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orahalotaibi/Desktop/Appendices/"/>
    </mc:Choice>
  </mc:AlternateContent>
  <xr:revisionPtr revIDLastSave="0" documentId="13_ncr:1_{928AB770-C187-C144-8B8E-2DB5334645BF}" xr6:coauthVersionLast="43" xr6:coauthVersionMax="43" xr10:uidLastSave="{00000000-0000-0000-0000-000000000000}"/>
  <bookViews>
    <workbookView xWindow="0" yWindow="460" windowWidth="25600" windowHeight="14460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11" r:id="rId4"/>
  </sheets>
  <externalReferences>
    <externalReference r:id="rId5"/>
  </externalReferences>
  <definedNames>
    <definedName name="_xlnm._FilterDatabase" localSheetId="1" hidden="1">'Table 2'!$A$1:$C$16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1" i="3" l="1"/>
  <c r="A101" i="3"/>
  <c r="R101" i="3"/>
  <c r="M88" i="11"/>
  <c r="T88" i="11" s="1"/>
  <c r="M89" i="11"/>
  <c r="T89" i="11"/>
  <c r="M90" i="11"/>
  <c r="T90" i="11" s="1"/>
  <c r="M91" i="11"/>
  <c r="T91" i="11" s="1"/>
  <c r="M87" i="11"/>
  <c r="T87" i="11" s="1"/>
  <c r="M3" i="11"/>
  <c r="T3" i="11"/>
  <c r="M4" i="11"/>
  <c r="T4" i="11" s="1"/>
  <c r="M5" i="11"/>
  <c r="T5" i="11"/>
  <c r="M6" i="11"/>
  <c r="T6" i="11" s="1"/>
  <c r="M7" i="11"/>
  <c r="T7" i="11"/>
  <c r="M8" i="11"/>
  <c r="T8" i="11" s="1"/>
  <c r="M9" i="11"/>
  <c r="T9" i="11" s="1"/>
  <c r="M10" i="11"/>
  <c r="T10" i="11" s="1"/>
  <c r="M11" i="11"/>
  <c r="T11" i="11"/>
  <c r="M12" i="11"/>
  <c r="T12" i="11" s="1"/>
  <c r="M13" i="11"/>
  <c r="T13" i="11"/>
  <c r="M14" i="11"/>
  <c r="T14" i="11" s="1"/>
  <c r="M15" i="11"/>
  <c r="T15" i="11"/>
  <c r="M16" i="11"/>
  <c r="T16" i="11" s="1"/>
  <c r="M17" i="11"/>
  <c r="T17" i="11" s="1"/>
  <c r="M18" i="11"/>
  <c r="T18" i="11" s="1"/>
  <c r="M19" i="11"/>
  <c r="T19" i="11"/>
  <c r="M20" i="11"/>
  <c r="T20" i="11" s="1"/>
  <c r="M21" i="11"/>
  <c r="T21" i="11"/>
  <c r="M22" i="11"/>
  <c r="T22" i="11" s="1"/>
  <c r="M23" i="11"/>
  <c r="T23" i="11"/>
  <c r="M24" i="11"/>
  <c r="T24" i="11" s="1"/>
  <c r="M25" i="11"/>
  <c r="T25" i="11" s="1"/>
  <c r="M26" i="11"/>
  <c r="T26" i="11" s="1"/>
  <c r="M27" i="11"/>
  <c r="T27" i="11"/>
  <c r="M28" i="11"/>
  <c r="T28" i="11" s="1"/>
  <c r="M29" i="11"/>
  <c r="T29" i="11"/>
  <c r="M30" i="11"/>
  <c r="T30" i="11" s="1"/>
  <c r="M31" i="11"/>
  <c r="T31" i="11"/>
  <c r="M32" i="11"/>
  <c r="T32" i="11" s="1"/>
  <c r="M33" i="11"/>
  <c r="T33" i="11" s="1"/>
  <c r="M34" i="11"/>
  <c r="T34" i="11" s="1"/>
  <c r="M35" i="11"/>
  <c r="T35" i="11"/>
  <c r="M36" i="11"/>
  <c r="T36" i="11" s="1"/>
  <c r="M37" i="11"/>
  <c r="T37" i="11"/>
  <c r="M38" i="11"/>
  <c r="T38" i="11" s="1"/>
  <c r="M39" i="11"/>
  <c r="T39" i="11"/>
  <c r="M40" i="11"/>
  <c r="T40" i="11" s="1"/>
  <c r="M41" i="11"/>
  <c r="T41" i="11" s="1"/>
  <c r="M42" i="11"/>
  <c r="T42" i="11" s="1"/>
  <c r="M43" i="11"/>
  <c r="T43" i="11"/>
  <c r="M44" i="11"/>
  <c r="T44" i="11" s="1"/>
  <c r="M45" i="11"/>
  <c r="T45" i="11"/>
  <c r="M46" i="11"/>
  <c r="T46" i="11" s="1"/>
  <c r="M47" i="11"/>
  <c r="T47" i="11"/>
  <c r="M48" i="11"/>
  <c r="T48" i="11" s="1"/>
  <c r="M49" i="11"/>
  <c r="T49" i="11" s="1"/>
  <c r="M50" i="11"/>
  <c r="T50" i="11" s="1"/>
  <c r="M51" i="11"/>
  <c r="T51" i="11"/>
  <c r="M52" i="11"/>
  <c r="T52" i="11" s="1"/>
  <c r="M53" i="11"/>
  <c r="T53" i="11"/>
  <c r="M54" i="11"/>
  <c r="T54" i="11" s="1"/>
  <c r="M55" i="11"/>
  <c r="T55" i="11"/>
  <c r="M56" i="11"/>
  <c r="T56" i="11" s="1"/>
  <c r="M57" i="11"/>
  <c r="T57" i="11" s="1"/>
  <c r="M58" i="11"/>
  <c r="T58" i="11" s="1"/>
  <c r="M59" i="11"/>
  <c r="T59" i="11"/>
  <c r="M60" i="11"/>
  <c r="T60" i="11" s="1"/>
  <c r="M61" i="11"/>
  <c r="T61" i="11"/>
  <c r="M62" i="11"/>
  <c r="T62" i="11" s="1"/>
  <c r="M63" i="11"/>
  <c r="T63" i="11"/>
  <c r="M64" i="11"/>
  <c r="T64" i="11" s="1"/>
  <c r="M65" i="11"/>
  <c r="T65" i="11" s="1"/>
  <c r="M66" i="11"/>
  <c r="T66" i="11" s="1"/>
  <c r="M67" i="11"/>
  <c r="T67" i="11"/>
  <c r="M68" i="11"/>
  <c r="T68" i="11" s="1"/>
  <c r="M69" i="11"/>
  <c r="T69" i="11"/>
  <c r="M70" i="11"/>
  <c r="T70" i="11" s="1"/>
  <c r="M71" i="11"/>
  <c r="T71" i="11"/>
  <c r="M72" i="11"/>
  <c r="T72" i="11" s="1"/>
  <c r="M73" i="11"/>
  <c r="T73" i="11" s="1"/>
  <c r="M74" i="11"/>
  <c r="T74" i="11" s="1"/>
  <c r="M75" i="11"/>
  <c r="T75" i="11"/>
  <c r="M76" i="11"/>
  <c r="T76" i="11" s="1"/>
  <c r="M77" i="11"/>
  <c r="T77" i="11"/>
  <c r="M78" i="11"/>
  <c r="T78" i="11" s="1"/>
  <c r="M79" i="11"/>
  <c r="T79" i="11"/>
  <c r="M80" i="11"/>
  <c r="T80" i="11" s="1"/>
  <c r="M81" i="11"/>
  <c r="T81" i="11" s="1"/>
  <c r="M82" i="11"/>
  <c r="T82" i="11" s="1"/>
  <c r="M83" i="11"/>
  <c r="T83" i="11"/>
  <c r="M84" i="11"/>
  <c r="T84" i="11" s="1"/>
  <c r="M85" i="11"/>
  <c r="T85" i="11"/>
  <c r="M86" i="11"/>
  <c r="T86" i="11" s="1"/>
  <c r="M92" i="11"/>
  <c r="T92" i="11"/>
  <c r="M93" i="11"/>
  <c r="T93" i="11" s="1"/>
  <c r="M94" i="11"/>
  <c r="T94" i="11" s="1"/>
  <c r="M95" i="11"/>
  <c r="T95" i="11" s="1"/>
  <c r="M96" i="11"/>
  <c r="T96" i="11"/>
  <c r="M97" i="11"/>
  <c r="T97" i="11" s="1"/>
  <c r="M98" i="11"/>
  <c r="T98" i="11"/>
  <c r="M99" i="11"/>
  <c r="T99" i="11" s="1"/>
  <c r="M100" i="11"/>
  <c r="T100" i="11"/>
  <c r="M101" i="11"/>
  <c r="T101" i="11" s="1"/>
  <c r="M102" i="11"/>
  <c r="T102" i="11" s="1"/>
  <c r="M103" i="11"/>
  <c r="T103" i="11" s="1"/>
  <c r="M104" i="11"/>
  <c r="T104" i="11"/>
  <c r="M105" i="11"/>
  <c r="T105" i="11" s="1"/>
  <c r="M106" i="11"/>
  <c r="T106" i="11"/>
  <c r="M107" i="11"/>
  <c r="T107" i="11" s="1"/>
  <c r="M108" i="11"/>
  <c r="T108" i="11"/>
  <c r="M109" i="11"/>
  <c r="T109" i="11" s="1"/>
  <c r="M110" i="11"/>
  <c r="T110" i="11" s="1"/>
  <c r="M111" i="11"/>
  <c r="T111" i="11" s="1"/>
  <c r="M112" i="11"/>
  <c r="T112" i="11"/>
  <c r="M113" i="11"/>
  <c r="T113" i="11" s="1"/>
  <c r="M114" i="11"/>
  <c r="T114" i="11"/>
  <c r="M115" i="11"/>
  <c r="T115" i="11" s="1"/>
  <c r="M116" i="11"/>
  <c r="T116" i="11"/>
  <c r="M117" i="11"/>
  <c r="T117" i="11" s="1"/>
  <c r="M118" i="11"/>
  <c r="T118" i="11" s="1"/>
  <c r="M119" i="11"/>
  <c r="T119" i="11" s="1"/>
  <c r="M120" i="11"/>
  <c r="T120" i="11"/>
  <c r="M121" i="11"/>
  <c r="T121" i="11" s="1"/>
  <c r="M122" i="11"/>
  <c r="T122" i="11"/>
  <c r="M123" i="11"/>
  <c r="T123" i="11" s="1"/>
  <c r="M124" i="11"/>
  <c r="T124" i="11"/>
  <c r="M125" i="11"/>
  <c r="T125" i="11" s="1"/>
  <c r="M126" i="11"/>
  <c r="T126" i="11" s="1"/>
  <c r="M127" i="11"/>
  <c r="T127" i="11" s="1"/>
  <c r="M128" i="11"/>
  <c r="T128" i="11"/>
  <c r="M129" i="11"/>
  <c r="T129" i="11" s="1"/>
  <c r="M130" i="11"/>
  <c r="T130" i="11"/>
  <c r="M131" i="11"/>
  <c r="T131" i="11" s="1"/>
  <c r="M132" i="11"/>
  <c r="T132" i="11"/>
  <c r="M133" i="11"/>
  <c r="T133" i="11" s="1"/>
  <c r="M134" i="11"/>
  <c r="T134" i="11" s="1"/>
  <c r="M135" i="11"/>
  <c r="T135" i="11" s="1"/>
  <c r="M136" i="11"/>
  <c r="T136" i="11"/>
  <c r="M137" i="11"/>
  <c r="T137" i="11" s="1"/>
  <c r="M138" i="11"/>
  <c r="T138" i="11"/>
  <c r="M139" i="11"/>
  <c r="T139" i="11" s="1"/>
  <c r="M140" i="11"/>
  <c r="T140" i="11"/>
  <c r="M141" i="11"/>
  <c r="T141" i="11" s="1"/>
  <c r="M142" i="11"/>
  <c r="T142" i="11" s="1"/>
  <c r="M143" i="11"/>
  <c r="T143" i="11" s="1"/>
  <c r="M144" i="11"/>
  <c r="T144" i="11"/>
  <c r="M145" i="11"/>
  <c r="T145" i="11" s="1"/>
  <c r="M146" i="11"/>
  <c r="T146" i="11"/>
  <c r="M147" i="11"/>
  <c r="T147" i="11" s="1"/>
  <c r="M148" i="11"/>
  <c r="T148" i="11"/>
  <c r="M149" i="11"/>
  <c r="T149" i="11" s="1"/>
  <c r="M150" i="11"/>
  <c r="T150" i="11" s="1"/>
  <c r="M151" i="11"/>
  <c r="T151" i="11" s="1"/>
  <c r="M152" i="11"/>
  <c r="T152" i="11"/>
  <c r="M153" i="11"/>
  <c r="T153" i="11" s="1"/>
  <c r="M154" i="11"/>
  <c r="T154" i="11"/>
  <c r="M155" i="11"/>
  <c r="T155" i="11" s="1"/>
  <c r="M156" i="11"/>
  <c r="T156" i="11"/>
  <c r="M157" i="11"/>
  <c r="T157" i="11" s="1"/>
  <c r="M158" i="11"/>
  <c r="T158" i="11" s="1"/>
  <c r="M159" i="11"/>
  <c r="T159" i="11" s="1"/>
  <c r="M160" i="11"/>
  <c r="T160" i="11"/>
  <c r="M161" i="11"/>
  <c r="T161" i="11" s="1"/>
  <c r="M162" i="11"/>
  <c r="T162" i="11"/>
  <c r="M163" i="11"/>
  <c r="T163" i="11" s="1"/>
  <c r="M164" i="11"/>
  <c r="T164" i="11"/>
  <c r="M165" i="11"/>
  <c r="T165" i="11" s="1"/>
  <c r="M166" i="11"/>
  <c r="T166" i="11" s="1"/>
  <c r="M167" i="11"/>
  <c r="T167" i="11" s="1"/>
  <c r="M168" i="11"/>
  <c r="T168" i="11"/>
  <c r="M169" i="11"/>
  <c r="T169" i="11"/>
  <c r="M170" i="11"/>
  <c r="T170" i="11" s="1"/>
  <c r="M171" i="11"/>
  <c r="T171" i="11" s="1"/>
  <c r="M172" i="11"/>
  <c r="T172" i="11" s="1"/>
  <c r="M173" i="11"/>
  <c r="T173" i="11"/>
  <c r="M174" i="11"/>
  <c r="T174" i="11" s="1"/>
  <c r="M175" i="11"/>
  <c r="T175" i="11"/>
  <c r="M176" i="11"/>
  <c r="T176" i="11" s="1"/>
  <c r="M177" i="11"/>
  <c r="T177" i="11"/>
  <c r="M178" i="11"/>
  <c r="T178" i="11" s="1"/>
  <c r="M179" i="11"/>
  <c r="T179" i="11" s="1"/>
  <c r="M180" i="11"/>
  <c r="T180" i="11" s="1"/>
  <c r="M181" i="11"/>
  <c r="T181" i="11"/>
  <c r="M182" i="11"/>
  <c r="T182" i="11" s="1"/>
  <c r="M183" i="11"/>
  <c r="T183" i="11"/>
  <c r="M184" i="11"/>
  <c r="T184" i="11" s="1"/>
  <c r="M185" i="11"/>
  <c r="T185" i="11"/>
  <c r="M186" i="11"/>
  <c r="T186" i="11" s="1"/>
  <c r="M187" i="11"/>
  <c r="T187" i="11" s="1"/>
  <c r="M188" i="11"/>
  <c r="T188" i="11" s="1"/>
  <c r="M189" i="11"/>
  <c r="T189" i="11"/>
  <c r="M190" i="11"/>
  <c r="T190" i="11" s="1"/>
  <c r="M191" i="11"/>
  <c r="T191" i="11"/>
  <c r="M192" i="11"/>
  <c r="T192" i="11" s="1"/>
  <c r="M193" i="11"/>
  <c r="T193" i="11"/>
  <c r="M194" i="11"/>
  <c r="T194" i="11" s="1"/>
  <c r="M195" i="11"/>
  <c r="T195" i="11" s="1"/>
  <c r="M196" i="11"/>
  <c r="T196" i="11" s="1"/>
  <c r="M197" i="11"/>
  <c r="T197" i="11" s="1"/>
  <c r="M198" i="11"/>
  <c r="T198" i="11" s="1"/>
  <c r="M199" i="11"/>
  <c r="T199" i="11"/>
  <c r="M200" i="11"/>
  <c r="T200" i="11" s="1"/>
  <c r="M201" i="11"/>
  <c r="T201" i="11"/>
  <c r="M202" i="11"/>
  <c r="T202" i="11" s="1"/>
  <c r="M203" i="11"/>
  <c r="T203" i="11" s="1"/>
  <c r="M204" i="11"/>
  <c r="T204" i="11" s="1"/>
  <c r="M205" i="11"/>
  <c r="T205" i="11" s="1"/>
  <c r="M206" i="11"/>
  <c r="T206" i="11" s="1"/>
  <c r="M207" i="11"/>
  <c r="T207" i="11"/>
  <c r="M208" i="11"/>
  <c r="T208" i="11" s="1"/>
  <c r="M209" i="11"/>
  <c r="T209" i="11"/>
  <c r="M210" i="11"/>
  <c r="T210" i="11" s="1"/>
  <c r="M211" i="11"/>
  <c r="T211" i="11" s="1"/>
  <c r="M212" i="11"/>
  <c r="T212" i="11" s="1"/>
  <c r="M213" i="11"/>
  <c r="T213" i="11"/>
  <c r="M214" i="11"/>
  <c r="T214" i="11" s="1"/>
  <c r="M215" i="11"/>
  <c r="T215" i="11"/>
  <c r="M216" i="11"/>
  <c r="T216" i="11" s="1"/>
  <c r="M217" i="11"/>
  <c r="T217" i="11"/>
  <c r="M218" i="11"/>
  <c r="T218" i="11" s="1"/>
  <c r="M219" i="11"/>
  <c r="T219" i="11" s="1"/>
  <c r="M220" i="11"/>
  <c r="T220" i="11" s="1"/>
  <c r="M221" i="11"/>
  <c r="T221" i="11"/>
  <c r="M222" i="11"/>
  <c r="T222" i="11" s="1"/>
  <c r="M223" i="11"/>
  <c r="T223" i="11"/>
  <c r="M224" i="11"/>
  <c r="T224" i="11" s="1"/>
  <c r="M225" i="11"/>
  <c r="T225" i="11"/>
  <c r="M226" i="11"/>
  <c r="T226" i="11" s="1"/>
  <c r="M227" i="11"/>
  <c r="T227" i="11" s="1"/>
  <c r="M228" i="11"/>
  <c r="T228" i="11" s="1"/>
  <c r="M229" i="11"/>
  <c r="T229" i="11"/>
  <c r="M230" i="11"/>
  <c r="T230" i="11" s="1"/>
  <c r="M231" i="11"/>
  <c r="T231" i="11"/>
  <c r="M232" i="11"/>
  <c r="T232" i="11" s="1"/>
  <c r="M233" i="11"/>
  <c r="T233" i="11"/>
  <c r="M234" i="11"/>
  <c r="T234" i="11" s="1"/>
  <c r="M235" i="11"/>
  <c r="T235" i="11" s="1"/>
  <c r="M236" i="11"/>
  <c r="T236" i="11" s="1"/>
  <c r="M237" i="11"/>
  <c r="T237" i="11" s="1"/>
  <c r="M238" i="11"/>
  <c r="T238" i="11" s="1"/>
  <c r="M239" i="11"/>
  <c r="T239" i="11"/>
  <c r="M240" i="11"/>
  <c r="T240" i="11" s="1"/>
  <c r="M241" i="11"/>
  <c r="T241" i="11"/>
  <c r="M242" i="11"/>
  <c r="T242" i="11" s="1"/>
  <c r="M243" i="11"/>
  <c r="T243" i="11" s="1"/>
  <c r="M244" i="11"/>
  <c r="T244" i="11" s="1"/>
  <c r="M245" i="11"/>
  <c r="T245" i="11" s="1"/>
  <c r="M246" i="11"/>
  <c r="T246" i="11" s="1"/>
  <c r="M247" i="11"/>
  <c r="T247" i="11" s="1"/>
  <c r="M248" i="11"/>
  <c r="T248" i="11" s="1"/>
  <c r="M249" i="11"/>
  <c r="T249" i="11" s="1"/>
  <c r="M250" i="11"/>
  <c r="T250" i="11" s="1"/>
  <c r="M251" i="11"/>
  <c r="T251" i="11" s="1"/>
  <c r="M252" i="11"/>
  <c r="T252" i="11" s="1"/>
  <c r="M253" i="11"/>
  <c r="T253" i="11" s="1"/>
  <c r="M254" i="11"/>
  <c r="T254" i="11" s="1"/>
  <c r="M255" i="11"/>
  <c r="T255" i="11" s="1"/>
  <c r="M256" i="11"/>
  <c r="T256" i="11" s="1"/>
  <c r="M257" i="11"/>
  <c r="T257" i="11" s="1"/>
  <c r="M258" i="11"/>
  <c r="T258" i="11" s="1"/>
  <c r="M259" i="11"/>
  <c r="T259" i="11" s="1"/>
  <c r="M260" i="11"/>
  <c r="T260" i="11" s="1"/>
  <c r="M261" i="11"/>
  <c r="T261" i="11" s="1"/>
  <c r="M262" i="11"/>
  <c r="T262" i="11" s="1"/>
  <c r="M263" i="11"/>
  <c r="T263" i="11" s="1"/>
  <c r="M264" i="11"/>
  <c r="T264" i="11" s="1"/>
  <c r="M265" i="11"/>
  <c r="T265" i="11" s="1"/>
  <c r="M266" i="11"/>
  <c r="T266" i="11" s="1"/>
  <c r="M267" i="11"/>
  <c r="T267" i="11" s="1"/>
  <c r="M268" i="11"/>
  <c r="T268" i="11" s="1"/>
  <c r="M269" i="11"/>
  <c r="T269" i="11"/>
  <c r="M270" i="11"/>
  <c r="T270" i="11" s="1"/>
  <c r="M271" i="11"/>
  <c r="T271" i="11" s="1"/>
  <c r="M272" i="11"/>
  <c r="T272" i="11" s="1"/>
  <c r="M273" i="11"/>
  <c r="T273" i="11" s="1"/>
  <c r="M274" i="11"/>
  <c r="T274" i="11" s="1"/>
  <c r="M275" i="11"/>
  <c r="T275" i="11" s="1"/>
  <c r="M276" i="11"/>
  <c r="T276" i="11" s="1"/>
  <c r="M277" i="11"/>
  <c r="T277" i="11" s="1"/>
  <c r="M278" i="11"/>
  <c r="T278" i="11" s="1"/>
  <c r="M279" i="11"/>
  <c r="T279" i="11" s="1"/>
  <c r="M280" i="11"/>
  <c r="T280" i="11" s="1"/>
  <c r="M281" i="11"/>
  <c r="T281" i="11" s="1"/>
  <c r="H2" i="11"/>
  <c r="G2" i="11" s="1"/>
  <c r="I2" i="11"/>
  <c r="J2" i="11"/>
  <c r="K2" i="11"/>
  <c r="M2" i="11"/>
  <c r="K3" i="11"/>
  <c r="K4" i="11"/>
  <c r="K5" i="11"/>
  <c r="R5" i="11" s="1"/>
  <c r="K6" i="11"/>
  <c r="K7" i="11"/>
  <c r="K8" i="11"/>
  <c r="K9" i="11"/>
  <c r="R9" i="11" s="1"/>
  <c r="K10" i="11"/>
  <c r="K11" i="11"/>
  <c r="T2" i="11"/>
  <c r="K97" i="11"/>
  <c r="R97" i="11" s="1"/>
  <c r="K98" i="11"/>
  <c r="R98" i="11"/>
  <c r="K99" i="11"/>
  <c r="R99" i="11" s="1"/>
  <c r="K100" i="11"/>
  <c r="R100" i="11" s="1"/>
  <c r="K101" i="11"/>
  <c r="R101" i="11" s="1"/>
  <c r="K102" i="11"/>
  <c r="R102" i="11"/>
  <c r="K103" i="11"/>
  <c r="R103" i="11" s="1"/>
  <c r="K104" i="11"/>
  <c r="R104" i="11"/>
  <c r="K105" i="11"/>
  <c r="R105" i="11" s="1"/>
  <c r="K106" i="11"/>
  <c r="R106" i="11"/>
  <c r="K107" i="11"/>
  <c r="R107" i="11" s="1"/>
  <c r="K108" i="11"/>
  <c r="R108" i="11" s="1"/>
  <c r="K109" i="11"/>
  <c r="R109" i="11" s="1"/>
  <c r="K110" i="11"/>
  <c r="R110" i="11" s="1"/>
  <c r="K111" i="11"/>
  <c r="R111" i="11" s="1"/>
  <c r="K112" i="11"/>
  <c r="R112" i="11"/>
  <c r="K113" i="11"/>
  <c r="R113" i="11" s="1"/>
  <c r="K114" i="11"/>
  <c r="R114" i="11"/>
  <c r="K115" i="11"/>
  <c r="R115" i="11" s="1"/>
  <c r="K116" i="11"/>
  <c r="R116" i="11" s="1"/>
  <c r="K117" i="11"/>
  <c r="R117" i="11" s="1"/>
  <c r="K118" i="11"/>
  <c r="R118" i="11" s="1"/>
  <c r="K119" i="11"/>
  <c r="R119" i="11" s="1"/>
  <c r="K120" i="11"/>
  <c r="R120" i="11"/>
  <c r="K121" i="11"/>
  <c r="R121" i="11" s="1"/>
  <c r="K122" i="11"/>
  <c r="R122" i="11"/>
  <c r="K123" i="11"/>
  <c r="R123" i="11" s="1"/>
  <c r="K124" i="11"/>
  <c r="R124" i="11" s="1"/>
  <c r="K125" i="11"/>
  <c r="R125" i="11" s="1"/>
  <c r="K126" i="11"/>
  <c r="R126" i="11"/>
  <c r="K127" i="11"/>
  <c r="R127" i="11" s="1"/>
  <c r="K128" i="11"/>
  <c r="R128" i="11"/>
  <c r="K129" i="11"/>
  <c r="R129" i="11" s="1"/>
  <c r="K130" i="11"/>
  <c r="R130" i="11"/>
  <c r="K131" i="11"/>
  <c r="R131" i="11" s="1"/>
  <c r="K132" i="11"/>
  <c r="R132" i="11" s="1"/>
  <c r="K133" i="11"/>
  <c r="R133" i="11" s="1"/>
  <c r="K134" i="11"/>
  <c r="R134" i="11"/>
  <c r="K135" i="11"/>
  <c r="R135" i="11" s="1"/>
  <c r="K136" i="11"/>
  <c r="R136" i="11"/>
  <c r="K137" i="11"/>
  <c r="R137" i="11" s="1"/>
  <c r="K138" i="11"/>
  <c r="R138" i="11"/>
  <c r="K139" i="11"/>
  <c r="R139" i="11" s="1"/>
  <c r="K140" i="11"/>
  <c r="R140" i="11" s="1"/>
  <c r="K141" i="11"/>
  <c r="R141" i="11" s="1"/>
  <c r="K142" i="11"/>
  <c r="R142" i="11" s="1"/>
  <c r="K143" i="11"/>
  <c r="R143" i="11" s="1"/>
  <c r="K144" i="11"/>
  <c r="R144" i="11"/>
  <c r="K145" i="11"/>
  <c r="R145" i="11" s="1"/>
  <c r="K146" i="11"/>
  <c r="R146" i="11"/>
  <c r="K147" i="11"/>
  <c r="R147" i="11" s="1"/>
  <c r="K148" i="11"/>
  <c r="R148" i="11" s="1"/>
  <c r="K149" i="11"/>
  <c r="R149" i="11" s="1"/>
  <c r="K150" i="11"/>
  <c r="R150" i="11" s="1"/>
  <c r="K151" i="11"/>
  <c r="R151" i="11" s="1"/>
  <c r="K152" i="11"/>
  <c r="R152" i="11"/>
  <c r="K153" i="11"/>
  <c r="R153" i="11" s="1"/>
  <c r="K154" i="11"/>
  <c r="R154" i="11"/>
  <c r="K155" i="11"/>
  <c r="R155" i="11" s="1"/>
  <c r="K156" i="11"/>
  <c r="R156" i="11" s="1"/>
  <c r="K157" i="11"/>
  <c r="R157" i="11" s="1"/>
  <c r="K158" i="11"/>
  <c r="R158" i="11"/>
  <c r="K159" i="11"/>
  <c r="R159" i="11" s="1"/>
  <c r="K160" i="11"/>
  <c r="R160" i="11"/>
  <c r="K161" i="11"/>
  <c r="R161" i="11" s="1"/>
  <c r="K162" i="11"/>
  <c r="R162" i="11"/>
  <c r="K163" i="11"/>
  <c r="R163" i="11" s="1"/>
  <c r="K164" i="11"/>
  <c r="R164" i="11" s="1"/>
  <c r="K165" i="11"/>
  <c r="R165" i="11" s="1"/>
  <c r="K166" i="11"/>
  <c r="R166" i="11"/>
  <c r="K167" i="11"/>
  <c r="R167" i="11" s="1"/>
  <c r="K168" i="11"/>
  <c r="R168" i="11"/>
  <c r="K169" i="11"/>
  <c r="R169" i="11" s="1"/>
  <c r="K170" i="11"/>
  <c r="R170" i="11"/>
  <c r="K171" i="11"/>
  <c r="R171" i="11" s="1"/>
  <c r="K172" i="11"/>
  <c r="R172" i="11" s="1"/>
  <c r="K173" i="11"/>
  <c r="R173" i="11" s="1"/>
  <c r="K174" i="11"/>
  <c r="R174" i="11" s="1"/>
  <c r="K175" i="11"/>
  <c r="R175" i="11" s="1"/>
  <c r="K176" i="11"/>
  <c r="R176" i="11"/>
  <c r="K177" i="11"/>
  <c r="R177" i="11" s="1"/>
  <c r="K178" i="11"/>
  <c r="R178" i="11"/>
  <c r="K179" i="11"/>
  <c r="R179" i="11" s="1"/>
  <c r="K180" i="11"/>
  <c r="R180" i="11" s="1"/>
  <c r="K181" i="11"/>
  <c r="R181" i="11" s="1"/>
  <c r="K182" i="11"/>
  <c r="R182" i="11" s="1"/>
  <c r="K183" i="11"/>
  <c r="R183" i="11" s="1"/>
  <c r="K184" i="11"/>
  <c r="R184" i="11"/>
  <c r="K185" i="11"/>
  <c r="R185" i="11" s="1"/>
  <c r="K186" i="11"/>
  <c r="R186" i="11"/>
  <c r="K187" i="11"/>
  <c r="R187" i="11" s="1"/>
  <c r="K188" i="11"/>
  <c r="R188" i="11" s="1"/>
  <c r="K189" i="11"/>
  <c r="R189" i="11" s="1"/>
  <c r="K190" i="11"/>
  <c r="R190" i="11"/>
  <c r="K191" i="11"/>
  <c r="R191" i="11" s="1"/>
  <c r="K192" i="11"/>
  <c r="R192" i="11"/>
  <c r="K193" i="11"/>
  <c r="R193" i="11" s="1"/>
  <c r="K194" i="11"/>
  <c r="R194" i="11"/>
  <c r="K195" i="11"/>
  <c r="R195" i="11" s="1"/>
  <c r="K196" i="11"/>
  <c r="R196" i="11" s="1"/>
  <c r="K197" i="11"/>
  <c r="R197" i="11" s="1"/>
  <c r="K198" i="11"/>
  <c r="R198" i="11"/>
  <c r="K199" i="11"/>
  <c r="R199" i="11" s="1"/>
  <c r="K200" i="11"/>
  <c r="R200" i="11"/>
  <c r="K201" i="11"/>
  <c r="R201" i="11" s="1"/>
  <c r="K202" i="11"/>
  <c r="R202" i="11"/>
  <c r="K203" i="11"/>
  <c r="R203" i="11" s="1"/>
  <c r="K204" i="11"/>
  <c r="R204" i="11" s="1"/>
  <c r="K205" i="11"/>
  <c r="R205" i="11" s="1"/>
  <c r="K206" i="11"/>
  <c r="R206" i="11" s="1"/>
  <c r="K207" i="11"/>
  <c r="R207" i="11" s="1"/>
  <c r="K208" i="11"/>
  <c r="R208" i="11"/>
  <c r="K209" i="11"/>
  <c r="R209" i="11" s="1"/>
  <c r="K210" i="11"/>
  <c r="R210" i="11"/>
  <c r="K211" i="11"/>
  <c r="R211" i="11" s="1"/>
  <c r="K212" i="11"/>
  <c r="R212" i="11" s="1"/>
  <c r="K213" i="11"/>
  <c r="R213" i="11" s="1"/>
  <c r="K214" i="11"/>
  <c r="R214" i="11" s="1"/>
  <c r="K215" i="11"/>
  <c r="R215" i="11" s="1"/>
  <c r="K216" i="11"/>
  <c r="R216" i="11"/>
  <c r="K217" i="11"/>
  <c r="R217" i="11" s="1"/>
  <c r="K218" i="11"/>
  <c r="R218" i="11"/>
  <c r="K219" i="11"/>
  <c r="R219" i="11" s="1"/>
  <c r="K220" i="11"/>
  <c r="R220" i="11" s="1"/>
  <c r="K221" i="11"/>
  <c r="R221" i="11" s="1"/>
  <c r="K222" i="11"/>
  <c r="R222" i="11"/>
  <c r="K223" i="11"/>
  <c r="R223" i="11" s="1"/>
  <c r="K224" i="11"/>
  <c r="R224" i="11"/>
  <c r="K225" i="11"/>
  <c r="R225" i="11" s="1"/>
  <c r="K226" i="11"/>
  <c r="R226" i="11"/>
  <c r="K227" i="11"/>
  <c r="R227" i="11" s="1"/>
  <c r="K228" i="11"/>
  <c r="R228" i="11" s="1"/>
  <c r="K229" i="11"/>
  <c r="R229" i="11" s="1"/>
  <c r="K230" i="11"/>
  <c r="R230" i="11"/>
  <c r="K231" i="11"/>
  <c r="R231" i="11" s="1"/>
  <c r="K232" i="11"/>
  <c r="R232" i="11" s="1"/>
  <c r="K233" i="11"/>
  <c r="R233" i="11" s="1"/>
  <c r="K234" i="11"/>
  <c r="R234" i="11"/>
  <c r="K235" i="11"/>
  <c r="R235" i="11" s="1"/>
  <c r="K236" i="11"/>
  <c r="R236" i="11" s="1"/>
  <c r="K237" i="11"/>
  <c r="R237" i="11" s="1"/>
  <c r="K238" i="11"/>
  <c r="R238" i="11" s="1"/>
  <c r="K239" i="11"/>
  <c r="R239" i="11" s="1"/>
  <c r="K240" i="11"/>
  <c r="R240" i="11" s="1"/>
  <c r="K241" i="11"/>
  <c r="R241" i="11" s="1"/>
  <c r="K242" i="11"/>
  <c r="R242" i="11"/>
  <c r="K243" i="11"/>
  <c r="R243" i="11" s="1"/>
  <c r="K244" i="11"/>
  <c r="R244" i="11" s="1"/>
  <c r="K245" i="11"/>
  <c r="R245" i="11" s="1"/>
  <c r="K246" i="11"/>
  <c r="R246" i="11" s="1"/>
  <c r="K247" i="11"/>
  <c r="R247" i="11" s="1"/>
  <c r="K248" i="11"/>
  <c r="R248" i="11"/>
  <c r="K249" i="11"/>
  <c r="R249" i="11" s="1"/>
  <c r="K250" i="11"/>
  <c r="R250" i="11"/>
  <c r="K251" i="11"/>
  <c r="R251" i="11" s="1"/>
  <c r="K252" i="11"/>
  <c r="R252" i="11" s="1"/>
  <c r="K253" i="11"/>
  <c r="R253" i="11" s="1"/>
  <c r="K254" i="11"/>
  <c r="R254" i="11"/>
  <c r="K255" i="11"/>
  <c r="R255" i="11" s="1"/>
  <c r="K256" i="11"/>
  <c r="R256" i="11"/>
  <c r="K257" i="11"/>
  <c r="R257" i="11" s="1"/>
  <c r="K258" i="11"/>
  <c r="R258" i="11"/>
  <c r="K259" i="11"/>
  <c r="R259" i="11" s="1"/>
  <c r="K260" i="11"/>
  <c r="R260" i="11" s="1"/>
  <c r="K261" i="11"/>
  <c r="R261" i="11" s="1"/>
  <c r="K262" i="11"/>
  <c r="R262" i="11" s="1"/>
  <c r="K263" i="11"/>
  <c r="R263" i="11" s="1"/>
  <c r="K264" i="11"/>
  <c r="R264" i="11" s="1"/>
  <c r="K265" i="11"/>
  <c r="R265" i="11" s="1"/>
  <c r="K266" i="11"/>
  <c r="R266" i="11"/>
  <c r="K267" i="11"/>
  <c r="R267" i="11" s="1"/>
  <c r="K268" i="11"/>
  <c r="R268" i="11" s="1"/>
  <c r="K269" i="11"/>
  <c r="R269" i="11" s="1"/>
  <c r="K270" i="11"/>
  <c r="R270" i="11"/>
  <c r="K271" i="11"/>
  <c r="R271" i="11" s="1"/>
  <c r="K272" i="11"/>
  <c r="R272" i="11" s="1"/>
  <c r="K273" i="11"/>
  <c r="R273" i="11" s="1"/>
  <c r="K274" i="11"/>
  <c r="R274" i="11" s="1"/>
  <c r="K275" i="11"/>
  <c r="R275" i="11" s="1"/>
  <c r="K276" i="11"/>
  <c r="R276" i="11"/>
  <c r="K277" i="11"/>
  <c r="R277" i="11" s="1"/>
  <c r="K278" i="11"/>
  <c r="R278" i="11" s="1"/>
  <c r="K279" i="11"/>
  <c r="R279" i="11" s="1"/>
  <c r="K280" i="11"/>
  <c r="R280" i="11" s="1"/>
  <c r="K281" i="11"/>
  <c r="R281" i="11" s="1"/>
  <c r="K93" i="11"/>
  <c r="R93" i="11" s="1"/>
  <c r="K94" i="11"/>
  <c r="R94" i="11" s="1"/>
  <c r="K95" i="11"/>
  <c r="R95" i="11" s="1"/>
  <c r="K96" i="11"/>
  <c r="R96" i="11" s="1"/>
  <c r="K92" i="11"/>
  <c r="R92" i="11" s="1"/>
  <c r="K88" i="11"/>
  <c r="R88" i="11" s="1"/>
  <c r="K89" i="11"/>
  <c r="R89" i="11" s="1"/>
  <c r="K90" i="11"/>
  <c r="R90" i="11" s="1"/>
  <c r="K91" i="11"/>
  <c r="R91" i="11" s="1"/>
  <c r="K87" i="11"/>
  <c r="R87" i="11" s="1"/>
  <c r="K63" i="11"/>
  <c r="R63" i="11"/>
  <c r="K64" i="11"/>
  <c r="R64" i="11" s="1"/>
  <c r="K65" i="11"/>
  <c r="R65" i="11" s="1"/>
  <c r="K66" i="11"/>
  <c r="R66" i="11" s="1"/>
  <c r="K67" i="11"/>
  <c r="R67" i="11" s="1"/>
  <c r="K68" i="11"/>
  <c r="R68" i="11" s="1"/>
  <c r="K69" i="11"/>
  <c r="R69" i="11" s="1"/>
  <c r="K70" i="11"/>
  <c r="R70" i="11" s="1"/>
  <c r="K71" i="11"/>
  <c r="R71" i="11" s="1"/>
  <c r="K72" i="11"/>
  <c r="R72" i="11" s="1"/>
  <c r="K73" i="11"/>
  <c r="R73" i="11" s="1"/>
  <c r="K74" i="11"/>
  <c r="R74" i="11" s="1"/>
  <c r="K75" i="11"/>
  <c r="R75" i="11" s="1"/>
  <c r="K76" i="11"/>
  <c r="R76" i="11" s="1"/>
  <c r="K77" i="11"/>
  <c r="R77" i="11"/>
  <c r="K78" i="11"/>
  <c r="R78" i="11" s="1"/>
  <c r="K79" i="11"/>
  <c r="R79" i="11"/>
  <c r="K80" i="11"/>
  <c r="R80" i="11" s="1"/>
  <c r="K81" i="11"/>
  <c r="R81" i="11" s="1"/>
  <c r="K82" i="11"/>
  <c r="R82" i="11" s="1"/>
  <c r="K83" i="11"/>
  <c r="R83" i="11" s="1"/>
  <c r="K84" i="11"/>
  <c r="R84" i="11" s="1"/>
  <c r="K85" i="11"/>
  <c r="R85" i="11" s="1"/>
  <c r="K86" i="11"/>
  <c r="R86" i="11" s="1"/>
  <c r="K62" i="11"/>
  <c r="R62" i="11"/>
  <c r="K58" i="11"/>
  <c r="R58" i="11" s="1"/>
  <c r="K59" i="11"/>
  <c r="K60" i="11"/>
  <c r="R60" i="11" s="1"/>
  <c r="K61" i="11"/>
  <c r="R61" i="11" s="1"/>
  <c r="K57" i="11"/>
  <c r="R57" i="11" s="1"/>
  <c r="K53" i="11"/>
  <c r="R53" i="11"/>
  <c r="K54" i="11"/>
  <c r="R54" i="11" s="1"/>
  <c r="K55" i="11"/>
  <c r="R55" i="11"/>
  <c r="K56" i="11"/>
  <c r="R56" i="11" s="1"/>
  <c r="K52" i="11"/>
  <c r="K48" i="11"/>
  <c r="R48" i="11" s="1"/>
  <c r="K49" i="11"/>
  <c r="R49" i="11" s="1"/>
  <c r="K50" i="11"/>
  <c r="R50" i="11" s="1"/>
  <c r="K51" i="11"/>
  <c r="R51" i="11" s="1"/>
  <c r="K47" i="11"/>
  <c r="K43" i="11"/>
  <c r="R43" i="11"/>
  <c r="K44" i="11"/>
  <c r="R44" i="11" s="1"/>
  <c r="K45" i="11"/>
  <c r="R45" i="11" s="1"/>
  <c r="K46" i="11"/>
  <c r="R46" i="11" s="1"/>
  <c r="K42" i="11"/>
  <c r="K37" i="11"/>
  <c r="K38" i="11"/>
  <c r="R38" i="11" s="1"/>
  <c r="K39" i="11"/>
  <c r="R39" i="11" s="1"/>
  <c r="K40" i="11"/>
  <c r="R40" i="11"/>
  <c r="K41" i="11"/>
  <c r="R41" i="11" s="1"/>
  <c r="K33" i="11"/>
  <c r="R33" i="11" s="1"/>
  <c r="K34" i="11"/>
  <c r="R34" i="11" s="1"/>
  <c r="K35" i="11"/>
  <c r="R35" i="11" s="1"/>
  <c r="K36" i="11"/>
  <c r="R36" i="11" s="1"/>
  <c r="K32" i="11"/>
  <c r="K28" i="11"/>
  <c r="R28" i="11" s="1"/>
  <c r="K29" i="11"/>
  <c r="R29" i="11" s="1"/>
  <c r="K30" i="11"/>
  <c r="R30" i="11" s="1"/>
  <c r="K31" i="11"/>
  <c r="R31" i="11" s="1"/>
  <c r="K27" i="11"/>
  <c r="K13" i="11"/>
  <c r="R13" i="11" s="1"/>
  <c r="K14" i="11"/>
  <c r="R14" i="11" s="1"/>
  <c r="K15" i="11"/>
  <c r="R15" i="11" s="1"/>
  <c r="K16" i="11"/>
  <c r="R16" i="11" s="1"/>
  <c r="K17" i="11"/>
  <c r="R17" i="11"/>
  <c r="K18" i="11"/>
  <c r="K19" i="11"/>
  <c r="R19" i="11" s="1"/>
  <c r="K20" i="11"/>
  <c r="R20" i="11" s="1"/>
  <c r="K21" i="11"/>
  <c r="R21" i="11" s="1"/>
  <c r="K22" i="11"/>
  <c r="K23" i="11"/>
  <c r="K24" i="11"/>
  <c r="R24" i="11" s="1"/>
  <c r="K25" i="11"/>
  <c r="R25" i="11" s="1"/>
  <c r="K26" i="11"/>
  <c r="R26" i="11" s="1"/>
  <c r="K12" i="11"/>
  <c r="R3" i="11"/>
  <c r="R4" i="11"/>
  <c r="R6" i="11"/>
  <c r="R7" i="11"/>
  <c r="R8" i="11"/>
  <c r="R10" i="11"/>
  <c r="R11" i="11"/>
  <c r="O3" i="11"/>
  <c r="P5" i="11"/>
  <c r="Q5" i="11" s="1"/>
  <c r="O5" i="11"/>
  <c r="P6" i="11"/>
  <c r="O7" i="11"/>
  <c r="P8" i="11"/>
  <c r="O9" i="11"/>
  <c r="P10" i="11"/>
  <c r="Q10" i="11" s="1"/>
  <c r="O10" i="11"/>
  <c r="P14" i="11"/>
  <c r="P17" i="11"/>
  <c r="O22" i="11"/>
  <c r="P24" i="11"/>
  <c r="P28" i="11"/>
  <c r="O29" i="11"/>
  <c r="P30" i="11"/>
  <c r="P32" i="11"/>
  <c r="P33" i="11"/>
  <c r="O33" i="11"/>
  <c r="O34" i="11"/>
  <c r="O35" i="11"/>
  <c r="P37" i="11"/>
  <c r="Q37" i="11" s="1"/>
  <c r="O37" i="11"/>
  <c r="P38" i="11"/>
  <c r="O39" i="11"/>
  <c r="P40" i="11"/>
  <c r="O41" i="11"/>
  <c r="P42" i="11"/>
  <c r="O42" i="11"/>
  <c r="P44" i="11"/>
  <c r="P45" i="11"/>
  <c r="O45" i="11"/>
  <c r="O46" i="11"/>
  <c r="P47" i="11"/>
  <c r="Q47" i="11" s="1"/>
  <c r="O47" i="11"/>
  <c r="O48" i="11"/>
  <c r="P49" i="11"/>
  <c r="P50" i="11"/>
  <c r="O50" i="11"/>
  <c r="O51" i="11"/>
  <c r="P52" i="11"/>
  <c r="O52" i="11"/>
  <c r="P53" i="11"/>
  <c r="Q53" i="11" s="1"/>
  <c r="O53" i="11"/>
  <c r="O54" i="11"/>
  <c r="P55" i="11"/>
  <c r="O55" i="11"/>
  <c r="O56" i="11"/>
  <c r="P57" i="11"/>
  <c r="P58" i="11"/>
  <c r="O58" i="11"/>
  <c r="O59" i="11"/>
  <c r="P60" i="11"/>
  <c r="Q60" i="11" s="1"/>
  <c r="O60" i="11"/>
  <c r="P61" i="11"/>
  <c r="O61" i="11"/>
  <c r="Q61" i="11" s="1"/>
  <c r="O62" i="11"/>
  <c r="P63" i="11"/>
  <c r="O63" i="11"/>
  <c r="O64" i="11"/>
  <c r="P65" i="11"/>
  <c r="O65" i="11"/>
  <c r="Q65" i="11" s="1"/>
  <c r="P66" i="11"/>
  <c r="O66" i="11"/>
  <c r="P67" i="11"/>
  <c r="Q67" i="11" s="1"/>
  <c r="O67" i="11"/>
  <c r="P68" i="11"/>
  <c r="O68" i="11"/>
  <c r="Q68" i="11"/>
  <c r="P69" i="11"/>
  <c r="Q69" i="11" s="1"/>
  <c r="O69" i="11"/>
  <c r="P70" i="11"/>
  <c r="Q70" i="11" s="1"/>
  <c r="O70" i="11"/>
  <c r="P71" i="11"/>
  <c r="Q71" i="11" s="1"/>
  <c r="O71" i="11"/>
  <c r="P72" i="11"/>
  <c r="Q72" i="11" s="1"/>
  <c r="O72" i="11"/>
  <c r="P73" i="11"/>
  <c r="O73" i="11"/>
  <c r="Q73" i="11" s="1"/>
  <c r="P74" i="11"/>
  <c r="O74" i="11"/>
  <c r="P75" i="11"/>
  <c r="Q75" i="11" s="1"/>
  <c r="O75" i="11"/>
  <c r="P76" i="11"/>
  <c r="O76" i="11"/>
  <c r="Q76" i="11"/>
  <c r="P77" i="11"/>
  <c r="Q77" i="11" s="1"/>
  <c r="O77" i="11"/>
  <c r="P78" i="11"/>
  <c r="Q78" i="11" s="1"/>
  <c r="O78" i="11"/>
  <c r="P79" i="11"/>
  <c r="Q79" i="11" s="1"/>
  <c r="O79" i="11"/>
  <c r="P80" i="11"/>
  <c r="Q80" i="11" s="1"/>
  <c r="O80" i="11"/>
  <c r="P81" i="11"/>
  <c r="O81" i="11"/>
  <c r="Q81" i="11" s="1"/>
  <c r="P82" i="11"/>
  <c r="Q82" i="11" s="1"/>
  <c r="O82" i="11"/>
  <c r="P83" i="11"/>
  <c r="Q83" i="11" s="1"/>
  <c r="O83" i="11"/>
  <c r="P84" i="11"/>
  <c r="O84" i="11"/>
  <c r="Q84" i="11"/>
  <c r="P85" i="11"/>
  <c r="Q85" i="11" s="1"/>
  <c r="O85" i="11"/>
  <c r="P86" i="11"/>
  <c r="Q86" i="11" s="1"/>
  <c r="O86" i="11"/>
  <c r="P87" i="11"/>
  <c r="Q87" i="11" s="1"/>
  <c r="O87" i="11"/>
  <c r="P88" i="11"/>
  <c r="Q88" i="11" s="1"/>
  <c r="O88" i="11"/>
  <c r="P89" i="11"/>
  <c r="O89" i="11"/>
  <c r="Q89" i="11" s="1"/>
  <c r="P90" i="11"/>
  <c r="Q90" i="11" s="1"/>
  <c r="O90" i="11"/>
  <c r="P91" i="11"/>
  <c r="Q91" i="11" s="1"/>
  <c r="O91" i="11"/>
  <c r="P92" i="11"/>
  <c r="O92" i="11"/>
  <c r="Q92" i="11"/>
  <c r="P93" i="11"/>
  <c r="Q93" i="11" s="1"/>
  <c r="O93" i="11"/>
  <c r="P94" i="11"/>
  <c r="Q94" i="11" s="1"/>
  <c r="O94" i="11"/>
  <c r="P95" i="11"/>
  <c r="Q95" i="11" s="1"/>
  <c r="O95" i="11"/>
  <c r="P96" i="11"/>
  <c r="Q96" i="11" s="1"/>
  <c r="O96" i="11"/>
  <c r="P97" i="11"/>
  <c r="O97" i="11"/>
  <c r="Q97" i="11" s="1"/>
  <c r="P98" i="11"/>
  <c r="Q98" i="11" s="1"/>
  <c r="O98" i="11"/>
  <c r="P99" i="11"/>
  <c r="Q99" i="11" s="1"/>
  <c r="O99" i="11"/>
  <c r="P100" i="11"/>
  <c r="O100" i="11"/>
  <c r="Q100" i="11"/>
  <c r="P101" i="11"/>
  <c r="Q101" i="11" s="1"/>
  <c r="O101" i="11"/>
  <c r="P102" i="11"/>
  <c r="Q102" i="11" s="1"/>
  <c r="O102" i="11"/>
  <c r="P103" i="11"/>
  <c r="Q103" i="11" s="1"/>
  <c r="O103" i="11"/>
  <c r="P104" i="11"/>
  <c r="O104" i="11"/>
  <c r="P105" i="11"/>
  <c r="O105" i="11"/>
  <c r="Q105" i="11"/>
  <c r="P106" i="11"/>
  <c r="Q106" i="11" s="1"/>
  <c r="O106" i="11"/>
  <c r="P107" i="11"/>
  <c r="O107" i="11"/>
  <c r="P108" i="11"/>
  <c r="O108" i="11"/>
  <c r="P109" i="11"/>
  <c r="O109" i="11"/>
  <c r="Q109" i="11" s="1"/>
  <c r="P110" i="11"/>
  <c r="Q110" i="11" s="1"/>
  <c r="O110" i="11"/>
  <c r="P111" i="11"/>
  <c r="Q111" i="11" s="1"/>
  <c r="O111" i="11"/>
  <c r="P112" i="11"/>
  <c r="O112" i="11"/>
  <c r="P113" i="11"/>
  <c r="Q113" i="11" s="1"/>
  <c r="O113" i="11"/>
  <c r="P114" i="11"/>
  <c r="O114" i="11"/>
  <c r="P115" i="11"/>
  <c r="Q115" i="11" s="1"/>
  <c r="O115" i="11"/>
  <c r="P116" i="11"/>
  <c r="O116" i="11"/>
  <c r="Q116" i="11" s="1"/>
  <c r="P117" i="11"/>
  <c r="Q117" i="11" s="1"/>
  <c r="O117" i="11"/>
  <c r="P118" i="11"/>
  <c r="Q118" i="11" s="1"/>
  <c r="O118" i="11"/>
  <c r="P119" i="11"/>
  <c r="Q119" i="11" s="1"/>
  <c r="O119" i="11"/>
  <c r="P120" i="11"/>
  <c r="O120" i="11"/>
  <c r="P121" i="11"/>
  <c r="O121" i="11"/>
  <c r="Q121" i="11"/>
  <c r="P122" i="11"/>
  <c r="Q122" i="11" s="1"/>
  <c r="O122" i="11"/>
  <c r="P123" i="11"/>
  <c r="O123" i="11"/>
  <c r="P124" i="11"/>
  <c r="O124" i="11"/>
  <c r="P125" i="11"/>
  <c r="O125" i="11"/>
  <c r="Q125" i="11" s="1"/>
  <c r="P126" i="11"/>
  <c r="Q126" i="11" s="1"/>
  <c r="O126" i="11"/>
  <c r="P127" i="11"/>
  <c r="Q127" i="11" s="1"/>
  <c r="O127" i="11"/>
  <c r="P128" i="11"/>
  <c r="O128" i="11"/>
  <c r="P129" i="11"/>
  <c r="Q129" i="11" s="1"/>
  <c r="O129" i="11"/>
  <c r="P130" i="11"/>
  <c r="O130" i="11"/>
  <c r="P131" i="11"/>
  <c r="Q131" i="11" s="1"/>
  <c r="O131" i="11"/>
  <c r="P132" i="11"/>
  <c r="O132" i="11"/>
  <c r="Q132" i="11" s="1"/>
  <c r="P133" i="11"/>
  <c r="Q133" i="11" s="1"/>
  <c r="O133" i="11"/>
  <c r="P134" i="11"/>
  <c r="Q134" i="11" s="1"/>
  <c r="O134" i="11"/>
  <c r="P135" i="11"/>
  <c r="Q135" i="11" s="1"/>
  <c r="O135" i="11"/>
  <c r="P136" i="11"/>
  <c r="O136" i="11"/>
  <c r="P137" i="11"/>
  <c r="O137" i="11"/>
  <c r="Q137" i="11"/>
  <c r="P138" i="11"/>
  <c r="Q138" i="11" s="1"/>
  <c r="O138" i="11"/>
  <c r="P139" i="11"/>
  <c r="O139" i="11"/>
  <c r="P140" i="11"/>
  <c r="O140" i="11"/>
  <c r="P141" i="11"/>
  <c r="O141" i="11"/>
  <c r="Q141" i="11" s="1"/>
  <c r="P142" i="11"/>
  <c r="Q142" i="11" s="1"/>
  <c r="O142" i="11"/>
  <c r="P143" i="11"/>
  <c r="Q143" i="11" s="1"/>
  <c r="O143" i="11"/>
  <c r="P144" i="11"/>
  <c r="O144" i="11"/>
  <c r="P145" i="11"/>
  <c r="Q145" i="11" s="1"/>
  <c r="O145" i="11"/>
  <c r="P146" i="11"/>
  <c r="O146" i="11"/>
  <c r="P147" i="11"/>
  <c r="Q147" i="11" s="1"/>
  <c r="O147" i="11"/>
  <c r="P148" i="11"/>
  <c r="O148" i="11"/>
  <c r="Q148" i="11" s="1"/>
  <c r="P149" i="11"/>
  <c r="Q149" i="11" s="1"/>
  <c r="O149" i="11"/>
  <c r="P150" i="11"/>
  <c r="Q150" i="11" s="1"/>
  <c r="O150" i="11"/>
  <c r="P151" i="11"/>
  <c r="O151" i="11"/>
  <c r="P152" i="11"/>
  <c r="O152" i="11"/>
  <c r="P153" i="11"/>
  <c r="O153" i="11"/>
  <c r="Q153" i="11"/>
  <c r="P154" i="11"/>
  <c r="Q154" i="11" s="1"/>
  <c r="O154" i="11"/>
  <c r="P155" i="11"/>
  <c r="O155" i="11"/>
  <c r="P156" i="11"/>
  <c r="O156" i="11"/>
  <c r="P157" i="11"/>
  <c r="O157" i="11"/>
  <c r="Q157" i="11"/>
  <c r="P158" i="11"/>
  <c r="O158" i="11"/>
  <c r="P159" i="11"/>
  <c r="Q159" i="11" s="1"/>
  <c r="O159" i="11"/>
  <c r="P160" i="11"/>
  <c r="O160" i="11"/>
  <c r="Q160" i="11" s="1"/>
  <c r="P161" i="11"/>
  <c r="Q161" i="11" s="1"/>
  <c r="O161" i="11"/>
  <c r="P162" i="11"/>
  <c r="O162" i="11"/>
  <c r="P163" i="11"/>
  <c r="Q163" i="11" s="1"/>
  <c r="O163" i="11"/>
  <c r="P164" i="11"/>
  <c r="O164" i="11"/>
  <c r="Q164" i="11" s="1"/>
  <c r="P165" i="11"/>
  <c r="Q165" i="11" s="1"/>
  <c r="O165" i="11"/>
  <c r="P166" i="11"/>
  <c r="Q166" i="11" s="1"/>
  <c r="O166" i="11"/>
  <c r="P167" i="11"/>
  <c r="O167" i="11"/>
  <c r="P168" i="11"/>
  <c r="O168" i="11"/>
  <c r="P169" i="11"/>
  <c r="O169" i="11"/>
  <c r="Q169" i="11"/>
  <c r="P170" i="11"/>
  <c r="Q170" i="11" s="1"/>
  <c r="O170" i="11"/>
  <c r="P171" i="11"/>
  <c r="O171" i="11"/>
  <c r="P172" i="11"/>
  <c r="O172" i="11"/>
  <c r="P173" i="11"/>
  <c r="O173" i="11"/>
  <c r="Q173" i="11" s="1"/>
  <c r="P174" i="11"/>
  <c r="O174" i="11"/>
  <c r="P175" i="11"/>
  <c r="Q175" i="11" s="1"/>
  <c r="O175" i="11"/>
  <c r="P176" i="11"/>
  <c r="O176" i="11"/>
  <c r="Q176" i="11" s="1"/>
  <c r="P177" i="11"/>
  <c r="Q177" i="11" s="1"/>
  <c r="O177" i="11"/>
  <c r="P178" i="11"/>
  <c r="O178" i="11"/>
  <c r="P179" i="11"/>
  <c r="Q179" i="11" s="1"/>
  <c r="O179" i="11"/>
  <c r="P180" i="11"/>
  <c r="O180" i="11"/>
  <c r="Q180" i="11" s="1"/>
  <c r="P181" i="11"/>
  <c r="Q181" i="11" s="1"/>
  <c r="O181" i="11"/>
  <c r="P182" i="11"/>
  <c r="Q182" i="11" s="1"/>
  <c r="O182" i="11"/>
  <c r="P183" i="11"/>
  <c r="O183" i="11"/>
  <c r="P184" i="11"/>
  <c r="O184" i="11"/>
  <c r="P185" i="11"/>
  <c r="O185" i="11"/>
  <c r="Q185" i="11"/>
  <c r="P186" i="11"/>
  <c r="Q186" i="11" s="1"/>
  <c r="O186" i="11"/>
  <c r="P187" i="11"/>
  <c r="O187" i="11"/>
  <c r="P188" i="11"/>
  <c r="O188" i="11"/>
  <c r="P189" i="11"/>
  <c r="O189" i="11"/>
  <c r="Q189" i="11"/>
  <c r="P190" i="11"/>
  <c r="O190" i="11"/>
  <c r="P191" i="11"/>
  <c r="Q191" i="11" s="1"/>
  <c r="O191" i="11"/>
  <c r="P192" i="11"/>
  <c r="O192" i="11"/>
  <c r="P193" i="11"/>
  <c r="Q193" i="11" s="1"/>
  <c r="O193" i="11"/>
  <c r="P194" i="11"/>
  <c r="O194" i="11"/>
  <c r="P195" i="11"/>
  <c r="Q195" i="11" s="1"/>
  <c r="O195" i="11"/>
  <c r="P196" i="11"/>
  <c r="O196" i="11"/>
  <c r="Q196" i="11" s="1"/>
  <c r="P197" i="11"/>
  <c r="Q197" i="11" s="1"/>
  <c r="O197" i="11"/>
  <c r="P198" i="11"/>
  <c r="Q198" i="11" s="1"/>
  <c r="O198" i="11"/>
  <c r="P199" i="11"/>
  <c r="O199" i="11"/>
  <c r="P200" i="11"/>
  <c r="O200" i="11"/>
  <c r="P201" i="11"/>
  <c r="O201" i="11"/>
  <c r="Q201" i="11"/>
  <c r="P202" i="11"/>
  <c r="Q202" i="11" s="1"/>
  <c r="O202" i="11"/>
  <c r="P203" i="11"/>
  <c r="O203" i="11"/>
  <c r="P204" i="11"/>
  <c r="O204" i="11"/>
  <c r="P205" i="11"/>
  <c r="O205" i="11"/>
  <c r="Q205" i="11"/>
  <c r="P206" i="11"/>
  <c r="O206" i="11"/>
  <c r="P207" i="11"/>
  <c r="Q207" i="11" s="1"/>
  <c r="O207" i="11"/>
  <c r="P208" i="11"/>
  <c r="O208" i="11"/>
  <c r="P209" i="11"/>
  <c r="Q209" i="11" s="1"/>
  <c r="O209" i="11"/>
  <c r="P210" i="11"/>
  <c r="O210" i="11"/>
  <c r="P211" i="11"/>
  <c r="Q211" i="11" s="1"/>
  <c r="O211" i="11"/>
  <c r="P212" i="11"/>
  <c r="O212" i="11"/>
  <c r="Q212" i="11" s="1"/>
  <c r="P213" i="11"/>
  <c r="Q213" i="11" s="1"/>
  <c r="O213" i="11"/>
  <c r="P214" i="11"/>
  <c r="Q214" i="11" s="1"/>
  <c r="O214" i="11"/>
  <c r="P215" i="11"/>
  <c r="O215" i="11"/>
  <c r="P216" i="11"/>
  <c r="O216" i="11"/>
  <c r="P217" i="11"/>
  <c r="O217" i="11"/>
  <c r="Q217" i="11"/>
  <c r="P218" i="11"/>
  <c r="Q218" i="11" s="1"/>
  <c r="O218" i="11"/>
  <c r="P219" i="11"/>
  <c r="O219" i="11"/>
  <c r="P220" i="11"/>
  <c r="O220" i="11"/>
  <c r="P221" i="11"/>
  <c r="O221" i="11"/>
  <c r="Q221" i="11"/>
  <c r="P222" i="11"/>
  <c r="O222" i="11"/>
  <c r="P223" i="11"/>
  <c r="Q223" i="11" s="1"/>
  <c r="O223" i="11"/>
  <c r="P224" i="11"/>
  <c r="O224" i="11"/>
  <c r="P225" i="11"/>
  <c r="Q225" i="11" s="1"/>
  <c r="O225" i="11"/>
  <c r="P226" i="11"/>
  <c r="O226" i="11"/>
  <c r="P227" i="11"/>
  <c r="Q227" i="11" s="1"/>
  <c r="O227" i="11"/>
  <c r="P228" i="11"/>
  <c r="O228" i="11"/>
  <c r="Q228" i="11" s="1"/>
  <c r="P229" i="11"/>
  <c r="Q229" i="11" s="1"/>
  <c r="O229" i="11"/>
  <c r="P230" i="11"/>
  <c r="Q230" i="11" s="1"/>
  <c r="O230" i="11"/>
  <c r="P231" i="11"/>
  <c r="O231" i="11"/>
  <c r="P232" i="11"/>
  <c r="Q232" i="11" s="1"/>
  <c r="O232" i="11"/>
  <c r="P233" i="11"/>
  <c r="O233" i="11"/>
  <c r="Q233" i="11" s="1"/>
  <c r="P234" i="11"/>
  <c r="O234" i="11"/>
  <c r="P235" i="11"/>
  <c r="Q235" i="11" s="1"/>
  <c r="O235" i="11"/>
  <c r="P236" i="11"/>
  <c r="O236" i="11"/>
  <c r="P237" i="11"/>
  <c r="Q237" i="11" s="1"/>
  <c r="O237" i="11"/>
  <c r="P238" i="11"/>
  <c r="O238" i="11"/>
  <c r="P239" i="11"/>
  <c r="Q239" i="11" s="1"/>
  <c r="O239" i="11"/>
  <c r="P240" i="11"/>
  <c r="O240" i="11"/>
  <c r="Q240" i="11" s="1"/>
  <c r="P241" i="11"/>
  <c r="O241" i="11"/>
  <c r="Q241" i="11"/>
  <c r="P242" i="11"/>
  <c r="Q242" i="11" s="1"/>
  <c r="O242" i="11"/>
  <c r="P243" i="11"/>
  <c r="O243" i="11"/>
  <c r="P244" i="11"/>
  <c r="O244" i="11"/>
  <c r="P245" i="11"/>
  <c r="O245" i="11"/>
  <c r="Q245" i="11" s="1"/>
  <c r="P246" i="11"/>
  <c r="O246" i="11"/>
  <c r="P247" i="11"/>
  <c r="Q247" i="11" s="1"/>
  <c r="O247" i="11"/>
  <c r="P248" i="11"/>
  <c r="O248" i="11"/>
  <c r="Q248" i="11"/>
  <c r="P249" i="11"/>
  <c r="Q249" i="11" s="1"/>
  <c r="O249" i="11"/>
  <c r="P250" i="11"/>
  <c r="Q250" i="11" s="1"/>
  <c r="O250" i="11"/>
  <c r="P251" i="11"/>
  <c r="Q251" i="11" s="1"/>
  <c r="O251" i="11"/>
  <c r="P252" i="11"/>
  <c r="O252" i="11"/>
  <c r="P253" i="11"/>
  <c r="O253" i="11"/>
  <c r="Q253" i="11"/>
  <c r="P254" i="11"/>
  <c r="Q254" i="11" s="1"/>
  <c r="O254" i="11"/>
  <c r="P255" i="11"/>
  <c r="O255" i="11"/>
  <c r="P256" i="11"/>
  <c r="Q256" i="11" s="1"/>
  <c r="O256" i="11"/>
  <c r="P257" i="11"/>
  <c r="Q257" i="11" s="1"/>
  <c r="O257" i="11"/>
  <c r="P258" i="11"/>
  <c r="O258" i="11"/>
  <c r="P259" i="11"/>
  <c r="Q259" i="11" s="1"/>
  <c r="O259" i="11"/>
  <c r="P260" i="11"/>
  <c r="O260" i="11"/>
  <c r="Q260" i="11" s="1"/>
  <c r="P261" i="11"/>
  <c r="Q261" i="11" s="1"/>
  <c r="O261" i="11"/>
  <c r="P262" i="11"/>
  <c r="O262" i="11"/>
  <c r="P263" i="11"/>
  <c r="O263" i="11"/>
  <c r="P264" i="11"/>
  <c r="Q264" i="11" s="1"/>
  <c r="O264" i="11"/>
  <c r="P265" i="11"/>
  <c r="O265" i="11"/>
  <c r="Q265" i="11"/>
  <c r="P266" i="11"/>
  <c r="O266" i="11"/>
  <c r="P267" i="11"/>
  <c r="Q267" i="11" s="1"/>
  <c r="O267" i="11"/>
  <c r="P268" i="11"/>
  <c r="O268" i="11"/>
  <c r="P269" i="11"/>
  <c r="Q269" i="11" s="1"/>
  <c r="O269" i="11"/>
  <c r="P270" i="11"/>
  <c r="O270" i="11"/>
  <c r="Q270" i="11" s="1"/>
  <c r="P271" i="11"/>
  <c r="Q271" i="11" s="1"/>
  <c r="O271" i="11"/>
  <c r="P272" i="11"/>
  <c r="Q272" i="11" s="1"/>
  <c r="O272" i="11"/>
  <c r="P273" i="11"/>
  <c r="O273" i="11"/>
  <c r="P274" i="11"/>
  <c r="O274" i="11"/>
  <c r="P275" i="11"/>
  <c r="O275" i="11"/>
  <c r="Q275" i="11"/>
  <c r="P276" i="11"/>
  <c r="Q276" i="11" s="1"/>
  <c r="O276" i="11"/>
  <c r="P277" i="11"/>
  <c r="O277" i="11"/>
  <c r="P278" i="11"/>
  <c r="O278" i="11"/>
  <c r="P279" i="11"/>
  <c r="O279" i="11"/>
  <c r="Q279" i="11"/>
  <c r="P280" i="11"/>
  <c r="O280" i="11"/>
  <c r="P281" i="11"/>
  <c r="O281" i="11"/>
  <c r="N3" i="11"/>
  <c r="N5" i="11"/>
  <c r="N7" i="11"/>
  <c r="N9" i="11"/>
  <c r="N10" i="11"/>
  <c r="N22" i="11"/>
  <c r="N29" i="11"/>
  <c r="N33" i="11"/>
  <c r="N34" i="11"/>
  <c r="N35" i="11"/>
  <c r="N37" i="11"/>
  <c r="N39" i="11"/>
  <c r="N41" i="11"/>
  <c r="N42" i="11"/>
  <c r="N45" i="11"/>
  <c r="N46" i="11"/>
  <c r="N47" i="11"/>
  <c r="N48" i="11"/>
  <c r="N50" i="11"/>
  <c r="N51" i="11"/>
  <c r="N52" i="11"/>
  <c r="N53" i="11"/>
  <c r="N54" i="11"/>
  <c r="N55" i="11"/>
  <c r="N56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5" i="11"/>
  <c r="N146" i="11"/>
  <c r="N147" i="11"/>
  <c r="N148" i="11"/>
  <c r="N149" i="11"/>
  <c r="N150" i="11"/>
  <c r="N151" i="11"/>
  <c r="N152" i="11"/>
  <c r="N153" i="11"/>
  <c r="N154" i="11"/>
  <c r="N155" i="11"/>
  <c r="N156" i="11"/>
  <c r="N157" i="11"/>
  <c r="N158" i="11"/>
  <c r="N159" i="11"/>
  <c r="N160" i="11"/>
  <c r="N161" i="11"/>
  <c r="N162" i="11"/>
  <c r="N163" i="11"/>
  <c r="N164" i="11"/>
  <c r="N165" i="11"/>
  <c r="N166" i="11"/>
  <c r="N167" i="11"/>
  <c r="N168" i="11"/>
  <c r="N169" i="11"/>
  <c r="N170" i="11"/>
  <c r="N171" i="11"/>
  <c r="N172" i="11"/>
  <c r="N173" i="11"/>
  <c r="N174" i="11"/>
  <c r="N175" i="11"/>
  <c r="N176" i="11"/>
  <c r="N177" i="11"/>
  <c r="N178" i="11"/>
  <c r="N179" i="11"/>
  <c r="N180" i="11"/>
  <c r="N181" i="11"/>
  <c r="N182" i="11"/>
  <c r="N183" i="11"/>
  <c r="N184" i="11"/>
  <c r="N185" i="11"/>
  <c r="N186" i="11"/>
  <c r="N187" i="11"/>
  <c r="N188" i="11"/>
  <c r="N189" i="11"/>
  <c r="N190" i="11"/>
  <c r="N191" i="11"/>
  <c r="N192" i="11"/>
  <c r="N193" i="11"/>
  <c r="N194" i="11"/>
  <c r="N195" i="11"/>
  <c r="N196" i="11"/>
  <c r="N197" i="11"/>
  <c r="N198" i="11"/>
  <c r="N199" i="11"/>
  <c r="N200" i="11"/>
  <c r="N201" i="11"/>
  <c r="N202" i="11"/>
  <c r="N203" i="11"/>
  <c r="N204" i="11"/>
  <c r="N205" i="11"/>
  <c r="N206" i="11"/>
  <c r="N207" i="11"/>
  <c r="N208" i="11"/>
  <c r="N209" i="11"/>
  <c r="N210" i="11"/>
  <c r="N211" i="11"/>
  <c r="N212" i="11"/>
  <c r="N213" i="11"/>
  <c r="N214" i="11"/>
  <c r="N215" i="11"/>
  <c r="N216" i="11"/>
  <c r="N217" i="11"/>
  <c r="N218" i="11"/>
  <c r="N219" i="11"/>
  <c r="N220" i="11"/>
  <c r="N221" i="11"/>
  <c r="N222" i="11"/>
  <c r="N223" i="11"/>
  <c r="N224" i="11"/>
  <c r="N225" i="11"/>
  <c r="N226" i="11"/>
  <c r="N227" i="11"/>
  <c r="N228" i="11"/>
  <c r="N229" i="11"/>
  <c r="N230" i="11"/>
  <c r="N231" i="11"/>
  <c r="N232" i="11"/>
  <c r="N233" i="11"/>
  <c r="N234" i="11"/>
  <c r="N235" i="11"/>
  <c r="N236" i="11"/>
  <c r="N237" i="11"/>
  <c r="N238" i="11"/>
  <c r="N239" i="11"/>
  <c r="N240" i="11"/>
  <c r="N241" i="11"/>
  <c r="N242" i="11"/>
  <c r="N243" i="11"/>
  <c r="N244" i="11"/>
  <c r="N245" i="11"/>
  <c r="N246" i="11"/>
  <c r="N247" i="11"/>
  <c r="N248" i="11"/>
  <c r="N249" i="11"/>
  <c r="N250" i="11"/>
  <c r="N251" i="11"/>
  <c r="N252" i="11"/>
  <c r="N253" i="11"/>
  <c r="N254" i="11"/>
  <c r="N255" i="11"/>
  <c r="N256" i="11"/>
  <c r="N257" i="11"/>
  <c r="N258" i="11"/>
  <c r="N259" i="11"/>
  <c r="N260" i="11"/>
  <c r="N261" i="11"/>
  <c r="N262" i="11"/>
  <c r="N263" i="11"/>
  <c r="N264" i="11"/>
  <c r="N265" i="11"/>
  <c r="N266" i="11"/>
  <c r="N267" i="11"/>
  <c r="N268" i="11"/>
  <c r="N269" i="11"/>
  <c r="N270" i="11"/>
  <c r="N271" i="11"/>
  <c r="N272" i="11"/>
  <c r="N273" i="11"/>
  <c r="N274" i="11"/>
  <c r="N275" i="11"/>
  <c r="N276" i="11"/>
  <c r="N277" i="11"/>
  <c r="N278" i="11"/>
  <c r="N279" i="11"/>
  <c r="N280" i="11"/>
  <c r="N281" i="11"/>
  <c r="I278" i="11"/>
  <c r="I279" i="11"/>
  <c r="I280" i="11"/>
  <c r="I281" i="11"/>
  <c r="I277" i="11"/>
  <c r="I273" i="11"/>
  <c r="I274" i="11"/>
  <c r="I275" i="11"/>
  <c r="I276" i="11"/>
  <c r="I272" i="11"/>
  <c r="I268" i="11"/>
  <c r="I269" i="11"/>
  <c r="I270" i="11"/>
  <c r="I271" i="11"/>
  <c r="I267" i="11"/>
  <c r="I263" i="11"/>
  <c r="I264" i="11"/>
  <c r="I265" i="11"/>
  <c r="I266" i="11"/>
  <c r="I262" i="11"/>
  <c r="I258" i="11"/>
  <c r="I259" i="11"/>
  <c r="I260" i="11"/>
  <c r="I261" i="11"/>
  <c r="I257" i="11"/>
  <c r="I253" i="11"/>
  <c r="I254" i="11"/>
  <c r="I255" i="11"/>
  <c r="I256" i="11"/>
  <c r="I252" i="11"/>
  <c r="I248" i="11"/>
  <c r="I249" i="11"/>
  <c r="I250" i="11"/>
  <c r="I251" i="11"/>
  <c r="I247" i="11"/>
  <c r="I243" i="11"/>
  <c r="I244" i="11"/>
  <c r="I245" i="11"/>
  <c r="I246" i="11"/>
  <c r="I242" i="11"/>
  <c r="I238" i="11"/>
  <c r="I239" i="11"/>
  <c r="I240" i="11"/>
  <c r="I241" i="11"/>
  <c r="I237" i="11"/>
  <c r="I233" i="11"/>
  <c r="I234" i="11"/>
  <c r="I235" i="11"/>
  <c r="I236" i="11"/>
  <c r="I232" i="11"/>
  <c r="I228" i="11"/>
  <c r="I229" i="11"/>
  <c r="I230" i="11"/>
  <c r="I231" i="11"/>
  <c r="I227" i="11"/>
  <c r="I223" i="11"/>
  <c r="I224" i="11"/>
  <c r="I225" i="11"/>
  <c r="I226" i="11"/>
  <c r="I222" i="11"/>
  <c r="I218" i="11"/>
  <c r="I219" i="11"/>
  <c r="I220" i="11"/>
  <c r="I221" i="11"/>
  <c r="I217" i="11"/>
  <c r="I213" i="11"/>
  <c r="I214" i="11"/>
  <c r="I215" i="11"/>
  <c r="I216" i="11"/>
  <c r="I212" i="11"/>
  <c r="I208" i="11"/>
  <c r="I209" i="11"/>
  <c r="I210" i="11"/>
  <c r="I211" i="11"/>
  <c r="I207" i="11"/>
  <c r="I203" i="11"/>
  <c r="I204" i="11"/>
  <c r="I205" i="11"/>
  <c r="I206" i="11"/>
  <c r="I202" i="11"/>
  <c r="I198" i="11"/>
  <c r="I199" i="11"/>
  <c r="I200" i="11"/>
  <c r="I201" i="11"/>
  <c r="I197" i="11"/>
  <c r="I193" i="11"/>
  <c r="I194" i="11"/>
  <c r="I195" i="11"/>
  <c r="I196" i="11"/>
  <c r="I192" i="11"/>
  <c r="I188" i="11"/>
  <c r="I189" i="11"/>
  <c r="I190" i="11"/>
  <c r="I191" i="11"/>
  <c r="I187" i="11"/>
  <c r="I183" i="11"/>
  <c r="I184" i="11"/>
  <c r="I185" i="11"/>
  <c r="I186" i="11"/>
  <c r="I182" i="11"/>
  <c r="I178" i="11"/>
  <c r="I179" i="11"/>
  <c r="I180" i="11"/>
  <c r="I181" i="11"/>
  <c r="I177" i="11"/>
  <c r="I173" i="11"/>
  <c r="I174" i="11"/>
  <c r="I175" i="11"/>
  <c r="I176" i="11"/>
  <c r="I172" i="11"/>
  <c r="I168" i="11"/>
  <c r="I169" i="11"/>
  <c r="I170" i="11"/>
  <c r="I171" i="11"/>
  <c r="I167" i="11"/>
  <c r="I163" i="11"/>
  <c r="I164" i="11"/>
  <c r="I165" i="11"/>
  <c r="I166" i="11"/>
  <c r="I162" i="11"/>
  <c r="I158" i="11"/>
  <c r="I159" i="11"/>
  <c r="I160" i="11"/>
  <c r="I161" i="11"/>
  <c r="I157" i="11"/>
  <c r="I153" i="11"/>
  <c r="I154" i="11"/>
  <c r="I155" i="11"/>
  <c r="I156" i="11"/>
  <c r="I152" i="11"/>
  <c r="I148" i="11"/>
  <c r="I149" i="11"/>
  <c r="I150" i="11"/>
  <c r="I151" i="11"/>
  <c r="I147" i="11"/>
  <c r="I143" i="11"/>
  <c r="I144" i="11"/>
  <c r="I145" i="11"/>
  <c r="I146" i="11"/>
  <c r="I142" i="11"/>
  <c r="I138" i="11"/>
  <c r="I139" i="11"/>
  <c r="I140" i="11"/>
  <c r="I141" i="11"/>
  <c r="I137" i="11"/>
  <c r="I133" i="11"/>
  <c r="I134" i="11"/>
  <c r="I135" i="11"/>
  <c r="I136" i="11"/>
  <c r="I132" i="11"/>
  <c r="I128" i="11"/>
  <c r="I129" i="11"/>
  <c r="I130" i="11"/>
  <c r="I131" i="11"/>
  <c r="I127" i="11"/>
  <c r="I123" i="11"/>
  <c r="I124" i="11"/>
  <c r="I125" i="11"/>
  <c r="I126" i="11"/>
  <c r="I122" i="11"/>
  <c r="I118" i="11"/>
  <c r="I119" i="11"/>
  <c r="I120" i="11"/>
  <c r="I121" i="11"/>
  <c r="I117" i="11"/>
  <c r="I113" i="11"/>
  <c r="I114" i="11"/>
  <c r="I115" i="11"/>
  <c r="I116" i="11"/>
  <c r="I112" i="11"/>
  <c r="I108" i="11"/>
  <c r="I109" i="11"/>
  <c r="I110" i="11"/>
  <c r="I111" i="11"/>
  <c r="I107" i="11"/>
  <c r="I103" i="11"/>
  <c r="I104" i="11"/>
  <c r="I105" i="11"/>
  <c r="I106" i="11"/>
  <c r="I102" i="11"/>
  <c r="I98" i="11"/>
  <c r="I99" i="11"/>
  <c r="I100" i="11"/>
  <c r="I101" i="11"/>
  <c r="I97" i="11"/>
  <c r="I93" i="11"/>
  <c r="I94" i="11"/>
  <c r="I95" i="11"/>
  <c r="I96" i="11"/>
  <c r="I92" i="11"/>
  <c r="I88" i="11"/>
  <c r="I89" i="11"/>
  <c r="I90" i="11"/>
  <c r="I91" i="11"/>
  <c r="I87" i="11"/>
  <c r="I83" i="11"/>
  <c r="I84" i="11"/>
  <c r="I85" i="11"/>
  <c r="I86" i="11"/>
  <c r="I82" i="11"/>
  <c r="I78" i="11"/>
  <c r="I79" i="11"/>
  <c r="I80" i="11"/>
  <c r="I81" i="11"/>
  <c r="I77" i="11"/>
  <c r="I73" i="11"/>
  <c r="I74" i="11"/>
  <c r="I75" i="11"/>
  <c r="I76" i="11"/>
  <c r="I72" i="11"/>
  <c r="I68" i="11"/>
  <c r="I69" i="11"/>
  <c r="I70" i="11"/>
  <c r="I71" i="11"/>
  <c r="I67" i="11"/>
  <c r="I63" i="11"/>
  <c r="I64" i="11"/>
  <c r="I65" i="11"/>
  <c r="I66" i="11"/>
  <c r="I62" i="11"/>
  <c r="I58" i="11"/>
  <c r="I59" i="11"/>
  <c r="I60" i="11"/>
  <c r="I61" i="11"/>
  <c r="I57" i="11"/>
  <c r="I53" i="11"/>
  <c r="I54" i="11"/>
  <c r="I55" i="11"/>
  <c r="I56" i="11"/>
  <c r="I52" i="11"/>
  <c r="I48" i="11"/>
  <c r="I49" i="11"/>
  <c r="I50" i="11"/>
  <c r="I51" i="11"/>
  <c r="I47" i="11"/>
  <c r="I3" i="11"/>
  <c r="H3" i="11"/>
  <c r="J3" i="11" s="1"/>
  <c r="I4" i="11"/>
  <c r="H4" i="11"/>
  <c r="J4" i="11"/>
  <c r="I5" i="11"/>
  <c r="J5" i="11" s="1"/>
  <c r="H5" i="11"/>
  <c r="I6" i="11"/>
  <c r="J6" i="11" s="1"/>
  <c r="H6" i="11"/>
  <c r="I7" i="11"/>
  <c r="H7" i="11"/>
  <c r="J7" i="11" s="1"/>
  <c r="I8" i="11"/>
  <c r="H8" i="11"/>
  <c r="J8" i="11"/>
  <c r="I9" i="11"/>
  <c r="J9" i="11" s="1"/>
  <c r="H9" i="11"/>
  <c r="I10" i="11"/>
  <c r="J10" i="11" s="1"/>
  <c r="H10" i="11"/>
  <c r="I11" i="11"/>
  <c r="H11" i="11"/>
  <c r="J11" i="11" s="1"/>
  <c r="I12" i="11"/>
  <c r="H12" i="11"/>
  <c r="J12" i="11"/>
  <c r="I13" i="11"/>
  <c r="J13" i="11" s="1"/>
  <c r="H13" i="11"/>
  <c r="I14" i="11"/>
  <c r="J14" i="11" s="1"/>
  <c r="H14" i="11"/>
  <c r="I15" i="11"/>
  <c r="H15" i="11"/>
  <c r="J15" i="11" s="1"/>
  <c r="I16" i="11"/>
  <c r="H16" i="11"/>
  <c r="J16" i="11"/>
  <c r="I17" i="11"/>
  <c r="J17" i="11" s="1"/>
  <c r="H17" i="11"/>
  <c r="I18" i="11"/>
  <c r="J18" i="11" s="1"/>
  <c r="H18" i="11"/>
  <c r="I19" i="11"/>
  <c r="H19" i="11"/>
  <c r="J19" i="11" s="1"/>
  <c r="I20" i="11"/>
  <c r="H20" i="11"/>
  <c r="J20" i="11"/>
  <c r="I21" i="11"/>
  <c r="J21" i="11" s="1"/>
  <c r="H21" i="11"/>
  <c r="I22" i="11"/>
  <c r="J22" i="11" s="1"/>
  <c r="H22" i="11"/>
  <c r="I23" i="11"/>
  <c r="H23" i="11"/>
  <c r="J23" i="11" s="1"/>
  <c r="I24" i="11"/>
  <c r="H24" i="11"/>
  <c r="J24" i="11"/>
  <c r="I25" i="11"/>
  <c r="J25" i="11" s="1"/>
  <c r="H25" i="11"/>
  <c r="I26" i="11"/>
  <c r="J26" i="11" s="1"/>
  <c r="H26" i="11"/>
  <c r="I27" i="11"/>
  <c r="H27" i="11"/>
  <c r="J27" i="11" s="1"/>
  <c r="I28" i="11"/>
  <c r="H28" i="11"/>
  <c r="J28" i="11"/>
  <c r="I29" i="11"/>
  <c r="J29" i="11" s="1"/>
  <c r="H29" i="11"/>
  <c r="I30" i="11"/>
  <c r="J30" i="11" s="1"/>
  <c r="H30" i="11"/>
  <c r="I31" i="11"/>
  <c r="H31" i="11"/>
  <c r="J31" i="11" s="1"/>
  <c r="I32" i="11"/>
  <c r="H32" i="11"/>
  <c r="J32" i="11"/>
  <c r="I33" i="11"/>
  <c r="J33" i="11" s="1"/>
  <c r="H33" i="11"/>
  <c r="I34" i="11"/>
  <c r="J34" i="11" s="1"/>
  <c r="H34" i="11"/>
  <c r="I35" i="11"/>
  <c r="H35" i="11"/>
  <c r="J35" i="11" s="1"/>
  <c r="I36" i="11"/>
  <c r="H36" i="11"/>
  <c r="J36" i="11"/>
  <c r="I37" i="11"/>
  <c r="J37" i="11" s="1"/>
  <c r="H37" i="11"/>
  <c r="I38" i="11"/>
  <c r="J38" i="11" s="1"/>
  <c r="H38" i="11"/>
  <c r="I39" i="11"/>
  <c r="H39" i="11"/>
  <c r="J39" i="11" s="1"/>
  <c r="I40" i="11"/>
  <c r="H40" i="11"/>
  <c r="J40" i="11"/>
  <c r="I41" i="11"/>
  <c r="J41" i="11" s="1"/>
  <c r="H41" i="11"/>
  <c r="I42" i="11"/>
  <c r="H42" i="11"/>
  <c r="I43" i="11"/>
  <c r="H43" i="11"/>
  <c r="J43" i="11"/>
  <c r="I44" i="11"/>
  <c r="H44" i="11"/>
  <c r="J44" i="11"/>
  <c r="I45" i="11"/>
  <c r="J45" i="11" s="1"/>
  <c r="H45" i="11"/>
  <c r="I46" i="11"/>
  <c r="J46" i="11" s="1"/>
  <c r="H46" i="11"/>
  <c r="H47" i="11"/>
  <c r="J47" i="11"/>
  <c r="H48" i="11"/>
  <c r="J48" i="11" s="1"/>
  <c r="H49" i="11"/>
  <c r="J49" i="11"/>
  <c r="H50" i="11"/>
  <c r="J50" i="11" s="1"/>
  <c r="H51" i="11"/>
  <c r="J51" i="11"/>
  <c r="H52" i="11"/>
  <c r="J52" i="11" s="1"/>
  <c r="H53" i="11"/>
  <c r="J53" i="11"/>
  <c r="H54" i="11"/>
  <c r="J54" i="11" s="1"/>
  <c r="H55" i="11"/>
  <c r="J55" i="11"/>
  <c r="H56" i="11"/>
  <c r="J56" i="11" s="1"/>
  <c r="H57" i="11"/>
  <c r="J57" i="11"/>
  <c r="H58" i="11"/>
  <c r="J58" i="11" s="1"/>
  <c r="H59" i="11"/>
  <c r="J59" i="11"/>
  <c r="H60" i="11"/>
  <c r="J60" i="11" s="1"/>
  <c r="H61" i="11"/>
  <c r="J61" i="11"/>
  <c r="H62" i="11"/>
  <c r="J62" i="11" s="1"/>
  <c r="H63" i="11"/>
  <c r="J63" i="11"/>
  <c r="H64" i="11"/>
  <c r="J64" i="11" s="1"/>
  <c r="H65" i="11"/>
  <c r="J65" i="11"/>
  <c r="H66" i="11"/>
  <c r="J66" i="11" s="1"/>
  <c r="H67" i="11"/>
  <c r="J67" i="11"/>
  <c r="H68" i="11"/>
  <c r="J68" i="11" s="1"/>
  <c r="H69" i="11"/>
  <c r="J69" i="11"/>
  <c r="H70" i="11"/>
  <c r="J70" i="11" s="1"/>
  <c r="H71" i="11"/>
  <c r="J71" i="11"/>
  <c r="H72" i="11"/>
  <c r="J72" i="11" s="1"/>
  <c r="H73" i="11"/>
  <c r="J73" i="11"/>
  <c r="H74" i="11"/>
  <c r="J74" i="11" s="1"/>
  <c r="H75" i="11"/>
  <c r="J75" i="11"/>
  <c r="H76" i="11"/>
  <c r="J76" i="11" s="1"/>
  <c r="H77" i="11"/>
  <c r="J77" i="11"/>
  <c r="H78" i="11"/>
  <c r="J78" i="11" s="1"/>
  <c r="H79" i="11"/>
  <c r="J79" i="11"/>
  <c r="H80" i="11"/>
  <c r="J80" i="11" s="1"/>
  <c r="H81" i="11"/>
  <c r="J81" i="11"/>
  <c r="H82" i="11"/>
  <c r="J82" i="11" s="1"/>
  <c r="H83" i="11"/>
  <c r="J83" i="11"/>
  <c r="H84" i="11"/>
  <c r="J84" i="11" s="1"/>
  <c r="H85" i="11"/>
  <c r="J85" i="11"/>
  <c r="H86" i="11"/>
  <c r="J86" i="11" s="1"/>
  <c r="H87" i="11"/>
  <c r="J87" i="11"/>
  <c r="H88" i="11"/>
  <c r="J88" i="11" s="1"/>
  <c r="H89" i="11"/>
  <c r="J89" i="11"/>
  <c r="H90" i="11"/>
  <c r="J90" i="11" s="1"/>
  <c r="H91" i="11"/>
  <c r="J91" i="11"/>
  <c r="H92" i="11"/>
  <c r="J92" i="11" s="1"/>
  <c r="H93" i="11"/>
  <c r="J93" i="11"/>
  <c r="H94" i="11"/>
  <c r="J94" i="11" s="1"/>
  <c r="H95" i="11"/>
  <c r="J95" i="11"/>
  <c r="H96" i="11"/>
  <c r="J96" i="11" s="1"/>
  <c r="H97" i="11"/>
  <c r="J97" i="11"/>
  <c r="H98" i="11"/>
  <c r="J98" i="11" s="1"/>
  <c r="H99" i="11"/>
  <c r="J99" i="11"/>
  <c r="H100" i="11"/>
  <c r="J100" i="11" s="1"/>
  <c r="H101" i="11"/>
  <c r="J101" i="11"/>
  <c r="H102" i="11"/>
  <c r="J102" i="11" s="1"/>
  <c r="H103" i="11"/>
  <c r="J103" i="11"/>
  <c r="H104" i="11"/>
  <c r="J104" i="11" s="1"/>
  <c r="H105" i="11"/>
  <c r="J105" i="11"/>
  <c r="H106" i="11"/>
  <c r="J106" i="11" s="1"/>
  <c r="H107" i="11"/>
  <c r="J107" i="11"/>
  <c r="H108" i="11"/>
  <c r="J108" i="11" s="1"/>
  <c r="H109" i="11"/>
  <c r="J109" i="11"/>
  <c r="H110" i="11"/>
  <c r="J110" i="11" s="1"/>
  <c r="H111" i="11"/>
  <c r="J111" i="11"/>
  <c r="H112" i="11"/>
  <c r="J112" i="11" s="1"/>
  <c r="H113" i="11"/>
  <c r="J113" i="11"/>
  <c r="H114" i="11"/>
  <c r="J114" i="11" s="1"/>
  <c r="H115" i="11"/>
  <c r="J115" i="11"/>
  <c r="H116" i="11"/>
  <c r="J116" i="11" s="1"/>
  <c r="H117" i="11"/>
  <c r="J117" i="11"/>
  <c r="H118" i="11"/>
  <c r="J118" i="11" s="1"/>
  <c r="H119" i="11"/>
  <c r="J119" i="11"/>
  <c r="H120" i="11"/>
  <c r="J120" i="11" s="1"/>
  <c r="H121" i="11"/>
  <c r="J121" i="11"/>
  <c r="H122" i="11"/>
  <c r="J122" i="11" s="1"/>
  <c r="H123" i="11"/>
  <c r="J123" i="11"/>
  <c r="H124" i="11"/>
  <c r="J124" i="11" s="1"/>
  <c r="H125" i="11"/>
  <c r="J125" i="11"/>
  <c r="H126" i="11"/>
  <c r="J126" i="11" s="1"/>
  <c r="H127" i="11"/>
  <c r="J127" i="11"/>
  <c r="H128" i="11"/>
  <c r="J128" i="11" s="1"/>
  <c r="H129" i="11"/>
  <c r="J129" i="11"/>
  <c r="H130" i="11"/>
  <c r="J130" i="11" s="1"/>
  <c r="H131" i="11"/>
  <c r="J131" i="11"/>
  <c r="H132" i="11"/>
  <c r="J132" i="11" s="1"/>
  <c r="H133" i="11"/>
  <c r="J133" i="11"/>
  <c r="H134" i="11"/>
  <c r="J134" i="11" s="1"/>
  <c r="H135" i="11"/>
  <c r="J135" i="11"/>
  <c r="H136" i="11"/>
  <c r="J136" i="11" s="1"/>
  <c r="H137" i="11"/>
  <c r="J137" i="11"/>
  <c r="H138" i="11"/>
  <c r="J138" i="11" s="1"/>
  <c r="H139" i="11"/>
  <c r="J139" i="11"/>
  <c r="H140" i="11"/>
  <c r="J140" i="11" s="1"/>
  <c r="H141" i="11"/>
  <c r="J141" i="11"/>
  <c r="H142" i="11"/>
  <c r="J142" i="11" s="1"/>
  <c r="H143" i="11"/>
  <c r="J143" i="11"/>
  <c r="H144" i="11"/>
  <c r="J144" i="11" s="1"/>
  <c r="H145" i="11"/>
  <c r="J145" i="11"/>
  <c r="H146" i="11"/>
  <c r="J146" i="11" s="1"/>
  <c r="H147" i="11"/>
  <c r="J147" i="11"/>
  <c r="H148" i="11"/>
  <c r="J148" i="11" s="1"/>
  <c r="H149" i="11"/>
  <c r="J149" i="11"/>
  <c r="H150" i="11"/>
  <c r="J150" i="11" s="1"/>
  <c r="H151" i="11"/>
  <c r="J151" i="11"/>
  <c r="H152" i="11"/>
  <c r="J152" i="11" s="1"/>
  <c r="H153" i="11"/>
  <c r="J153" i="11"/>
  <c r="H154" i="11"/>
  <c r="J154" i="11" s="1"/>
  <c r="H155" i="11"/>
  <c r="J155" i="11"/>
  <c r="H156" i="11"/>
  <c r="J156" i="11" s="1"/>
  <c r="H157" i="11"/>
  <c r="J157" i="11"/>
  <c r="H158" i="11"/>
  <c r="J158" i="11" s="1"/>
  <c r="H159" i="11"/>
  <c r="J159" i="11"/>
  <c r="H160" i="11"/>
  <c r="J160" i="11" s="1"/>
  <c r="H161" i="11"/>
  <c r="J161" i="11"/>
  <c r="H162" i="11"/>
  <c r="J162" i="11" s="1"/>
  <c r="H163" i="11"/>
  <c r="J163" i="11"/>
  <c r="H164" i="11"/>
  <c r="J164" i="11" s="1"/>
  <c r="H165" i="11"/>
  <c r="J165" i="11"/>
  <c r="H166" i="11"/>
  <c r="J166" i="11" s="1"/>
  <c r="H167" i="11"/>
  <c r="J167" i="11"/>
  <c r="H168" i="11"/>
  <c r="J168" i="11" s="1"/>
  <c r="H169" i="11"/>
  <c r="J169" i="11"/>
  <c r="H170" i="11"/>
  <c r="J170" i="11" s="1"/>
  <c r="H171" i="11"/>
  <c r="J171" i="11"/>
  <c r="H172" i="11"/>
  <c r="J172" i="11" s="1"/>
  <c r="H173" i="11"/>
  <c r="J173" i="11"/>
  <c r="H174" i="11"/>
  <c r="J174" i="11" s="1"/>
  <c r="H175" i="11"/>
  <c r="J175" i="11"/>
  <c r="H176" i="11"/>
  <c r="J176" i="11" s="1"/>
  <c r="H177" i="11"/>
  <c r="J177" i="11"/>
  <c r="H178" i="11"/>
  <c r="J178" i="11" s="1"/>
  <c r="H179" i="11"/>
  <c r="J179" i="11"/>
  <c r="H180" i="11"/>
  <c r="J180" i="11" s="1"/>
  <c r="H181" i="11"/>
  <c r="J181" i="11"/>
  <c r="H182" i="11"/>
  <c r="J182" i="11" s="1"/>
  <c r="H183" i="11"/>
  <c r="J183" i="11"/>
  <c r="H184" i="11"/>
  <c r="J184" i="11" s="1"/>
  <c r="H185" i="11"/>
  <c r="J185" i="11"/>
  <c r="H186" i="11"/>
  <c r="J186" i="11" s="1"/>
  <c r="H187" i="11"/>
  <c r="J187" i="11"/>
  <c r="H188" i="11"/>
  <c r="J188" i="11" s="1"/>
  <c r="H189" i="11"/>
  <c r="J189" i="11"/>
  <c r="H190" i="11"/>
  <c r="J190" i="11" s="1"/>
  <c r="H191" i="11"/>
  <c r="J191" i="11"/>
  <c r="H192" i="11"/>
  <c r="J192" i="11" s="1"/>
  <c r="H193" i="11"/>
  <c r="J193" i="11"/>
  <c r="H194" i="11"/>
  <c r="J194" i="11" s="1"/>
  <c r="H195" i="11"/>
  <c r="J195" i="11"/>
  <c r="H196" i="11"/>
  <c r="J196" i="11" s="1"/>
  <c r="H197" i="11"/>
  <c r="J197" i="11"/>
  <c r="H198" i="11"/>
  <c r="J198" i="11" s="1"/>
  <c r="H199" i="11"/>
  <c r="J199" i="11"/>
  <c r="H200" i="11"/>
  <c r="J200" i="11" s="1"/>
  <c r="H201" i="11"/>
  <c r="J201" i="11"/>
  <c r="H202" i="11"/>
  <c r="J202" i="11" s="1"/>
  <c r="H203" i="11"/>
  <c r="J203" i="11"/>
  <c r="H204" i="11"/>
  <c r="J204" i="11" s="1"/>
  <c r="H205" i="11"/>
  <c r="J205" i="11"/>
  <c r="H206" i="11"/>
  <c r="J206" i="11" s="1"/>
  <c r="H207" i="11"/>
  <c r="J207" i="11"/>
  <c r="H208" i="11"/>
  <c r="J208" i="11" s="1"/>
  <c r="H209" i="11"/>
  <c r="J209" i="11"/>
  <c r="H210" i="11"/>
  <c r="J210" i="11" s="1"/>
  <c r="H211" i="11"/>
  <c r="J211" i="11"/>
  <c r="H212" i="11"/>
  <c r="J212" i="11" s="1"/>
  <c r="H213" i="11"/>
  <c r="J213" i="11"/>
  <c r="H214" i="11"/>
  <c r="J214" i="11" s="1"/>
  <c r="H215" i="11"/>
  <c r="J215" i="11"/>
  <c r="H216" i="11"/>
  <c r="J216" i="11" s="1"/>
  <c r="H217" i="11"/>
  <c r="J217" i="11"/>
  <c r="H218" i="11"/>
  <c r="J218" i="11" s="1"/>
  <c r="H219" i="11"/>
  <c r="J219" i="11"/>
  <c r="H220" i="11"/>
  <c r="J220" i="11" s="1"/>
  <c r="H221" i="11"/>
  <c r="J221" i="11"/>
  <c r="H222" i="11"/>
  <c r="J222" i="11" s="1"/>
  <c r="H223" i="11"/>
  <c r="J223" i="11"/>
  <c r="H224" i="11"/>
  <c r="J224" i="11" s="1"/>
  <c r="H225" i="11"/>
  <c r="J225" i="11"/>
  <c r="H226" i="11"/>
  <c r="J226" i="11" s="1"/>
  <c r="H227" i="11"/>
  <c r="J227" i="11"/>
  <c r="H228" i="11"/>
  <c r="J228" i="11" s="1"/>
  <c r="H229" i="11"/>
  <c r="J229" i="11"/>
  <c r="H230" i="11"/>
  <c r="J230" i="11" s="1"/>
  <c r="H231" i="11"/>
  <c r="J231" i="11"/>
  <c r="H232" i="11"/>
  <c r="J232" i="11" s="1"/>
  <c r="H233" i="11"/>
  <c r="J233" i="11"/>
  <c r="H234" i="11"/>
  <c r="J234" i="11" s="1"/>
  <c r="H235" i="11"/>
  <c r="J235" i="11"/>
  <c r="H236" i="11"/>
  <c r="J236" i="11" s="1"/>
  <c r="H237" i="11"/>
  <c r="J237" i="11"/>
  <c r="H238" i="11"/>
  <c r="J238" i="11" s="1"/>
  <c r="H239" i="11"/>
  <c r="J239" i="11"/>
  <c r="H240" i="11"/>
  <c r="J240" i="11" s="1"/>
  <c r="H241" i="11"/>
  <c r="J241" i="11"/>
  <c r="H242" i="11"/>
  <c r="J242" i="11" s="1"/>
  <c r="H243" i="11"/>
  <c r="J243" i="11"/>
  <c r="H244" i="11"/>
  <c r="J244" i="11" s="1"/>
  <c r="H245" i="11"/>
  <c r="J245" i="11"/>
  <c r="H246" i="11"/>
  <c r="J246" i="11" s="1"/>
  <c r="H247" i="11"/>
  <c r="J247" i="11"/>
  <c r="H248" i="11"/>
  <c r="J248" i="11" s="1"/>
  <c r="H249" i="11"/>
  <c r="J249" i="11"/>
  <c r="H250" i="11"/>
  <c r="J250" i="11" s="1"/>
  <c r="H251" i="11"/>
  <c r="J251" i="11"/>
  <c r="H252" i="11"/>
  <c r="J252" i="11" s="1"/>
  <c r="H253" i="11"/>
  <c r="J253" i="11"/>
  <c r="H254" i="11"/>
  <c r="J254" i="11" s="1"/>
  <c r="H255" i="11"/>
  <c r="J255" i="11"/>
  <c r="H256" i="11"/>
  <c r="J256" i="11" s="1"/>
  <c r="H257" i="11"/>
  <c r="J257" i="11"/>
  <c r="H258" i="11"/>
  <c r="J258" i="11" s="1"/>
  <c r="H259" i="11"/>
  <c r="J259" i="11"/>
  <c r="H260" i="11"/>
  <c r="J260" i="11" s="1"/>
  <c r="H261" i="11"/>
  <c r="J261" i="11"/>
  <c r="H262" i="11"/>
  <c r="J262" i="11" s="1"/>
  <c r="H263" i="11"/>
  <c r="J263" i="11"/>
  <c r="H264" i="11"/>
  <c r="J264" i="11" s="1"/>
  <c r="H265" i="11"/>
  <c r="J265" i="11"/>
  <c r="H266" i="11"/>
  <c r="J266" i="11" s="1"/>
  <c r="H267" i="11"/>
  <c r="J267" i="11"/>
  <c r="H268" i="11"/>
  <c r="J268" i="11" s="1"/>
  <c r="H269" i="11"/>
  <c r="J269" i="11"/>
  <c r="H270" i="11"/>
  <c r="J270" i="11" s="1"/>
  <c r="H271" i="11"/>
  <c r="J271" i="11"/>
  <c r="H272" i="11"/>
  <c r="J272" i="11" s="1"/>
  <c r="H273" i="11"/>
  <c r="J273" i="11"/>
  <c r="H274" i="11"/>
  <c r="J274" i="11" s="1"/>
  <c r="H275" i="11"/>
  <c r="J275" i="11"/>
  <c r="H276" i="11"/>
  <c r="J276" i="11" s="1"/>
  <c r="H277" i="11"/>
  <c r="J277" i="11"/>
  <c r="H278" i="11"/>
  <c r="J278" i="11" s="1"/>
  <c r="H279" i="11"/>
  <c r="J279" i="11"/>
  <c r="H280" i="11"/>
  <c r="J280" i="11" s="1"/>
  <c r="H281" i="11"/>
  <c r="J281" i="11"/>
  <c r="C273" i="11"/>
  <c r="C274" i="11"/>
  <c r="C275" i="11"/>
  <c r="C276" i="11"/>
  <c r="C277" i="11"/>
  <c r="C278" i="11"/>
  <c r="C279" i="11"/>
  <c r="C280" i="11"/>
  <c r="C281" i="11"/>
  <c r="C272" i="11"/>
  <c r="C263" i="11"/>
  <c r="C264" i="11"/>
  <c r="C265" i="11"/>
  <c r="C266" i="11"/>
  <c r="C267" i="11"/>
  <c r="C268" i="11"/>
  <c r="C269" i="11"/>
  <c r="C270" i="11"/>
  <c r="C271" i="11"/>
  <c r="C262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47" i="11"/>
  <c r="C243" i="11"/>
  <c r="C244" i="11"/>
  <c r="C245" i="11"/>
  <c r="C246" i="11"/>
  <c r="C242" i="11"/>
  <c r="C237" i="11"/>
  <c r="C238" i="11"/>
  <c r="C239" i="11"/>
  <c r="C240" i="11"/>
  <c r="C241" i="11"/>
  <c r="C233" i="11"/>
  <c r="C234" i="11"/>
  <c r="C235" i="11"/>
  <c r="C236" i="11"/>
  <c r="C232" i="11"/>
  <c r="C228" i="11"/>
  <c r="C229" i="11"/>
  <c r="C230" i="11"/>
  <c r="C231" i="11"/>
  <c r="C227" i="11"/>
  <c r="C223" i="11"/>
  <c r="C224" i="11"/>
  <c r="C225" i="11"/>
  <c r="C226" i="11"/>
  <c r="C222" i="11"/>
  <c r="C218" i="11"/>
  <c r="C219" i="11"/>
  <c r="C220" i="11"/>
  <c r="C221" i="11"/>
  <c r="C217" i="11"/>
  <c r="C213" i="11"/>
  <c r="C214" i="11"/>
  <c r="C215" i="11"/>
  <c r="C216" i="11"/>
  <c r="C212" i="11"/>
  <c r="C208" i="11"/>
  <c r="C209" i="11"/>
  <c r="C210" i="11"/>
  <c r="C211" i="11"/>
  <c r="C207" i="11"/>
  <c r="C203" i="11"/>
  <c r="C204" i="11"/>
  <c r="C205" i="11"/>
  <c r="C206" i="11"/>
  <c r="C202" i="11"/>
  <c r="C198" i="11"/>
  <c r="C199" i="11"/>
  <c r="C200" i="11"/>
  <c r="C201" i="11"/>
  <c r="C197" i="11"/>
  <c r="C193" i="11"/>
  <c r="C194" i="11"/>
  <c r="C195" i="11"/>
  <c r="C196" i="11"/>
  <c r="C192" i="11"/>
  <c r="C183" i="11"/>
  <c r="C184" i="11"/>
  <c r="C185" i="11"/>
  <c r="C186" i="11"/>
  <c r="C187" i="11"/>
  <c r="C188" i="11"/>
  <c r="C189" i="11"/>
  <c r="C190" i="11"/>
  <c r="C191" i="11"/>
  <c r="C182" i="11"/>
  <c r="C173" i="11"/>
  <c r="C174" i="11"/>
  <c r="C175" i="11"/>
  <c r="C176" i="11"/>
  <c r="C177" i="11"/>
  <c r="C178" i="11"/>
  <c r="C179" i="11"/>
  <c r="C180" i="11"/>
  <c r="C181" i="11"/>
  <c r="C172" i="11"/>
  <c r="C163" i="11"/>
  <c r="C164" i="11"/>
  <c r="C165" i="11"/>
  <c r="C166" i="11"/>
  <c r="C167" i="11"/>
  <c r="C168" i="11"/>
  <c r="C169" i="11"/>
  <c r="C170" i="11"/>
  <c r="C171" i="11"/>
  <c r="C162" i="11"/>
  <c r="C153" i="11"/>
  <c r="C154" i="11"/>
  <c r="C155" i="11"/>
  <c r="C156" i="11"/>
  <c r="C157" i="11"/>
  <c r="C158" i="11"/>
  <c r="C159" i="11"/>
  <c r="C160" i="11"/>
  <c r="C161" i="11"/>
  <c r="C152" i="11"/>
  <c r="C143" i="11"/>
  <c r="C144" i="11"/>
  <c r="C145" i="11"/>
  <c r="C146" i="11"/>
  <c r="C147" i="11"/>
  <c r="C148" i="11"/>
  <c r="C149" i="11"/>
  <c r="C150" i="11"/>
  <c r="C151" i="11"/>
  <c r="C142" i="11"/>
  <c r="C133" i="11"/>
  <c r="C134" i="11"/>
  <c r="C135" i="11"/>
  <c r="C136" i="11"/>
  <c r="C137" i="11"/>
  <c r="C138" i="11"/>
  <c r="C139" i="11"/>
  <c r="C140" i="11"/>
  <c r="C141" i="11"/>
  <c r="C13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1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92" i="11"/>
  <c r="C88" i="11"/>
  <c r="C89" i="11"/>
  <c r="C90" i="11"/>
  <c r="C91" i="11"/>
  <c r="C87" i="11"/>
  <c r="C83" i="11"/>
  <c r="C84" i="11"/>
  <c r="C85" i="11"/>
  <c r="C86" i="11"/>
  <c r="C82" i="11"/>
  <c r="C78" i="11"/>
  <c r="C79" i="11"/>
  <c r="C80" i="11"/>
  <c r="C81" i="11"/>
  <c r="C77" i="11"/>
  <c r="C73" i="11"/>
  <c r="C74" i="11"/>
  <c r="C75" i="11"/>
  <c r="C76" i="11"/>
  <c r="C72" i="11"/>
  <c r="C68" i="11"/>
  <c r="C69" i="11"/>
  <c r="C70" i="11"/>
  <c r="C71" i="11"/>
  <c r="C67" i="11"/>
  <c r="C63" i="11"/>
  <c r="C64" i="11"/>
  <c r="C65" i="11"/>
  <c r="C66" i="11"/>
  <c r="C62" i="11"/>
  <c r="C58" i="11"/>
  <c r="C59" i="11"/>
  <c r="C60" i="11"/>
  <c r="C61" i="11"/>
  <c r="C57" i="11"/>
  <c r="C53" i="11"/>
  <c r="C54" i="11"/>
  <c r="C55" i="11"/>
  <c r="C56" i="11"/>
  <c r="C52" i="11"/>
  <c r="C48" i="11"/>
  <c r="C49" i="11"/>
  <c r="C50" i="11"/>
  <c r="C51" i="11"/>
  <c r="C47" i="11"/>
  <c r="C43" i="11"/>
  <c r="C44" i="11"/>
  <c r="C45" i="11"/>
  <c r="C46" i="11"/>
  <c r="C42" i="11"/>
  <c r="C33" i="11"/>
  <c r="C34" i="11"/>
  <c r="C35" i="11"/>
  <c r="C36" i="11"/>
  <c r="C37" i="11"/>
  <c r="C38" i="11"/>
  <c r="C39" i="11"/>
  <c r="C40" i="11"/>
  <c r="C41" i="11"/>
  <c r="C32" i="11"/>
  <c r="C28" i="11"/>
  <c r="C29" i="11"/>
  <c r="C30" i="11"/>
  <c r="C31" i="11"/>
  <c r="C27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12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I101" i="3"/>
  <c r="A996" i="3"/>
  <c r="A995" i="3"/>
  <c r="A994" i="3"/>
  <c r="A993" i="3"/>
  <c r="A991" i="3"/>
  <c r="A990" i="3"/>
  <c r="A989" i="3"/>
  <c r="A988" i="3"/>
  <c r="A986" i="3"/>
  <c r="A985" i="3"/>
  <c r="A984" i="3"/>
  <c r="A983" i="3"/>
  <c r="A981" i="3"/>
  <c r="A980" i="3"/>
  <c r="A979" i="3"/>
  <c r="A978" i="3"/>
  <c r="A976" i="3"/>
  <c r="A975" i="3"/>
  <c r="A974" i="3"/>
  <c r="A973" i="3"/>
  <c r="A971" i="3"/>
  <c r="A970" i="3"/>
  <c r="A969" i="3"/>
  <c r="A968" i="3"/>
  <c r="A966" i="3"/>
  <c r="A965" i="3"/>
  <c r="A964" i="3"/>
  <c r="A963" i="3"/>
  <c r="A961" i="3"/>
  <c r="A960" i="3"/>
  <c r="A959" i="3"/>
  <c r="A958" i="3"/>
  <c r="A956" i="3"/>
  <c r="A955" i="3"/>
  <c r="A954" i="3"/>
  <c r="A953" i="3"/>
  <c r="A951" i="3"/>
  <c r="A950" i="3"/>
  <c r="A949" i="3"/>
  <c r="A948" i="3"/>
  <c r="A946" i="3"/>
  <c r="A945" i="3"/>
  <c r="A944" i="3"/>
  <c r="A943" i="3"/>
  <c r="A941" i="3"/>
  <c r="A940" i="3"/>
  <c r="A939" i="3"/>
  <c r="A938" i="3"/>
  <c r="A936" i="3"/>
  <c r="A935" i="3"/>
  <c r="A934" i="3"/>
  <c r="A933" i="3"/>
  <c r="A931" i="3"/>
  <c r="A930" i="3"/>
  <c r="A929" i="3"/>
  <c r="A928" i="3"/>
  <c r="A926" i="3"/>
  <c r="A925" i="3"/>
  <c r="A924" i="3"/>
  <c r="A923" i="3"/>
  <c r="A921" i="3"/>
  <c r="A920" i="3"/>
  <c r="A919" i="3"/>
  <c r="A918" i="3"/>
  <c r="A916" i="3"/>
  <c r="A915" i="3"/>
  <c r="A914" i="3"/>
  <c r="A913" i="3"/>
  <c r="A911" i="3"/>
  <c r="A910" i="3"/>
  <c r="A909" i="3"/>
  <c r="A908" i="3"/>
  <c r="A906" i="3"/>
  <c r="A905" i="3"/>
  <c r="A904" i="3"/>
  <c r="A903" i="3"/>
  <c r="A901" i="3"/>
  <c r="A900" i="3"/>
  <c r="A899" i="3"/>
  <c r="A898" i="3"/>
  <c r="A896" i="3"/>
  <c r="A895" i="3"/>
  <c r="A894" i="3"/>
  <c r="A893" i="3"/>
  <c r="A891" i="3"/>
  <c r="A890" i="3"/>
  <c r="A889" i="3"/>
  <c r="A888" i="3"/>
  <c r="A886" i="3"/>
  <c r="A885" i="3"/>
  <c r="A884" i="3"/>
  <c r="A883" i="3"/>
  <c r="A881" i="3"/>
  <c r="A880" i="3"/>
  <c r="A879" i="3"/>
  <c r="A878" i="3"/>
  <c r="A876" i="3"/>
  <c r="A875" i="3"/>
  <c r="A874" i="3"/>
  <c r="A873" i="3"/>
  <c r="A871" i="3"/>
  <c r="A870" i="3"/>
  <c r="A869" i="3"/>
  <c r="A868" i="3"/>
  <c r="A866" i="3"/>
  <c r="A865" i="3"/>
  <c r="A864" i="3"/>
  <c r="A863" i="3"/>
  <c r="A861" i="3"/>
  <c r="A860" i="3"/>
  <c r="A859" i="3"/>
  <c r="A858" i="3"/>
  <c r="A856" i="3"/>
  <c r="A855" i="3"/>
  <c r="A854" i="3"/>
  <c r="A853" i="3"/>
  <c r="A851" i="3"/>
  <c r="A850" i="3"/>
  <c r="A849" i="3"/>
  <c r="A848" i="3"/>
  <c r="A846" i="3"/>
  <c r="A845" i="3"/>
  <c r="A844" i="3"/>
  <c r="A843" i="3"/>
  <c r="A841" i="3"/>
  <c r="A840" i="3"/>
  <c r="A839" i="3"/>
  <c r="A838" i="3"/>
  <c r="A836" i="3"/>
  <c r="A835" i="3"/>
  <c r="A834" i="3"/>
  <c r="A833" i="3"/>
  <c r="A831" i="3"/>
  <c r="A830" i="3"/>
  <c r="A829" i="3"/>
  <c r="A828" i="3"/>
  <c r="A826" i="3"/>
  <c r="A825" i="3"/>
  <c r="A824" i="3"/>
  <c r="A823" i="3"/>
  <c r="A821" i="3"/>
  <c r="A820" i="3"/>
  <c r="A819" i="3"/>
  <c r="A818" i="3"/>
  <c r="A816" i="3"/>
  <c r="A815" i="3"/>
  <c r="A814" i="3"/>
  <c r="A813" i="3"/>
  <c r="A811" i="3"/>
  <c r="A810" i="3"/>
  <c r="A809" i="3"/>
  <c r="A808" i="3"/>
  <c r="A806" i="3"/>
  <c r="A805" i="3"/>
  <c r="A804" i="3"/>
  <c r="A803" i="3"/>
  <c r="A801" i="3"/>
  <c r="A800" i="3"/>
  <c r="A799" i="3"/>
  <c r="A798" i="3"/>
  <c r="A796" i="3"/>
  <c r="A795" i="3"/>
  <c r="A794" i="3"/>
  <c r="A793" i="3"/>
  <c r="A791" i="3"/>
  <c r="A790" i="3"/>
  <c r="A789" i="3"/>
  <c r="A788" i="3"/>
  <c r="A786" i="3"/>
  <c r="A785" i="3"/>
  <c r="A784" i="3"/>
  <c r="A783" i="3"/>
  <c r="A781" i="3"/>
  <c r="A780" i="3"/>
  <c r="A779" i="3"/>
  <c r="A778" i="3"/>
  <c r="A776" i="3"/>
  <c r="A775" i="3"/>
  <c r="A774" i="3"/>
  <c r="A773" i="3"/>
  <c r="A771" i="3"/>
  <c r="A770" i="3"/>
  <c r="A769" i="3"/>
  <c r="A768" i="3"/>
  <c r="A766" i="3"/>
  <c r="A765" i="3"/>
  <c r="A764" i="3"/>
  <c r="A763" i="3"/>
  <c r="A761" i="3"/>
  <c r="A760" i="3"/>
  <c r="A759" i="3"/>
  <c r="A758" i="3"/>
  <c r="A756" i="3"/>
  <c r="A755" i="3"/>
  <c r="A754" i="3"/>
  <c r="A753" i="3"/>
  <c r="A751" i="3"/>
  <c r="A750" i="3"/>
  <c r="A749" i="3"/>
  <c r="A748" i="3"/>
  <c r="A746" i="3"/>
  <c r="A745" i="3"/>
  <c r="A744" i="3"/>
  <c r="A743" i="3"/>
  <c r="A741" i="3"/>
  <c r="A740" i="3"/>
  <c r="A739" i="3"/>
  <c r="A738" i="3"/>
  <c r="A736" i="3"/>
  <c r="A735" i="3"/>
  <c r="A734" i="3"/>
  <c r="A733" i="3"/>
  <c r="A731" i="3"/>
  <c r="A730" i="3"/>
  <c r="A729" i="3"/>
  <c r="A728" i="3"/>
  <c r="A726" i="3"/>
  <c r="A725" i="3"/>
  <c r="A724" i="3"/>
  <c r="A723" i="3"/>
  <c r="A721" i="3"/>
  <c r="A720" i="3"/>
  <c r="A719" i="3"/>
  <c r="A718" i="3"/>
  <c r="A716" i="3"/>
  <c r="A715" i="3"/>
  <c r="A714" i="3"/>
  <c r="A713" i="3"/>
  <c r="A711" i="3"/>
  <c r="A710" i="3"/>
  <c r="A709" i="3"/>
  <c r="A708" i="3"/>
  <c r="A706" i="3"/>
  <c r="A705" i="3"/>
  <c r="A704" i="3"/>
  <c r="A703" i="3"/>
  <c r="A701" i="3"/>
  <c r="A700" i="3"/>
  <c r="A699" i="3"/>
  <c r="A698" i="3"/>
  <c r="A696" i="3"/>
  <c r="A695" i="3"/>
  <c r="A694" i="3"/>
  <c r="A693" i="3"/>
  <c r="A691" i="3"/>
  <c r="A690" i="3"/>
  <c r="A689" i="3"/>
  <c r="A688" i="3"/>
  <c r="A686" i="3"/>
  <c r="A685" i="3"/>
  <c r="A684" i="3"/>
  <c r="A683" i="3"/>
  <c r="A681" i="3"/>
  <c r="A680" i="3"/>
  <c r="A679" i="3"/>
  <c r="A678" i="3"/>
  <c r="A676" i="3"/>
  <c r="A675" i="3"/>
  <c r="A674" i="3"/>
  <c r="A673" i="3"/>
  <c r="A671" i="3"/>
  <c r="A670" i="3"/>
  <c r="A669" i="3"/>
  <c r="A668" i="3"/>
  <c r="A666" i="3"/>
  <c r="A665" i="3"/>
  <c r="A664" i="3"/>
  <c r="A663" i="3"/>
  <c r="A661" i="3"/>
  <c r="A660" i="3"/>
  <c r="A659" i="3"/>
  <c r="A658" i="3"/>
  <c r="A656" i="3"/>
  <c r="A655" i="3"/>
  <c r="A654" i="3"/>
  <c r="A653" i="3"/>
  <c r="A651" i="3"/>
  <c r="A650" i="3"/>
  <c r="A649" i="3"/>
  <c r="A648" i="3"/>
  <c r="A646" i="3"/>
  <c r="A645" i="3"/>
  <c r="A644" i="3"/>
  <c r="A643" i="3"/>
  <c r="A641" i="3"/>
  <c r="A640" i="3"/>
  <c r="A639" i="3"/>
  <c r="A638" i="3"/>
  <c r="A636" i="3"/>
  <c r="A635" i="3"/>
  <c r="A634" i="3"/>
  <c r="A633" i="3"/>
  <c r="A631" i="3"/>
  <c r="A630" i="3"/>
  <c r="A629" i="3"/>
  <c r="A628" i="3"/>
  <c r="A626" i="3"/>
  <c r="A625" i="3"/>
  <c r="A624" i="3"/>
  <c r="A623" i="3"/>
  <c r="A621" i="3"/>
  <c r="A620" i="3"/>
  <c r="A619" i="3"/>
  <c r="A618" i="3"/>
  <c r="A616" i="3"/>
  <c r="A615" i="3"/>
  <c r="A614" i="3"/>
  <c r="A613" i="3"/>
  <c r="A611" i="3"/>
  <c r="A610" i="3"/>
  <c r="A609" i="3"/>
  <c r="A608" i="3"/>
  <c r="A606" i="3"/>
  <c r="A605" i="3"/>
  <c r="A604" i="3"/>
  <c r="A603" i="3"/>
  <c r="A601" i="3"/>
  <c r="A600" i="3"/>
  <c r="A599" i="3"/>
  <c r="A598" i="3"/>
  <c r="A596" i="3"/>
  <c r="A595" i="3"/>
  <c r="A594" i="3"/>
  <c r="A593" i="3"/>
  <c r="A591" i="3"/>
  <c r="A590" i="3"/>
  <c r="A589" i="3"/>
  <c r="A588" i="3"/>
  <c r="A586" i="3"/>
  <c r="A585" i="3"/>
  <c r="A584" i="3"/>
  <c r="A583" i="3"/>
  <c r="A581" i="3"/>
  <c r="A580" i="3"/>
  <c r="A579" i="3"/>
  <c r="A578" i="3"/>
  <c r="A576" i="3"/>
  <c r="A575" i="3"/>
  <c r="A574" i="3"/>
  <c r="A573" i="3"/>
  <c r="A571" i="3"/>
  <c r="A570" i="3"/>
  <c r="A569" i="3"/>
  <c r="A568" i="3"/>
  <c r="A566" i="3"/>
  <c r="A565" i="3"/>
  <c r="A564" i="3"/>
  <c r="A563" i="3"/>
  <c r="A561" i="3"/>
  <c r="A560" i="3"/>
  <c r="A559" i="3"/>
  <c r="A558" i="3"/>
  <c r="A556" i="3"/>
  <c r="A555" i="3"/>
  <c r="A554" i="3"/>
  <c r="A553" i="3"/>
  <c r="A551" i="3"/>
  <c r="A550" i="3"/>
  <c r="A549" i="3"/>
  <c r="A548" i="3"/>
  <c r="A546" i="3"/>
  <c r="A545" i="3"/>
  <c r="A544" i="3"/>
  <c r="A543" i="3"/>
  <c r="A541" i="3"/>
  <c r="A540" i="3"/>
  <c r="A539" i="3"/>
  <c r="A538" i="3"/>
  <c r="A536" i="3"/>
  <c r="A535" i="3"/>
  <c r="A534" i="3"/>
  <c r="A533" i="3"/>
  <c r="A531" i="3"/>
  <c r="A530" i="3"/>
  <c r="A529" i="3"/>
  <c r="A528" i="3"/>
  <c r="A526" i="3"/>
  <c r="A525" i="3"/>
  <c r="A524" i="3"/>
  <c r="A523" i="3"/>
  <c r="A521" i="3"/>
  <c r="A520" i="3"/>
  <c r="A519" i="3"/>
  <c r="A518" i="3"/>
  <c r="A516" i="3"/>
  <c r="A515" i="3"/>
  <c r="A514" i="3"/>
  <c r="A513" i="3"/>
  <c r="A511" i="3"/>
  <c r="A510" i="3"/>
  <c r="A509" i="3"/>
  <c r="A508" i="3"/>
  <c r="A506" i="3"/>
  <c r="A505" i="3"/>
  <c r="A504" i="3"/>
  <c r="A503" i="3"/>
  <c r="A501" i="3"/>
  <c r="A500" i="3"/>
  <c r="A499" i="3"/>
  <c r="A498" i="3"/>
  <c r="A496" i="3"/>
  <c r="A495" i="3"/>
  <c r="A494" i="3"/>
  <c r="A493" i="3"/>
  <c r="A491" i="3"/>
  <c r="A490" i="3"/>
  <c r="A489" i="3"/>
  <c r="A488" i="3"/>
  <c r="A486" i="3"/>
  <c r="A485" i="3"/>
  <c r="A484" i="3"/>
  <c r="A483" i="3"/>
  <c r="A481" i="3"/>
  <c r="A480" i="3"/>
  <c r="A479" i="3"/>
  <c r="A478" i="3"/>
  <c r="A476" i="3"/>
  <c r="A475" i="3"/>
  <c r="A474" i="3"/>
  <c r="A473" i="3"/>
  <c r="A471" i="3"/>
  <c r="A470" i="3"/>
  <c r="A469" i="3"/>
  <c r="A468" i="3"/>
  <c r="A466" i="3"/>
  <c r="A465" i="3"/>
  <c r="A464" i="3"/>
  <c r="A463" i="3"/>
  <c r="A461" i="3"/>
  <c r="A460" i="3"/>
  <c r="A459" i="3"/>
  <c r="A458" i="3"/>
  <c r="A456" i="3"/>
  <c r="A455" i="3"/>
  <c r="A454" i="3"/>
  <c r="A453" i="3"/>
  <c r="A451" i="3"/>
  <c r="A450" i="3"/>
  <c r="A449" i="3"/>
  <c r="A448" i="3"/>
  <c r="A446" i="3"/>
  <c r="A445" i="3"/>
  <c r="A444" i="3"/>
  <c r="A443" i="3"/>
  <c r="A441" i="3"/>
  <c r="A440" i="3"/>
  <c r="A439" i="3"/>
  <c r="A438" i="3"/>
  <c r="A436" i="3"/>
  <c r="A435" i="3"/>
  <c r="A434" i="3"/>
  <c r="A433" i="3"/>
  <c r="A431" i="3"/>
  <c r="A430" i="3"/>
  <c r="A429" i="3"/>
  <c r="A428" i="3"/>
  <c r="A426" i="3"/>
  <c r="A425" i="3"/>
  <c r="A424" i="3"/>
  <c r="A423" i="3"/>
  <c r="A421" i="3"/>
  <c r="A420" i="3"/>
  <c r="A419" i="3"/>
  <c r="A418" i="3"/>
  <c r="A416" i="3"/>
  <c r="A415" i="3"/>
  <c r="A414" i="3"/>
  <c r="A413" i="3"/>
  <c r="A411" i="3"/>
  <c r="A410" i="3"/>
  <c r="A409" i="3"/>
  <c r="A408" i="3"/>
  <c r="A406" i="3"/>
  <c r="A405" i="3"/>
  <c r="A404" i="3"/>
  <c r="A403" i="3"/>
  <c r="A401" i="3"/>
  <c r="A400" i="3"/>
  <c r="A399" i="3"/>
  <c r="A398" i="3"/>
  <c r="A396" i="3"/>
  <c r="A395" i="3"/>
  <c r="A394" i="3"/>
  <c r="A393" i="3"/>
  <c r="A391" i="3"/>
  <c r="A390" i="3"/>
  <c r="A389" i="3"/>
  <c r="A388" i="3"/>
  <c r="A386" i="3"/>
  <c r="A385" i="3"/>
  <c r="A384" i="3"/>
  <c r="A383" i="3"/>
  <c r="A381" i="3"/>
  <c r="A380" i="3"/>
  <c r="A379" i="3"/>
  <c r="A378" i="3"/>
  <c r="A376" i="3"/>
  <c r="A375" i="3"/>
  <c r="A374" i="3"/>
  <c r="A373" i="3"/>
  <c r="A371" i="3"/>
  <c r="A370" i="3"/>
  <c r="A369" i="3"/>
  <c r="A368" i="3"/>
  <c r="A366" i="3"/>
  <c r="A365" i="3"/>
  <c r="A364" i="3"/>
  <c r="A363" i="3"/>
  <c r="A361" i="3"/>
  <c r="A360" i="3"/>
  <c r="A359" i="3"/>
  <c r="A358" i="3"/>
  <c r="A356" i="3"/>
  <c r="A355" i="3"/>
  <c r="A354" i="3"/>
  <c r="A353" i="3"/>
  <c r="A351" i="3"/>
  <c r="A350" i="3"/>
  <c r="A349" i="3"/>
  <c r="A348" i="3"/>
  <c r="A346" i="3"/>
  <c r="A345" i="3"/>
  <c r="A344" i="3"/>
  <c r="A343" i="3"/>
  <c r="A341" i="3"/>
  <c r="A340" i="3"/>
  <c r="A339" i="3"/>
  <c r="A338" i="3"/>
  <c r="A336" i="3"/>
  <c r="A335" i="3"/>
  <c r="A334" i="3"/>
  <c r="A333" i="3"/>
  <c r="A331" i="3"/>
  <c r="A330" i="3"/>
  <c r="A329" i="3"/>
  <c r="A328" i="3"/>
  <c r="A326" i="3"/>
  <c r="A325" i="3"/>
  <c r="A324" i="3"/>
  <c r="A323" i="3"/>
  <c r="A321" i="3"/>
  <c r="A320" i="3"/>
  <c r="A319" i="3"/>
  <c r="A318" i="3"/>
  <c r="A316" i="3"/>
  <c r="A315" i="3"/>
  <c r="A314" i="3"/>
  <c r="A313" i="3"/>
  <c r="A311" i="3"/>
  <c r="A310" i="3"/>
  <c r="A309" i="3"/>
  <c r="A308" i="3"/>
  <c r="A306" i="3"/>
  <c r="A305" i="3"/>
  <c r="A304" i="3"/>
  <c r="A303" i="3"/>
  <c r="A301" i="3"/>
  <c r="A300" i="3"/>
  <c r="A299" i="3"/>
  <c r="A298" i="3"/>
  <c r="A296" i="3"/>
  <c r="A295" i="3"/>
  <c r="A294" i="3"/>
  <c r="A293" i="3"/>
  <c r="A291" i="3"/>
  <c r="A290" i="3"/>
  <c r="A289" i="3"/>
  <c r="A288" i="3"/>
  <c r="A286" i="3"/>
  <c r="A285" i="3"/>
  <c r="A284" i="3"/>
  <c r="A283" i="3"/>
  <c r="A281" i="3"/>
  <c r="A280" i="3"/>
  <c r="A279" i="3"/>
  <c r="A278" i="3"/>
  <c r="A276" i="3"/>
  <c r="A275" i="3"/>
  <c r="A274" i="3"/>
  <c r="A273" i="3"/>
  <c r="A271" i="3"/>
  <c r="A270" i="3"/>
  <c r="A269" i="3"/>
  <c r="A268" i="3"/>
  <c r="A266" i="3"/>
  <c r="A265" i="3"/>
  <c r="A264" i="3"/>
  <c r="A263" i="3"/>
  <c r="A261" i="3"/>
  <c r="A260" i="3"/>
  <c r="A259" i="3"/>
  <c r="A258" i="3"/>
  <c r="A256" i="3"/>
  <c r="A255" i="3"/>
  <c r="A254" i="3"/>
  <c r="A253" i="3"/>
  <c r="A251" i="3"/>
  <c r="A250" i="3"/>
  <c r="A249" i="3"/>
  <c r="A248" i="3"/>
  <c r="A246" i="3"/>
  <c r="A245" i="3"/>
  <c r="A244" i="3"/>
  <c r="A243" i="3"/>
  <c r="A241" i="3"/>
  <c r="A240" i="3"/>
  <c r="A239" i="3"/>
  <c r="A238" i="3"/>
  <c r="A236" i="3"/>
  <c r="A235" i="3"/>
  <c r="A234" i="3"/>
  <c r="A233" i="3"/>
  <c r="A231" i="3"/>
  <c r="A230" i="3"/>
  <c r="A229" i="3"/>
  <c r="A228" i="3"/>
  <c r="A226" i="3"/>
  <c r="A225" i="3"/>
  <c r="A224" i="3"/>
  <c r="A223" i="3"/>
  <c r="A221" i="3"/>
  <c r="A220" i="3"/>
  <c r="A219" i="3"/>
  <c r="A218" i="3"/>
  <c r="A216" i="3"/>
  <c r="A215" i="3"/>
  <c r="A214" i="3"/>
  <c r="A213" i="3"/>
  <c r="A211" i="3"/>
  <c r="A210" i="3"/>
  <c r="A209" i="3"/>
  <c r="A208" i="3"/>
  <c r="A206" i="3"/>
  <c r="A205" i="3"/>
  <c r="A204" i="3"/>
  <c r="A203" i="3"/>
  <c r="A201" i="3"/>
  <c r="A200" i="3"/>
  <c r="A199" i="3"/>
  <c r="A198" i="3"/>
  <c r="A196" i="3"/>
  <c r="A195" i="3"/>
  <c r="A194" i="3"/>
  <c r="A193" i="3"/>
  <c r="A191" i="3"/>
  <c r="A190" i="3"/>
  <c r="A189" i="3"/>
  <c r="A188" i="3"/>
  <c r="A186" i="3"/>
  <c r="A185" i="3"/>
  <c r="A184" i="3"/>
  <c r="A183" i="3"/>
  <c r="A181" i="3"/>
  <c r="A180" i="3"/>
  <c r="A179" i="3"/>
  <c r="A178" i="3"/>
  <c r="A176" i="3"/>
  <c r="A175" i="3"/>
  <c r="A174" i="3"/>
  <c r="A173" i="3"/>
  <c r="A171" i="3"/>
  <c r="A170" i="3"/>
  <c r="A169" i="3"/>
  <c r="A168" i="3"/>
  <c r="A166" i="3"/>
  <c r="A165" i="3"/>
  <c r="A164" i="3"/>
  <c r="A163" i="3"/>
  <c r="A161" i="3"/>
  <c r="A160" i="3"/>
  <c r="A159" i="3"/>
  <c r="A158" i="3"/>
  <c r="A156" i="3"/>
  <c r="A155" i="3"/>
  <c r="A154" i="3"/>
  <c r="A153" i="3"/>
  <c r="A151" i="3"/>
  <c r="A150" i="3"/>
  <c r="A149" i="3"/>
  <c r="A148" i="3"/>
  <c r="A146" i="3"/>
  <c r="A145" i="3"/>
  <c r="A144" i="3"/>
  <c r="A143" i="3"/>
  <c r="A141" i="3"/>
  <c r="A140" i="3"/>
  <c r="A139" i="3"/>
  <c r="A138" i="3"/>
  <c r="A136" i="3"/>
  <c r="A135" i="3"/>
  <c r="A134" i="3"/>
  <c r="A133" i="3"/>
  <c r="B131" i="3"/>
  <c r="A131" i="3"/>
  <c r="B130" i="3"/>
  <c r="A130" i="3"/>
  <c r="B129" i="3"/>
  <c r="A129" i="3"/>
  <c r="B128" i="3"/>
  <c r="A128" i="3"/>
  <c r="A126" i="3"/>
  <c r="A125" i="3"/>
  <c r="A124" i="3"/>
  <c r="A123" i="3"/>
  <c r="B121" i="3"/>
  <c r="A121" i="3"/>
  <c r="B120" i="3"/>
  <c r="A120" i="3"/>
  <c r="B119" i="3"/>
  <c r="A119" i="3"/>
  <c r="B118" i="3"/>
  <c r="A118" i="3"/>
  <c r="B116" i="3"/>
  <c r="A116" i="3"/>
  <c r="B115" i="3"/>
  <c r="A115" i="3"/>
  <c r="B114" i="3"/>
  <c r="A114" i="3"/>
  <c r="B113" i="3"/>
  <c r="A113" i="3"/>
  <c r="B111" i="3"/>
  <c r="A111" i="3"/>
  <c r="B110" i="3"/>
  <c r="A110" i="3"/>
  <c r="B109" i="3"/>
  <c r="A109" i="3"/>
  <c r="B108" i="3"/>
  <c r="A108" i="3"/>
  <c r="B106" i="3"/>
  <c r="A106" i="3"/>
  <c r="B105" i="3"/>
  <c r="A105" i="3"/>
  <c r="B104" i="3"/>
  <c r="A104" i="3"/>
  <c r="B103" i="3"/>
  <c r="A103" i="3"/>
  <c r="B101" i="3"/>
  <c r="B100" i="3"/>
  <c r="A100" i="3"/>
  <c r="B99" i="3"/>
  <c r="A99" i="3"/>
  <c r="B98" i="3"/>
  <c r="A98" i="3"/>
  <c r="B96" i="3"/>
  <c r="A96" i="3"/>
  <c r="B95" i="3"/>
  <c r="A95" i="3"/>
  <c r="B94" i="3"/>
  <c r="A94" i="3"/>
  <c r="B93" i="3"/>
  <c r="A93" i="3"/>
  <c r="A91" i="3"/>
  <c r="A90" i="3"/>
  <c r="A89" i="3"/>
  <c r="A88" i="3"/>
  <c r="A86" i="3"/>
  <c r="A85" i="3"/>
  <c r="A84" i="3"/>
  <c r="A83" i="3"/>
  <c r="A81" i="3"/>
  <c r="A80" i="3"/>
  <c r="A79" i="3"/>
  <c r="A78" i="3"/>
  <c r="A76" i="3"/>
  <c r="A75" i="3"/>
  <c r="A74" i="3"/>
  <c r="A73" i="3"/>
  <c r="A71" i="3"/>
  <c r="A70" i="3"/>
  <c r="A69" i="3"/>
  <c r="A68" i="3"/>
  <c r="A66" i="3"/>
  <c r="A65" i="3"/>
  <c r="A64" i="3"/>
  <c r="A63" i="3"/>
  <c r="A61" i="3"/>
  <c r="A60" i="3"/>
  <c r="A59" i="3"/>
  <c r="A58" i="3"/>
  <c r="A56" i="3"/>
  <c r="A55" i="3"/>
  <c r="A54" i="3"/>
  <c r="A53" i="3"/>
  <c r="A51" i="3"/>
  <c r="A50" i="3"/>
  <c r="A49" i="3"/>
  <c r="A48" i="3"/>
  <c r="A46" i="3"/>
  <c r="A45" i="3"/>
  <c r="A44" i="3"/>
  <c r="A43" i="3"/>
  <c r="B41" i="3"/>
  <c r="A41" i="3"/>
  <c r="B40" i="3"/>
  <c r="A40" i="3"/>
  <c r="B39" i="3"/>
  <c r="A39" i="3"/>
  <c r="B38" i="3"/>
  <c r="A38" i="3"/>
  <c r="B36" i="3"/>
  <c r="A36" i="3"/>
  <c r="B35" i="3"/>
  <c r="A35" i="3"/>
  <c r="B34" i="3"/>
  <c r="A34" i="3"/>
  <c r="B33" i="3"/>
  <c r="A33" i="3"/>
  <c r="B31" i="3"/>
  <c r="A31" i="3"/>
  <c r="B30" i="3"/>
  <c r="A30" i="3"/>
  <c r="B29" i="3"/>
  <c r="A29" i="3"/>
  <c r="B28" i="3"/>
  <c r="A28" i="3"/>
  <c r="B26" i="3"/>
  <c r="A26" i="3"/>
  <c r="B25" i="3"/>
  <c r="A25" i="3"/>
  <c r="B24" i="3"/>
  <c r="A24" i="3"/>
  <c r="B23" i="3"/>
  <c r="A23" i="3"/>
  <c r="B21" i="3"/>
  <c r="A21" i="3"/>
  <c r="B20" i="3"/>
  <c r="A20" i="3"/>
  <c r="B19" i="3"/>
  <c r="A19" i="3"/>
  <c r="B18" i="3"/>
  <c r="A18" i="3"/>
  <c r="B16" i="3"/>
  <c r="A16" i="3"/>
  <c r="B15" i="3"/>
  <c r="A15" i="3"/>
  <c r="B14" i="3"/>
  <c r="A14" i="3"/>
  <c r="B13" i="3"/>
  <c r="A13" i="3"/>
  <c r="A2" i="3"/>
  <c r="A3" i="3" s="1"/>
  <c r="A4" i="3" s="1"/>
  <c r="A5" i="3" s="1"/>
  <c r="A6" i="3" s="1"/>
  <c r="A7" i="3" s="1"/>
  <c r="A8" i="3" s="1"/>
  <c r="A9" i="3" s="1"/>
  <c r="A10" i="3" s="1"/>
  <c r="A11" i="3" s="1"/>
  <c r="D56" i="3" a="1"/>
  <c r="D56" i="3" s="1"/>
  <c r="K57" i="3"/>
  <c r="R57" i="3" s="1"/>
  <c r="I42" i="3"/>
  <c r="I41" i="3"/>
  <c r="B121" i="11"/>
  <c r="B120" i="11"/>
  <c r="B119" i="11"/>
  <c r="B118" i="11"/>
  <c r="B116" i="11"/>
  <c r="B115" i="11"/>
  <c r="B114" i="11"/>
  <c r="B113" i="11"/>
  <c r="B111" i="11"/>
  <c r="B110" i="11"/>
  <c r="B109" i="11"/>
  <c r="B108" i="11"/>
  <c r="B106" i="11"/>
  <c r="B105" i="11"/>
  <c r="B104" i="11"/>
  <c r="B103" i="11"/>
  <c r="B101" i="11"/>
  <c r="B100" i="11"/>
  <c r="B99" i="11"/>
  <c r="B98" i="11"/>
  <c r="B96" i="11"/>
  <c r="B95" i="11"/>
  <c r="B94" i="11"/>
  <c r="B93" i="11"/>
  <c r="B131" i="11"/>
  <c r="B130" i="11"/>
  <c r="B129" i="11"/>
  <c r="B128" i="11"/>
  <c r="A136" i="11"/>
  <c r="A135" i="11"/>
  <c r="A134" i="11"/>
  <c r="A133" i="11"/>
  <c r="A260" i="11"/>
  <c r="A33" i="11"/>
  <c r="A34" i="11"/>
  <c r="A35" i="11"/>
  <c r="A36" i="11"/>
  <c r="A38" i="11"/>
  <c r="A39" i="11"/>
  <c r="A40" i="11"/>
  <c r="A41" i="11"/>
  <c r="A43" i="11"/>
  <c r="A44" i="11"/>
  <c r="A45" i="11"/>
  <c r="A46" i="11"/>
  <c r="A48" i="11"/>
  <c r="A49" i="11"/>
  <c r="A50" i="11"/>
  <c r="A51" i="11"/>
  <c r="A53" i="11"/>
  <c r="A54" i="11"/>
  <c r="A55" i="11"/>
  <c r="A56" i="11"/>
  <c r="A58" i="11"/>
  <c r="A59" i="11"/>
  <c r="A60" i="11"/>
  <c r="A61" i="11"/>
  <c r="A63" i="11"/>
  <c r="A64" i="11"/>
  <c r="A65" i="11"/>
  <c r="A66" i="11"/>
  <c r="A68" i="11"/>
  <c r="A69" i="11"/>
  <c r="A70" i="11"/>
  <c r="A71" i="11"/>
  <c r="A73" i="11"/>
  <c r="A74" i="11"/>
  <c r="A75" i="11"/>
  <c r="A76" i="11"/>
  <c r="A78" i="11"/>
  <c r="A79" i="11"/>
  <c r="A80" i="11"/>
  <c r="A81" i="11"/>
  <c r="A83" i="11"/>
  <c r="A84" i="11"/>
  <c r="A85" i="11"/>
  <c r="A86" i="11"/>
  <c r="A88" i="11"/>
  <c r="A89" i="11"/>
  <c r="A90" i="11"/>
  <c r="A91" i="11"/>
  <c r="A93" i="11"/>
  <c r="A94" i="11"/>
  <c r="A95" i="11"/>
  <c r="A96" i="11"/>
  <c r="A98" i="11"/>
  <c r="A99" i="11"/>
  <c r="A100" i="11"/>
  <c r="A101" i="11"/>
  <c r="A103" i="11"/>
  <c r="A104" i="11"/>
  <c r="A105" i="11"/>
  <c r="A106" i="11"/>
  <c r="A108" i="11"/>
  <c r="A109" i="11"/>
  <c r="A110" i="11"/>
  <c r="A111" i="11"/>
  <c r="A113" i="11"/>
  <c r="A114" i="11"/>
  <c r="A115" i="11"/>
  <c r="A116" i="11"/>
  <c r="A118" i="11"/>
  <c r="A119" i="11"/>
  <c r="A120" i="11"/>
  <c r="A121" i="11"/>
  <c r="A123" i="11"/>
  <c r="A124" i="11"/>
  <c r="A125" i="11"/>
  <c r="A126" i="11"/>
  <c r="A128" i="11"/>
  <c r="A129" i="11"/>
  <c r="A130" i="11"/>
  <c r="A131" i="11"/>
  <c r="A138" i="11"/>
  <c r="A139" i="11"/>
  <c r="A140" i="11"/>
  <c r="A141" i="11"/>
  <c r="A143" i="11"/>
  <c r="A144" i="11"/>
  <c r="A145" i="11"/>
  <c r="A146" i="11"/>
  <c r="A148" i="11"/>
  <c r="A149" i="11"/>
  <c r="A150" i="11"/>
  <c r="A151" i="11"/>
  <c r="A153" i="11"/>
  <c r="A154" i="11"/>
  <c r="A155" i="11"/>
  <c r="A156" i="11"/>
  <c r="A158" i="11"/>
  <c r="A159" i="11"/>
  <c r="A160" i="11"/>
  <c r="A161" i="11"/>
  <c r="A163" i="11"/>
  <c r="A164" i="11"/>
  <c r="A165" i="11"/>
  <c r="A166" i="11"/>
  <c r="A168" i="11"/>
  <c r="A169" i="11"/>
  <c r="A170" i="11"/>
  <c r="A171" i="11"/>
  <c r="A173" i="11"/>
  <c r="A174" i="11"/>
  <c r="A175" i="11"/>
  <c r="A176" i="11"/>
  <c r="A178" i="11"/>
  <c r="A179" i="11"/>
  <c r="A180" i="11"/>
  <c r="A181" i="11"/>
  <c r="A183" i="11"/>
  <c r="A184" i="11"/>
  <c r="A185" i="11"/>
  <c r="A186" i="11"/>
  <c r="A188" i="11"/>
  <c r="A189" i="11"/>
  <c r="A190" i="11"/>
  <c r="A191" i="11"/>
  <c r="A193" i="11"/>
  <c r="A194" i="11"/>
  <c r="A195" i="11"/>
  <c r="A196" i="11"/>
  <c r="A198" i="11"/>
  <c r="A199" i="11"/>
  <c r="A200" i="11"/>
  <c r="A201" i="11"/>
  <c r="A203" i="11"/>
  <c r="A204" i="11"/>
  <c r="A205" i="11"/>
  <c r="A206" i="11"/>
  <c r="A208" i="11"/>
  <c r="A209" i="11"/>
  <c r="A210" i="11"/>
  <c r="A211" i="11"/>
  <c r="A213" i="11"/>
  <c r="A214" i="11"/>
  <c r="A215" i="11"/>
  <c r="A216" i="11"/>
  <c r="A218" i="11"/>
  <c r="A219" i="11"/>
  <c r="A220" i="11"/>
  <c r="A221" i="11"/>
  <c r="A223" i="11"/>
  <c r="A224" i="11"/>
  <c r="A225" i="11"/>
  <c r="A226" i="11"/>
  <c r="A228" i="11"/>
  <c r="A229" i="11"/>
  <c r="A230" i="11"/>
  <c r="A231" i="11"/>
  <c r="A233" i="11"/>
  <c r="A234" i="11"/>
  <c r="A235" i="11"/>
  <c r="A236" i="11"/>
  <c r="A238" i="11"/>
  <c r="A239" i="11"/>
  <c r="A240" i="11"/>
  <c r="A241" i="11"/>
  <c r="A243" i="11"/>
  <c r="A244" i="11"/>
  <c r="A245" i="11"/>
  <c r="A246" i="11"/>
  <c r="A248" i="11"/>
  <c r="A249" i="11"/>
  <c r="A250" i="11"/>
  <c r="A251" i="11"/>
  <c r="A253" i="11"/>
  <c r="A254" i="11"/>
  <c r="A255" i="11"/>
  <c r="A256" i="11"/>
  <c r="A258" i="11"/>
  <c r="A259" i="11"/>
  <c r="A261" i="11"/>
  <c r="A263" i="11"/>
  <c r="A264" i="11"/>
  <c r="A265" i="11"/>
  <c r="A266" i="11"/>
  <c r="A268" i="11"/>
  <c r="A269" i="11"/>
  <c r="A270" i="11"/>
  <c r="A271" i="11"/>
  <c r="A273" i="11"/>
  <c r="A274" i="11"/>
  <c r="A275" i="11"/>
  <c r="A276" i="11"/>
  <c r="A278" i="11"/>
  <c r="A279" i="11"/>
  <c r="A280" i="11"/>
  <c r="A281" i="11"/>
  <c r="A28" i="11"/>
  <c r="A29" i="11"/>
  <c r="A30" i="11"/>
  <c r="A31" i="11"/>
  <c r="A23" i="11"/>
  <c r="A24" i="11"/>
  <c r="A25" i="11"/>
  <c r="A26" i="11"/>
  <c r="B41" i="11"/>
  <c r="B40" i="11"/>
  <c r="B39" i="11"/>
  <c r="B38" i="11"/>
  <c r="B36" i="11"/>
  <c r="B35" i="11"/>
  <c r="B34" i="11"/>
  <c r="B33" i="11"/>
  <c r="B26" i="11"/>
  <c r="B25" i="11"/>
  <c r="B24" i="11"/>
  <c r="B23" i="11"/>
  <c r="B21" i="11"/>
  <c r="B20" i="11"/>
  <c r="B19" i="11"/>
  <c r="B18" i="11"/>
  <c r="B16" i="11"/>
  <c r="B15" i="11"/>
  <c r="B14" i="11"/>
  <c r="B13" i="11"/>
  <c r="A21" i="11"/>
  <c r="A20" i="11"/>
  <c r="A19" i="11"/>
  <c r="A18" i="11"/>
  <c r="A16" i="11"/>
  <c r="A15" i="11"/>
  <c r="A14" i="11"/>
  <c r="A13" i="11"/>
  <c r="A2" i="11"/>
  <c r="A3" i="11" s="1"/>
  <c r="A4" i="11" s="1"/>
  <c r="A5" i="11" s="1"/>
  <c r="A6" i="11" s="1"/>
  <c r="A7" i="11" s="1"/>
  <c r="A8" i="11" s="1"/>
  <c r="A9" i="11" s="1"/>
  <c r="A10" i="11" s="1"/>
  <c r="A11" i="11" s="1"/>
  <c r="A161" i="2"/>
  <c r="A118" i="2"/>
  <c r="A73" i="2"/>
  <c r="C32" i="2"/>
  <c r="F32" i="2"/>
  <c r="E32" i="2"/>
  <c r="G32" i="2"/>
  <c r="H32" i="2" s="1"/>
  <c r="A33" i="2"/>
  <c r="C33" i="2"/>
  <c r="B33" i="2"/>
  <c r="F33" i="2"/>
  <c r="E33" i="2"/>
  <c r="G33" i="2"/>
  <c r="A34" i="2"/>
  <c r="C34" i="2" s="1"/>
  <c r="B34" i="2"/>
  <c r="F34" i="2"/>
  <c r="H34" i="2" s="1"/>
  <c r="G34" i="2"/>
  <c r="A35" i="2"/>
  <c r="C35" i="2" s="1"/>
  <c r="B35" i="2"/>
  <c r="F35" i="2"/>
  <c r="E35" i="2"/>
  <c r="G35" i="2"/>
  <c r="A36" i="2"/>
  <c r="C36" i="2" s="1"/>
  <c r="B36" i="2"/>
  <c r="F36" i="2"/>
  <c r="E36" i="2"/>
  <c r="G36" i="2"/>
  <c r="C37" i="2"/>
  <c r="F37" i="2"/>
  <c r="E37" i="2"/>
  <c r="G37" i="2"/>
  <c r="A38" i="2"/>
  <c r="C38" i="2" s="1"/>
  <c r="B38" i="2"/>
  <c r="F38" i="2"/>
  <c r="E38" i="2"/>
  <c r="G38" i="2"/>
  <c r="A39" i="2"/>
  <c r="C39" i="2" s="1"/>
  <c r="B39" i="2"/>
  <c r="F39" i="2"/>
  <c r="E39" i="2"/>
  <c r="G39" i="2"/>
  <c r="A40" i="2"/>
  <c r="C40" i="2" s="1"/>
  <c r="B40" i="2"/>
  <c r="F40" i="2"/>
  <c r="E40" i="2"/>
  <c r="G40" i="2"/>
  <c r="A41" i="2"/>
  <c r="C41" i="2" s="1"/>
  <c r="B41" i="2"/>
  <c r="F41" i="2"/>
  <c r="E41" i="2"/>
  <c r="G41" i="2"/>
  <c r="C42" i="2"/>
  <c r="F42" i="2"/>
  <c r="E42" i="2"/>
  <c r="G42" i="2"/>
  <c r="A43" i="2"/>
  <c r="C43" i="2" s="1"/>
  <c r="B43" i="2"/>
  <c r="F43" i="2"/>
  <c r="E43" i="2"/>
  <c r="G43" i="2"/>
  <c r="A44" i="2"/>
  <c r="C44" i="2" s="1"/>
  <c r="B44" i="2"/>
  <c r="F44" i="2"/>
  <c r="E44" i="2"/>
  <c r="G44" i="2"/>
  <c r="A45" i="2"/>
  <c r="C45" i="2" s="1"/>
  <c r="B45" i="2"/>
  <c r="F45" i="2"/>
  <c r="E45" i="2"/>
  <c r="G45" i="2"/>
  <c r="A46" i="2"/>
  <c r="C46" i="2" s="1"/>
  <c r="B46" i="2"/>
  <c r="F46" i="2"/>
  <c r="E46" i="2"/>
  <c r="G46" i="2"/>
  <c r="C47" i="2"/>
  <c r="F47" i="2"/>
  <c r="E47" i="2"/>
  <c r="G47" i="2"/>
  <c r="A48" i="2"/>
  <c r="C48" i="2" s="1"/>
  <c r="B48" i="2"/>
  <c r="F48" i="2"/>
  <c r="G48" i="2"/>
  <c r="A49" i="2"/>
  <c r="C49" i="2"/>
  <c r="B49" i="2"/>
  <c r="F49" i="2"/>
  <c r="E49" i="2" s="1"/>
  <c r="G49" i="2"/>
  <c r="A50" i="2"/>
  <c r="C50" i="2"/>
  <c r="B50" i="2"/>
  <c r="F50" i="2"/>
  <c r="E50" i="2" s="1"/>
  <c r="G50" i="2"/>
  <c r="A51" i="2"/>
  <c r="B51" i="2"/>
  <c r="C51" i="2"/>
  <c r="F51" i="2"/>
  <c r="E51" i="2" s="1"/>
  <c r="G51" i="2"/>
  <c r="C52" i="2"/>
  <c r="F52" i="2"/>
  <c r="E52" i="2" s="1"/>
  <c r="G52" i="2"/>
  <c r="A53" i="2"/>
  <c r="C53" i="2"/>
  <c r="B53" i="2"/>
  <c r="F53" i="2"/>
  <c r="E53" i="2" s="1"/>
  <c r="G53" i="2"/>
  <c r="H53" i="2" s="1"/>
  <c r="A54" i="2"/>
  <c r="B54" i="2"/>
  <c r="C54" i="2"/>
  <c r="F54" i="2"/>
  <c r="E54" i="2"/>
  <c r="G54" i="2"/>
  <c r="A55" i="2"/>
  <c r="C55" i="2" s="1"/>
  <c r="B55" i="2"/>
  <c r="F55" i="2"/>
  <c r="E55" i="2"/>
  <c r="G55" i="2"/>
  <c r="H55" i="2"/>
  <c r="A56" i="2"/>
  <c r="C56" i="2"/>
  <c r="B56" i="2"/>
  <c r="F56" i="2"/>
  <c r="E56" i="2" s="1"/>
  <c r="G56" i="2"/>
  <c r="C57" i="2"/>
  <c r="F57" i="2"/>
  <c r="E57" i="2" s="1"/>
  <c r="G57" i="2"/>
  <c r="H57" i="2" s="1"/>
  <c r="A58" i="2"/>
  <c r="C58" i="2" s="1"/>
  <c r="B58" i="2"/>
  <c r="F58" i="2"/>
  <c r="E58" i="2"/>
  <c r="G58" i="2"/>
  <c r="H58" i="2"/>
  <c r="A59" i="2"/>
  <c r="B59" i="2"/>
  <c r="C59" i="2"/>
  <c r="F59" i="2"/>
  <c r="E59" i="2" s="1"/>
  <c r="G59" i="2"/>
  <c r="H59" i="2" s="1"/>
  <c r="A60" i="2"/>
  <c r="C60" i="2" s="1"/>
  <c r="B60" i="2"/>
  <c r="F60" i="2"/>
  <c r="E60" i="2"/>
  <c r="G60" i="2"/>
  <c r="H60" i="2"/>
  <c r="A61" i="2"/>
  <c r="C61" i="2"/>
  <c r="B61" i="2"/>
  <c r="F61" i="2"/>
  <c r="E61" i="2" s="1"/>
  <c r="G61" i="2"/>
  <c r="C62" i="2"/>
  <c r="F62" i="2"/>
  <c r="G62" i="2"/>
  <c r="A63" i="2"/>
  <c r="C63" i="2" s="1"/>
  <c r="B63" i="2"/>
  <c r="F63" i="2"/>
  <c r="E63" i="2"/>
  <c r="G63" i="2"/>
  <c r="A64" i="2"/>
  <c r="C64" i="2" s="1"/>
  <c r="B64" i="2"/>
  <c r="F64" i="2"/>
  <c r="E64" i="2"/>
  <c r="G64" i="2"/>
  <c r="A65" i="2"/>
  <c r="C65" i="2" s="1"/>
  <c r="B65" i="2"/>
  <c r="F65" i="2"/>
  <c r="E65" i="2"/>
  <c r="G65" i="2"/>
  <c r="A66" i="2"/>
  <c r="C66" i="2" s="1"/>
  <c r="B66" i="2"/>
  <c r="F66" i="2"/>
  <c r="E66" i="2"/>
  <c r="G66" i="2"/>
  <c r="C67" i="2"/>
  <c r="F67" i="2"/>
  <c r="E67" i="2"/>
  <c r="G67" i="2"/>
  <c r="A68" i="2"/>
  <c r="C68" i="2" s="1"/>
  <c r="B68" i="2"/>
  <c r="F68" i="2"/>
  <c r="E68" i="2"/>
  <c r="G68" i="2"/>
  <c r="H68" i="2"/>
  <c r="A69" i="2"/>
  <c r="C69" i="2"/>
  <c r="B69" i="2"/>
  <c r="F69" i="2"/>
  <c r="E69" i="2" s="1"/>
  <c r="G69" i="2"/>
  <c r="A70" i="2"/>
  <c r="C70" i="2"/>
  <c r="B70" i="2"/>
  <c r="F70" i="2"/>
  <c r="E70" i="2" s="1"/>
  <c r="G70" i="2"/>
  <c r="A71" i="2"/>
  <c r="C71" i="2"/>
  <c r="B71" i="2"/>
  <c r="F71" i="2"/>
  <c r="E71" i="2" s="1"/>
  <c r="G71" i="2"/>
  <c r="C72" i="2"/>
  <c r="F72" i="2"/>
  <c r="G72" i="2"/>
  <c r="C73" i="2"/>
  <c r="B73" i="2"/>
  <c r="F73" i="2"/>
  <c r="E73" i="2" s="1"/>
  <c r="G73" i="2"/>
  <c r="A74" i="2"/>
  <c r="C74" i="2"/>
  <c r="B74" i="2"/>
  <c r="F74" i="2"/>
  <c r="G74" i="2"/>
  <c r="A75" i="2"/>
  <c r="C75" i="2" s="1"/>
  <c r="B75" i="2"/>
  <c r="F75" i="2"/>
  <c r="E75" i="2"/>
  <c r="G75" i="2"/>
  <c r="A76" i="2"/>
  <c r="C76" i="2" s="1"/>
  <c r="B76" i="2"/>
  <c r="F76" i="2"/>
  <c r="E76" i="2"/>
  <c r="G76" i="2"/>
  <c r="C77" i="2"/>
  <c r="F77" i="2"/>
  <c r="E77" i="2"/>
  <c r="G77" i="2"/>
  <c r="A78" i="2"/>
  <c r="C78" i="2" s="1"/>
  <c r="B78" i="2"/>
  <c r="F78" i="2"/>
  <c r="E78" i="2"/>
  <c r="G78" i="2"/>
  <c r="A79" i="2"/>
  <c r="C79" i="2" s="1"/>
  <c r="B79" i="2"/>
  <c r="F79" i="2"/>
  <c r="E79" i="2"/>
  <c r="G79" i="2"/>
  <c r="A80" i="2"/>
  <c r="C80" i="2" s="1"/>
  <c r="B80" i="2"/>
  <c r="F80" i="2"/>
  <c r="E80" i="2"/>
  <c r="G80" i="2"/>
  <c r="A81" i="2"/>
  <c r="C81" i="2" s="1"/>
  <c r="B81" i="2"/>
  <c r="F81" i="2"/>
  <c r="E81" i="2"/>
  <c r="G81" i="2"/>
  <c r="C82" i="2"/>
  <c r="F82" i="2"/>
  <c r="E82" i="2"/>
  <c r="G82" i="2"/>
  <c r="A83" i="2"/>
  <c r="C83" i="2" s="1"/>
  <c r="B83" i="2"/>
  <c r="F83" i="2"/>
  <c r="E83" i="2"/>
  <c r="G83" i="2"/>
  <c r="A84" i="2"/>
  <c r="C84" i="2" s="1"/>
  <c r="B84" i="2"/>
  <c r="F84" i="2"/>
  <c r="E84" i="2"/>
  <c r="G84" i="2"/>
  <c r="A85" i="2"/>
  <c r="C85" i="2" s="1"/>
  <c r="B85" i="2"/>
  <c r="F85" i="2"/>
  <c r="E85" i="2"/>
  <c r="G85" i="2"/>
  <c r="A86" i="2"/>
  <c r="C86" i="2" s="1"/>
  <c r="B86" i="2"/>
  <c r="F86" i="2"/>
  <c r="E86" i="2"/>
  <c r="G86" i="2"/>
  <c r="C87" i="2"/>
  <c r="F87" i="2"/>
  <c r="E87" i="2"/>
  <c r="G87" i="2"/>
  <c r="A88" i="2"/>
  <c r="C88" i="2" s="1"/>
  <c r="B88" i="2"/>
  <c r="F88" i="2"/>
  <c r="G88" i="2"/>
  <c r="A89" i="2"/>
  <c r="C89" i="2"/>
  <c r="B89" i="2"/>
  <c r="F89" i="2"/>
  <c r="E89" i="2" s="1"/>
  <c r="G89" i="2"/>
  <c r="A90" i="2"/>
  <c r="C90" i="2"/>
  <c r="B90" i="2"/>
  <c r="F90" i="2"/>
  <c r="E90" i="2" s="1"/>
  <c r="G90" i="2"/>
  <c r="A91" i="2"/>
  <c r="C91" i="2"/>
  <c r="B91" i="2"/>
  <c r="F91" i="2"/>
  <c r="E91" i="2" s="1"/>
  <c r="G91" i="2"/>
  <c r="C92" i="2"/>
  <c r="F92" i="2"/>
  <c r="E92" i="2" s="1"/>
  <c r="G92" i="2"/>
  <c r="A93" i="2"/>
  <c r="C93" i="2"/>
  <c r="B93" i="2"/>
  <c r="F93" i="2"/>
  <c r="E93" i="2" s="1"/>
  <c r="G93" i="2"/>
  <c r="A94" i="2"/>
  <c r="C94" i="2"/>
  <c r="B94" i="2"/>
  <c r="F94" i="2"/>
  <c r="E94" i="2" s="1"/>
  <c r="G94" i="2"/>
  <c r="A95" i="2"/>
  <c r="C95" i="2"/>
  <c r="B95" i="2"/>
  <c r="F95" i="2"/>
  <c r="G95" i="2"/>
  <c r="A96" i="2"/>
  <c r="C96" i="2" s="1"/>
  <c r="B96" i="2"/>
  <c r="F96" i="2"/>
  <c r="E96" i="2"/>
  <c r="G96" i="2"/>
  <c r="C97" i="2"/>
  <c r="F97" i="2"/>
  <c r="G97" i="2"/>
  <c r="A98" i="2"/>
  <c r="C98" i="2"/>
  <c r="B98" i="2"/>
  <c r="F98" i="2"/>
  <c r="E98" i="2" s="1"/>
  <c r="G98" i="2"/>
  <c r="A99" i="2"/>
  <c r="C99" i="2"/>
  <c r="B99" i="2"/>
  <c r="F99" i="2"/>
  <c r="E99" i="2" s="1"/>
  <c r="G99" i="2"/>
  <c r="A100" i="2"/>
  <c r="B100" i="2"/>
  <c r="C100" i="2"/>
  <c r="F100" i="2"/>
  <c r="E100" i="2" s="1"/>
  <c r="G100" i="2"/>
  <c r="A101" i="2"/>
  <c r="C101" i="2"/>
  <c r="B101" i="2"/>
  <c r="F101" i="2"/>
  <c r="E101" i="2" s="1"/>
  <c r="G101" i="2"/>
  <c r="C102" i="2"/>
  <c r="F102" i="2"/>
  <c r="E102" i="2" s="1"/>
  <c r="G102" i="2"/>
  <c r="A103" i="2"/>
  <c r="C103" i="2"/>
  <c r="B103" i="2"/>
  <c r="F103" i="2"/>
  <c r="E103" i="2" s="1"/>
  <c r="G103" i="2"/>
  <c r="A104" i="2"/>
  <c r="C104" i="2"/>
  <c r="B104" i="2"/>
  <c r="F104" i="2"/>
  <c r="E104" i="2" s="1"/>
  <c r="G104" i="2"/>
  <c r="A105" i="2"/>
  <c r="C105" i="2"/>
  <c r="B105" i="2"/>
  <c r="F105" i="2"/>
  <c r="E105" i="2" s="1"/>
  <c r="G105" i="2"/>
  <c r="A106" i="2"/>
  <c r="C106" i="2"/>
  <c r="B106" i="2"/>
  <c r="F106" i="2"/>
  <c r="E106" i="2" s="1"/>
  <c r="G106" i="2"/>
  <c r="C107" i="2"/>
  <c r="F107" i="2"/>
  <c r="E107" i="2" s="1"/>
  <c r="G107" i="2"/>
  <c r="A108" i="2"/>
  <c r="C108" i="2"/>
  <c r="B108" i="2"/>
  <c r="F108" i="2"/>
  <c r="G108" i="2"/>
  <c r="H108" i="2"/>
  <c r="A109" i="2"/>
  <c r="C109" i="2"/>
  <c r="B109" i="2"/>
  <c r="F109" i="2"/>
  <c r="H109" i="2" s="1"/>
  <c r="G109" i="2"/>
  <c r="A110" i="2"/>
  <c r="C110" i="2"/>
  <c r="B110" i="2"/>
  <c r="F110" i="2"/>
  <c r="E110" i="2" s="1"/>
  <c r="G110" i="2"/>
  <c r="A111" i="2"/>
  <c r="C111" i="2"/>
  <c r="B111" i="2"/>
  <c r="F111" i="2"/>
  <c r="E111" i="2" s="1"/>
  <c r="G111" i="2"/>
  <c r="H111" i="2" s="1"/>
  <c r="C112" i="2"/>
  <c r="F112" i="2"/>
  <c r="E112" i="2"/>
  <c r="G112" i="2"/>
  <c r="H112" i="2"/>
  <c r="A113" i="2"/>
  <c r="C113" i="2"/>
  <c r="B113" i="2"/>
  <c r="F113" i="2"/>
  <c r="G113" i="2"/>
  <c r="A114" i="2"/>
  <c r="C114" i="2" s="1"/>
  <c r="B114" i="2"/>
  <c r="F114" i="2"/>
  <c r="E114" i="2"/>
  <c r="G114" i="2"/>
  <c r="A115" i="2"/>
  <c r="C115" i="2" s="1"/>
  <c r="B115" i="2"/>
  <c r="F115" i="2"/>
  <c r="E115" i="2"/>
  <c r="G115" i="2"/>
  <c r="A116" i="2"/>
  <c r="B116" i="2"/>
  <c r="C116" i="2"/>
  <c r="F116" i="2"/>
  <c r="E116" i="2"/>
  <c r="G116" i="2"/>
  <c r="C117" i="2"/>
  <c r="F117" i="2"/>
  <c r="E117" i="2"/>
  <c r="G117" i="2"/>
  <c r="C118" i="2"/>
  <c r="B118" i="2"/>
  <c r="F118" i="2"/>
  <c r="E118" i="2" s="1"/>
  <c r="G118" i="2"/>
  <c r="A119" i="2"/>
  <c r="C119" i="2"/>
  <c r="B119" i="2"/>
  <c r="F119" i="2"/>
  <c r="G119" i="2"/>
  <c r="A120" i="2"/>
  <c r="C120" i="2" s="1"/>
  <c r="B120" i="2"/>
  <c r="F120" i="2"/>
  <c r="E120" i="2"/>
  <c r="G120" i="2"/>
  <c r="A121" i="2"/>
  <c r="C121" i="2" s="1"/>
  <c r="B121" i="2"/>
  <c r="F121" i="2"/>
  <c r="E121" i="2"/>
  <c r="G121" i="2"/>
  <c r="C122" i="2"/>
  <c r="F122" i="2"/>
  <c r="E122" i="2"/>
  <c r="G122" i="2"/>
  <c r="H122" i="2"/>
  <c r="A123" i="2"/>
  <c r="C123" i="2"/>
  <c r="B123" i="2"/>
  <c r="F123" i="2"/>
  <c r="E123" i="2" s="1"/>
  <c r="G123" i="2"/>
  <c r="H123" i="2" s="1"/>
  <c r="A124" i="2"/>
  <c r="B124" i="2"/>
  <c r="C124" i="2"/>
  <c r="F124" i="2"/>
  <c r="E124" i="2"/>
  <c r="G124" i="2"/>
  <c r="A125" i="2"/>
  <c r="C125" i="2" s="1"/>
  <c r="B125" i="2"/>
  <c r="F125" i="2"/>
  <c r="G125" i="2"/>
  <c r="A126" i="2"/>
  <c r="C126" i="2"/>
  <c r="B126" i="2"/>
  <c r="F126" i="2"/>
  <c r="E126" i="2" s="1"/>
  <c r="G126" i="2"/>
  <c r="C127" i="2"/>
  <c r="F127" i="2"/>
  <c r="G127" i="2"/>
  <c r="A128" i="2"/>
  <c r="C128" i="2" s="1"/>
  <c r="B128" i="2"/>
  <c r="F128" i="2"/>
  <c r="E128" i="2"/>
  <c r="G128" i="2"/>
  <c r="A129" i="2"/>
  <c r="C129" i="2" s="1"/>
  <c r="B129" i="2"/>
  <c r="F129" i="2"/>
  <c r="E129" i="2"/>
  <c r="G129" i="2"/>
  <c r="A130" i="2"/>
  <c r="B130" i="2"/>
  <c r="C130" i="2"/>
  <c r="F130" i="2"/>
  <c r="E130" i="2"/>
  <c r="G130" i="2"/>
  <c r="A131" i="2"/>
  <c r="C131" i="2" s="1"/>
  <c r="B131" i="2"/>
  <c r="F131" i="2"/>
  <c r="G131" i="2"/>
  <c r="C132" i="2"/>
  <c r="F132" i="2"/>
  <c r="E132" i="2" s="1"/>
  <c r="G132" i="2"/>
  <c r="A133" i="2"/>
  <c r="C133" i="2"/>
  <c r="B133" i="2"/>
  <c r="F133" i="2"/>
  <c r="G133" i="2"/>
  <c r="A134" i="2"/>
  <c r="C134" i="2" s="1"/>
  <c r="B134" i="2"/>
  <c r="F134" i="2"/>
  <c r="E134" i="2"/>
  <c r="G134" i="2"/>
  <c r="A135" i="2"/>
  <c r="C135" i="2" s="1"/>
  <c r="B135" i="2"/>
  <c r="F135" i="2"/>
  <c r="E135" i="2"/>
  <c r="G135" i="2"/>
  <c r="A136" i="2"/>
  <c r="C136" i="2" s="1"/>
  <c r="B136" i="2"/>
  <c r="F136" i="2"/>
  <c r="E136" i="2"/>
  <c r="G136" i="2"/>
  <c r="C137" i="2"/>
  <c r="F137" i="2"/>
  <c r="E137" i="2"/>
  <c r="G137" i="2"/>
  <c r="A138" i="2"/>
  <c r="C138" i="2" s="1"/>
  <c r="B138" i="2"/>
  <c r="F138" i="2"/>
  <c r="E138" i="2"/>
  <c r="G138" i="2"/>
  <c r="A139" i="2"/>
  <c r="C139" i="2" s="1"/>
  <c r="B139" i="2"/>
  <c r="F139" i="2"/>
  <c r="G139" i="2"/>
  <c r="A140" i="2"/>
  <c r="C140" i="2"/>
  <c r="B140" i="2"/>
  <c r="F140" i="2"/>
  <c r="E140" i="2" s="1"/>
  <c r="G140" i="2"/>
  <c r="A141" i="2"/>
  <c r="C141" i="2"/>
  <c r="B141" i="2"/>
  <c r="F141" i="2"/>
  <c r="E141" i="2" s="1"/>
  <c r="G141" i="2"/>
  <c r="C142" i="2"/>
  <c r="F142" i="2"/>
  <c r="E142" i="2" s="1"/>
  <c r="G142" i="2"/>
  <c r="A143" i="2"/>
  <c r="C143" i="2"/>
  <c r="B143" i="2"/>
  <c r="F143" i="2"/>
  <c r="E143" i="2" s="1"/>
  <c r="G143" i="2"/>
  <c r="H143" i="2" s="1"/>
  <c r="A144" i="2"/>
  <c r="B144" i="2"/>
  <c r="C144" i="2"/>
  <c r="F144" i="2"/>
  <c r="E144" i="2"/>
  <c r="G144" i="2"/>
  <c r="A145" i="2"/>
  <c r="C145" i="2" s="1"/>
  <c r="B145" i="2"/>
  <c r="F145" i="2"/>
  <c r="E145" i="2"/>
  <c r="G145" i="2"/>
  <c r="A146" i="2"/>
  <c r="C146" i="2" s="1"/>
  <c r="B146" i="2"/>
  <c r="F146" i="2"/>
  <c r="E146" i="2"/>
  <c r="G146" i="2"/>
  <c r="C147" i="2"/>
  <c r="F147" i="2"/>
  <c r="E147" i="2"/>
  <c r="G147" i="2"/>
  <c r="A148" i="2"/>
  <c r="C148" i="2" s="1"/>
  <c r="B148" i="2"/>
  <c r="F148" i="2"/>
  <c r="E148" i="2"/>
  <c r="G148" i="2"/>
  <c r="A149" i="2"/>
  <c r="C149" i="2" s="1"/>
  <c r="B149" i="2"/>
  <c r="F149" i="2"/>
  <c r="E149" i="2"/>
  <c r="G149" i="2"/>
  <c r="H149" i="2"/>
  <c r="A150" i="2"/>
  <c r="C150" i="2"/>
  <c r="B150" i="2"/>
  <c r="F150" i="2"/>
  <c r="E150" i="2" s="1"/>
  <c r="G150" i="2"/>
  <c r="H150" i="2" s="1"/>
  <c r="A151" i="2"/>
  <c r="C151" i="2" s="1"/>
  <c r="B151" i="2"/>
  <c r="F151" i="2"/>
  <c r="E151" i="2"/>
  <c r="G151" i="2"/>
  <c r="C152" i="2"/>
  <c r="F152" i="2"/>
  <c r="E152" i="2"/>
  <c r="G152" i="2"/>
  <c r="A153" i="2"/>
  <c r="C153" i="2" s="1"/>
  <c r="B153" i="2"/>
  <c r="F153" i="2"/>
  <c r="G153" i="2"/>
  <c r="A154" i="2"/>
  <c r="C154" i="2"/>
  <c r="B154" i="2"/>
  <c r="F154" i="2"/>
  <c r="E154" i="2" s="1"/>
  <c r="G154" i="2"/>
  <c r="A155" i="2"/>
  <c r="C155" i="2"/>
  <c r="B155" i="2"/>
  <c r="F155" i="2"/>
  <c r="E155" i="2" s="1"/>
  <c r="G155" i="2"/>
  <c r="A156" i="2"/>
  <c r="C156" i="2"/>
  <c r="B156" i="2"/>
  <c r="F156" i="2"/>
  <c r="E156" i="2" s="1"/>
  <c r="G156" i="2"/>
  <c r="C157" i="2"/>
  <c r="F157" i="2"/>
  <c r="E157" i="2" s="1"/>
  <c r="G157" i="2"/>
  <c r="A158" i="2"/>
  <c r="C158" i="2"/>
  <c r="B158" i="2"/>
  <c r="F158" i="2"/>
  <c r="E158" i="2" s="1"/>
  <c r="G158" i="2"/>
  <c r="A159" i="2"/>
  <c r="C159" i="2"/>
  <c r="B159" i="2"/>
  <c r="F159" i="2"/>
  <c r="E159" i="2" s="1"/>
  <c r="G159" i="2"/>
  <c r="A160" i="2"/>
  <c r="C160" i="2" s="1"/>
  <c r="B160" i="2"/>
  <c r="F160" i="2"/>
  <c r="E160" i="2"/>
  <c r="G160" i="2"/>
  <c r="C161" i="2"/>
  <c r="B161" i="2"/>
  <c r="F161" i="2"/>
  <c r="E161" i="2" s="1"/>
  <c r="G161" i="2"/>
  <c r="C162" i="2"/>
  <c r="F162" i="2"/>
  <c r="E162" i="2"/>
  <c r="G162" i="2"/>
  <c r="A163" i="2"/>
  <c r="C163" i="2" s="1"/>
  <c r="B163" i="2"/>
  <c r="F163" i="2"/>
  <c r="E163" i="2"/>
  <c r="G163" i="2"/>
  <c r="A164" i="2"/>
  <c r="C164" i="2" s="1"/>
  <c r="B164" i="2"/>
  <c r="F164" i="2"/>
  <c r="G164" i="2"/>
  <c r="A165" i="2"/>
  <c r="C165" i="2"/>
  <c r="B165" i="2"/>
  <c r="F165" i="2"/>
  <c r="E165" i="2" s="1"/>
  <c r="G165" i="2"/>
  <c r="H165" i="2" s="1"/>
  <c r="A166" i="2"/>
  <c r="C166" i="2" s="1"/>
  <c r="B166" i="2"/>
  <c r="F166" i="2"/>
  <c r="E166" i="2"/>
  <c r="G166" i="2"/>
  <c r="H166" i="2"/>
  <c r="C167" i="2"/>
  <c r="F167" i="2"/>
  <c r="E167" i="2" s="1"/>
  <c r="G167" i="2"/>
  <c r="A168" i="2"/>
  <c r="C168" i="2" s="1"/>
  <c r="B168" i="2"/>
  <c r="F168" i="2"/>
  <c r="G168" i="2"/>
  <c r="A169" i="2"/>
  <c r="C169" i="2"/>
  <c r="B169" i="2"/>
  <c r="F169" i="2"/>
  <c r="E169" i="2" s="1"/>
  <c r="G169" i="2"/>
  <c r="A170" i="2"/>
  <c r="C170" i="2"/>
  <c r="B170" i="2"/>
  <c r="F170" i="2"/>
  <c r="G170" i="2"/>
  <c r="A171" i="2"/>
  <c r="C171" i="2" s="1"/>
  <c r="B171" i="2"/>
  <c r="F171" i="2"/>
  <c r="E171" i="2"/>
  <c r="G171" i="2"/>
  <c r="C172" i="2"/>
  <c r="F172" i="2"/>
  <c r="E172" i="2"/>
  <c r="G172" i="2"/>
  <c r="H172" i="2"/>
  <c r="A173" i="2"/>
  <c r="C173" i="2" s="1"/>
  <c r="B173" i="2"/>
  <c r="F173" i="2"/>
  <c r="E173" i="2" s="1"/>
  <c r="G173" i="2"/>
  <c r="A174" i="2"/>
  <c r="C174" i="2"/>
  <c r="B174" i="2"/>
  <c r="F174" i="2"/>
  <c r="G174" i="2"/>
  <c r="A175" i="2"/>
  <c r="C175" i="2" s="1"/>
  <c r="B175" i="2"/>
  <c r="F175" i="2"/>
  <c r="E175" i="2"/>
  <c r="G175" i="2"/>
  <c r="H175" i="2"/>
  <c r="A176" i="2"/>
  <c r="C176" i="2"/>
  <c r="B176" i="2"/>
  <c r="F176" i="2"/>
  <c r="E176" i="2" s="1"/>
  <c r="G176" i="2"/>
  <c r="C177" i="2"/>
  <c r="F177" i="2"/>
  <c r="E177" i="2"/>
  <c r="G177" i="2"/>
  <c r="A178" i="2"/>
  <c r="C178" i="2" s="1"/>
  <c r="B178" i="2"/>
  <c r="F178" i="2"/>
  <c r="E178" i="2"/>
  <c r="G178" i="2"/>
  <c r="A179" i="2"/>
  <c r="C179" i="2" s="1"/>
  <c r="B179" i="2"/>
  <c r="F179" i="2"/>
  <c r="E179" i="2"/>
  <c r="G179" i="2"/>
  <c r="A180" i="2"/>
  <c r="C180" i="2" s="1"/>
  <c r="B180" i="2"/>
  <c r="F180" i="2"/>
  <c r="G180" i="2"/>
  <c r="A181" i="2"/>
  <c r="C181" i="2"/>
  <c r="B181" i="2"/>
  <c r="F181" i="2"/>
  <c r="E181" i="2" s="1"/>
  <c r="G181" i="2"/>
  <c r="C182" i="2"/>
  <c r="F182" i="2"/>
  <c r="G182" i="2"/>
  <c r="A183" i="2"/>
  <c r="C183" i="2" s="1"/>
  <c r="B183" i="2"/>
  <c r="F183" i="2"/>
  <c r="E183" i="2"/>
  <c r="G183" i="2"/>
  <c r="A184" i="2"/>
  <c r="C184" i="2" s="1"/>
  <c r="B184" i="2"/>
  <c r="F184" i="2"/>
  <c r="G184" i="2"/>
  <c r="A185" i="2"/>
  <c r="C185" i="2"/>
  <c r="B185" i="2"/>
  <c r="F185" i="2"/>
  <c r="E185" i="2" s="1"/>
  <c r="G185" i="2"/>
  <c r="A186" i="2"/>
  <c r="C186" i="2" s="1"/>
  <c r="B186" i="2"/>
  <c r="F186" i="2"/>
  <c r="G186" i="2"/>
  <c r="C187" i="2"/>
  <c r="F187" i="2"/>
  <c r="E187" i="2" s="1"/>
  <c r="G187" i="2"/>
  <c r="A188" i="2"/>
  <c r="C188" i="2"/>
  <c r="B188" i="2"/>
  <c r="F188" i="2"/>
  <c r="G188" i="2"/>
  <c r="A189" i="2"/>
  <c r="C189" i="2" s="1"/>
  <c r="B189" i="2"/>
  <c r="F189" i="2"/>
  <c r="E189" i="2"/>
  <c r="G189" i="2"/>
  <c r="H189" i="2"/>
  <c r="A190" i="2"/>
  <c r="C190" i="2"/>
  <c r="B190" i="2"/>
  <c r="F190" i="2"/>
  <c r="E190" i="2" s="1"/>
  <c r="G190" i="2"/>
  <c r="H190" i="2" s="1"/>
  <c r="A191" i="2"/>
  <c r="C191" i="2" s="1"/>
  <c r="B191" i="2"/>
  <c r="F191" i="2"/>
  <c r="E191" i="2"/>
  <c r="G191" i="2"/>
  <c r="C192" i="2"/>
  <c r="F192" i="2"/>
  <c r="E192" i="2"/>
  <c r="G192" i="2"/>
  <c r="A193" i="2"/>
  <c r="C193" i="2" s="1"/>
  <c r="B193" i="2"/>
  <c r="F193" i="2"/>
  <c r="E193" i="2"/>
  <c r="G193" i="2"/>
  <c r="A194" i="2"/>
  <c r="C194" i="2" s="1"/>
  <c r="B194" i="2"/>
  <c r="F194" i="2"/>
  <c r="G194" i="2"/>
  <c r="A195" i="2"/>
  <c r="C195" i="2"/>
  <c r="B195" i="2"/>
  <c r="F195" i="2"/>
  <c r="E195" i="2" s="1"/>
  <c r="G195" i="2"/>
  <c r="A196" i="2"/>
  <c r="C196" i="2" s="1"/>
  <c r="B196" i="2"/>
  <c r="F196" i="2"/>
  <c r="E196" i="2"/>
  <c r="G196" i="2"/>
  <c r="C197" i="2"/>
  <c r="F197" i="2"/>
  <c r="E197" i="2"/>
  <c r="G197" i="2"/>
  <c r="A198" i="2"/>
  <c r="C198" i="2" s="1"/>
  <c r="B198" i="2"/>
  <c r="F198" i="2"/>
  <c r="G198" i="2"/>
  <c r="A199" i="2"/>
  <c r="C199" i="2"/>
  <c r="B199" i="2"/>
  <c r="F199" i="2"/>
  <c r="E199" i="2" s="1"/>
  <c r="G199" i="2"/>
  <c r="A200" i="2"/>
  <c r="C200" i="2"/>
  <c r="B200" i="2"/>
  <c r="F200" i="2"/>
  <c r="G200" i="2"/>
  <c r="A201" i="2"/>
  <c r="C201" i="2" s="1"/>
  <c r="B201" i="2"/>
  <c r="F201" i="2"/>
  <c r="E201" i="2"/>
  <c r="G201" i="2"/>
  <c r="C202" i="2"/>
  <c r="F202" i="2"/>
  <c r="G202" i="2"/>
  <c r="A203" i="2"/>
  <c r="C203" i="2"/>
  <c r="B203" i="2"/>
  <c r="F203" i="2"/>
  <c r="E203" i="2" s="1"/>
  <c r="G203" i="2"/>
  <c r="H203" i="2" s="1"/>
  <c r="A204" i="2"/>
  <c r="C204" i="2" s="1"/>
  <c r="B204" i="2"/>
  <c r="F204" i="2"/>
  <c r="E204" i="2"/>
  <c r="G204" i="2"/>
  <c r="H204" i="2"/>
  <c r="A205" i="2"/>
  <c r="C205" i="2"/>
  <c r="B205" i="2"/>
  <c r="F205" i="2"/>
  <c r="E205" i="2" s="1"/>
  <c r="G205" i="2"/>
  <c r="H205" i="2" s="1"/>
  <c r="A206" i="2"/>
  <c r="C206" i="2" s="1"/>
  <c r="B206" i="2"/>
  <c r="F206" i="2"/>
  <c r="G206" i="2"/>
  <c r="C207" i="2"/>
  <c r="F207" i="2"/>
  <c r="E207" i="2" s="1"/>
  <c r="G207" i="2"/>
  <c r="A208" i="2"/>
  <c r="C208" i="2"/>
  <c r="B208" i="2"/>
  <c r="F208" i="2"/>
  <c r="G208" i="2"/>
  <c r="A209" i="2"/>
  <c r="C209" i="2" s="1"/>
  <c r="B209" i="2"/>
  <c r="F209" i="2"/>
  <c r="E209" i="2"/>
  <c r="G209" i="2"/>
  <c r="A210" i="2"/>
  <c r="C210" i="2" s="1"/>
  <c r="B210" i="2"/>
  <c r="F210" i="2"/>
  <c r="E210" i="2"/>
  <c r="G210" i="2"/>
  <c r="A211" i="2"/>
  <c r="B211" i="2"/>
  <c r="C211" i="2"/>
  <c r="F211" i="2"/>
  <c r="E211" i="2"/>
  <c r="G211" i="2"/>
  <c r="C212" i="2"/>
  <c r="F212" i="2"/>
  <c r="E212" i="2"/>
  <c r="G212" i="2"/>
  <c r="A213" i="2"/>
  <c r="C213" i="2" s="1"/>
  <c r="B213" i="2"/>
  <c r="F213" i="2"/>
  <c r="E213" i="2"/>
  <c r="G213" i="2"/>
  <c r="A214" i="2"/>
  <c r="C214" i="2" s="1"/>
  <c r="B214" i="2"/>
  <c r="F214" i="2"/>
  <c r="G214" i="2"/>
  <c r="A215" i="2"/>
  <c r="C215" i="2"/>
  <c r="B215" i="2"/>
  <c r="F215" i="2"/>
  <c r="E215" i="2" s="1"/>
  <c r="G215" i="2"/>
  <c r="A216" i="2"/>
  <c r="C216" i="2"/>
  <c r="B216" i="2"/>
  <c r="F216" i="2"/>
  <c r="E216" i="2" s="1"/>
  <c r="G216" i="2"/>
  <c r="C217" i="2"/>
  <c r="F217" i="2"/>
  <c r="E217" i="2" s="1"/>
  <c r="G217" i="2"/>
  <c r="H217" i="2" s="1"/>
  <c r="A218" i="2"/>
  <c r="C218" i="2" s="1"/>
  <c r="B218" i="2"/>
  <c r="F218" i="2"/>
  <c r="E218" i="2"/>
  <c r="G218" i="2"/>
  <c r="H218" i="2"/>
  <c r="A219" i="2"/>
  <c r="C219" i="2" s="1"/>
  <c r="B219" i="2"/>
  <c r="F219" i="2"/>
  <c r="E219" i="2" s="1"/>
  <c r="G219" i="2"/>
  <c r="H219" i="2" s="1"/>
  <c r="A220" i="2"/>
  <c r="C220" i="2" s="1"/>
  <c r="B220" i="2"/>
  <c r="F220" i="2"/>
  <c r="G220" i="2"/>
  <c r="A221" i="2"/>
  <c r="C221" i="2"/>
  <c r="B221" i="2"/>
  <c r="F221" i="2"/>
  <c r="E221" i="2" s="1"/>
  <c r="G221" i="2"/>
  <c r="H221" i="2" s="1"/>
  <c r="C222" i="2"/>
  <c r="F222" i="2"/>
  <c r="E222" i="2"/>
  <c r="G222" i="2"/>
  <c r="A223" i="2"/>
  <c r="C223" i="2" s="1"/>
  <c r="B223" i="2"/>
  <c r="F223" i="2"/>
  <c r="E223" i="2"/>
  <c r="G223" i="2"/>
  <c r="A224" i="2"/>
  <c r="C224" i="2" s="1"/>
  <c r="B224" i="2"/>
  <c r="F224" i="2"/>
  <c r="E224" i="2"/>
  <c r="G224" i="2"/>
  <c r="A225" i="2"/>
  <c r="C225" i="2" s="1"/>
  <c r="B225" i="2"/>
  <c r="F225" i="2"/>
  <c r="E225" i="2"/>
  <c r="G225" i="2"/>
  <c r="A226" i="2"/>
  <c r="C226" i="2" s="1"/>
  <c r="B226" i="2"/>
  <c r="F226" i="2"/>
  <c r="E226" i="2"/>
  <c r="G226" i="2"/>
  <c r="C227" i="2"/>
  <c r="F227" i="2"/>
  <c r="E227" i="2"/>
  <c r="G227" i="2"/>
  <c r="A228" i="2"/>
  <c r="C228" i="2" s="1"/>
  <c r="B228" i="2"/>
  <c r="F228" i="2"/>
  <c r="G228" i="2"/>
  <c r="A229" i="2"/>
  <c r="C229" i="2"/>
  <c r="B229" i="2"/>
  <c r="F229" i="2"/>
  <c r="E229" i="2" s="1"/>
  <c r="G229" i="2"/>
  <c r="A230" i="2"/>
  <c r="C230" i="2"/>
  <c r="B230" i="2"/>
  <c r="F230" i="2"/>
  <c r="E230" i="2" s="1"/>
  <c r="G230" i="2"/>
  <c r="A231" i="2"/>
  <c r="C231" i="2"/>
  <c r="B231" i="2"/>
  <c r="F231" i="2"/>
  <c r="E231" i="2" s="1"/>
  <c r="G231" i="2"/>
  <c r="C232" i="2"/>
  <c r="F232" i="2"/>
  <c r="E232" i="2" s="1"/>
  <c r="G232" i="2"/>
  <c r="H232" i="2" s="1"/>
  <c r="A233" i="2"/>
  <c r="C233" i="2" s="1"/>
  <c r="B233" i="2"/>
  <c r="F233" i="2"/>
  <c r="E233" i="2"/>
  <c r="G233" i="2"/>
  <c r="A234" i="2"/>
  <c r="C234" i="2" s="1"/>
  <c r="B234" i="2"/>
  <c r="F234" i="2"/>
  <c r="E234" i="2"/>
  <c r="G234" i="2"/>
  <c r="H234" i="2"/>
  <c r="A235" i="2"/>
  <c r="C235" i="2"/>
  <c r="B235" i="2"/>
  <c r="F235" i="2"/>
  <c r="E235" i="2" s="1"/>
  <c r="G235" i="2"/>
  <c r="H235" i="2" s="1"/>
  <c r="A236" i="2"/>
  <c r="C236" i="2" s="1"/>
  <c r="B236" i="2"/>
  <c r="F236" i="2"/>
  <c r="G236" i="2"/>
  <c r="C237" i="2"/>
  <c r="F237" i="2"/>
  <c r="E237" i="2" s="1"/>
  <c r="G237" i="2"/>
  <c r="A238" i="2"/>
  <c r="C238" i="2"/>
  <c r="B238" i="2"/>
  <c r="F238" i="2"/>
  <c r="E238" i="2" s="1"/>
  <c r="G238" i="2"/>
  <c r="A239" i="2"/>
  <c r="C239" i="2"/>
  <c r="B239" i="2"/>
  <c r="F239" i="2"/>
  <c r="E239" i="2" s="1"/>
  <c r="G239" i="2"/>
  <c r="H239" i="2" s="1"/>
  <c r="A240" i="2"/>
  <c r="C240" i="2" s="1"/>
  <c r="B240" i="2"/>
  <c r="F240" i="2"/>
  <c r="E240" i="2"/>
  <c r="G240" i="2"/>
  <c r="A241" i="2"/>
  <c r="C241" i="2" s="1"/>
  <c r="B241" i="2"/>
  <c r="F241" i="2"/>
  <c r="E241" i="2"/>
  <c r="G241" i="2"/>
  <c r="C242" i="2"/>
  <c r="F242" i="2"/>
  <c r="E242" i="2"/>
  <c r="G242" i="2"/>
  <c r="A243" i="2"/>
  <c r="C243" i="2" s="1"/>
  <c r="B243" i="2"/>
  <c r="F243" i="2"/>
  <c r="E243" i="2"/>
  <c r="G243" i="2"/>
  <c r="A244" i="2"/>
  <c r="C244" i="2" s="1"/>
  <c r="B244" i="2"/>
  <c r="F244" i="2"/>
  <c r="G244" i="2"/>
  <c r="A245" i="2"/>
  <c r="C245" i="2"/>
  <c r="B245" i="2"/>
  <c r="F245" i="2"/>
  <c r="E245" i="2" s="1"/>
  <c r="G245" i="2"/>
  <c r="A246" i="2"/>
  <c r="C246" i="2"/>
  <c r="B246" i="2"/>
  <c r="F246" i="2"/>
  <c r="G246" i="2"/>
  <c r="C247" i="2"/>
  <c r="F247" i="2"/>
  <c r="E247" i="2"/>
  <c r="G247" i="2"/>
  <c r="H247" i="2"/>
  <c r="A248" i="2"/>
  <c r="C248" i="2"/>
  <c r="B248" i="2"/>
  <c r="F248" i="2"/>
  <c r="G248" i="2"/>
  <c r="A249" i="2"/>
  <c r="C249" i="2" s="1"/>
  <c r="B249" i="2"/>
  <c r="F249" i="2"/>
  <c r="E249" i="2"/>
  <c r="G249" i="2"/>
  <c r="A250" i="2"/>
  <c r="B250" i="2"/>
  <c r="C250" i="2"/>
  <c r="F250" i="2"/>
  <c r="E250" i="2"/>
  <c r="G250" i="2"/>
  <c r="H250" i="2"/>
  <c r="A251" i="2"/>
  <c r="C251" i="2"/>
  <c r="B251" i="2"/>
  <c r="F251" i="2"/>
  <c r="E251" i="2" s="1"/>
  <c r="G251" i="2"/>
  <c r="H251" i="2" s="1"/>
  <c r="C252" i="2"/>
  <c r="F252" i="2"/>
  <c r="E252" i="2"/>
  <c r="G252" i="2"/>
  <c r="A253" i="2"/>
  <c r="C253" i="2" s="1"/>
  <c r="B253" i="2"/>
  <c r="F253" i="2"/>
  <c r="E253" i="2"/>
  <c r="G253" i="2"/>
  <c r="A254" i="2"/>
  <c r="C254" i="2" s="1"/>
  <c r="B254" i="2"/>
  <c r="F254" i="2"/>
  <c r="E254" i="2"/>
  <c r="G254" i="2"/>
  <c r="A255" i="2"/>
  <c r="C255" i="2" s="1"/>
  <c r="B255" i="2"/>
  <c r="F255" i="2"/>
  <c r="G255" i="2"/>
  <c r="A256" i="2"/>
  <c r="C256" i="2"/>
  <c r="B256" i="2"/>
  <c r="F256" i="2"/>
  <c r="E256" i="2" s="1"/>
  <c r="G256" i="2"/>
  <c r="C257" i="2"/>
  <c r="F257" i="2"/>
  <c r="G257" i="2"/>
  <c r="A258" i="2"/>
  <c r="B258" i="2"/>
  <c r="C258" i="2"/>
  <c r="F258" i="2"/>
  <c r="E258" i="2"/>
  <c r="G258" i="2"/>
  <c r="H258" i="2"/>
  <c r="A259" i="2"/>
  <c r="C259" i="2"/>
  <c r="B259" i="2"/>
  <c r="F259" i="2"/>
  <c r="E259" i="2" s="1"/>
  <c r="G259" i="2"/>
  <c r="A260" i="2"/>
  <c r="C260" i="2"/>
  <c r="B260" i="2"/>
  <c r="F260" i="2"/>
  <c r="E260" i="2" s="1"/>
  <c r="G260" i="2"/>
  <c r="A261" i="2"/>
  <c r="C261" i="2"/>
  <c r="B261" i="2"/>
  <c r="F261" i="2"/>
  <c r="G261" i="2"/>
  <c r="C262" i="2"/>
  <c r="F262" i="2"/>
  <c r="E262" i="2"/>
  <c r="G262" i="2"/>
  <c r="A263" i="2"/>
  <c r="C263" i="2" s="1"/>
  <c r="B263" i="2"/>
  <c r="F263" i="2"/>
  <c r="G263" i="2"/>
  <c r="H263" i="2" s="1"/>
  <c r="A264" i="2"/>
  <c r="C264" i="2" s="1"/>
  <c r="B264" i="2"/>
  <c r="F264" i="2"/>
  <c r="E264" i="2"/>
  <c r="G264" i="2"/>
  <c r="A265" i="2"/>
  <c r="C265" i="2" s="1"/>
  <c r="B265" i="2"/>
  <c r="F265" i="2"/>
  <c r="E265" i="2"/>
  <c r="G265" i="2"/>
  <c r="H265" i="2"/>
  <c r="A266" i="2"/>
  <c r="C266" i="2"/>
  <c r="B266" i="2"/>
  <c r="F266" i="2"/>
  <c r="E266" i="2" s="1"/>
  <c r="G266" i="2"/>
  <c r="C267" i="2"/>
  <c r="F267" i="2"/>
  <c r="E267" i="2" s="1"/>
  <c r="G267" i="2"/>
  <c r="A268" i="2"/>
  <c r="C268" i="2"/>
  <c r="B268" i="2"/>
  <c r="F268" i="2"/>
  <c r="E268" i="2" s="1"/>
  <c r="G268" i="2"/>
  <c r="A269" i="2"/>
  <c r="C269" i="2"/>
  <c r="B269" i="2"/>
  <c r="F269" i="2"/>
  <c r="G269" i="2"/>
  <c r="A270" i="2"/>
  <c r="C270" i="2" s="1"/>
  <c r="B270" i="2"/>
  <c r="F270" i="2"/>
  <c r="E270" i="2"/>
  <c r="G270" i="2"/>
  <c r="A271" i="2"/>
  <c r="C271" i="2" s="1"/>
  <c r="B271" i="2"/>
  <c r="F271" i="2"/>
  <c r="E271" i="2"/>
  <c r="G271" i="2"/>
  <c r="C272" i="2"/>
  <c r="F272" i="2"/>
  <c r="E272" i="2"/>
  <c r="G272" i="2"/>
  <c r="A273" i="2"/>
  <c r="C273" i="2" s="1"/>
  <c r="B273" i="2"/>
  <c r="F273" i="2"/>
  <c r="E273" i="2"/>
  <c r="G273" i="2"/>
  <c r="A274" i="2"/>
  <c r="C274" i="2" s="1"/>
  <c r="B274" i="2"/>
  <c r="F274" i="2"/>
  <c r="E274" i="2"/>
  <c r="G274" i="2"/>
  <c r="A275" i="2"/>
  <c r="C275" i="2" s="1"/>
  <c r="B275" i="2"/>
  <c r="F275" i="2"/>
  <c r="G275" i="2"/>
  <c r="A276" i="2"/>
  <c r="C276" i="2"/>
  <c r="B276" i="2"/>
  <c r="F276" i="2"/>
  <c r="E276" i="2" s="1"/>
  <c r="G276" i="2"/>
  <c r="C277" i="2"/>
  <c r="F277" i="2"/>
  <c r="G277" i="2"/>
  <c r="A278" i="2"/>
  <c r="C278" i="2" s="1"/>
  <c r="B278" i="2"/>
  <c r="F278" i="2"/>
  <c r="E278" i="2"/>
  <c r="G278" i="2"/>
  <c r="A279" i="2"/>
  <c r="C279" i="2" s="1"/>
  <c r="B279" i="2"/>
  <c r="F279" i="2"/>
  <c r="E279" i="2"/>
  <c r="G279" i="2"/>
  <c r="A280" i="2"/>
  <c r="C280" i="2" s="1"/>
  <c r="B280" i="2"/>
  <c r="F280" i="2"/>
  <c r="E280" i="2"/>
  <c r="G280" i="2"/>
  <c r="A281" i="2"/>
  <c r="C281" i="2" s="1"/>
  <c r="B281" i="2"/>
  <c r="F281" i="2"/>
  <c r="G281" i="2"/>
  <c r="C282" i="2"/>
  <c r="F282" i="2"/>
  <c r="E282" i="2" s="1"/>
  <c r="G282" i="2"/>
  <c r="H282" i="2" s="1"/>
  <c r="A283" i="2"/>
  <c r="C283" i="2" s="1"/>
  <c r="B283" i="2"/>
  <c r="F283" i="2"/>
  <c r="G283" i="2"/>
  <c r="A284" i="2"/>
  <c r="C284" i="2"/>
  <c r="B284" i="2"/>
  <c r="F284" i="2"/>
  <c r="E284" i="2" s="1"/>
  <c r="G284" i="2"/>
  <c r="H284" i="2" s="1"/>
  <c r="A285" i="2"/>
  <c r="C285" i="2" s="1"/>
  <c r="B285" i="2"/>
  <c r="F285" i="2"/>
  <c r="E285" i="2"/>
  <c r="G285" i="2"/>
  <c r="H285" i="2"/>
  <c r="A286" i="2"/>
  <c r="C286" i="2"/>
  <c r="B286" i="2"/>
  <c r="F286" i="2"/>
  <c r="E286" i="2" s="1"/>
  <c r="G286" i="2"/>
  <c r="H286" i="2" s="1"/>
  <c r="C287" i="2"/>
  <c r="F287" i="2"/>
  <c r="E287" i="2"/>
  <c r="G287" i="2"/>
  <c r="H287" i="2"/>
  <c r="A288" i="2"/>
  <c r="C288" i="2"/>
  <c r="B288" i="2"/>
  <c r="F288" i="2"/>
  <c r="E288" i="2" s="1"/>
  <c r="G288" i="2"/>
  <c r="H288" i="2" s="1"/>
  <c r="A289" i="2"/>
  <c r="C289" i="2" s="1"/>
  <c r="B289" i="2"/>
  <c r="F289" i="2"/>
  <c r="G289" i="2"/>
  <c r="A290" i="2"/>
  <c r="C290" i="2"/>
  <c r="B290" i="2"/>
  <c r="F290" i="2"/>
  <c r="E290" i="2" s="1"/>
  <c r="G290" i="2"/>
  <c r="H290" i="2" s="1"/>
  <c r="A291" i="2"/>
  <c r="C291" i="2" s="1"/>
  <c r="B291" i="2"/>
  <c r="F291" i="2"/>
  <c r="E291" i="2"/>
  <c r="G291" i="2"/>
  <c r="H291" i="2"/>
  <c r="C292" i="2"/>
  <c r="F292" i="2"/>
  <c r="E292" i="2" s="1"/>
  <c r="G292" i="2"/>
  <c r="A293" i="2"/>
  <c r="B293" i="2"/>
  <c r="C293" i="2"/>
  <c r="F293" i="2"/>
  <c r="E293" i="2" s="1"/>
  <c r="G293" i="2"/>
  <c r="H293" i="2" s="1"/>
  <c r="A294" i="2"/>
  <c r="C294" i="2" s="1"/>
  <c r="B294" i="2"/>
  <c r="F294" i="2"/>
  <c r="E294" i="2"/>
  <c r="G294" i="2"/>
  <c r="A295" i="2"/>
  <c r="C295" i="2" s="1"/>
  <c r="B295" i="2"/>
  <c r="F295" i="2"/>
  <c r="G295" i="2"/>
  <c r="A296" i="2"/>
  <c r="C296" i="2" s="1"/>
  <c r="B296" i="2"/>
  <c r="F296" i="2"/>
  <c r="E296" i="2" s="1"/>
  <c r="G296" i="2"/>
  <c r="C297" i="2"/>
  <c r="F297" i="2"/>
  <c r="G297" i="2"/>
  <c r="A298" i="2"/>
  <c r="C298" i="2" s="1"/>
  <c r="B298" i="2"/>
  <c r="F298" i="2"/>
  <c r="E298" i="2"/>
  <c r="G298" i="2"/>
  <c r="H298" i="2"/>
  <c r="A299" i="2"/>
  <c r="C299" i="2"/>
  <c r="B299" i="2"/>
  <c r="F299" i="2"/>
  <c r="E299" i="2" s="1"/>
  <c r="G299" i="2"/>
  <c r="H299" i="2" s="1"/>
  <c r="A300" i="2"/>
  <c r="C300" i="2" s="1"/>
  <c r="B300" i="2"/>
  <c r="F300" i="2"/>
  <c r="E300" i="2"/>
  <c r="G300" i="2"/>
  <c r="H300" i="2"/>
  <c r="A301" i="2"/>
  <c r="C301" i="2"/>
  <c r="B301" i="2"/>
  <c r="F301" i="2"/>
  <c r="G301" i="2"/>
  <c r="C302" i="2"/>
  <c r="F302" i="2"/>
  <c r="E302" i="2"/>
  <c r="G302" i="2"/>
  <c r="A303" i="2"/>
  <c r="C303" i="2" s="1"/>
  <c r="B303" i="2"/>
  <c r="F303" i="2"/>
  <c r="G303" i="2"/>
  <c r="A304" i="2"/>
  <c r="C304" i="2" s="1"/>
  <c r="B304" i="2"/>
  <c r="F304" i="2"/>
  <c r="E304" i="2" s="1"/>
  <c r="G304" i="2"/>
  <c r="A305" i="2"/>
  <c r="B305" i="2"/>
  <c r="C305" i="2"/>
  <c r="F305" i="2"/>
  <c r="E305" i="2" s="1"/>
  <c r="G305" i="2"/>
  <c r="H305" i="2" s="1"/>
  <c r="A306" i="2"/>
  <c r="C306" i="2" s="1"/>
  <c r="B306" i="2"/>
  <c r="F306" i="2"/>
  <c r="E306" i="2"/>
  <c r="G306" i="2"/>
  <c r="H306" i="2"/>
  <c r="C307" i="2"/>
  <c r="F307" i="2"/>
  <c r="E307" i="2" s="1"/>
  <c r="G307" i="2"/>
  <c r="H307" i="2" s="1"/>
  <c r="A308" i="2"/>
  <c r="C308" i="2" s="1"/>
  <c r="B308" i="2"/>
  <c r="F308" i="2"/>
  <c r="E308" i="2"/>
  <c r="G308" i="2"/>
  <c r="H308" i="2"/>
  <c r="A309" i="2"/>
  <c r="C309" i="2"/>
  <c r="B309" i="2"/>
  <c r="F309" i="2"/>
  <c r="E309" i="2" s="1"/>
  <c r="G309" i="2"/>
  <c r="A310" i="2"/>
  <c r="B310" i="2"/>
  <c r="C310" i="2"/>
  <c r="F310" i="2"/>
  <c r="E310" i="2" s="1"/>
  <c r="G310" i="2"/>
  <c r="A311" i="2"/>
  <c r="C311" i="2"/>
  <c r="B311" i="2"/>
  <c r="F311" i="2"/>
  <c r="E311" i="2" s="1"/>
  <c r="G311" i="2"/>
  <c r="C312" i="2"/>
  <c r="F312" i="2"/>
  <c r="E312" i="2" s="1"/>
  <c r="G312" i="2"/>
  <c r="A313" i="2"/>
  <c r="B313" i="2"/>
  <c r="C313" i="2"/>
  <c r="F313" i="2"/>
  <c r="E313" i="2" s="1"/>
  <c r="G313" i="2"/>
  <c r="H313" i="2" s="1"/>
  <c r="A314" i="2"/>
  <c r="C314" i="2" s="1"/>
  <c r="B314" i="2"/>
  <c r="F314" i="2"/>
  <c r="E314" i="2"/>
  <c r="G314" i="2"/>
  <c r="H314" i="2"/>
  <c r="A315" i="2"/>
  <c r="C315" i="2"/>
  <c r="B315" i="2"/>
  <c r="F315" i="2"/>
  <c r="E315" i="2" s="1"/>
  <c r="G315" i="2"/>
  <c r="H315" i="2" s="1"/>
  <c r="A316" i="2"/>
  <c r="C316" i="2" s="1"/>
  <c r="B316" i="2"/>
  <c r="F316" i="2"/>
  <c r="E316" i="2"/>
  <c r="G316" i="2"/>
  <c r="C317" i="2"/>
  <c r="F317" i="2"/>
  <c r="E317" i="2"/>
  <c r="G317" i="2"/>
  <c r="A318" i="2"/>
  <c r="B318" i="2"/>
  <c r="C318" i="2"/>
  <c r="F318" i="2"/>
  <c r="E318" i="2"/>
  <c r="G318" i="2"/>
  <c r="A319" i="2"/>
  <c r="C319" i="2" s="1"/>
  <c r="B319" i="2"/>
  <c r="F319" i="2"/>
  <c r="E319" i="2"/>
  <c r="G319" i="2"/>
  <c r="A320" i="2"/>
  <c r="C320" i="2" s="1"/>
  <c r="B320" i="2"/>
  <c r="F320" i="2"/>
  <c r="E320" i="2"/>
  <c r="G320" i="2"/>
  <c r="A321" i="2"/>
  <c r="C321" i="2" s="1"/>
  <c r="B321" i="2"/>
  <c r="F321" i="2"/>
  <c r="E321" i="2"/>
  <c r="G321" i="2"/>
  <c r="C322" i="2"/>
  <c r="F322" i="2"/>
  <c r="E322" i="2"/>
  <c r="G322" i="2"/>
  <c r="H322" i="2"/>
  <c r="A323" i="2"/>
  <c r="C323" i="2"/>
  <c r="B323" i="2"/>
  <c r="F323" i="2"/>
  <c r="E323" i="2" s="1"/>
  <c r="G323" i="2"/>
  <c r="A324" i="2"/>
  <c r="C324" i="2" s="1"/>
  <c r="B324" i="2"/>
  <c r="F324" i="2"/>
  <c r="E324" i="2" s="1"/>
  <c r="G324" i="2"/>
  <c r="A325" i="2"/>
  <c r="B325" i="2"/>
  <c r="C325" i="2"/>
  <c r="F325" i="2"/>
  <c r="E325" i="2" s="1"/>
  <c r="G325" i="2"/>
  <c r="H325" i="2" s="1"/>
  <c r="A326" i="2"/>
  <c r="C326" i="2" s="1"/>
  <c r="B326" i="2"/>
  <c r="F326" i="2"/>
  <c r="E326" i="2"/>
  <c r="G326" i="2"/>
  <c r="C327" i="2"/>
  <c r="F327" i="2"/>
  <c r="E327" i="2"/>
  <c r="G327" i="2"/>
  <c r="A328" i="2"/>
  <c r="C328" i="2" s="1"/>
  <c r="B328" i="2"/>
  <c r="F328" i="2"/>
  <c r="E328" i="2"/>
  <c r="G328" i="2"/>
  <c r="H328" i="2"/>
  <c r="A329" i="2"/>
  <c r="C329" i="2"/>
  <c r="B329" i="2"/>
  <c r="F329" i="2"/>
  <c r="E329" i="2" s="1"/>
  <c r="G329" i="2"/>
  <c r="H329" i="2" s="1"/>
  <c r="A330" i="2"/>
  <c r="B330" i="2"/>
  <c r="C330" i="2"/>
  <c r="F330" i="2"/>
  <c r="E330" i="2"/>
  <c r="G330" i="2"/>
  <c r="H330" i="2"/>
  <c r="A331" i="2"/>
  <c r="C331" i="2"/>
  <c r="B331" i="2"/>
  <c r="F331" i="2"/>
  <c r="E331" i="2" s="1"/>
  <c r="G331" i="2"/>
  <c r="C332" i="2"/>
  <c r="F332" i="2"/>
  <c r="E332" i="2" s="1"/>
  <c r="G332" i="2"/>
  <c r="H332" i="2" s="1"/>
  <c r="A333" i="2"/>
  <c r="C333" i="2" s="1"/>
  <c r="B333" i="2"/>
  <c r="F333" i="2"/>
  <c r="E333" i="2"/>
  <c r="G333" i="2"/>
  <c r="A334" i="2"/>
  <c r="C334" i="2" s="1"/>
  <c r="B334" i="2"/>
  <c r="F334" i="2"/>
  <c r="E334" i="2"/>
  <c r="G334" i="2"/>
  <c r="A335" i="2"/>
  <c r="C335" i="2" s="1"/>
  <c r="B335" i="2"/>
  <c r="F335" i="2"/>
  <c r="E335" i="2"/>
  <c r="G335" i="2"/>
  <c r="H335" i="2"/>
  <c r="A336" i="2"/>
  <c r="B336" i="2"/>
  <c r="C336" i="2"/>
  <c r="F336" i="2"/>
  <c r="E336" i="2" s="1"/>
  <c r="G336" i="2"/>
  <c r="H336" i="2" s="1"/>
  <c r="C337" i="2"/>
  <c r="F337" i="2"/>
  <c r="E337" i="2"/>
  <c r="G337" i="2"/>
  <c r="H337" i="2"/>
  <c r="A338" i="2"/>
  <c r="B338" i="2"/>
  <c r="C338" i="2"/>
  <c r="F338" i="2"/>
  <c r="E338" i="2" s="1"/>
  <c r="G338" i="2"/>
  <c r="H338" i="2" s="1"/>
  <c r="A339" i="2"/>
  <c r="C339" i="2" s="1"/>
  <c r="B339" i="2"/>
  <c r="F339" i="2"/>
  <c r="G339" i="2"/>
  <c r="A340" i="2"/>
  <c r="C340" i="2"/>
  <c r="B340" i="2"/>
  <c r="F340" i="2"/>
  <c r="E340" i="2" s="1"/>
  <c r="G340" i="2"/>
  <c r="H340" i="2" s="1"/>
  <c r="A341" i="2"/>
  <c r="B341" i="2"/>
  <c r="C341" i="2"/>
  <c r="F341" i="2"/>
  <c r="E341" i="2"/>
  <c r="G341" i="2"/>
  <c r="H341" i="2"/>
  <c r="C342" i="2"/>
  <c r="F342" i="2"/>
  <c r="E342" i="2" s="1"/>
  <c r="G342" i="2"/>
  <c r="H342" i="2" s="1"/>
  <c r="A343" i="2"/>
  <c r="C343" i="2" s="1"/>
  <c r="B343" i="2"/>
  <c r="F343" i="2"/>
  <c r="E343" i="2"/>
  <c r="G343" i="2"/>
  <c r="H343" i="2"/>
  <c r="A344" i="2"/>
  <c r="C344" i="2"/>
  <c r="B344" i="2"/>
  <c r="F344" i="2"/>
  <c r="E344" i="2" s="1"/>
  <c r="G344" i="2"/>
  <c r="H344" i="2" s="1"/>
  <c r="A345" i="2"/>
  <c r="C345" i="2" s="1"/>
  <c r="B345" i="2"/>
  <c r="F345" i="2"/>
  <c r="G345" i="2"/>
  <c r="H345" i="2" s="1"/>
  <c r="A346" i="2"/>
  <c r="C346" i="2" s="1"/>
  <c r="B346" i="2"/>
  <c r="F346" i="2"/>
  <c r="E346" i="2"/>
  <c r="G346" i="2"/>
  <c r="C347" i="2"/>
  <c r="F347" i="2"/>
  <c r="G347" i="2"/>
  <c r="H347" i="2" s="1"/>
  <c r="A348" i="2"/>
  <c r="C348" i="2" s="1"/>
  <c r="B348" i="2"/>
  <c r="F348" i="2"/>
  <c r="E348" i="2"/>
  <c r="G348" i="2"/>
  <c r="A349" i="2"/>
  <c r="B349" i="2"/>
  <c r="C349" i="2"/>
  <c r="F349" i="2"/>
  <c r="E349" i="2"/>
  <c r="G349" i="2"/>
  <c r="H349" i="2"/>
  <c r="A350" i="2"/>
  <c r="C350" i="2" s="1"/>
  <c r="B350" i="2"/>
  <c r="F350" i="2"/>
  <c r="E350" i="2" s="1"/>
  <c r="G350" i="2"/>
  <c r="H350" i="2" s="1"/>
  <c r="A351" i="2"/>
  <c r="C351" i="2" s="1"/>
  <c r="B351" i="2"/>
  <c r="F351" i="2"/>
  <c r="G351" i="2"/>
  <c r="C352" i="2"/>
  <c r="F352" i="2"/>
  <c r="E352" i="2" s="1"/>
  <c r="G352" i="2"/>
  <c r="H352" i="2" s="1"/>
  <c r="A353" i="2"/>
  <c r="C353" i="2" s="1"/>
  <c r="B353" i="2"/>
  <c r="F353" i="2"/>
  <c r="G353" i="2"/>
  <c r="H353" i="2" s="1"/>
  <c r="A354" i="2"/>
  <c r="C354" i="2" s="1"/>
  <c r="B354" i="2"/>
  <c r="F354" i="2"/>
  <c r="E354" i="2"/>
  <c r="G354" i="2"/>
  <c r="A355" i="2"/>
  <c r="B355" i="2"/>
  <c r="C355" i="2"/>
  <c r="F355" i="2"/>
  <c r="E355" i="2"/>
  <c r="G355" i="2"/>
  <c r="H355" i="2"/>
  <c r="A356" i="2"/>
  <c r="C356" i="2" s="1"/>
  <c r="B356" i="2"/>
  <c r="F356" i="2"/>
  <c r="E356" i="2" s="1"/>
  <c r="G356" i="2"/>
  <c r="H356" i="2" s="1"/>
  <c r="C357" i="2"/>
  <c r="F357" i="2"/>
  <c r="E357" i="2"/>
  <c r="G357" i="2"/>
  <c r="H357" i="2"/>
  <c r="A358" i="2"/>
  <c r="C358" i="2"/>
  <c r="B358" i="2"/>
  <c r="F358" i="2"/>
  <c r="E358" i="2" s="1"/>
  <c r="G358" i="2"/>
  <c r="H358" i="2" s="1"/>
  <c r="A359" i="2"/>
  <c r="C359" i="2" s="1"/>
  <c r="B359" i="2"/>
  <c r="F359" i="2"/>
  <c r="G359" i="2"/>
  <c r="H359" i="2" s="1"/>
  <c r="A360" i="2"/>
  <c r="C360" i="2" s="1"/>
  <c r="B360" i="2"/>
  <c r="F360" i="2"/>
  <c r="E360" i="2"/>
  <c r="G360" i="2"/>
  <c r="A361" i="2"/>
  <c r="C361" i="2" s="1"/>
  <c r="B361" i="2"/>
  <c r="F361" i="2"/>
  <c r="E361" i="2"/>
  <c r="G361" i="2"/>
  <c r="H361" i="2"/>
  <c r="C362" i="2"/>
  <c r="F362" i="2"/>
  <c r="E362" i="2" s="1"/>
  <c r="G362" i="2"/>
  <c r="H362" i="2" s="1"/>
  <c r="A363" i="2"/>
  <c r="C363" i="2" s="1"/>
  <c r="B363" i="2"/>
  <c r="F363" i="2"/>
  <c r="E363" i="2"/>
  <c r="G363" i="2"/>
  <c r="H363" i="2"/>
  <c r="A364" i="2"/>
  <c r="B364" i="2"/>
  <c r="C364" i="2"/>
  <c r="F364" i="2"/>
  <c r="E364" i="2" s="1"/>
  <c r="G364" i="2"/>
  <c r="H364" i="2" s="1"/>
  <c r="A365" i="2"/>
  <c r="C365" i="2" s="1"/>
  <c r="B365" i="2"/>
  <c r="F365" i="2"/>
  <c r="G365" i="2"/>
  <c r="A366" i="2"/>
  <c r="C366" i="2"/>
  <c r="B366" i="2"/>
  <c r="F366" i="2"/>
  <c r="E366" i="2" s="1"/>
  <c r="G366" i="2"/>
  <c r="H366" i="2" s="1"/>
  <c r="C367" i="2"/>
  <c r="F367" i="2"/>
  <c r="G367" i="2"/>
  <c r="A368" i="2"/>
  <c r="C368" i="2"/>
  <c r="B368" i="2"/>
  <c r="F368" i="2"/>
  <c r="E368" i="2" s="1"/>
  <c r="G368" i="2"/>
  <c r="A369" i="2"/>
  <c r="C369" i="2"/>
  <c r="B369" i="2"/>
  <c r="F369" i="2"/>
  <c r="E369" i="2" s="1"/>
  <c r="G369" i="2"/>
  <c r="H369" i="2" s="1"/>
  <c r="A370" i="2"/>
  <c r="C370" i="2" s="1"/>
  <c r="B370" i="2"/>
  <c r="F370" i="2"/>
  <c r="E370" i="2"/>
  <c r="G370" i="2"/>
  <c r="H370" i="2"/>
  <c r="A371" i="2"/>
  <c r="C371" i="2"/>
  <c r="B371" i="2"/>
  <c r="F371" i="2"/>
  <c r="G371" i="2"/>
  <c r="C372" i="2"/>
  <c r="F372" i="2"/>
  <c r="E372" i="2"/>
  <c r="G372" i="2"/>
  <c r="H372" i="2"/>
  <c r="A373" i="2"/>
  <c r="C373" i="2"/>
  <c r="B373" i="2"/>
  <c r="F373" i="2"/>
  <c r="G373" i="2"/>
  <c r="A374" i="2"/>
  <c r="C374" i="2" s="1"/>
  <c r="B374" i="2"/>
  <c r="F374" i="2"/>
  <c r="E374" i="2"/>
  <c r="G374" i="2"/>
  <c r="A375" i="2"/>
  <c r="C375" i="2" s="1"/>
  <c r="B375" i="2"/>
  <c r="F375" i="2"/>
  <c r="E375" i="2"/>
  <c r="G375" i="2"/>
  <c r="H375" i="2"/>
  <c r="A376" i="2"/>
  <c r="C376" i="2"/>
  <c r="B376" i="2"/>
  <c r="F376" i="2"/>
  <c r="E376" i="2" s="1"/>
  <c r="G376" i="2"/>
  <c r="C377" i="2"/>
  <c r="F377" i="2"/>
  <c r="E377" i="2"/>
  <c r="G377" i="2"/>
  <c r="H377" i="2"/>
  <c r="A378" i="2"/>
  <c r="C378" i="2"/>
  <c r="B378" i="2"/>
  <c r="F378" i="2"/>
  <c r="E378" i="2" s="1"/>
  <c r="G378" i="2"/>
  <c r="A379" i="2"/>
  <c r="C379" i="2" s="1"/>
  <c r="B379" i="2"/>
  <c r="F379" i="2"/>
  <c r="G379" i="2"/>
  <c r="A380" i="2"/>
  <c r="C380" i="2"/>
  <c r="B380" i="2"/>
  <c r="F380" i="2"/>
  <c r="E380" i="2" s="1"/>
  <c r="G380" i="2"/>
  <c r="A381" i="2"/>
  <c r="C381" i="2"/>
  <c r="B381" i="2"/>
  <c r="F381" i="2"/>
  <c r="E381" i="2" s="1"/>
  <c r="G381" i="2"/>
  <c r="C382" i="2"/>
  <c r="F382" i="2"/>
  <c r="E382" i="2" s="1"/>
  <c r="G382" i="2"/>
  <c r="A383" i="2"/>
  <c r="C383" i="2" s="1"/>
  <c r="B383" i="2"/>
  <c r="F383" i="2"/>
  <c r="E383" i="2" s="1"/>
  <c r="G383" i="2"/>
  <c r="A384" i="2"/>
  <c r="B384" i="2"/>
  <c r="C384" i="2"/>
  <c r="F384" i="2"/>
  <c r="E384" i="2"/>
  <c r="G384" i="2"/>
  <c r="H384" i="2"/>
  <c r="A385" i="2"/>
  <c r="C385" i="2"/>
  <c r="B385" i="2"/>
  <c r="F385" i="2"/>
  <c r="G385" i="2"/>
  <c r="A386" i="2"/>
  <c r="C386" i="2" s="1"/>
  <c r="B386" i="2"/>
  <c r="F386" i="2"/>
  <c r="E386" i="2"/>
  <c r="G386" i="2"/>
  <c r="H386" i="2"/>
  <c r="C387" i="2"/>
  <c r="F387" i="2"/>
  <c r="G387" i="2"/>
  <c r="A388" i="2"/>
  <c r="C388" i="2" s="1"/>
  <c r="B388" i="2"/>
  <c r="F388" i="2"/>
  <c r="E388" i="2"/>
  <c r="G388" i="2"/>
  <c r="H388" i="2"/>
  <c r="A389" i="2"/>
  <c r="C389" i="2"/>
  <c r="B389" i="2"/>
  <c r="F389" i="2"/>
  <c r="E389" i="2" s="1"/>
  <c r="G389" i="2"/>
  <c r="A390" i="2"/>
  <c r="C390" i="2" s="1"/>
  <c r="B390" i="2"/>
  <c r="F390" i="2"/>
  <c r="E390" i="2"/>
  <c r="G390" i="2"/>
  <c r="A391" i="2"/>
  <c r="C391" i="2" s="1"/>
  <c r="B391" i="2"/>
  <c r="F391" i="2"/>
  <c r="G391" i="2"/>
  <c r="C392" i="2"/>
  <c r="F392" i="2"/>
  <c r="E392" i="2" s="1"/>
  <c r="G392" i="2"/>
  <c r="A393" i="2"/>
  <c r="C393" i="2" s="1"/>
  <c r="B393" i="2"/>
  <c r="F393" i="2"/>
  <c r="G393" i="2"/>
  <c r="A394" i="2"/>
  <c r="C394" i="2"/>
  <c r="B394" i="2"/>
  <c r="F394" i="2"/>
  <c r="E394" i="2" s="1"/>
  <c r="G394" i="2"/>
  <c r="A395" i="2"/>
  <c r="C395" i="2" s="1"/>
  <c r="B395" i="2"/>
  <c r="F395" i="2"/>
  <c r="E395" i="2"/>
  <c r="G395" i="2"/>
  <c r="H395" i="2"/>
  <c r="A396" i="2"/>
  <c r="C396" i="2" s="1"/>
  <c r="B396" i="2"/>
  <c r="F396" i="2"/>
  <c r="E396" i="2" s="1"/>
  <c r="G396" i="2"/>
  <c r="H396" i="2" s="1"/>
  <c r="C397" i="2"/>
  <c r="F397" i="2"/>
  <c r="E397" i="2"/>
  <c r="G397" i="2"/>
  <c r="H397" i="2"/>
  <c r="A398" i="2"/>
  <c r="C398" i="2" s="1"/>
  <c r="B398" i="2"/>
  <c r="F398" i="2"/>
  <c r="E398" i="2" s="1"/>
  <c r="G398" i="2"/>
  <c r="A399" i="2"/>
  <c r="C399" i="2" s="1"/>
  <c r="B399" i="2"/>
  <c r="F399" i="2"/>
  <c r="G399" i="2"/>
  <c r="A400" i="2"/>
  <c r="C400" i="2"/>
  <c r="B400" i="2"/>
  <c r="F400" i="2"/>
  <c r="E400" i="2" s="1"/>
  <c r="G400" i="2"/>
  <c r="A401" i="2"/>
  <c r="B401" i="2"/>
  <c r="C401" i="2"/>
  <c r="F401" i="2"/>
  <c r="E401" i="2" s="1"/>
  <c r="G401" i="2"/>
  <c r="H401" i="2" s="1"/>
  <c r="C402" i="2"/>
  <c r="F402" i="2"/>
  <c r="E402" i="2"/>
  <c r="G402" i="2"/>
  <c r="A403" i="2"/>
  <c r="C403" i="2" s="1"/>
  <c r="B403" i="2"/>
  <c r="F403" i="2"/>
  <c r="E403" i="2"/>
  <c r="G403" i="2"/>
  <c r="H403" i="2"/>
  <c r="A404" i="2"/>
  <c r="C404" i="2" s="1"/>
  <c r="B404" i="2"/>
  <c r="F404" i="2"/>
  <c r="E404" i="2" s="1"/>
  <c r="G404" i="2"/>
  <c r="A405" i="2"/>
  <c r="C405" i="2" s="1"/>
  <c r="B405" i="2"/>
  <c r="F405" i="2"/>
  <c r="G405" i="2"/>
  <c r="A406" i="2"/>
  <c r="C406" i="2"/>
  <c r="B406" i="2"/>
  <c r="F406" i="2"/>
  <c r="E406" i="2" s="1"/>
  <c r="G406" i="2"/>
  <c r="C407" i="2"/>
  <c r="F407" i="2"/>
  <c r="E407" i="2" s="1"/>
  <c r="G407" i="2"/>
  <c r="A408" i="2"/>
  <c r="C408" i="2"/>
  <c r="B408" i="2"/>
  <c r="F408" i="2"/>
  <c r="E408" i="2" s="1"/>
  <c r="G408" i="2"/>
  <c r="A409" i="2"/>
  <c r="C409" i="2"/>
  <c r="B409" i="2"/>
  <c r="F409" i="2"/>
  <c r="E409" i="2" s="1"/>
  <c r="G409" i="2"/>
  <c r="A410" i="2"/>
  <c r="B410" i="2"/>
  <c r="C410" i="2"/>
  <c r="F410" i="2"/>
  <c r="E410" i="2" s="1"/>
  <c r="G410" i="2"/>
  <c r="H410" i="2" s="1"/>
  <c r="A411" i="2"/>
  <c r="C411" i="2" s="1"/>
  <c r="B411" i="2"/>
  <c r="F411" i="2"/>
  <c r="E411" i="2"/>
  <c r="G411" i="2"/>
  <c r="H411" i="2"/>
  <c r="C412" i="2"/>
  <c r="F412" i="2"/>
  <c r="E412" i="2" s="1"/>
  <c r="G412" i="2"/>
  <c r="A413" i="2"/>
  <c r="C413" i="2" s="1"/>
  <c r="B413" i="2"/>
  <c r="F413" i="2"/>
  <c r="G413" i="2"/>
  <c r="H413" i="2" s="1"/>
  <c r="A414" i="2"/>
  <c r="C414" i="2" s="1"/>
  <c r="B414" i="2"/>
  <c r="F414" i="2"/>
  <c r="E414" i="2"/>
  <c r="G414" i="2"/>
  <c r="A415" i="2"/>
  <c r="C415" i="2" s="1"/>
  <c r="B415" i="2"/>
  <c r="F415" i="2"/>
  <c r="E415" i="2"/>
  <c r="G415" i="2"/>
  <c r="H415" i="2"/>
  <c r="A416" i="2"/>
  <c r="C416" i="2"/>
  <c r="B416" i="2"/>
  <c r="F416" i="2"/>
  <c r="E416" i="2" s="1"/>
  <c r="G416" i="2"/>
  <c r="C417" i="2"/>
  <c r="F417" i="2"/>
  <c r="E417" i="2" s="1"/>
  <c r="G417" i="2"/>
  <c r="A418" i="2"/>
  <c r="B418" i="2"/>
  <c r="C418" i="2"/>
  <c r="F418" i="2"/>
  <c r="E418" i="2" s="1"/>
  <c r="G418" i="2"/>
  <c r="A419" i="2"/>
  <c r="C419" i="2" s="1"/>
  <c r="B419" i="2"/>
  <c r="F419" i="2"/>
  <c r="E419" i="2"/>
  <c r="G419" i="2"/>
  <c r="H419" i="2"/>
  <c r="A420" i="2"/>
  <c r="C420" i="2"/>
  <c r="B420" i="2"/>
  <c r="F420" i="2"/>
  <c r="E420" i="2" s="1"/>
  <c r="G420" i="2"/>
  <c r="A421" i="2"/>
  <c r="C421" i="2"/>
  <c r="B421" i="2"/>
  <c r="F421" i="2"/>
  <c r="E421" i="2" s="1"/>
  <c r="G421" i="2"/>
  <c r="C422" i="2"/>
  <c r="F422" i="2"/>
  <c r="E422" i="2" s="1"/>
  <c r="G422" i="2"/>
  <c r="A423" i="2"/>
  <c r="C423" i="2"/>
  <c r="B423" i="2"/>
  <c r="F423" i="2"/>
  <c r="E423" i="2" s="1"/>
  <c r="G423" i="2"/>
  <c r="A424" i="2"/>
  <c r="B424" i="2"/>
  <c r="C424" i="2"/>
  <c r="F424" i="2"/>
  <c r="E424" i="2" s="1"/>
  <c r="G424" i="2"/>
  <c r="H424" i="2" s="1"/>
  <c r="A425" i="2"/>
  <c r="C425" i="2" s="1"/>
  <c r="B425" i="2"/>
  <c r="F425" i="2"/>
  <c r="E425" i="2"/>
  <c r="G425" i="2"/>
  <c r="A426" i="2"/>
  <c r="C426" i="2" s="1"/>
  <c r="B426" i="2"/>
  <c r="F426" i="2"/>
  <c r="E426" i="2"/>
  <c r="G426" i="2"/>
  <c r="C427" i="2"/>
  <c r="F427" i="2"/>
  <c r="G427" i="2"/>
  <c r="A428" i="2"/>
  <c r="C428" i="2"/>
  <c r="B428" i="2"/>
  <c r="F428" i="2"/>
  <c r="E428" i="2" s="1"/>
  <c r="G428" i="2"/>
  <c r="A429" i="2"/>
  <c r="C429" i="2"/>
  <c r="B429" i="2"/>
  <c r="F429" i="2"/>
  <c r="E429" i="2" s="1"/>
  <c r="G429" i="2"/>
  <c r="A430" i="2"/>
  <c r="C430" i="2" s="1"/>
  <c r="B430" i="2"/>
  <c r="F430" i="2"/>
  <c r="E430" i="2"/>
  <c r="G430" i="2"/>
  <c r="H430" i="2"/>
  <c r="A431" i="2"/>
  <c r="C431" i="2" s="1"/>
  <c r="B431" i="2"/>
  <c r="F431" i="2"/>
  <c r="E431" i="2" s="1"/>
  <c r="G431" i="2"/>
  <c r="C432" i="2"/>
  <c r="F432" i="2"/>
  <c r="E432" i="2"/>
  <c r="G432" i="2"/>
  <c r="A433" i="2"/>
  <c r="C433" i="2" s="1"/>
  <c r="B433" i="2"/>
  <c r="F433" i="2"/>
  <c r="E433" i="2"/>
  <c r="G433" i="2"/>
  <c r="A434" i="2"/>
  <c r="C434" i="2" s="1"/>
  <c r="B434" i="2"/>
  <c r="F434" i="2"/>
  <c r="E434" i="2"/>
  <c r="G434" i="2"/>
  <c r="A435" i="2"/>
  <c r="C435" i="2" s="1"/>
  <c r="B435" i="2"/>
  <c r="F435" i="2"/>
  <c r="E435" i="2"/>
  <c r="G435" i="2"/>
  <c r="A436" i="2"/>
  <c r="B436" i="2"/>
  <c r="C436" i="2"/>
  <c r="F436" i="2"/>
  <c r="E436" i="2"/>
  <c r="G436" i="2"/>
  <c r="H436" i="2"/>
  <c r="C437" i="2"/>
  <c r="F437" i="2"/>
  <c r="E437" i="2" s="1"/>
  <c r="G437" i="2"/>
  <c r="A438" i="2"/>
  <c r="C438" i="2" s="1"/>
  <c r="B438" i="2"/>
  <c r="F438" i="2"/>
  <c r="E438" i="2"/>
  <c r="G438" i="2"/>
  <c r="H438" i="2"/>
  <c r="A439" i="2"/>
  <c r="C439" i="2"/>
  <c r="B439" i="2"/>
  <c r="F439" i="2"/>
  <c r="E439" i="2" s="1"/>
  <c r="G439" i="2"/>
  <c r="A440" i="2"/>
  <c r="C440" i="2" s="1"/>
  <c r="B440" i="2"/>
  <c r="F440" i="2"/>
  <c r="E440" i="2"/>
  <c r="G440" i="2"/>
  <c r="H440" i="2"/>
  <c r="A441" i="2"/>
  <c r="C441" i="2"/>
  <c r="B441" i="2"/>
  <c r="F441" i="2"/>
  <c r="E441" i="2" s="1"/>
  <c r="G441" i="2"/>
  <c r="H441" i="2" s="1"/>
  <c r="C442" i="2"/>
  <c r="F442" i="2"/>
  <c r="E442" i="2"/>
  <c r="G442" i="2"/>
  <c r="H442" i="2"/>
  <c r="A443" i="2"/>
  <c r="C443" i="2"/>
  <c r="B443" i="2"/>
  <c r="F443" i="2"/>
  <c r="E443" i="2" s="1"/>
  <c r="G443" i="2"/>
  <c r="A444" i="2"/>
  <c r="C444" i="2" s="1"/>
  <c r="B444" i="2"/>
  <c r="F444" i="2"/>
  <c r="E444" i="2"/>
  <c r="G444" i="2"/>
  <c r="H444" i="2"/>
  <c r="A445" i="2"/>
  <c r="C445" i="2"/>
  <c r="B445" i="2"/>
  <c r="F445" i="2"/>
  <c r="E445" i="2" s="1"/>
  <c r="G445" i="2"/>
  <c r="A446" i="2"/>
  <c r="C446" i="2"/>
  <c r="B446" i="2"/>
  <c r="F446" i="2"/>
  <c r="E446" i="2" s="1"/>
  <c r="G446" i="2"/>
  <c r="C447" i="2"/>
  <c r="F447" i="2"/>
  <c r="E447" i="2"/>
  <c r="G447" i="2"/>
  <c r="H447" i="2"/>
  <c r="A448" i="2"/>
  <c r="C448" i="2"/>
  <c r="B448" i="2"/>
  <c r="F448" i="2"/>
  <c r="E448" i="2" s="1"/>
  <c r="G448" i="2"/>
  <c r="A449" i="2"/>
  <c r="C449" i="2"/>
  <c r="B449" i="2"/>
  <c r="F449" i="2"/>
  <c r="E449" i="2" s="1"/>
  <c r="G449" i="2"/>
  <c r="A450" i="2"/>
  <c r="C450" i="2" s="1"/>
  <c r="B450" i="2"/>
  <c r="F450" i="2"/>
  <c r="E450" i="2" s="1"/>
  <c r="G450" i="2"/>
  <c r="A451" i="2"/>
  <c r="C451" i="2" s="1"/>
  <c r="B451" i="2"/>
  <c r="F451" i="2"/>
  <c r="E451" i="2" s="1"/>
  <c r="G451" i="2"/>
  <c r="C452" i="2"/>
  <c r="F452" i="2"/>
  <c r="E452" i="2"/>
  <c r="G452" i="2"/>
  <c r="H452" i="2"/>
  <c r="A453" i="2"/>
  <c r="C453" i="2"/>
  <c r="B453" i="2"/>
  <c r="F453" i="2"/>
  <c r="E453" i="2" s="1"/>
  <c r="G453" i="2"/>
  <c r="H453" i="2" s="1"/>
  <c r="A454" i="2"/>
  <c r="C454" i="2" s="1"/>
  <c r="B454" i="2"/>
  <c r="F454" i="2"/>
  <c r="E454" i="2"/>
  <c r="G454" i="2"/>
  <c r="A455" i="2"/>
  <c r="C455" i="2" s="1"/>
  <c r="B455" i="2"/>
  <c r="F455" i="2"/>
  <c r="E455" i="2"/>
  <c r="G455" i="2"/>
  <c r="A456" i="2"/>
  <c r="B456" i="2"/>
  <c r="C456" i="2"/>
  <c r="F456" i="2"/>
  <c r="E456" i="2"/>
  <c r="G456" i="2"/>
  <c r="C457" i="2"/>
  <c r="F457" i="2"/>
  <c r="E457" i="2"/>
  <c r="G457" i="2"/>
  <c r="H457" i="2"/>
  <c r="A458" i="2"/>
  <c r="C458" i="2"/>
  <c r="B458" i="2"/>
  <c r="F458" i="2"/>
  <c r="E458" i="2" s="1"/>
  <c r="G458" i="2"/>
  <c r="A459" i="2"/>
  <c r="C459" i="2" s="1"/>
  <c r="B459" i="2"/>
  <c r="F459" i="2"/>
  <c r="E459" i="2"/>
  <c r="G459" i="2"/>
  <c r="H459" i="2"/>
  <c r="A460" i="2"/>
  <c r="C460" i="2"/>
  <c r="B460" i="2"/>
  <c r="F460" i="2"/>
  <c r="E460" i="2" s="1"/>
  <c r="G460" i="2"/>
  <c r="A461" i="2"/>
  <c r="C461" i="2"/>
  <c r="B461" i="2"/>
  <c r="F461" i="2"/>
  <c r="E461" i="2" s="1"/>
  <c r="G461" i="2"/>
  <c r="C462" i="2"/>
  <c r="F462" i="2"/>
  <c r="E462" i="2" s="1"/>
  <c r="G462" i="2"/>
  <c r="H462" i="2" s="1"/>
  <c r="A463" i="2"/>
  <c r="C463" i="2" s="1"/>
  <c r="B463" i="2"/>
  <c r="F463" i="2"/>
  <c r="E463" i="2"/>
  <c r="G463" i="2"/>
  <c r="H463" i="2"/>
  <c r="A464" i="2"/>
  <c r="C464" i="2"/>
  <c r="B464" i="2"/>
  <c r="F464" i="2"/>
  <c r="E464" i="2" s="1"/>
  <c r="G464" i="2"/>
  <c r="H464" i="2" s="1"/>
  <c r="A465" i="2"/>
  <c r="C465" i="2" s="1"/>
  <c r="B465" i="2"/>
  <c r="F465" i="2"/>
  <c r="E465" i="2"/>
  <c r="G465" i="2"/>
  <c r="H465" i="2"/>
  <c r="A466" i="2"/>
  <c r="C466" i="2"/>
  <c r="B466" i="2"/>
  <c r="F466" i="2"/>
  <c r="E466" i="2" s="1"/>
  <c r="G466" i="2"/>
  <c r="C467" i="2"/>
  <c r="F467" i="2"/>
  <c r="E467" i="2" s="1"/>
  <c r="G467" i="2"/>
  <c r="A468" i="2"/>
  <c r="C468" i="2" s="1"/>
  <c r="B468" i="2"/>
  <c r="F468" i="2"/>
  <c r="E468" i="2"/>
  <c r="G468" i="2"/>
  <c r="A469" i="2"/>
  <c r="C469" i="2" s="1"/>
  <c r="B469" i="2"/>
  <c r="F469" i="2"/>
  <c r="E469" i="2"/>
  <c r="G469" i="2"/>
  <c r="A470" i="2"/>
  <c r="C470" i="2" s="1"/>
  <c r="B470" i="2"/>
  <c r="F470" i="2"/>
  <c r="E470" i="2"/>
  <c r="G470" i="2"/>
  <c r="A471" i="2"/>
  <c r="B471" i="2"/>
  <c r="C471" i="2"/>
  <c r="F471" i="2"/>
  <c r="E471" i="2"/>
  <c r="G471" i="2"/>
  <c r="H471" i="2"/>
  <c r="C472" i="2"/>
  <c r="F472" i="2"/>
  <c r="E472" i="2" s="1"/>
  <c r="G472" i="2"/>
  <c r="H472" i="2" s="1"/>
  <c r="A473" i="2"/>
  <c r="C473" i="2" s="1"/>
  <c r="B473" i="2"/>
  <c r="F473" i="2"/>
  <c r="E473" i="2"/>
  <c r="G473" i="2"/>
  <c r="H473" i="2"/>
  <c r="A474" i="2"/>
  <c r="C474" i="2"/>
  <c r="B474" i="2"/>
  <c r="F474" i="2"/>
  <c r="E474" i="2" s="1"/>
  <c r="G474" i="2"/>
  <c r="A475" i="2"/>
  <c r="C475" i="2"/>
  <c r="B475" i="2"/>
  <c r="F475" i="2"/>
  <c r="E475" i="2" s="1"/>
  <c r="G475" i="2"/>
  <c r="A476" i="2"/>
  <c r="B476" i="2"/>
  <c r="C476" i="2"/>
  <c r="F476" i="2"/>
  <c r="E476" i="2" s="1"/>
  <c r="G476" i="2"/>
  <c r="C477" i="2"/>
  <c r="F477" i="2"/>
  <c r="E477" i="2" s="1"/>
  <c r="G477" i="2"/>
  <c r="H477" i="2" s="1"/>
  <c r="A478" i="2"/>
  <c r="C478" i="2" s="1"/>
  <c r="B478" i="2"/>
  <c r="F478" i="2"/>
  <c r="E478" i="2"/>
  <c r="G478" i="2"/>
  <c r="H478" i="2"/>
  <c r="A479" i="2"/>
  <c r="C479" i="2"/>
  <c r="B479" i="2"/>
  <c r="F479" i="2"/>
  <c r="E479" i="2" s="1"/>
  <c r="G479" i="2"/>
  <c r="A480" i="2"/>
  <c r="C480" i="2" s="1"/>
  <c r="B480" i="2"/>
  <c r="F480" i="2"/>
  <c r="E480" i="2"/>
  <c r="G480" i="2"/>
  <c r="A481" i="2"/>
  <c r="C481" i="2" s="1"/>
  <c r="B481" i="2"/>
  <c r="F481" i="2"/>
  <c r="E481" i="2"/>
  <c r="G481" i="2"/>
  <c r="C482" i="2"/>
  <c r="F482" i="2"/>
  <c r="E482" i="2"/>
  <c r="G482" i="2"/>
  <c r="H482" i="2"/>
  <c r="A483" i="2"/>
  <c r="C483" i="2"/>
  <c r="B483" i="2"/>
  <c r="F483" i="2"/>
  <c r="E483" i="2" s="1"/>
  <c r="G483" i="2"/>
  <c r="A484" i="2"/>
  <c r="C484" i="2" s="1"/>
  <c r="B484" i="2"/>
  <c r="F484" i="2"/>
  <c r="E484" i="2"/>
  <c r="G484" i="2"/>
  <c r="H484" i="2"/>
  <c r="A485" i="2"/>
  <c r="C485" i="2"/>
  <c r="B485" i="2"/>
  <c r="F485" i="2"/>
  <c r="E485" i="2" s="1"/>
  <c r="G485" i="2"/>
  <c r="A486" i="2"/>
  <c r="C486" i="2" s="1"/>
  <c r="B486" i="2"/>
  <c r="F486" i="2"/>
  <c r="E486" i="2"/>
  <c r="G486" i="2"/>
  <c r="C487" i="2"/>
  <c r="F487" i="2"/>
  <c r="E487" i="2"/>
  <c r="G487" i="2"/>
  <c r="H487" i="2"/>
  <c r="A488" i="2"/>
  <c r="C488" i="2"/>
  <c r="B488" i="2"/>
  <c r="F488" i="2"/>
  <c r="E488" i="2" s="1"/>
  <c r="G488" i="2"/>
  <c r="A489" i="2"/>
  <c r="C489" i="2"/>
  <c r="B489" i="2"/>
  <c r="F489" i="2"/>
  <c r="E489" i="2" s="1"/>
  <c r="G489" i="2"/>
  <c r="A490" i="2"/>
  <c r="C490" i="2" s="1"/>
  <c r="B490" i="2"/>
  <c r="F490" i="2"/>
  <c r="E490" i="2" s="1"/>
  <c r="G490" i="2"/>
  <c r="A491" i="2"/>
  <c r="B491" i="2"/>
  <c r="C491" i="2"/>
  <c r="F491" i="2"/>
  <c r="E491" i="2" s="1"/>
  <c r="G491" i="2"/>
  <c r="C492" i="2"/>
  <c r="F492" i="2"/>
  <c r="E492" i="2"/>
  <c r="G492" i="2"/>
  <c r="H492" i="2"/>
  <c r="A493" i="2"/>
  <c r="C493" i="2"/>
  <c r="B493" i="2"/>
  <c r="F493" i="2"/>
  <c r="E493" i="2" s="1"/>
  <c r="G493" i="2"/>
  <c r="A494" i="2"/>
  <c r="C494" i="2" s="1"/>
  <c r="B494" i="2"/>
  <c r="F494" i="2"/>
  <c r="E494" i="2"/>
  <c r="G494" i="2"/>
  <c r="A495" i="2"/>
  <c r="C495" i="2" s="1"/>
  <c r="B495" i="2"/>
  <c r="F495" i="2"/>
  <c r="E495" i="2"/>
  <c r="G495" i="2"/>
  <c r="A496" i="2"/>
  <c r="C496" i="2" s="1"/>
  <c r="B496" i="2"/>
  <c r="F496" i="2"/>
  <c r="E496" i="2"/>
  <c r="G496" i="2"/>
  <c r="C497" i="2"/>
  <c r="F497" i="2"/>
  <c r="E497" i="2"/>
  <c r="G497" i="2"/>
  <c r="H497" i="2"/>
  <c r="A498" i="2"/>
  <c r="C498" i="2"/>
  <c r="B498" i="2"/>
  <c r="F498" i="2"/>
  <c r="E498" i="2" s="1"/>
  <c r="G498" i="2"/>
  <c r="A499" i="2"/>
  <c r="C499" i="2" s="1"/>
  <c r="B499" i="2"/>
  <c r="F499" i="2"/>
  <c r="E499" i="2"/>
  <c r="G499" i="2"/>
  <c r="H499" i="2"/>
  <c r="A500" i="2"/>
  <c r="C500" i="2"/>
  <c r="B500" i="2"/>
  <c r="F500" i="2"/>
  <c r="E500" i="2" s="1"/>
  <c r="G500" i="2"/>
  <c r="A501" i="2"/>
  <c r="C501" i="2"/>
  <c r="B501" i="2"/>
  <c r="F501" i="2"/>
  <c r="E501" i="2" s="1"/>
  <c r="G501" i="2"/>
  <c r="C502" i="2"/>
  <c r="F502" i="2"/>
  <c r="E502" i="2" s="1"/>
  <c r="G502" i="2"/>
  <c r="A503" i="2"/>
  <c r="C503" i="2" s="1"/>
  <c r="B503" i="2"/>
  <c r="F503" i="2"/>
  <c r="E503" i="2"/>
  <c r="G503" i="2"/>
  <c r="A504" i="2"/>
  <c r="C504" i="2" s="1"/>
  <c r="B504" i="2"/>
  <c r="F504" i="2"/>
  <c r="E504" i="2"/>
  <c r="G504" i="2"/>
  <c r="H504" i="2"/>
  <c r="A505" i="2"/>
  <c r="C505" i="2"/>
  <c r="B505" i="2"/>
  <c r="F505" i="2"/>
  <c r="E505" i="2" s="1"/>
  <c r="G505" i="2"/>
  <c r="A506" i="2"/>
  <c r="C506" i="2"/>
  <c r="B506" i="2"/>
  <c r="F506" i="2"/>
  <c r="E506" i="2" s="1"/>
  <c r="G506" i="2"/>
  <c r="C507" i="2"/>
  <c r="F507" i="2"/>
  <c r="E507" i="2" s="1"/>
  <c r="G507" i="2"/>
  <c r="A508" i="2"/>
  <c r="C508" i="2" s="1"/>
  <c r="B508" i="2"/>
  <c r="F508" i="2"/>
  <c r="E508" i="2" s="1"/>
  <c r="G508" i="2"/>
  <c r="A509" i="2"/>
  <c r="C509" i="2"/>
  <c r="B509" i="2"/>
  <c r="F509" i="2"/>
  <c r="E509" i="2"/>
  <c r="G509" i="2"/>
  <c r="A510" i="2"/>
  <c r="C510" i="2" s="1"/>
  <c r="B510" i="2"/>
  <c r="F510" i="2"/>
  <c r="E510" i="2" s="1"/>
  <c r="G510" i="2"/>
  <c r="A511" i="2"/>
  <c r="C511" i="2" s="1"/>
  <c r="B511" i="2"/>
  <c r="F511" i="2"/>
  <c r="E511" i="2"/>
  <c r="G511" i="2"/>
  <c r="H511" i="2" s="1"/>
  <c r="C512" i="2"/>
  <c r="F512" i="2"/>
  <c r="E512" i="2" s="1"/>
  <c r="G512" i="2"/>
  <c r="A513" i="2"/>
  <c r="C513" i="2" s="1"/>
  <c r="B513" i="2"/>
  <c r="F513" i="2"/>
  <c r="E513" i="2"/>
  <c r="G513" i="2"/>
  <c r="H513" i="2" s="1"/>
  <c r="A514" i="2"/>
  <c r="C514" i="2"/>
  <c r="B514" i="2"/>
  <c r="F514" i="2"/>
  <c r="E514" i="2"/>
  <c r="G514" i="2"/>
  <c r="H514" i="2" s="1"/>
  <c r="A515" i="2"/>
  <c r="C515" i="2"/>
  <c r="B515" i="2"/>
  <c r="F515" i="2"/>
  <c r="E515" i="2" s="1"/>
  <c r="G515" i="2"/>
  <c r="H515" i="2"/>
  <c r="A516" i="2"/>
  <c r="C516" i="2" s="1"/>
  <c r="B516" i="2"/>
  <c r="F516" i="2"/>
  <c r="E516" i="2" s="1"/>
  <c r="G516" i="2"/>
  <c r="C517" i="2"/>
  <c r="F517" i="2"/>
  <c r="E517" i="2" s="1"/>
  <c r="G517" i="2"/>
  <c r="A518" i="2"/>
  <c r="C518" i="2" s="1"/>
  <c r="B518" i="2"/>
  <c r="F518" i="2"/>
  <c r="E518" i="2"/>
  <c r="G518" i="2"/>
  <c r="A519" i="2"/>
  <c r="B519" i="2"/>
  <c r="C519" i="2"/>
  <c r="F519" i="2"/>
  <c r="E519" i="2" s="1"/>
  <c r="G519" i="2"/>
  <c r="H519" i="2"/>
  <c r="A520" i="2"/>
  <c r="C520" i="2" s="1"/>
  <c r="B520" i="2"/>
  <c r="F520" i="2"/>
  <c r="E520" i="2" s="1"/>
  <c r="G520" i="2"/>
  <c r="A521" i="2"/>
  <c r="C521" i="2"/>
  <c r="B521" i="2"/>
  <c r="F521" i="2"/>
  <c r="E521" i="2"/>
  <c r="G521" i="2"/>
  <c r="C522" i="2"/>
  <c r="F522" i="2"/>
  <c r="E522" i="2"/>
  <c r="G522" i="2"/>
  <c r="H522" i="2" s="1"/>
  <c r="A523" i="2"/>
  <c r="C523" i="2"/>
  <c r="B523" i="2"/>
  <c r="F523" i="2"/>
  <c r="E523" i="2" s="1"/>
  <c r="G523" i="2"/>
  <c r="H523" i="2"/>
  <c r="A524" i="2"/>
  <c r="C524" i="2" s="1"/>
  <c r="B524" i="2"/>
  <c r="F524" i="2"/>
  <c r="E524" i="2" s="1"/>
  <c r="G524" i="2"/>
  <c r="A525" i="2"/>
  <c r="C525" i="2" s="1"/>
  <c r="B525" i="2"/>
  <c r="F525" i="2"/>
  <c r="E525" i="2"/>
  <c r="G525" i="2"/>
  <c r="H525" i="2" s="1"/>
  <c r="A526" i="2"/>
  <c r="C526" i="2"/>
  <c r="B526" i="2"/>
  <c r="F526" i="2"/>
  <c r="E526" i="2"/>
  <c r="G526" i="2"/>
  <c r="C527" i="2"/>
  <c r="F527" i="2"/>
  <c r="E527" i="2"/>
  <c r="G527" i="2"/>
  <c r="H527" i="2" s="1"/>
  <c r="A528" i="2"/>
  <c r="C528" i="2"/>
  <c r="B528" i="2"/>
  <c r="F528" i="2"/>
  <c r="E528" i="2" s="1"/>
  <c r="G528" i="2"/>
  <c r="A529" i="2"/>
  <c r="C529" i="2" s="1"/>
  <c r="B529" i="2"/>
  <c r="F529" i="2"/>
  <c r="E529" i="2"/>
  <c r="G529" i="2"/>
  <c r="A530" i="2"/>
  <c r="B530" i="2"/>
  <c r="C530" i="2"/>
  <c r="F530" i="2"/>
  <c r="E530" i="2" s="1"/>
  <c r="G530" i="2"/>
  <c r="H530" i="2"/>
  <c r="A531" i="2"/>
  <c r="B531" i="2"/>
  <c r="C531" i="2"/>
  <c r="F531" i="2"/>
  <c r="E531" i="2" s="1"/>
  <c r="G531" i="2"/>
  <c r="C532" i="2"/>
  <c r="F532" i="2"/>
  <c r="E532" i="2" s="1"/>
  <c r="G532" i="2"/>
  <c r="H532" i="2"/>
  <c r="A533" i="2"/>
  <c r="B533" i="2"/>
  <c r="C533" i="2"/>
  <c r="F533" i="2"/>
  <c r="E533" i="2" s="1"/>
  <c r="G533" i="2"/>
  <c r="A534" i="2"/>
  <c r="C534" i="2" s="1"/>
  <c r="B534" i="2"/>
  <c r="F534" i="2"/>
  <c r="E534" i="2"/>
  <c r="G534" i="2"/>
  <c r="A535" i="2"/>
  <c r="C535" i="2"/>
  <c r="B535" i="2"/>
  <c r="F535" i="2"/>
  <c r="E535" i="2" s="1"/>
  <c r="G535" i="2"/>
  <c r="A536" i="2"/>
  <c r="C536" i="2" s="1"/>
  <c r="B536" i="2"/>
  <c r="F536" i="2"/>
  <c r="E536" i="2"/>
  <c r="G536" i="2"/>
  <c r="C537" i="2"/>
  <c r="F537" i="2"/>
  <c r="E537" i="2"/>
  <c r="G537" i="2"/>
  <c r="A538" i="2"/>
  <c r="B538" i="2"/>
  <c r="C538" i="2"/>
  <c r="F538" i="2"/>
  <c r="E538" i="2" s="1"/>
  <c r="G538" i="2"/>
  <c r="H538" i="2"/>
  <c r="A539" i="2"/>
  <c r="C539" i="2" s="1"/>
  <c r="B539" i="2"/>
  <c r="F539" i="2"/>
  <c r="E539" i="2" s="1"/>
  <c r="G539" i="2"/>
  <c r="A540" i="2"/>
  <c r="C540" i="2" s="1"/>
  <c r="B540" i="2"/>
  <c r="F540" i="2"/>
  <c r="E540" i="2"/>
  <c r="G540" i="2"/>
  <c r="A541" i="2"/>
  <c r="C541" i="2"/>
  <c r="B541" i="2"/>
  <c r="F541" i="2"/>
  <c r="E541" i="2" s="1"/>
  <c r="G541" i="2"/>
  <c r="C542" i="2"/>
  <c r="F542" i="2"/>
  <c r="E542" i="2" s="1"/>
  <c r="G542" i="2"/>
  <c r="H542" i="2"/>
  <c r="A543" i="2"/>
  <c r="C543" i="2" s="1"/>
  <c r="B543" i="2"/>
  <c r="F543" i="2"/>
  <c r="E543" i="2" s="1"/>
  <c r="G543" i="2"/>
  <c r="A544" i="2"/>
  <c r="C544" i="2" s="1"/>
  <c r="B544" i="2"/>
  <c r="F544" i="2"/>
  <c r="E544" i="2"/>
  <c r="G544" i="2"/>
  <c r="A545" i="2"/>
  <c r="B545" i="2"/>
  <c r="C545" i="2"/>
  <c r="F545" i="2"/>
  <c r="E545" i="2" s="1"/>
  <c r="G545" i="2"/>
  <c r="H545" i="2"/>
  <c r="A546" i="2"/>
  <c r="C546" i="2" s="1"/>
  <c r="B546" i="2"/>
  <c r="F546" i="2"/>
  <c r="E546" i="2" s="1"/>
  <c r="G546" i="2"/>
  <c r="C547" i="2"/>
  <c r="F547" i="2"/>
  <c r="E547" i="2" s="1"/>
  <c r="G547" i="2"/>
  <c r="A548" i="2"/>
  <c r="C548" i="2" s="1"/>
  <c r="B548" i="2"/>
  <c r="F548" i="2"/>
  <c r="E548" i="2"/>
  <c r="G548" i="2"/>
  <c r="H548" i="2" s="1"/>
  <c r="A549" i="2"/>
  <c r="C549" i="2"/>
  <c r="B549" i="2"/>
  <c r="F549" i="2"/>
  <c r="E549" i="2"/>
  <c r="G549" i="2"/>
  <c r="H549" i="2" s="1"/>
  <c r="A550" i="2"/>
  <c r="C550" i="2"/>
  <c r="B550" i="2"/>
  <c r="F550" i="2"/>
  <c r="E550" i="2" s="1"/>
  <c r="G550" i="2"/>
  <c r="H550" i="2"/>
  <c r="A551" i="2"/>
  <c r="C551" i="2" s="1"/>
  <c r="B551" i="2"/>
  <c r="F551" i="2"/>
  <c r="E551" i="2" s="1"/>
  <c r="G551" i="2"/>
  <c r="C552" i="2"/>
  <c r="F552" i="2"/>
  <c r="E552" i="2" s="1"/>
  <c r="G552" i="2"/>
  <c r="A553" i="2"/>
  <c r="C553" i="2" s="1"/>
  <c r="B553" i="2"/>
  <c r="F553" i="2"/>
  <c r="E553" i="2"/>
  <c r="G553" i="2"/>
  <c r="H553" i="2" s="1"/>
  <c r="A554" i="2"/>
  <c r="C554" i="2"/>
  <c r="B554" i="2"/>
  <c r="F554" i="2"/>
  <c r="E554" i="2" s="1"/>
  <c r="G554" i="2"/>
  <c r="A555" i="2"/>
  <c r="C555" i="2" s="1"/>
  <c r="B555" i="2"/>
  <c r="F555" i="2"/>
  <c r="E555" i="2"/>
  <c r="G555" i="2"/>
  <c r="A556" i="2"/>
  <c r="C556" i="2"/>
  <c r="B556" i="2"/>
  <c r="F556" i="2"/>
  <c r="E556" i="2" s="1"/>
  <c r="G556" i="2"/>
  <c r="H556" i="2"/>
  <c r="C557" i="2"/>
  <c r="F557" i="2"/>
  <c r="E557" i="2"/>
  <c r="G557" i="2"/>
  <c r="H557" i="2" s="1"/>
  <c r="A558" i="2"/>
  <c r="C558" i="2"/>
  <c r="B558" i="2"/>
  <c r="F558" i="2"/>
  <c r="E558" i="2" s="1"/>
  <c r="G558" i="2"/>
  <c r="H558" i="2"/>
  <c r="A559" i="2"/>
  <c r="C559" i="2" s="1"/>
  <c r="B559" i="2"/>
  <c r="F559" i="2"/>
  <c r="E559" i="2" s="1"/>
  <c r="G559" i="2"/>
  <c r="A560" i="2"/>
  <c r="C560" i="2" s="1"/>
  <c r="B560" i="2"/>
  <c r="F560" i="2"/>
  <c r="E560" i="2"/>
  <c r="G560" i="2"/>
  <c r="H560" i="2" s="1"/>
  <c r="A561" i="2"/>
  <c r="C561" i="2"/>
  <c r="B561" i="2"/>
  <c r="F561" i="2"/>
  <c r="E561" i="2"/>
  <c r="G561" i="2"/>
  <c r="H561" i="2" s="1"/>
  <c r="C562" i="2"/>
  <c r="F562" i="2"/>
  <c r="E562" i="2"/>
  <c r="G562" i="2"/>
  <c r="A563" i="2"/>
  <c r="B563" i="2"/>
  <c r="C563" i="2"/>
  <c r="F563" i="2"/>
  <c r="E563" i="2" s="1"/>
  <c r="G563" i="2"/>
  <c r="H563" i="2"/>
  <c r="A564" i="2"/>
  <c r="C564" i="2" s="1"/>
  <c r="B564" i="2"/>
  <c r="F564" i="2"/>
  <c r="E564" i="2" s="1"/>
  <c r="G564" i="2"/>
  <c r="A565" i="2"/>
  <c r="C565" i="2" s="1"/>
  <c r="B565" i="2"/>
  <c r="F565" i="2"/>
  <c r="E565" i="2"/>
  <c r="G565" i="2"/>
  <c r="H565" i="2" s="1"/>
  <c r="A566" i="2"/>
  <c r="C566" i="2"/>
  <c r="B566" i="2"/>
  <c r="F566" i="2"/>
  <c r="E566" i="2"/>
  <c r="G566" i="2"/>
  <c r="C567" i="2"/>
  <c r="F567" i="2"/>
  <c r="E567" i="2"/>
  <c r="G567" i="2"/>
  <c r="H567" i="2" s="1"/>
  <c r="A568" i="2"/>
  <c r="C568" i="2"/>
  <c r="B568" i="2"/>
  <c r="F568" i="2"/>
  <c r="E568" i="2" s="1"/>
  <c r="G568" i="2"/>
  <c r="A569" i="2"/>
  <c r="C569" i="2" s="1"/>
  <c r="B569" i="2"/>
  <c r="F569" i="2"/>
  <c r="E569" i="2"/>
  <c r="G569" i="2"/>
  <c r="A570" i="2"/>
  <c r="B570" i="2"/>
  <c r="C570" i="2"/>
  <c r="F570" i="2"/>
  <c r="E570" i="2" s="1"/>
  <c r="G570" i="2"/>
  <c r="A571" i="2"/>
  <c r="C571" i="2" s="1"/>
  <c r="B571" i="2"/>
  <c r="F571" i="2"/>
  <c r="E571" i="2"/>
  <c r="G571" i="2"/>
  <c r="H571" i="2" s="1"/>
  <c r="C572" i="2"/>
  <c r="F572" i="2"/>
  <c r="E572" i="2" s="1"/>
  <c r="G572" i="2"/>
  <c r="A573" i="2"/>
  <c r="C573" i="2" s="1"/>
  <c r="B573" i="2"/>
  <c r="F573" i="2"/>
  <c r="E573" i="2"/>
  <c r="G573" i="2"/>
  <c r="H573" i="2" s="1"/>
  <c r="A574" i="2"/>
  <c r="C574" i="2"/>
  <c r="B574" i="2"/>
  <c r="F574" i="2"/>
  <c r="E574" i="2" s="1"/>
  <c r="G574" i="2"/>
  <c r="A575" i="2"/>
  <c r="C575" i="2" s="1"/>
  <c r="B575" i="2"/>
  <c r="F575" i="2"/>
  <c r="E575" i="2"/>
  <c r="G575" i="2"/>
  <c r="H575" i="2" s="1"/>
  <c r="A576" i="2"/>
  <c r="C576" i="2"/>
  <c r="B576" i="2"/>
  <c r="F576" i="2"/>
  <c r="E576" i="2"/>
  <c r="G576" i="2"/>
  <c r="H576" i="2" s="1"/>
  <c r="C577" i="2"/>
  <c r="F577" i="2"/>
  <c r="E577" i="2"/>
  <c r="G577" i="2"/>
  <c r="H577" i="2" s="1"/>
  <c r="A578" i="2"/>
  <c r="C578" i="2"/>
  <c r="B578" i="2"/>
  <c r="F578" i="2"/>
  <c r="E578" i="2"/>
  <c r="G578" i="2"/>
  <c r="H578" i="2" s="1"/>
  <c r="A579" i="2"/>
  <c r="C579" i="2"/>
  <c r="B579" i="2"/>
  <c r="F579" i="2"/>
  <c r="E579" i="2" s="1"/>
  <c r="G579" i="2"/>
  <c r="A580" i="2"/>
  <c r="C580" i="2" s="1"/>
  <c r="B580" i="2"/>
  <c r="F580" i="2"/>
  <c r="E580" i="2"/>
  <c r="G580" i="2"/>
  <c r="A581" i="2"/>
  <c r="B581" i="2"/>
  <c r="C581" i="2"/>
  <c r="F581" i="2"/>
  <c r="E581" i="2" s="1"/>
  <c r="G581" i="2"/>
  <c r="H581" i="2"/>
  <c r="C582" i="2"/>
  <c r="F582" i="2"/>
  <c r="E582" i="2"/>
  <c r="G582" i="2"/>
  <c r="H582" i="2" s="1"/>
  <c r="A583" i="2"/>
  <c r="C583" i="2"/>
  <c r="B583" i="2"/>
  <c r="F583" i="2"/>
  <c r="E583" i="2" s="1"/>
  <c r="G583" i="2"/>
  <c r="H583" i="2"/>
  <c r="A584" i="2"/>
  <c r="B584" i="2"/>
  <c r="C584" i="2"/>
  <c r="F584" i="2"/>
  <c r="E584" i="2" s="1"/>
  <c r="G584" i="2"/>
  <c r="A585" i="2"/>
  <c r="C585" i="2"/>
  <c r="B585" i="2"/>
  <c r="F585" i="2"/>
  <c r="G585" i="2"/>
  <c r="H585" i="2"/>
  <c r="A586" i="2"/>
  <c r="C586" i="2" s="1"/>
  <c r="B586" i="2"/>
  <c r="F586" i="2"/>
  <c r="E586" i="2" s="1"/>
  <c r="G586" i="2"/>
  <c r="C587" i="2"/>
  <c r="F587" i="2"/>
  <c r="G587" i="2"/>
  <c r="H587" i="2" s="1"/>
  <c r="A588" i="2"/>
  <c r="C588" i="2"/>
  <c r="B588" i="2"/>
  <c r="F588" i="2"/>
  <c r="E588" i="2"/>
  <c r="G588" i="2"/>
  <c r="A589" i="2"/>
  <c r="B589" i="2"/>
  <c r="C589" i="2"/>
  <c r="F589" i="2"/>
  <c r="E589" i="2" s="1"/>
  <c r="G589" i="2"/>
  <c r="A590" i="2"/>
  <c r="C590" i="2" s="1"/>
  <c r="B590" i="2"/>
  <c r="F590" i="2"/>
  <c r="E590" i="2"/>
  <c r="G590" i="2"/>
  <c r="H590" i="2" s="1"/>
  <c r="A591" i="2"/>
  <c r="C591" i="2"/>
  <c r="B591" i="2"/>
  <c r="F591" i="2"/>
  <c r="G591" i="2"/>
  <c r="C592" i="2"/>
  <c r="F592" i="2"/>
  <c r="E592" i="2" s="1"/>
  <c r="G592" i="2"/>
  <c r="H592" i="2"/>
  <c r="A593" i="2"/>
  <c r="C593" i="2" s="1"/>
  <c r="B593" i="2"/>
  <c r="F593" i="2"/>
  <c r="G593" i="2"/>
  <c r="A594" i="2"/>
  <c r="C594" i="2"/>
  <c r="B594" i="2"/>
  <c r="F594" i="2"/>
  <c r="E594" i="2" s="1"/>
  <c r="G594" i="2"/>
  <c r="A595" i="2"/>
  <c r="C595" i="2" s="1"/>
  <c r="B595" i="2"/>
  <c r="F595" i="2"/>
  <c r="E595" i="2"/>
  <c r="G595" i="2"/>
  <c r="H595" i="2" s="1"/>
  <c r="A596" i="2"/>
  <c r="C596" i="2"/>
  <c r="B596" i="2"/>
  <c r="F596" i="2"/>
  <c r="E596" i="2"/>
  <c r="G596" i="2"/>
  <c r="H596" i="2" s="1"/>
  <c r="C597" i="2"/>
  <c r="F597" i="2"/>
  <c r="E597" i="2"/>
  <c r="G597" i="2"/>
  <c r="A598" i="2"/>
  <c r="C598" i="2"/>
  <c r="B598" i="2"/>
  <c r="F598" i="2"/>
  <c r="E598" i="2" s="1"/>
  <c r="G598" i="2"/>
  <c r="H598" i="2"/>
  <c r="A599" i="2"/>
  <c r="C599" i="2" s="1"/>
  <c r="B599" i="2"/>
  <c r="F599" i="2"/>
  <c r="E599" i="2" s="1"/>
  <c r="G599" i="2"/>
  <c r="A600" i="2"/>
  <c r="C600" i="2" s="1"/>
  <c r="B600" i="2"/>
  <c r="F600" i="2"/>
  <c r="E600" i="2"/>
  <c r="G600" i="2"/>
  <c r="H600" i="2" s="1"/>
  <c r="A601" i="2"/>
  <c r="C601" i="2"/>
  <c r="B601" i="2"/>
  <c r="F601" i="2"/>
  <c r="E601" i="2"/>
  <c r="G601" i="2"/>
  <c r="H601" i="2" s="1"/>
  <c r="C602" i="2"/>
  <c r="F602" i="2"/>
  <c r="E602" i="2"/>
  <c r="G602" i="2"/>
  <c r="A603" i="2"/>
  <c r="C603" i="2"/>
  <c r="B603" i="2"/>
  <c r="F603" i="2"/>
  <c r="E603" i="2" s="1"/>
  <c r="G603" i="2"/>
  <c r="A604" i="2"/>
  <c r="C604" i="2" s="1"/>
  <c r="B604" i="2"/>
  <c r="F604" i="2"/>
  <c r="E604" i="2"/>
  <c r="G604" i="2"/>
  <c r="H604" i="2" s="1"/>
  <c r="A605" i="2"/>
  <c r="C605" i="2"/>
  <c r="B605" i="2"/>
  <c r="F605" i="2"/>
  <c r="E605" i="2"/>
  <c r="G605" i="2"/>
  <c r="H605" i="2" s="1"/>
  <c r="A606" i="2"/>
  <c r="C606" i="2"/>
  <c r="B606" i="2"/>
  <c r="F606" i="2"/>
  <c r="E606" i="2" s="1"/>
  <c r="G606" i="2"/>
  <c r="C607" i="2"/>
  <c r="F607" i="2"/>
  <c r="E607" i="2" s="1"/>
  <c r="G607" i="2"/>
  <c r="H607" i="2"/>
  <c r="A608" i="2"/>
  <c r="C608" i="2" s="1"/>
  <c r="B608" i="2"/>
  <c r="F608" i="2"/>
  <c r="E608" i="2" s="1"/>
  <c r="G608" i="2"/>
  <c r="A609" i="2"/>
  <c r="C609" i="2"/>
  <c r="B609" i="2"/>
  <c r="F609" i="2"/>
  <c r="E609" i="2"/>
  <c r="G609" i="2"/>
  <c r="A610" i="2"/>
  <c r="B610" i="2"/>
  <c r="C610" i="2"/>
  <c r="F610" i="2"/>
  <c r="E610" i="2" s="1"/>
  <c r="G610" i="2"/>
  <c r="A611" i="2"/>
  <c r="C611" i="2" s="1"/>
  <c r="B611" i="2"/>
  <c r="F611" i="2"/>
  <c r="E611" i="2"/>
  <c r="G611" i="2"/>
  <c r="H611" i="2" s="1"/>
  <c r="C612" i="2"/>
  <c r="F612" i="2"/>
  <c r="E612" i="2"/>
  <c r="G612" i="2"/>
  <c r="H612" i="2" s="1"/>
  <c r="A613" i="2"/>
  <c r="C613" i="2"/>
  <c r="B613" i="2"/>
  <c r="F613" i="2"/>
  <c r="E613" i="2"/>
  <c r="G613" i="2"/>
  <c r="H613" i="2" s="1"/>
  <c r="A614" i="2"/>
  <c r="C614" i="2"/>
  <c r="B614" i="2"/>
  <c r="F614" i="2"/>
  <c r="E614" i="2" s="1"/>
  <c r="G614" i="2"/>
  <c r="H614" i="2"/>
  <c r="A615" i="2"/>
  <c r="C615" i="2" s="1"/>
  <c r="B615" i="2"/>
  <c r="F615" i="2"/>
  <c r="E615" i="2" s="1"/>
  <c r="G615" i="2"/>
  <c r="A616" i="2"/>
  <c r="C616" i="2" s="1"/>
  <c r="B616" i="2"/>
  <c r="F616" i="2"/>
  <c r="E616" i="2"/>
  <c r="G616" i="2"/>
  <c r="C617" i="2"/>
  <c r="F617" i="2"/>
  <c r="E617" i="2"/>
  <c r="G617" i="2"/>
  <c r="A618" i="2"/>
  <c r="C618" i="2"/>
  <c r="B618" i="2"/>
  <c r="F618" i="2"/>
  <c r="E618" i="2" s="1"/>
  <c r="G618" i="2"/>
  <c r="H618" i="2"/>
  <c r="A619" i="2"/>
  <c r="C619" i="2" s="1"/>
  <c r="B619" i="2"/>
  <c r="F619" i="2"/>
  <c r="E619" i="2" s="1"/>
  <c r="G619" i="2"/>
  <c r="A620" i="2"/>
  <c r="C620" i="2" s="1"/>
  <c r="B620" i="2"/>
  <c r="F620" i="2"/>
  <c r="E620" i="2"/>
  <c r="G620" i="2"/>
  <c r="H620" i="2" s="1"/>
  <c r="A621" i="2"/>
  <c r="C621" i="2"/>
  <c r="B621" i="2"/>
  <c r="F621" i="2"/>
  <c r="E621" i="2"/>
  <c r="G621" i="2"/>
  <c r="C622" i="2"/>
  <c r="F622" i="2"/>
  <c r="E622" i="2"/>
  <c r="G622" i="2"/>
  <c r="H622" i="2" s="1"/>
  <c r="A623" i="2"/>
  <c r="C623" i="2"/>
  <c r="B623" i="2"/>
  <c r="F623" i="2"/>
  <c r="E623" i="2" s="1"/>
  <c r="G623" i="2"/>
  <c r="A624" i="2"/>
  <c r="C624" i="2" s="1"/>
  <c r="B624" i="2"/>
  <c r="F624" i="2"/>
  <c r="E624" i="2"/>
  <c r="G624" i="2"/>
  <c r="A625" i="2"/>
  <c r="B625" i="2"/>
  <c r="C625" i="2"/>
  <c r="F625" i="2"/>
  <c r="E625" i="2" s="1"/>
  <c r="G625" i="2"/>
  <c r="A626" i="2"/>
  <c r="C626" i="2" s="1"/>
  <c r="B626" i="2"/>
  <c r="F626" i="2"/>
  <c r="E626" i="2"/>
  <c r="G626" i="2"/>
  <c r="H626" i="2" s="1"/>
  <c r="C627" i="2"/>
  <c r="F627" i="2"/>
  <c r="E627" i="2" s="1"/>
  <c r="G627" i="2"/>
  <c r="A628" i="2"/>
  <c r="C628" i="2" s="1"/>
  <c r="B628" i="2"/>
  <c r="F628" i="2"/>
  <c r="E628" i="2"/>
  <c r="G628" i="2"/>
  <c r="H628" i="2" s="1"/>
  <c r="A629" i="2"/>
  <c r="C629" i="2"/>
  <c r="B629" i="2"/>
  <c r="F629" i="2"/>
  <c r="E629" i="2"/>
  <c r="G629" i="2"/>
  <c r="A630" i="2"/>
  <c r="C630" i="2" s="1"/>
  <c r="B630" i="2"/>
  <c r="F630" i="2"/>
  <c r="E630" i="2" s="1"/>
  <c r="G630" i="2"/>
  <c r="A631" i="2"/>
  <c r="C631" i="2" s="1"/>
  <c r="B631" i="2"/>
  <c r="F631" i="2"/>
  <c r="E631" i="2"/>
  <c r="G631" i="2"/>
  <c r="C632" i="2"/>
  <c r="F632" i="2"/>
  <c r="E632" i="2"/>
  <c r="G632" i="2"/>
  <c r="H632" i="2" s="1"/>
  <c r="A633" i="2"/>
  <c r="B633" i="2"/>
  <c r="C633" i="2"/>
  <c r="F633" i="2"/>
  <c r="E633" i="2" s="1"/>
  <c r="G633" i="2"/>
  <c r="A634" i="2"/>
  <c r="C634" i="2" s="1"/>
  <c r="B634" i="2"/>
  <c r="F634" i="2"/>
  <c r="E634" i="2"/>
  <c r="G634" i="2"/>
  <c r="A635" i="2"/>
  <c r="C635" i="2"/>
  <c r="B635" i="2"/>
  <c r="F635" i="2"/>
  <c r="E635" i="2" s="1"/>
  <c r="G635" i="2"/>
  <c r="A636" i="2"/>
  <c r="C636" i="2" s="1"/>
  <c r="B636" i="2"/>
  <c r="F636" i="2"/>
  <c r="E636" i="2"/>
  <c r="G636" i="2"/>
  <c r="H636" i="2" s="1"/>
  <c r="C637" i="2"/>
  <c r="F637" i="2"/>
  <c r="E637" i="2" s="1"/>
  <c r="G637" i="2"/>
  <c r="A638" i="2"/>
  <c r="C638" i="2"/>
  <c r="B638" i="2"/>
  <c r="F638" i="2"/>
  <c r="E638" i="2"/>
  <c r="G638" i="2"/>
  <c r="A639" i="2"/>
  <c r="B639" i="2"/>
  <c r="C639" i="2"/>
  <c r="F639" i="2"/>
  <c r="E639" i="2" s="1"/>
  <c r="G639" i="2"/>
  <c r="A640" i="2"/>
  <c r="C640" i="2" s="1"/>
  <c r="B640" i="2"/>
  <c r="F640" i="2"/>
  <c r="E640" i="2"/>
  <c r="G640" i="2"/>
  <c r="H640" i="2" s="1"/>
  <c r="A641" i="2"/>
  <c r="C641" i="2"/>
  <c r="B641" i="2"/>
  <c r="F641" i="2"/>
  <c r="E641" i="2" s="1"/>
  <c r="G641" i="2"/>
  <c r="H641" i="2"/>
  <c r="C642" i="2"/>
  <c r="F642" i="2"/>
  <c r="E642" i="2"/>
  <c r="G642" i="2"/>
  <c r="H642" i="2" s="1"/>
  <c r="A643" i="2"/>
  <c r="C643" i="2"/>
  <c r="B643" i="2"/>
  <c r="F643" i="2"/>
  <c r="E643" i="2" s="1"/>
  <c r="G643" i="2"/>
  <c r="A644" i="2"/>
  <c r="C644" i="2" s="1"/>
  <c r="B644" i="2"/>
  <c r="F644" i="2"/>
  <c r="E644" i="2"/>
  <c r="G644" i="2"/>
  <c r="A645" i="2"/>
  <c r="C645" i="2"/>
  <c r="B645" i="2"/>
  <c r="F645" i="2"/>
  <c r="E645" i="2" s="1"/>
  <c r="G645" i="2"/>
  <c r="H645" i="2"/>
  <c r="A646" i="2"/>
  <c r="C646" i="2" s="1"/>
  <c r="B646" i="2"/>
  <c r="F646" i="2"/>
  <c r="E646" i="2" s="1"/>
  <c r="G646" i="2"/>
  <c r="C647" i="2"/>
  <c r="F647" i="2"/>
  <c r="E647" i="2" s="1"/>
  <c r="G647" i="2"/>
  <c r="A648" i="2"/>
  <c r="C648" i="2"/>
  <c r="B648" i="2"/>
  <c r="F648" i="2"/>
  <c r="E648" i="2"/>
  <c r="G648" i="2"/>
  <c r="A649" i="2"/>
  <c r="C649" i="2" s="1"/>
  <c r="B649" i="2"/>
  <c r="F649" i="2"/>
  <c r="E649" i="2" s="1"/>
  <c r="G649" i="2"/>
  <c r="A650" i="2"/>
  <c r="C650" i="2" s="1"/>
  <c r="B650" i="2"/>
  <c r="F650" i="2"/>
  <c r="E650" i="2"/>
  <c r="G650" i="2"/>
  <c r="H650" i="2" s="1"/>
  <c r="A651" i="2"/>
  <c r="C651" i="2"/>
  <c r="B651" i="2"/>
  <c r="F651" i="2"/>
  <c r="E651" i="2" s="1"/>
  <c r="G651" i="2"/>
  <c r="H651" i="2"/>
  <c r="C652" i="2"/>
  <c r="F652" i="2"/>
  <c r="E652" i="2"/>
  <c r="G652" i="2"/>
  <c r="A653" i="2"/>
  <c r="B653" i="2"/>
  <c r="C653" i="2"/>
  <c r="F653" i="2"/>
  <c r="E653" i="2" s="1"/>
  <c r="G653" i="2"/>
  <c r="A654" i="2"/>
  <c r="C654" i="2" s="1"/>
  <c r="B654" i="2"/>
  <c r="F654" i="2"/>
  <c r="E654" i="2"/>
  <c r="G654" i="2"/>
  <c r="H654" i="2" s="1"/>
  <c r="A655" i="2"/>
  <c r="C655" i="2"/>
  <c r="B655" i="2"/>
  <c r="F655" i="2"/>
  <c r="E655" i="2" s="1"/>
  <c r="G655" i="2"/>
  <c r="A656" i="2"/>
  <c r="C656" i="2" s="1"/>
  <c r="B656" i="2"/>
  <c r="F656" i="2"/>
  <c r="E656" i="2"/>
  <c r="G656" i="2"/>
  <c r="C657" i="2"/>
  <c r="F657" i="2"/>
  <c r="E657" i="2"/>
  <c r="G657" i="2"/>
  <c r="H657" i="2" s="1"/>
  <c r="A658" i="2"/>
  <c r="C658" i="2"/>
  <c r="B658" i="2"/>
  <c r="F658" i="2"/>
  <c r="E658" i="2"/>
  <c r="G658" i="2"/>
  <c r="A659" i="2"/>
  <c r="C659" i="2" s="1"/>
  <c r="B659" i="2"/>
  <c r="F659" i="2"/>
  <c r="E659" i="2" s="1"/>
  <c r="G659" i="2"/>
  <c r="A660" i="2"/>
  <c r="C660" i="2" s="1"/>
  <c r="B660" i="2"/>
  <c r="F660" i="2"/>
  <c r="E660" i="2"/>
  <c r="G660" i="2"/>
  <c r="A661" i="2"/>
  <c r="C661" i="2"/>
  <c r="B661" i="2"/>
  <c r="F661" i="2"/>
  <c r="E661" i="2" s="1"/>
  <c r="G661" i="2"/>
  <c r="C662" i="2"/>
  <c r="F662" i="2"/>
  <c r="E662" i="2" s="1"/>
  <c r="G662" i="2"/>
  <c r="H662" i="2"/>
  <c r="A663" i="2"/>
  <c r="C663" i="2" s="1"/>
  <c r="B663" i="2"/>
  <c r="F663" i="2"/>
  <c r="E663" i="2" s="1"/>
  <c r="G663" i="2"/>
  <c r="A664" i="2"/>
  <c r="C664" i="2" s="1"/>
  <c r="B664" i="2"/>
  <c r="F664" i="2"/>
  <c r="E664" i="2"/>
  <c r="G664" i="2"/>
  <c r="A665" i="2"/>
  <c r="C665" i="2"/>
  <c r="B665" i="2"/>
  <c r="F665" i="2"/>
  <c r="E665" i="2" s="1"/>
  <c r="G665" i="2"/>
  <c r="H665" i="2"/>
  <c r="A666" i="2"/>
  <c r="C666" i="2" s="1"/>
  <c r="B666" i="2"/>
  <c r="F666" i="2"/>
  <c r="E666" i="2" s="1"/>
  <c r="G666" i="2"/>
  <c r="C667" i="2"/>
  <c r="F667" i="2"/>
  <c r="E667" i="2" s="1"/>
  <c r="G667" i="2"/>
  <c r="A668" i="2"/>
  <c r="C668" i="2" s="1"/>
  <c r="B668" i="2"/>
  <c r="F668" i="2"/>
  <c r="E668" i="2"/>
  <c r="G668" i="2"/>
  <c r="H668" i="2" s="1"/>
  <c r="A669" i="2"/>
  <c r="C669" i="2"/>
  <c r="B669" i="2"/>
  <c r="F669" i="2"/>
  <c r="E669" i="2" s="1"/>
  <c r="G669" i="2"/>
  <c r="H669" i="2"/>
  <c r="A670" i="2"/>
  <c r="C670" i="2" s="1"/>
  <c r="B670" i="2"/>
  <c r="F670" i="2"/>
  <c r="E670" i="2" s="1"/>
  <c r="G670" i="2"/>
  <c r="A671" i="2"/>
  <c r="C671" i="2" s="1"/>
  <c r="B671" i="2"/>
  <c r="F671" i="2"/>
  <c r="E671" i="2"/>
  <c r="G671" i="2"/>
  <c r="H671" i="2" s="1"/>
  <c r="C672" i="2"/>
  <c r="F672" i="2"/>
  <c r="E672" i="2" s="1"/>
  <c r="G672" i="2"/>
  <c r="A673" i="2"/>
  <c r="C673" i="2" s="1"/>
  <c r="B673" i="2"/>
  <c r="F673" i="2"/>
  <c r="E673" i="2"/>
  <c r="G673" i="2"/>
  <c r="H673" i="2" s="1"/>
  <c r="A674" i="2"/>
  <c r="B674" i="2"/>
  <c r="C674" i="2"/>
  <c r="F674" i="2"/>
  <c r="E674" i="2" s="1"/>
  <c r="G674" i="2"/>
  <c r="H674" i="2"/>
  <c r="A675" i="2"/>
  <c r="C675" i="2" s="1"/>
  <c r="B675" i="2"/>
  <c r="F675" i="2"/>
  <c r="E675" i="2" s="1"/>
  <c r="G675" i="2"/>
  <c r="A676" i="2"/>
  <c r="C676" i="2" s="1"/>
  <c r="B676" i="2"/>
  <c r="F676" i="2"/>
  <c r="E676" i="2"/>
  <c r="G676" i="2"/>
  <c r="H676" i="2" s="1"/>
  <c r="C677" i="2"/>
  <c r="F677" i="2"/>
  <c r="E677" i="2" s="1"/>
  <c r="G677" i="2"/>
  <c r="A678" i="2"/>
  <c r="C678" i="2" s="1"/>
  <c r="B678" i="2"/>
  <c r="F678" i="2"/>
  <c r="E678" i="2"/>
  <c r="G678" i="2"/>
  <c r="H678" i="2" s="1"/>
  <c r="A679" i="2"/>
  <c r="C679" i="2"/>
  <c r="B679" i="2"/>
  <c r="F679" i="2"/>
  <c r="E679" i="2"/>
  <c r="G679" i="2"/>
  <c r="H679" i="2" s="1"/>
  <c r="A680" i="2"/>
  <c r="B680" i="2"/>
  <c r="C680" i="2"/>
  <c r="F680" i="2"/>
  <c r="E680" i="2" s="1"/>
  <c r="G680" i="2"/>
  <c r="H680" i="2"/>
  <c r="A681" i="2"/>
  <c r="C681" i="2" s="1"/>
  <c r="B681" i="2"/>
  <c r="F681" i="2"/>
  <c r="E681" i="2" s="1"/>
  <c r="G681" i="2"/>
  <c r="C682" i="2"/>
  <c r="F682" i="2"/>
  <c r="E682" i="2" s="1"/>
  <c r="G682" i="2"/>
  <c r="A683" i="2"/>
  <c r="C683" i="2" s="1"/>
  <c r="B683" i="2"/>
  <c r="F683" i="2"/>
  <c r="E683" i="2"/>
  <c r="G683" i="2"/>
  <c r="A684" i="2"/>
  <c r="C684" i="2"/>
  <c r="B684" i="2"/>
  <c r="F684" i="2"/>
  <c r="E684" i="2" s="1"/>
  <c r="G684" i="2"/>
  <c r="A685" i="2"/>
  <c r="C685" i="2" s="1"/>
  <c r="B685" i="2"/>
  <c r="F685" i="2"/>
  <c r="E685" i="2"/>
  <c r="G685" i="2"/>
  <c r="H685" i="2" s="1"/>
  <c r="A686" i="2"/>
  <c r="C686" i="2" s="1"/>
  <c r="B686" i="2"/>
  <c r="F686" i="2"/>
  <c r="E686" i="2"/>
  <c r="G686" i="2"/>
  <c r="H686" i="2" s="1"/>
  <c r="C687" i="2"/>
  <c r="F687" i="2"/>
  <c r="G687" i="2"/>
  <c r="A688" i="2"/>
  <c r="C688" i="2" s="1"/>
  <c r="B688" i="2"/>
  <c r="F688" i="2"/>
  <c r="E688" i="2" s="1"/>
  <c r="G688" i="2"/>
  <c r="A689" i="2"/>
  <c r="C689" i="2" s="1"/>
  <c r="B689" i="2"/>
  <c r="F689" i="2"/>
  <c r="E689" i="2"/>
  <c r="G689" i="2"/>
  <c r="A690" i="2"/>
  <c r="C690" i="2"/>
  <c r="B690" i="2"/>
  <c r="F690" i="2"/>
  <c r="E690" i="2" s="1"/>
  <c r="G690" i="2"/>
  <c r="A691" i="2"/>
  <c r="C691" i="2" s="1"/>
  <c r="B691" i="2"/>
  <c r="F691" i="2"/>
  <c r="G691" i="2"/>
  <c r="C692" i="2"/>
  <c r="F692" i="2"/>
  <c r="E692" i="2"/>
  <c r="G692" i="2"/>
  <c r="H692" i="2" s="1"/>
  <c r="A693" i="2"/>
  <c r="C693" i="2"/>
  <c r="B693" i="2"/>
  <c r="F693" i="2"/>
  <c r="G693" i="2"/>
  <c r="A694" i="2"/>
  <c r="C694" i="2"/>
  <c r="B694" i="2"/>
  <c r="F694" i="2"/>
  <c r="E694" i="2"/>
  <c r="G694" i="2"/>
  <c r="H694" i="2" s="1"/>
  <c r="A695" i="2"/>
  <c r="C695" i="2"/>
  <c r="B695" i="2"/>
  <c r="F695" i="2"/>
  <c r="E695" i="2" s="1"/>
  <c r="G695" i="2"/>
  <c r="H695" i="2"/>
  <c r="A696" i="2"/>
  <c r="C696" i="2" s="1"/>
  <c r="B696" i="2"/>
  <c r="F696" i="2"/>
  <c r="E696" i="2" s="1"/>
  <c r="G696" i="2"/>
  <c r="C697" i="2"/>
  <c r="F697" i="2"/>
  <c r="E697" i="2" s="1"/>
  <c r="G697" i="2"/>
  <c r="H697" i="2"/>
  <c r="A698" i="2"/>
  <c r="C698" i="2" s="1"/>
  <c r="B698" i="2"/>
  <c r="F698" i="2"/>
  <c r="E698" i="2" s="1"/>
  <c r="G698" i="2"/>
  <c r="A699" i="2"/>
  <c r="C699" i="2" s="1"/>
  <c r="B699" i="2"/>
  <c r="F699" i="2"/>
  <c r="G699" i="2"/>
  <c r="A700" i="2"/>
  <c r="C700" i="2" s="1"/>
  <c r="B700" i="2"/>
  <c r="F700" i="2"/>
  <c r="E700" i="2" s="1"/>
  <c r="G700" i="2"/>
  <c r="A701" i="2"/>
  <c r="C701" i="2" s="1"/>
  <c r="B701" i="2"/>
  <c r="F701" i="2"/>
  <c r="E701" i="2"/>
  <c r="G701" i="2"/>
  <c r="H701" i="2" s="1"/>
  <c r="C702" i="2"/>
  <c r="F702" i="2"/>
  <c r="E702" i="2" s="1"/>
  <c r="G702" i="2"/>
  <c r="A703" i="2"/>
  <c r="C703" i="2" s="1"/>
  <c r="B703" i="2"/>
  <c r="F703" i="2"/>
  <c r="E703" i="2"/>
  <c r="G703" i="2"/>
  <c r="H703" i="2" s="1"/>
  <c r="A704" i="2"/>
  <c r="C704" i="2"/>
  <c r="B704" i="2"/>
  <c r="F704" i="2"/>
  <c r="E704" i="2" s="1"/>
  <c r="G704" i="2"/>
  <c r="A705" i="2"/>
  <c r="C705" i="2" s="1"/>
  <c r="B705" i="2"/>
  <c r="F705" i="2"/>
  <c r="G705" i="2"/>
  <c r="A706" i="2"/>
  <c r="B706" i="2"/>
  <c r="C706" i="2"/>
  <c r="F706" i="2"/>
  <c r="E706" i="2" s="1"/>
  <c r="G706" i="2"/>
  <c r="C707" i="2"/>
  <c r="F707" i="2"/>
  <c r="G707" i="2"/>
  <c r="A708" i="2"/>
  <c r="C708" i="2"/>
  <c r="B708" i="2"/>
  <c r="F708" i="2"/>
  <c r="E708" i="2" s="1"/>
  <c r="G708" i="2"/>
  <c r="H708" i="2"/>
  <c r="A709" i="2"/>
  <c r="C709" i="2" s="1"/>
  <c r="B709" i="2"/>
  <c r="F709" i="2"/>
  <c r="E709" i="2" s="1"/>
  <c r="G709" i="2"/>
  <c r="A710" i="2"/>
  <c r="C710" i="2" s="1"/>
  <c r="B710" i="2"/>
  <c r="F710" i="2"/>
  <c r="E710" i="2"/>
  <c r="G710" i="2"/>
  <c r="H710" i="2" s="1"/>
  <c r="A711" i="2"/>
  <c r="C711" i="2"/>
  <c r="B711" i="2"/>
  <c r="F711" i="2"/>
  <c r="G711" i="2"/>
  <c r="C712" i="2"/>
  <c r="F712" i="2"/>
  <c r="E712" i="2" s="1"/>
  <c r="G712" i="2"/>
  <c r="A713" i="2"/>
  <c r="C713" i="2" s="1"/>
  <c r="B713" i="2"/>
  <c r="F713" i="2"/>
  <c r="G713" i="2"/>
  <c r="A714" i="2"/>
  <c r="B714" i="2"/>
  <c r="C714" i="2"/>
  <c r="F714" i="2"/>
  <c r="E714" i="2" s="1"/>
  <c r="G714" i="2"/>
  <c r="A715" i="2"/>
  <c r="C715" i="2" s="1"/>
  <c r="B715" i="2"/>
  <c r="F715" i="2"/>
  <c r="E715" i="2"/>
  <c r="G715" i="2"/>
  <c r="H715" i="2" s="1"/>
  <c r="A716" i="2"/>
  <c r="C716" i="2"/>
  <c r="B716" i="2"/>
  <c r="F716" i="2"/>
  <c r="E716" i="2" s="1"/>
  <c r="G716" i="2"/>
  <c r="H716" i="2"/>
  <c r="C717" i="2"/>
  <c r="F717" i="2"/>
  <c r="E717" i="2"/>
  <c r="G717" i="2"/>
  <c r="H717" i="2" s="1"/>
  <c r="A718" i="2"/>
  <c r="C718" i="2"/>
  <c r="B718" i="2"/>
  <c r="F718" i="2"/>
  <c r="E718" i="2" s="1"/>
  <c r="G718" i="2"/>
  <c r="A719" i="2"/>
  <c r="C719" i="2" s="1"/>
  <c r="B719" i="2"/>
  <c r="F719" i="2"/>
  <c r="G719" i="2"/>
  <c r="A720" i="2"/>
  <c r="B720" i="2"/>
  <c r="C720" i="2"/>
  <c r="F720" i="2"/>
  <c r="E720" i="2" s="1"/>
  <c r="G720" i="2"/>
  <c r="A721" i="2"/>
  <c r="C721" i="2" s="1"/>
  <c r="B721" i="2"/>
  <c r="F721" i="2"/>
  <c r="E721" i="2"/>
  <c r="G721" i="2"/>
  <c r="H721" i="2" s="1"/>
  <c r="C722" i="2"/>
  <c r="F722" i="2"/>
  <c r="E722" i="2"/>
  <c r="G722" i="2"/>
  <c r="H722" i="2" s="1"/>
  <c r="A723" i="2"/>
  <c r="C723" i="2"/>
  <c r="B723" i="2"/>
  <c r="F723" i="2"/>
  <c r="E723" i="2"/>
  <c r="G723" i="2"/>
  <c r="A724" i="2"/>
  <c r="C724" i="2" s="1"/>
  <c r="B724" i="2"/>
  <c r="F724" i="2"/>
  <c r="E724" i="2" s="1"/>
  <c r="G724" i="2"/>
  <c r="A725" i="2"/>
  <c r="C725" i="2" s="1"/>
  <c r="B725" i="2"/>
  <c r="F725" i="2"/>
  <c r="E725" i="2"/>
  <c r="G725" i="2"/>
  <c r="A726" i="2"/>
  <c r="C726" i="2"/>
  <c r="B726" i="2"/>
  <c r="F726" i="2"/>
  <c r="E726" i="2" s="1"/>
  <c r="G726" i="2"/>
  <c r="C727" i="2"/>
  <c r="F727" i="2"/>
  <c r="E727" i="2"/>
  <c r="G727" i="2"/>
  <c r="H727" i="2"/>
  <c r="A728" i="2"/>
  <c r="B728" i="2"/>
  <c r="C728" i="2"/>
  <c r="F728" i="2"/>
  <c r="E728" i="2" s="1"/>
  <c r="G728" i="2"/>
  <c r="A729" i="2"/>
  <c r="C729" i="2"/>
  <c r="B729" i="2"/>
  <c r="F729" i="2"/>
  <c r="E729" i="2"/>
  <c r="G729" i="2"/>
  <c r="A730" i="2"/>
  <c r="C730" i="2"/>
  <c r="B730" i="2"/>
  <c r="F730" i="2"/>
  <c r="E730" i="2" s="1"/>
  <c r="G730" i="2"/>
  <c r="A731" i="2"/>
  <c r="C731" i="2"/>
  <c r="B731" i="2"/>
  <c r="F731" i="2"/>
  <c r="E731" i="2"/>
  <c r="G731" i="2"/>
  <c r="C732" i="2"/>
  <c r="F732" i="2"/>
  <c r="E732" i="2"/>
  <c r="G732" i="2"/>
  <c r="A733" i="2"/>
  <c r="B733" i="2"/>
  <c r="C733" i="2"/>
  <c r="F733" i="2"/>
  <c r="E733" i="2" s="1"/>
  <c r="G733" i="2"/>
  <c r="A734" i="2"/>
  <c r="C734" i="2" s="1"/>
  <c r="B734" i="2"/>
  <c r="F734" i="2"/>
  <c r="H734" i="2" s="1"/>
  <c r="E734" i="2"/>
  <c r="G734" i="2"/>
  <c r="A735" i="2"/>
  <c r="C735" i="2"/>
  <c r="B735" i="2"/>
  <c r="F735" i="2"/>
  <c r="E735" i="2"/>
  <c r="G735" i="2"/>
  <c r="H735" i="2" s="1"/>
  <c r="A736" i="2"/>
  <c r="C736" i="2"/>
  <c r="B736" i="2"/>
  <c r="F736" i="2"/>
  <c r="E736" i="2"/>
  <c r="G736" i="2"/>
  <c r="H736" i="2"/>
  <c r="C737" i="2"/>
  <c r="F737" i="2"/>
  <c r="E737" i="2"/>
  <c r="G737" i="2"/>
  <c r="A738" i="2"/>
  <c r="C738" i="2"/>
  <c r="B738" i="2"/>
  <c r="F738" i="2"/>
  <c r="E738" i="2" s="1"/>
  <c r="G738" i="2"/>
  <c r="A739" i="2"/>
  <c r="C739" i="2" s="1"/>
  <c r="B739" i="2"/>
  <c r="F739" i="2"/>
  <c r="H739" i="2" s="1"/>
  <c r="E739" i="2"/>
  <c r="G739" i="2"/>
  <c r="A740" i="2"/>
  <c r="C740" i="2" s="1"/>
  <c r="B740" i="2"/>
  <c r="F740" i="2"/>
  <c r="E740" i="2"/>
  <c r="G740" i="2"/>
  <c r="A741" i="2"/>
  <c r="B741" i="2"/>
  <c r="C741" i="2"/>
  <c r="F741" i="2"/>
  <c r="E741" i="2" s="1"/>
  <c r="G741" i="2"/>
  <c r="C742" i="2"/>
  <c r="F742" i="2"/>
  <c r="E742" i="2"/>
  <c r="G742" i="2"/>
  <c r="A743" i="2"/>
  <c r="C743" i="2" s="1"/>
  <c r="B743" i="2"/>
  <c r="F743" i="2"/>
  <c r="E743" i="2"/>
  <c r="G743" i="2"/>
  <c r="A744" i="2"/>
  <c r="C744" i="2"/>
  <c r="B744" i="2"/>
  <c r="F744" i="2"/>
  <c r="E744" i="2"/>
  <c r="G744" i="2"/>
  <c r="H744" i="2"/>
  <c r="A745" i="2"/>
  <c r="C745" i="2"/>
  <c r="B745" i="2"/>
  <c r="F745" i="2"/>
  <c r="E745" i="2" s="1"/>
  <c r="G745" i="2"/>
  <c r="A746" i="2"/>
  <c r="C746" i="2" s="1"/>
  <c r="B746" i="2"/>
  <c r="F746" i="2"/>
  <c r="E746" i="2"/>
  <c r="G746" i="2"/>
  <c r="H746" i="2" s="1"/>
  <c r="C747" i="2"/>
  <c r="F747" i="2"/>
  <c r="E747" i="2"/>
  <c r="G747" i="2"/>
  <c r="A748" i="2"/>
  <c r="B748" i="2"/>
  <c r="C748" i="2"/>
  <c r="F748" i="2"/>
  <c r="E748" i="2"/>
  <c r="G748" i="2"/>
  <c r="A749" i="2"/>
  <c r="C749" i="2" s="1"/>
  <c r="B749" i="2"/>
  <c r="F749" i="2"/>
  <c r="H749" i="2" s="1"/>
  <c r="E749" i="2"/>
  <c r="G749" i="2"/>
  <c r="A750" i="2"/>
  <c r="C750" i="2"/>
  <c r="B750" i="2"/>
  <c r="F750" i="2"/>
  <c r="E750" i="2"/>
  <c r="G750" i="2"/>
  <c r="H750" i="2" s="1"/>
  <c r="A751" i="2"/>
  <c r="C751" i="2"/>
  <c r="B751" i="2"/>
  <c r="F751" i="2"/>
  <c r="E751" i="2"/>
  <c r="G751" i="2"/>
  <c r="C752" i="2"/>
  <c r="F752" i="2"/>
  <c r="E752" i="2"/>
  <c r="G752" i="2"/>
  <c r="H752" i="2"/>
  <c r="A753" i="2"/>
  <c r="C753" i="2"/>
  <c r="B753" i="2"/>
  <c r="F753" i="2"/>
  <c r="E753" i="2" s="1"/>
  <c r="G753" i="2"/>
  <c r="A754" i="2"/>
  <c r="C754" i="2" s="1"/>
  <c r="B754" i="2"/>
  <c r="F754" i="2"/>
  <c r="H754" i="2" s="1"/>
  <c r="E754" i="2"/>
  <c r="G754" i="2"/>
  <c r="A755" i="2"/>
  <c r="C755" i="2" s="1"/>
  <c r="B755" i="2"/>
  <c r="F755" i="2"/>
  <c r="G755" i="2"/>
  <c r="A756" i="2"/>
  <c r="C756" i="2" s="1"/>
  <c r="B756" i="2"/>
  <c r="F756" i="2"/>
  <c r="E756" i="2"/>
  <c r="G756" i="2"/>
  <c r="C757" i="2"/>
  <c r="F757" i="2"/>
  <c r="E757" i="2"/>
  <c r="G757" i="2"/>
  <c r="A758" i="2"/>
  <c r="C758" i="2"/>
  <c r="B758" i="2"/>
  <c r="F758" i="2"/>
  <c r="E758" i="2"/>
  <c r="G758" i="2"/>
  <c r="H758" i="2"/>
  <c r="A759" i="2"/>
  <c r="B759" i="2"/>
  <c r="C759" i="2"/>
  <c r="F759" i="2"/>
  <c r="G759" i="2"/>
  <c r="A760" i="2"/>
  <c r="C760" i="2"/>
  <c r="B760" i="2"/>
  <c r="F760" i="2"/>
  <c r="E760" i="2"/>
  <c r="G760" i="2"/>
  <c r="H760" i="2"/>
  <c r="A761" i="2"/>
  <c r="C761" i="2"/>
  <c r="B761" i="2"/>
  <c r="F761" i="2"/>
  <c r="E761" i="2" s="1"/>
  <c r="G761" i="2"/>
  <c r="C762" i="2"/>
  <c r="F762" i="2"/>
  <c r="E762" i="2"/>
  <c r="G762" i="2"/>
  <c r="H762" i="2"/>
  <c r="A763" i="2"/>
  <c r="C763" i="2"/>
  <c r="B763" i="2"/>
  <c r="F763" i="2"/>
  <c r="E763" i="2" s="1"/>
  <c r="G763" i="2"/>
  <c r="A764" i="2"/>
  <c r="C764" i="2"/>
  <c r="B764" i="2"/>
  <c r="F764" i="2"/>
  <c r="E764" i="2"/>
  <c r="G764" i="2"/>
  <c r="H764" i="2" s="1"/>
  <c r="A765" i="2"/>
  <c r="C765" i="2"/>
  <c r="B765" i="2"/>
  <c r="F765" i="2"/>
  <c r="E765" i="2"/>
  <c r="G765" i="2"/>
  <c r="A766" i="2"/>
  <c r="C766" i="2" s="1"/>
  <c r="B766" i="2"/>
  <c r="F766" i="2"/>
  <c r="E766" i="2"/>
  <c r="G766" i="2"/>
  <c r="C767" i="2"/>
  <c r="F767" i="2"/>
  <c r="G767" i="2"/>
  <c r="A768" i="2"/>
  <c r="C768" i="2"/>
  <c r="B768" i="2"/>
  <c r="F768" i="2"/>
  <c r="E768" i="2" s="1"/>
  <c r="G768" i="2"/>
  <c r="A769" i="2"/>
  <c r="C769" i="2" s="1"/>
  <c r="B769" i="2"/>
  <c r="F769" i="2"/>
  <c r="E769" i="2"/>
  <c r="G769" i="2"/>
  <c r="A770" i="2"/>
  <c r="C770" i="2"/>
  <c r="B770" i="2"/>
  <c r="F770" i="2"/>
  <c r="E770" i="2"/>
  <c r="G770" i="2"/>
  <c r="H770" i="2"/>
  <c r="A771" i="2"/>
  <c r="C771" i="2"/>
  <c r="B771" i="2"/>
  <c r="F771" i="2"/>
  <c r="E771" i="2" s="1"/>
  <c r="G771" i="2"/>
  <c r="C772" i="2"/>
  <c r="F772" i="2"/>
  <c r="E772" i="2" s="1"/>
  <c r="G772" i="2"/>
  <c r="A773" i="2"/>
  <c r="C773" i="2" s="1"/>
  <c r="B773" i="2"/>
  <c r="F773" i="2"/>
  <c r="H773" i="2" s="1"/>
  <c r="E773" i="2"/>
  <c r="G773" i="2"/>
  <c r="A774" i="2"/>
  <c r="C774" i="2" s="1"/>
  <c r="B774" i="2"/>
  <c r="F774" i="2"/>
  <c r="E774" i="2"/>
  <c r="G774" i="2"/>
  <c r="A775" i="2"/>
  <c r="C775" i="2"/>
  <c r="B775" i="2"/>
  <c r="F775" i="2"/>
  <c r="E775" i="2" s="1"/>
  <c r="G775" i="2"/>
  <c r="A776" i="2"/>
  <c r="C776" i="2" s="1"/>
  <c r="B776" i="2"/>
  <c r="F776" i="2"/>
  <c r="H776" i="2" s="1"/>
  <c r="E776" i="2"/>
  <c r="G776" i="2"/>
  <c r="C777" i="2"/>
  <c r="F777" i="2"/>
  <c r="E777" i="2" s="1"/>
  <c r="G777" i="2"/>
  <c r="A778" i="2"/>
  <c r="C778" i="2"/>
  <c r="B778" i="2"/>
  <c r="F778" i="2"/>
  <c r="E778" i="2"/>
  <c r="G778" i="2"/>
  <c r="A779" i="2"/>
  <c r="B779" i="2"/>
  <c r="C779" i="2"/>
  <c r="F779" i="2"/>
  <c r="E779" i="2" s="1"/>
  <c r="G779" i="2"/>
  <c r="A780" i="2"/>
  <c r="C780" i="2" s="1"/>
  <c r="B780" i="2"/>
  <c r="F780" i="2"/>
  <c r="H780" i="2" s="1"/>
  <c r="E780" i="2"/>
  <c r="G780" i="2"/>
  <c r="A781" i="2"/>
  <c r="C781" i="2"/>
  <c r="B781" i="2"/>
  <c r="F781" i="2"/>
  <c r="E781" i="2"/>
  <c r="G781" i="2"/>
  <c r="H781" i="2" s="1"/>
  <c r="C782" i="2"/>
  <c r="F782" i="2"/>
  <c r="H782" i="2" s="1"/>
  <c r="E782" i="2"/>
  <c r="G782" i="2"/>
  <c r="A783" i="2"/>
  <c r="C783" i="2"/>
  <c r="B783" i="2"/>
  <c r="F783" i="2"/>
  <c r="E783" i="2"/>
  <c r="G783" i="2"/>
  <c r="A784" i="2"/>
  <c r="C784" i="2"/>
  <c r="B784" i="2"/>
  <c r="F784" i="2"/>
  <c r="E784" i="2" s="1"/>
  <c r="G784" i="2"/>
  <c r="A785" i="2"/>
  <c r="C785" i="2" s="1"/>
  <c r="B785" i="2"/>
  <c r="F785" i="2"/>
  <c r="E785" i="2"/>
  <c r="G785" i="2"/>
  <c r="A786" i="2"/>
  <c r="C786" i="2"/>
  <c r="B786" i="2"/>
  <c r="F786" i="2"/>
  <c r="E786" i="2" s="1"/>
  <c r="G786" i="2"/>
  <c r="C787" i="2"/>
  <c r="F787" i="2"/>
  <c r="E787" i="2"/>
  <c r="G787" i="2"/>
  <c r="H787" i="2"/>
  <c r="A788" i="2"/>
  <c r="C788" i="2"/>
  <c r="B788" i="2"/>
  <c r="F788" i="2"/>
  <c r="E788" i="2" s="1"/>
  <c r="G788" i="2"/>
  <c r="A789" i="2"/>
  <c r="C789" i="2"/>
  <c r="B789" i="2"/>
  <c r="F789" i="2"/>
  <c r="E789" i="2"/>
  <c r="G789" i="2"/>
  <c r="A790" i="2"/>
  <c r="C790" i="2"/>
  <c r="B790" i="2"/>
  <c r="F790" i="2"/>
  <c r="E790" i="2" s="1"/>
  <c r="G790" i="2"/>
  <c r="A791" i="2"/>
  <c r="C791" i="2"/>
  <c r="B791" i="2"/>
  <c r="F791" i="2"/>
  <c r="E791" i="2"/>
  <c r="G791" i="2"/>
  <c r="C792" i="2"/>
  <c r="F792" i="2"/>
  <c r="E792" i="2"/>
  <c r="G792" i="2"/>
  <c r="A793" i="2"/>
  <c r="B793" i="2"/>
  <c r="C793" i="2"/>
  <c r="F793" i="2"/>
  <c r="E793" i="2" s="1"/>
  <c r="G793" i="2"/>
  <c r="A794" i="2"/>
  <c r="C794" i="2" s="1"/>
  <c r="B794" i="2"/>
  <c r="F794" i="2"/>
  <c r="H794" i="2" s="1"/>
  <c r="E794" i="2"/>
  <c r="G794" i="2"/>
  <c r="A795" i="2"/>
  <c r="C795" i="2"/>
  <c r="B795" i="2"/>
  <c r="F795" i="2"/>
  <c r="E795" i="2"/>
  <c r="G795" i="2"/>
  <c r="H795" i="2" s="1"/>
  <c r="A796" i="2"/>
  <c r="C796" i="2"/>
  <c r="B796" i="2"/>
  <c r="F796" i="2"/>
  <c r="E796" i="2"/>
  <c r="G796" i="2"/>
  <c r="H796" i="2"/>
  <c r="C797" i="2"/>
  <c r="F797" i="2"/>
  <c r="E797" i="2"/>
  <c r="G797" i="2"/>
  <c r="A798" i="2"/>
  <c r="C798" i="2"/>
  <c r="B798" i="2"/>
  <c r="F798" i="2"/>
  <c r="E798" i="2" s="1"/>
  <c r="G798" i="2"/>
  <c r="A799" i="2"/>
  <c r="C799" i="2" s="1"/>
  <c r="B799" i="2"/>
  <c r="F799" i="2"/>
  <c r="H799" i="2" s="1"/>
  <c r="E799" i="2"/>
  <c r="G799" i="2"/>
  <c r="A800" i="2"/>
  <c r="C800" i="2" s="1"/>
  <c r="B800" i="2"/>
  <c r="F800" i="2"/>
  <c r="E800" i="2"/>
  <c r="G800" i="2"/>
  <c r="A801" i="2"/>
  <c r="B801" i="2"/>
  <c r="C801" i="2"/>
  <c r="F801" i="2"/>
  <c r="E801" i="2" s="1"/>
  <c r="G801" i="2"/>
  <c r="C802" i="2"/>
  <c r="F802" i="2"/>
  <c r="E802" i="2"/>
  <c r="G802" i="2"/>
  <c r="A803" i="2"/>
  <c r="C803" i="2" s="1"/>
  <c r="B803" i="2"/>
  <c r="F803" i="2"/>
  <c r="E803" i="2"/>
  <c r="G803" i="2"/>
  <c r="A804" i="2"/>
  <c r="C804" i="2"/>
  <c r="B804" i="2"/>
  <c r="F804" i="2"/>
  <c r="E804" i="2"/>
  <c r="G804" i="2"/>
  <c r="A805" i="2"/>
  <c r="C805" i="2" s="1"/>
  <c r="B805" i="2"/>
  <c r="F805" i="2"/>
  <c r="H805" i="2" s="1"/>
  <c r="E805" i="2"/>
  <c r="G805" i="2"/>
  <c r="A806" i="2"/>
  <c r="C806" i="2" s="1"/>
  <c r="B806" i="2"/>
  <c r="F806" i="2"/>
  <c r="E806" i="2"/>
  <c r="G806" i="2"/>
  <c r="H806" i="2" s="1"/>
  <c r="C807" i="2"/>
  <c r="F807" i="2"/>
  <c r="G807" i="2"/>
  <c r="A808" i="2"/>
  <c r="C808" i="2"/>
  <c r="B808" i="2"/>
  <c r="F808" i="2"/>
  <c r="E808" i="2" s="1"/>
  <c r="G808" i="2"/>
  <c r="A809" i="2"/>
  <c r="C809" i="2" s="1"/>
  <c r="B809" i="2"/>
  <c r="F809" i="2"/>
  <c r="H809" i="2" s="1"/>
  <c r="E809" i="2"/>
  <c r="G809" i="2"/>
  <c r="A810" i="2"/>
  <c r="C810" i="2"/>
  <c r="B810" i="2"/>
  <c r="F810" i="2"/>
  <c r="E810" i="2"/>
  <c r="G810" i="2"/>
  <c r="A811" i="2"/>
  <c r="C811" i="2"/>
  <c r="B811" i="2"/>
  <c r="F811" i="2"/>
  <c r="E811" i="2" s="1"/>
  <c r="G811" i="2"/>
  <c r="C812" i="2"/>
  <c r="F812" i="2"/>
  <c r="E812" i="2" s="1"/>
  <c r="G812" i="2"/>
  <c r="A813" i="2"/>
  <c r="C813" i="2" s="1"/>
  <c r="B813" i="2"/>
  <c r="F813" i="2"/>
  <c r="E813" i="2"/>
  <c r="G813" i="2"/>
  <c r="A814" i="2"/>
  <c r="C814" i="2"/>
  <c r="B814" i="2"/>
  <c r="F814" i="2"/>
  <c r="E814" i="2" s="1"/>
  <c r="G814" i="2"/>
  <c r="A815" i="2"/>
  <c r="C815" i="2" s="1"/>
  <c r="B815" i="2"/>
  <c r="F815" i="2"/>
  <c r="H815" i="2" s="1"/>
  <c r="E815" i="2"/>
  <c r="G815" i="2"/>
  <c r="A816" i="2"/>
  <c r="C816" i="2"/>
  <c r="B816" i="2"/>
  <c r="F816" i="2"/>
  <c r="E816" i="2"/>
  <c r="G816" i="2"/>
  <c r="C817" i="2"/>
  <c r="F817" i="2"/>
  <c r="E817" i="2"/>
  <c r="G817" i="2"/>
  <c r="H817" i="2" s="1"/>
  <c r="A818" i="2"/>
  <c r="C818" i="2"/>
  <c r="B818" i="2"/>
  <c r="F818" i="2"/>
  <c r="E818" i="2"/>
  <c r="G818" i="2"/>
  <c r="A819" i="2"/>
  <c r="C819" i="2" s="1"/>
  <c r="B819" i="2"/>
  <c r="F819" i="2"/>
  <c r="G819" i="2"/>
  <c r="A820" i="2"/>
  <c r="C820" i="2"/>
  <c r="B820" i="2"/>
  <c r="F820" i="2"/>
  <c r="E820" i="2" s="1"/>
  <c r="G820" i="2"/>
  <c r="A821" i="2"/>
  <c r="C821" i="2"/>
  <c r="B821" i="2"/>
  <c r="F821" i="2"/>
  <c r="E821" i="2"/>
  <c r="G821" i="2"/>
  <c r="H821" i="2" s="1"/>
  <c r="C822" i="2"/>
  <c r="F822" i="2"/>
  <c r="H822" i="2" s="1"/>
  <c r="E822" i="2"/>
  <c r="G822" i="2"/>
  <c r="A823" i="2"/>
  <c r="C823" i="2" s="1"/>
  <c r="B823" i="2"/>
  <c r="F823" i="2"/>
  <c r="E823" i="2"/>
  <c r="G823" i="2"/>
  <c r="H823" i="2" s="1"/>
  <c r="A824" i="2"/>
  <c r="C824" i="2"/>
  <c r="B824" i="2"/>
  <c r="F824" i="2"/>
  <c r="E824" i="2"/>
  <c r="G824" i="2"/>
  <c r="A825" i="2"/>
  <c r="C825" i="2" s="1"/>
  <c r="B825" i="2"/>
  <c r="F825" i="2"/>
  <c r="E825" i="2"/>
  <c r="G825" i="2"/>
  <c r="A826" i="2"/>
  <c r="C826" i="2"/>
  <c r="B826" i="2"/>
  <c r="F826" i="2"/>
  <c r="E826" i="2"/>
  <c r="G826" i="2"/>
  <c r="H826" i="2"/>
  <c r="C827" i="2"/>
  <c r="F827" i="2"/>
  <c r="E827" i="2"/>
  <c r="G827" i="2"/>
  <c r="H827" i="2" s="1"/>
  <c r="A828" i="2"/>
  <c r="B828" i="2"/>
  <c r="C828" i="2"/>
  <c r="F828" i="2"/>
  <c r="E828" i="2"/>
  <c r="G828" i="2"/>
  <c r="A829" i="2"/>
  <c r="C829" i="2" s="1"/>
  <c r="B829" i="2"/>
  <c r="F829" i="2"/>
  <c r="G829" i="2"/>
  <c r="A830" i="2"/>
  <c r="C830" i="2"/>
  <c r="B830" i="2"/>
  <c r="F830" i="2"/>
  <c r="E830" i="2" s="1"/>
  <c r="G830" i="2"/>
  <c r="A831" i="2"/>
  <c r="C831" i="2"/>
  <c r="B831" i="2"/>
  <c r="F831" i="2"/>
  <c r="E831" i="2"/>
  <c r="G831" i="2"/>
  <c r="H831" i="2" s="1"/>
  <c r="C832" i="2"/>
  <c r="F832" i="2"/>
  <c r="E832" i="2"/>
  <c r="G832" i="2"/>
  <c r="A833" i="2"/>
  <c r="C833" i="2"/>
  <c r="B833" i="2"/>
  <c r="F833" i="2"/>
  <c r="E833" i="2"/>
  <c r="G833" i="2"/>
  <c r="H833" i="2"/>
  <c r="A834" i="2"/>
  <c r="B834" i="2"/>
  <c r="C834" i="2"/>
  <c r="F834" i="2"/>
  <c r="E834" i="2" s="1"/>
  <c r="G834" i="2"/>
  <c r="A835" i="2"/>
  <c r="C835" i="2" s="1"/>
  <c r="B835" i="2"/>
  <c r="F835" i="2"/>
  <c r="H835" i="2" s="1"/>
  <c r="E835" i="2"/>
  <c r="G835" i="2"/>
  <c r="A836" i="2"/>
  <c r="C836" i="2" s="1"/>
  <c r="B836" i="2"/>
  <c r="F836" i="2"/>
  <c r="E836" i="2"/>
  <c r="G836" i="2"/>
  <c r="H836" i="2" s="1"/>
  <c r="C837" i="2"/>
  <c r="F837" i="2"/>
  <c r="H837" i="2" s="1"/>
  <c r="E837" i="2"/>
  <c r="G837" i="2"/>
  <c r="A838" i="2"/>
  <c r="C838" i="2" s="1"/>
  <c r="B838" i="2"/>
  <c r="F838" i="2"/>
  <c r="E838" i="2"/>
  <c r="G838" i="2"/>
  <c r="H838" i="2" s="1"/>
  <c r="A839" i="2"/>
  <c r="B839" i="2"/>
  <c r="C839" i="2"/>
  <c r="F839" i="2"/>
  <c r="E839" i="2"/>
  <c r="G839" i="2"/>
  <c r="H839" i="2"/>
  <c r="A840" i="2"/>
  <c r="C840" i="2"/>
  <c r="B840" i="2"/>
  <c r="F840" i="2"/>
  <c r="E840" i="2" s="1"/>
  <c r="G840" i="2"/>
  <c r="A841" i="2"/>
  <c r="C841" i="2" s="1"/>
  <c r="B841" i="2"/>
  <c r="F841" i="2"/>
  <c r="G841" i="2"/>
  <c r="C842" i="2"/>
  <c r="F842" i="2"/>
  <c r="E842" i="2"/>
  <c r="G842" i="2"/>
  <c r="H842" i="2" s="1"/>
  <c r="A843" i="2"/>
  <c r="C843" i="2"/>
  <c r="B843" i="2"/>
  <c r="F843" i="2"/>
  <c r="G843" i="2"/>
  <c r="A844" i="2"/>
  <c r="C844" i="2"/>
  <c r="B844" i="2"/>
  <c r="F844" i="2"/>
  <c r="E844" i="2"/>
  <c r="G844" i="2"/>
  <c r="A845" i="2"/>
  <c r="C845" i="2" s="1"/>
  <c r="B845" i="2"/>
  <c r="F845" i="2"/>
  <c r="E845" i="2"/>
  <c r="G845" i="2"/>
  <c r="A846" i="2"/>
  <c r="C846" i="2"/>
  <c r="B846" i="2"/>
  <c r="F846" i="2"/>
  <c r="E846" i="2"/>
  <c r="G846" i="2"/>
  <c r="H846" i="2"/>
  <c r="C847" i="2"/>
  <c r="F847" i="2"/>
  <c r="G847" i="2"/>
  <c r="A848" i="2"/>
  <c r="C848" i="2" s="1"/>
  <c r="B848" i="2"/>
  <c r="F848" i="2"/>
  <c r="E848" i="2" s="1"/>
  <c r="G848" i="2"/>
  <c r="A849" i="2"/>
  <c r="B849" i="2"/>
  <c r="C849" i="2"/>
  <c r="F849" i="2"/>
  <c r="E849" i="2"/>
  <c r="G849" i="2"/>
  <c r="H849" i="2" s="1"/>
  <c r="A850" i="2"/>
  <c r="C850" i="2"/>
  <c r="B850" i="2"/>
  <c r="F850" i="2"/>
  <c r="E850" i="2" s="1"/>
  <c r="G850" i="2"/>
  <c r="A851" i="2"/>
  <c r="C851" i="2"/>
  <c r="B851" i="2"/>
  <c r="F851" i="2"/>
  <c r="E851" i="2"/>
  <c r="G851" i="2"/>
  <c r="H851" i="2" s="1"/>
  <c r="C852" i="2"/>
  <c r="F852" i="2"/>
  <c r="H852" i="2" s="1"/>
  <c r="G852" i="2"/>
  <c r="A853" i="2"/>
  <c r="C853" i="2"/>
  <c r="B853" i="2"/>
  <c r="F853" i="2"/>
  <c r="G853" i="2"/>
  <c r="A854" i="2"/>
  <c r="C854" i="2" s="1"/>
  <c r="B854" i="2"/>
  <c r="F854" i="2"/>
  <c r="H854" i="2" s="1"/>
  <c r="G854" i="2"/>
  <c r="A855" i="2"/>
  <c r="C855" i="2"/>
  <c r="B855" i="2"/>
  <c r="F855" i="2"/>
  <c r="E855" i="2"/>
  <c r="G855" i="2"/>
  <c r="H855" i="2" s="1"/>
  <c r="A856" i="2"/>
  <c r="C856" i="2"/>
  <c r="B856" i="2"/>
  <c r="F856" i="2"/>
  <c r="E856" i="2"/>
  <c r="G856" i="2"/>
  <c r="H856" i="2" s="1"/>
  <c r="C857" i="2"/>
  <c r="F857" i="2"/>
  <c r="E857" i="2"/>
  <c r="G857" i="2"/>
  <c r="H857" i="2" s="1"/>
  <c r="A858" i="2"/>
  <c r="B858" i="2"/>
  <c r="C858" i="2"/>
  <c r="F858" i="2"/>
  <c r="E858" i="2"/>
  <c r="G858" i="2"/>
  <c r="A859" i="2"/>
  <c r="C859" i="2" s="1"/>
  <c r="B859" i="2"/>
  <c r="F859" i="2"/>
  <c r="G859" i="2"/>
  <c r="A860" i="2"/>
  <c r="C860" i="2"/>
  <c r="B860" i="2"/>
  <c r="F860" i="2"/>
  <c r="E860" i="2" s="1"/>
  <c r="G860" i="2"/>
  <c r="H860" i="2"/>
  <c r="A861" i="2"/>
  <c r="C861" i="2" s="1"/>
  <c r="B861" i="2"/>
  <c r="F861" i="2"/>
  <c r="H861" i="2" s="1"/>
  <c r="G861" i="2"/>
  <c r="C862" i="2"/>
  <c r="F862" i="2"/>
  <c r="E862" i="2" s="1"/>
  <c r="G862" i="2"/>
  <c r="A863" i="2"/>
  <c r="C863" i="2" s="1"/>
  <c r="B863" i="2"/>
  <c r="F863" i="2"/>
  <c r="E863" i="2"/>
  <c r="G863" i="2"/>
  <c r="A864" i="2"/>
  <c r="C864" i="2"/>
  <c r="B864" i="2"/>
  <c r="F864" i="2"/>
  <c r="E864" i="2" s="1"/>
  <c r="G864" i="2"/>
  <c r="A865" i="2"/>
  <c r="C865" i="2"/>
  <c r="B865" i="2"/>
  <c r="F865" i="2"/>
  <c r="G865" i="2"/>
  <c r="A866" i="2"/>
  <c r="C866" i="2" s="1"/>
  <c r="B866" i="2"/>
  <c r="F866" i="2"/>
  <c r="E866" i="2" s="1"/>
  <c r="G866" i="2"/>
  <c r="C867" i="2"/>
  <c r="F867" i="2"/>
  <c r="G867" i="2"/>
  <c r="A868" i="2"/>
  <c r="C868" i="2"/>
  <c r="B868" i="2"/>
  <c r="F868" i="2"/>
  <c r="E868" i="2" s="1"/>
  <c r="G868" i="2"/>
  <c r="A869" i="2"/>
  <c r="C869" i="2" s="1"/>
  <c r="B869" i="2"/>
  <c r="F869" i="2"/>
  <c r="H869" i="2" s="1"/>
  <c r="G869" i="2"/>
  <c r="A870" i="2"/>
  <c r="C870" i="2"/>
  <c r="B870" i="2"/>
  <c r="F870" i="2"/>
  <c r="E870" i="2"/>
  <c r="G870" i="2"/>
  <c r="H870" i="2" s="1"/>
  <c r="A871" i="2"/>
  <c r="C871" i="2"/>
  <c r="B871" i="2"/>
  <c r="F871" i="2"/>
  <c r="G871" i="2"/>
  <c r="C872" i="2"/>
  <c r="F872" i="2"/>
  <c r="E872" i="2" s="1"/>
  <c r="G872" i="2"/>
  <c r="A873" i="2"/>
  <c r="C873" i="2"/>
  <c r="B873" i="2"/>
  <c r="F873" i="2"/>
  <c r="G873" i="2"/>
  <c r="A874" i="2"/>
  <c r="C874" i="2" s="1"/>
  <c r="B874" i="2"/>
  <c r="F874" i="2"/>
  <c r="E874" i="2" s="1"/>
  <c r="G874" i="2"/>
  <c r="A875" i="2"/>
  <c r="B875" i="2"/>
  <c r="C875" i="2"/>
  <c r="F875" i="2"/>
  <c r="E875" i="2"/>
  <c r="G875" i="2"/>
  <c r="H875" i="2" s="1"/>
  <c r="A876" i="2"/>
  <c r="B876" i="2"/>
  <c r="C876" i="2"/>
  <c r="F876" i="2"/>
  <c r="E876" i="2" s="1"/>
  <c r="G876" i="2"/>
  <c r="H876" i="2"/>
  <c r="C877" i="2"/>
  <c r="F877" i="2"/>
  <c r="E877" i="2"/>
  <c r="G877" i="2"/>
  <c r="A878" i="2"/>
  <c r="C878" i="2" s="1"/>
  <c r="B878" i="2"/>
  <c r="F878" i="2"/>
  <c r="E878" i="2" s="1"/>
  <c r="G878" i="2"/>
  <c r="A879" i="2"/>
  <c r="C879" i="2"/>
  <c r="B879" i="2"/>
  <c r="F879" i="2"/>
  <c r="G879" i="2"/>
  <c r="A880" i="2"/>
  <c r="C880" i="2" s="1"/>
  <c r="B880" i="2"/>
  <c r="F880" i="2"/>
  <c r="E880" i="2"/>
  <c r="G880" i="2"/>
  <c r="H880" i="2" s="1"/>
  <c r="A881" i="2"/>
  <c r="B881" i="2"/>
  <c r="C881" i="2"/>
  <c r="F881" i="2"/>
  <c r="E881" i="2"/>
  <c r="G881" i="2"/>
  <c r="H881" i="2"/>
  <c r="C882" i="2"/>
  <c r="F882" i="2"/>
  <c r="E882" i="2"/>
  <c r="G882" i="2"/>
  <c r="H882" i="2" s="1"/>
  <c r="A883" i="2"/>
  <c r="C883" i="2"/>
  <c r="B883" i="2"/>
  <c r="F883" i="2"/>
  <c r="E883" i="2"/>
  <c r="G883" i="2"/>
  <c r="H883" i="2" s="1"/>
  <c r="A884" i="2"/>
  <c r="C884" i="2"/>
  <c r="B884" i="2"/>
  <c r="F884" i="2"/>
  <c r="E884" i="2" s="1"/>
  <c r="G884" i="2"/>
  <c r="H884" i="2"/>
  <c r="A885" i="2"/>
  <c r="C885" i="2" s="1"/>
  <c r="B885" i="2"/>
  <c r="F885" i="2"/>
  <c r="G885" i="2"/>
  <c r="A886" i="2"/>
  <c r="C886" i="2"/>
  <c r="B886" i="2"/>
  <c r="F886" i="2"/>
  <c r="E886" i="2" s="1"/>
  <c r="G886" i="2"/>
  <c r="C887" i="2"/>
  <c r="F887" i="2"/>
  <c r="G887" i="2"/>
  <c r="A888" i="2"/>
  <c r="C888" i="2"/>
  <c r="B888" i="2"/>
  <c r="F888" i="2"/>
  <c r="E888" i="2"/>
  <c r="G888" i="2"/>
  <c r="A889" i="2"/>
  <c r="C889" i="2" s="1"/>
  <c r="B889" i="2"/>
  <c r="F889" i="2"/>
  <c r="H889" i="2" s="1"/>
  <c r="G889" i="2"/>
  <c r="A890" i="2"/>
  <c r="C890" i="2" s="1"/>
  <c r="B890" i="2"/>
  <c r="F890" i="2"/>
  <c r="E890" i="2"/>
  <c r="G890" i="2"/>
  <c r="A891" i="2"/>
  <c r="C891" i="2"/>
  <c r="B891" i="2"/>
  <c r="F891" i="2"/>
  <c r="G891" i="2"/>
  <c r="C892" i="2"/>
  <c r="F892" i="2"/>
  <c r="E892" i="2" s="1"/>
  <c r="G892" i="2"/>
  <c r="A893" i="2"/>
  <c r="C893" i="2"/>
  <c r="B893" i="2"/>
  <c r="F893" i="2"/>
  <c r="G893" i="2"/>
  <c r="A894" i="2"/>
  <c r="C894" i="2" s="1"/>
  <c r="B894" i="2"/>
  <c r="F894" i="2"/>
  <c r="E894" i="2"/>
  <c r="G894" i="2"/>
  <c r="H894" i="2" s="1"/>
  <c r="A895" i="2"/>
  <c r="C895" i="2"/>
  <c r="B895" i="2"/>
  <c r="F895" i="2"/>
  <c r="E895" i="2"/>
  <c r="G895" i="2"/>
  <c r="H895" i="2"/>
  <c r="A896" i="2"/>
  <c r="B896" i="2"/>
  <c r="C896" i="2"/>
  <c r="F896" i="2"/>
  <c r="E896" i="2" s="1"/>
  <c r="G896" i="2"/>
  <c r="C897" i="2"/>
  <c r="F897" i="2"/>
  <c r="E897" i="2" s="1"/>
  <c r="G897" i="2"/>
  <c r="A898" i="2"/>
  <c r="C898" i="2" s="1"/>
  <c r="B898" i="2"/>
  <c r="F898" i="2"/>
  <c r="E898" i="2"/>
  <c r="G898" i="2"/>
  <c r="A899" i="2"/>
  <c r="B899" i="2"/>
  <c r="C899" i="2"/>
  <c r="F899" i="2"/>
  <c r="E899" i="2" s="1"/>
  <c r="G899" i="2"/>
  <c r="A900" i="2"/>
  <c r="C900" i="2"/>
  <c r="B900" i="2"/>
  <c r="F900" i="2"/>
  <c r="E900" i="2"/>
  <c r="G900" i="2"/>
  <c r="H900" i="2" s="1"/>
  <c r="A901" i="2"/>
  <c r="C901" i="2"/>
  <c r="B901" i="2"/>
  <c r="F901" i="2"/>
  <c r="E901" i="2"/>
  <c r="G901" i="2"/>
  <c r="H901" i="2" s="1"/>
  <c r="C902" i="2"/>
  <c r="F902" i="2"/>
  <c r="E902" i="2"/>
  <c r="G902" i="2"/>
  <c r="H902" i="2" s="1"/>
  <c r="A903" i="2"/>
  <c r="C903" i="2"/>
  <c r="B903" i="2"/>
  <c r="F903" i="2"/>
  <c r="E903" i="2"/>
  <c r="G903" i="2"/>
  <c r="A904" i="2"/>
  <c r="C904" i="2" s="1"/>
  <c r="B904" i="2"/>
  <c r="F904" i="2"/>
  <c r="H904" i="2" s="1"/>
  <c r="G904" i="2"/>
  <c r="A905" i="2"/>
  <c r="C905" i="2"/>
  <c r="B905" i="2"/>
  <c r="F905" i="2"/>
  <c r="E905" i="2"/>
  <c r="G905" i="2"/>
  <c r="A906" i="2"/>
  <c r="C906" i="2"/>
  <c r="B906" i="2"/>
  <c r="F906" i="2"/>
  <c r="E906" i="2" s="1"/>
  <c r="G906" i="2"/>
  <c r="C907" i="2"/>
  <c r="F907" i="2"/>
  <c r="E907" i="2" s="1"/>
  <c r="G907" i="2"/>
  <c r="A908" i="2"/>
  <c r="C908" i="2"/>
  <c r="B908" i="2"/>
  <c r="F908" i="2"/>
  <c r="E908" i="2"/>
  <c r="G908" i="2"/>
  <c r="A909" i="2"/>
  <c r="C909" i="2"/>
  <c r="B909" i="2"/>
  <c r="F909" i="2"/>
  <c r="E909" i="2" s="1"/>
  <c r="G909" i="2"/>
  <c r="A910" i="2"/>
  <c r="C910" i="2" s="1"/>
  <c r="B910" i="2"/>
  <c r="F910" i="2"/>
  <c r="E910" i="2"/>
  <c r="G910" i="2"/>
  <c r="A911" i="2"/>
  <c r="C911" i="2"/>
  <c r="B911" i="2"/>
  <c r="F911" i="2"/>
  <c r="E911" i="2" s="1"/>
  <c r="G911" i="2"/>
  <c r="C912" i="2"/>
  <c r="F912" i="2"/>
  <c r="E912" i="2" s="1"/>
  <c r="G912" i="2"/>
  <c r="A913" i="2"/>
  <c r="C913" i="2" s="1"/>
  <c r="B913" i="2"/>
  <c r="F913" i="2"/>
  <c r="E913" i="2"/>
  <c r="G913" i="2"/>
  <c r="H913" i="2" s="1"/>
  <c r="A914" i="2"/>
  <c r="C914" i="2"/>
  <c r="B914" i="2"/>
  <c r="F914" i="2"/>
  <c r="E914" i="2"/>
  <c r="G914" i="2"/>
  <c r="H914" i="2"/>
  <c r="A915" i="2"/>
  <c r="C915" i="2"/>
  <c r="B915" i="2"/>
  <c r="F915" i="2"/>
  <c r="E915" i="2" s="1"/>
  <c r="G915" i="2"/>
  <c r="A916" i="2"/>
  <c r="C916" i="2" s="1"/>
  <c r="B916" i="2"/>
  <c r="F916" i="2"/>
  <c r="E916" i="2"/>
  <c r="G916" i="2"/>
  <c r="H916" i="2" s="1"/>
  <c r="C917" i="2"/>
  <c r="F917" i="2"/>
  <c r="E917" i="2"/>
  <c r="G917" i="2"/>
  <c r="A918" i="2"/>
  <c r="C918" i="2"/>
  <c r="B918" i="2"/>
  <c r="F918" i="2"/>
  <c r="E918" i="2"/>
  <c r="G918" i="2"/>
  <c r="H918" i="2"/>
  <c r="A919" i="2"/>
  <c r="C919" i="2"/>
  <c r="B919" i="2"/>
  <c r="F919" i="2"/>
  <c r="E919" i="2" s="1"/>
  <c r="G919" i="2"/>
  <c r="A920" i="2"/>
  <c r="C920" i="2" s="1"/>
  <c r="B920" i="2"/>
  <c r="F920" i="2"/>
  <c r="E920" i="2"/>
  <c r="G920" i="2"/>
  <c r="A921" i="2"/>
  <c r="C921" i="2"/>
  <c r="B921" i="2"/>
  <c r="F921" i="2"/>
  <c r="E921" i="2" s="1"/>
  <c r="G921" i="2"/>
  <c r="H921" i="2"/>
  <c r="C922" i="2"/>
  <c r="F922" i="2"/>
  <c r="E922" i="2"/>
  <c r="G922" i="2"/>
  <c r="A923" i="2"/>
  <c r="C923" i="2" s="1"/>
  <c r="B923" i="2"/>
  <c r="F923" i="2"/>
  <c r="E923" i="2" s="1"/>
  <c r="G923" i="2"/>
  <c r="A924" i="2"/>
  <c r="B924" i="2"/>
  <c r="C924" i="2"/>
  <c r="F924" i="2"/>
  <c r="E924" i="2"/>
  <c r="G924" i="2"/>
  <c r="A925" i="2"/>
  <c r="C925" i="2" s="1"/>
  <c r="B925" i="2"/>
  <c r="F925" i="2"/>
  <c r="E925" i="2"/>
  <c r="G925" i="2"/>
  <c r="A926" i="2"/>
  <c r="C926" i="2"/>
  <c r="B926" i="2"/>
  <c r="F926" i="2"/>
  <c r="E926" i="2"/>
  <c r="G926" i="2"/>
  <c r="H926" i="2"/>
  <c r="C927" i="2"/>
  <c r="F927" i="2"/>
  <c r="E927" i="2"/>
  <c r="G927" i="2"/>
  <c r="H927" i="2" s="1"/>
  <c r="A928" i="2"/>
  <c r="C928" i="2"/>
  <c r="B928" i="2"/>
  <c r="F928" i="2"/>
  <c r="E928" i="2"/>
  <c r="G928" i="2"/>
  <c r="H928" i="2" s="1"/>
  <c r="A929" i="2"/>
  <c r="C929" i="2"/>
  <c r="B929" i="2"/>
  <c r="F929" i="2"/>
  <c r="E929" i="2" s="1"/>
  <c r="G929" i="2"/>
  <c r="A930" i="2"/>
  <c r="C930" i="2" s="1"/>
  <c r="B930" i="2"/>
  <c r="F930" i="2"/>
  <c r="E930" i="2"/>
  <c r="G930" i="2"/>
  <c r="H930" i="2" s="1"/>
  <c r="A931" i="2"/>
  <c r="C931" i="2"/>
  <c r="B931" i="2"/>
  <c r="F931" i="2"/>
  <c r="E931" i="2"/>
  <c r="G931" i="2"/>
  <c r="C932" i="2"/>
  <c r="F932" i="2"/>
  <c r="E932" i="2"/>
  <c r="G932" i="2"/>
  <c r="H932" i="2"/>
  <c r="A933" i="2"/>
  <c r="B933" i="2"/>
  <c r="C933" i="2"/>
  <c r="F933" i="2"/>
  <c r="E933" i="2" s="1"/>
  <c r="G933" i="2"/>
  <c r="A934" i="2"/>
  <c r="C934" i="2" s="1"/>
  <c r="B934" i="2"/>
  <c r="F934" i="2"/>
  <c r="E934" i="2"/>
  <c r="G934" i="2"/>
  <c r="A935" i="2"/>
  <c r="C935" i="2"/>
  <c r="B935" i="2"/>
  <c r="F935" i="2"/>
  <c r="E935" i="2"/>
  <c r="G935" i="2"/>
  <c r="A936" i="2"/>
  <c r="C936" i="2" s="1"/>
  <c r="B936" i="2"/>
  <c r="F936" i="2"/>
  <c r="H936" i="2" s="1"/>
  <c r="G936" i="2"/>
  <c r="C937" i="2"/>
  <c r="F937" i="2"/>
  <c r="E937" i="2" s="1"/>
  <c r="G937" i="2"/>
  <c r="A938" i="2"/>
  <c r="C938" i="2" s="1"/>
  <c r="B938" i="2"/>
  <c r="F938" i="2"/>
  <c r="H938" i="2" s="1"/>
  <c r="E938" i="2"/>
  <c r="G938" i="2"/>
  <c r="A939" i="2"/>
  <c r="C939" i="2" s="1"/>
  <c r="B939" i="2"/>
  <c r="F939" i="2"/>
  <c r="E939" i="2"/>
  <c r="G939" i="2"/>
  <c r="A940" i="2"/>
  <c r="C940" i="2"/>
  <c r="B940" i="2"/>
  <c r="F940" i="2"/>
  <c r="E940" i="2" s="1"/>
  <c r="G940" i="2"/>
  <c r="A941" i="2"/>
  <c r="C941" i="2" s="1"/>
  <c r="B941" i="2"/>
  <c r="F941" i="2"/>
  <c r="E941" i="2"/>
  <c r="G941" i="2"/>
  <c r="H941" i="2" s="1"/>
  <c r="C942" i="2"/>
  <c r="F942" i="2"/>
  <c r="H942" i="2" s="1"/>
  <c r="E942" i="2"/>
  <c r="G942" i="2"/>
  <c r="A943" i="2"/>
  <c r="C943" i="2" s="1"/>
  <c r="B943" i="2"/>
  <c r="F943" i="2"/>
  <c r="E943" i="2"/>
  <c r="G943" i="2"/>
  <c r="H943" i="2" s="1"/>
  <c r="A944" i="2"/>
  <c r="C944" i="2"/>
  <c r="B944" i="2"/>
  <c r="F944" i="2"/>
  <c r="G944" i="2"/>
  <c r="H944" i="2"/>
  <c r="A945" i="2"/>
  <c r="C945" i="2" s="1"/>
  <c r="B945" i="2"/>
  <c r="F945" i="2"/>
  <c r="G945" i="2"/>
  <c r="A946" i="2"/>
  <c r="C946" i="2"/>
  <c r="B946" i="2"/>
  <c r="F946" i="2"/>
  <c r="E946" i="2" s="1"/>
  <c r="G946" i="2"/>
  <c r="C947" i="2"/>
  <c r="F947" i="2"/>
  <c r="H947" i="2" s="1"/>
  <c r="G947" i="2"/>
  <c r="A948" i="2"/>
  <c r="C948" i="2" s="1"/>
  <c r="B948" i="2"/>
  <c r="F948" i="2"/>
  <c r="E948" i="2"/>
  <c r="G948" i="2"/>
  <c r="A949" i="2"/>
  <c r="B949" i="2"/>
  <c r="C949" i="2"/>
  <c r="F949" i="2"/>
  <c r="E949" i="2" s="1"/>
  <c r="G949" i="2"/>
  <c r="A950" i="2"/>
  <c r="C950" i="2" s="1"/>
  <c r="B950" i="2"/>
  <c r="F950" i="2"/>
  <c r="H950" i="2" s="1"/>
  <c r="G950" i="2"/>
  <c r="A951" i="2"/>
  <c r="C951" i="2"/>
  <c r="B951" i="2"/>
  <c r="F951" i="2"/>
  <c r="E951" i="2" s="1"/>
  <c r="G951" i="2"/>
  <c r="C952" i="2"/>
  <c r="F952" i="2"/>
  <c r="E952" i="2" s="1"/>
  <c r="G952" i="2"/>
  <c r="A953" i="2"/>
  <c r="C953" i="2"/>
  <c r="B953" i="2"/>
  <c r="F953" i="2"/>
  <c r="E953" i="2"/>
  <c r="G953" i="2"/>
  <c r="A954" i="2"/>
  <c r="C954" i="2" s="1"/>
  <c r="B954" i="2"/>
  <c r="F954" i="2"/>
  <c r="E954" i="2"/>
  <c r="G954" i="2"/>
  <c r="A955" i="2"/>
  <c r="C955" i="2" s="1"/>
  <c r="B955" i="2"/>
  <c r="F955" i="2"/>
  <c r="E955" i="2"/>
  <c r="G955" i="2"/>
  <c r="H955" i="2"/>
  <c r="A956" i="2"/>
  <c r="B956" i="2"/>
  <c r="C956" i="2"/>
  <c r="F956" i="2"/>
  <c r="E956" i="2" s="1"/>
  <c r="G956" i="2"/>
  <c r="C957" i="2"/>
  <c r="F957" i="2"/>
  <c r="E957" i="2"/>
  <c r="G957" i="2"/>
  <c r="A958" i="2"/>
  <c r="C958" i="2" s="1"/>
  <c r="B958" i="2"/>
  <c r="F958" i="2"/>
  <c r="E958" i="2"/>
  <c r="G958" i="2"/>
  <c r="H958" i="2"/>
  <c r="A959" i="2"/>
  <c r="C959" i="2" s="1"/>
  <c r="B959" i="2"/>
  <c r="F959" i="2"/>
  <c r="E959" i="2"/>
  <c r="G959" i="2"/>
  <c r="H959" i="2" s="1"/>
  <c r="A960" i="2"/>
  <c r="C960" i="2" s="1"/>
  <c r="B960" i="2"/>
  <c r="F960" i="2"/>
  <c r="E960" i="2"/>
  <c r="G960" i="2"/>
  <c r="A961" i="2"/>
  <c r="C961" i="2" s="1"/>
  <c r="B961" i="2"/>
  <c r="F961" i="2"/>
  <c r="E961" i="2" s="1"/>
  <c r="G961" i="2"/>
  <c r="C962" i="2"/>
  <c r="F962" i="2"/>
  <c r="E962" i="2" s="1"/>
  <c r="G962" i="2"/>
  <c r="A963" i="2"/>
  <c r="C963" i="2"/>
  <c r="B963" i="2"/>
  <c r="F963" i="2"/>
  <c r="E963" i="2" s="1"/>
  <c r="G963" i="2"/>
  <c r="A964" i="2"/>
  <c r="B964" i="2"/>
  <c r="C964" i="2"/>
  <c r="F964" i="2"/>
  <c r="E964" i="2"/>
  <c r="G964" i="2"/>
  <c r="A965" i="2"/>
  <c r="C965" i="2" s="1"/>
  <c r="B965" i="2"/>
  <c r="F965" i="2"/>
  <c r="H965" i="2" s="1"/>
  <c r="G965" i="2"/>
  <c r="A966" i="2"/>
  <c r="C966" i="2" s="1"/>
  <c r="B966" i="2"/>
  <c r="F966" i="2"/>
  <c r="G966" i="2"/>
  <c r="H966" i="2" s="1"/>
  <c r="C967" i="2"/>
  <c r="F967" i="2"/>
  <c r="E967" i="2"/>
  <c r="G967" i="2"/>
  <c r="H967" i="2" s="1"/>
  <c r="A968" i="2"/>
  <c r="C968" i="2" s="1"/>
  <c r="B968" i="2"/>
  <c r="F968" i="2"/>
  <c r="G968" i="2"/>
  <c r="H968" i="2" s="1"/>
  <c r="A969" i="2"/>
  <c r="C969" i="2" s="1"/>
  <c r="B969" i="2"/>
  <c r="F969" i="2"/>
  <c r="E969" i="2" s="1"/>
  <c r="G969" i="2"/>
  <c r="A970" i="2"/>
  <c r="C970" i="2"/>
  <c r="B970" i="2"/>
  <c r="F970" i="2"/>
  <c r="E970" i="2"/>
  <c r="G970" i="2"/>
  <c r="H970" i="2" s="1"/>
  <c r="A971" i="2"/>
  <c r="B971" i="2"/>
  <c r="C971" i="2"/>
  <c r="F971" i="2"/>
  <c r="E971" i="2" s="1"/>
  <c r="G971" i="2"/>
  <c r="H971" i="2" s="1"/>
  <c r="C972" i="2"/>
  <c r="F972" i="2"/>
  <c r="E972" i="2"/>
  <c r="G972" i="2"/>
  <c r="H972" i="2"/>
  <c r="A973" i="2"/>
  <c r="C973" i="2"/>
  <c r="B973" i="2"/>
  <c r="F973" i="2"/>
  <c r="E973" i="2" s="1"/>
  <c r="G973" i="2"/>
  <c r="H973" i="2"/>
  <c r="A974" i="2"/>
  <c r="C974" i="2" s="1"/>
  <c r="B974" i="2"/>
  <c r="F974" i="2"/>
  <c r="E974" i="2"/>
  <c r="G974" i="2"/>
  <c r="A975" i="2"/>
  <c r="C975" i="2" s="1"/>
  <c r="B975" i="2"/>
  <c r="F975" i="2"/>
  <c r="E975" i="2"/>
  <c r="G975" i="2"/>
  <c r="H975" i="2"/>
  <c r="A976" i="2"/>
  <c r="B976" i="2"/>
  <c r="C976" i="2"/>
  <c r="F976" i="2"/>
  <c r="E976" i="2" s="1"/>
  <c r="G976" i="2"/>
  <c r="C977" i="2"/>
  <c r="F977" i="2"/>
  <c r="E977" i="2" s="1"/>
  <c r="G977" i="2"/>
  <c r="H977" i="2" s="1"/>
  <c r="A978" i="2"/>
  <c r="B978" i="2"/>
  <c r="C978" i="2"/>
  <c r="F978" i="2"/>
  <c r="E978" i="2"/>
  <c r="G978" i="2"/>
  <c r="A979" i="2"/>
  <c r="C979" i="2" s="1"/>
  <c r="B979" i="2"/>
  <c r="F979" i="2"/>
  <c r="E979" i="2"/>
  <c r="G979" i="2"/>
  <c r="H979" i="2"/>
  <c r="A980" i="2"/>
  <c r="C980" i="2"/>
  <c r="B980" i="2"/>
  <c r="F980" i="2"/>
  <c r="G980" i="2"/>
  <c r="H980" i="2"/>
  <c r="A981" i="2"/>
  <c r="C981" i="2"/>
  <c r="B981" i="2"/>
  <c r="F981" i="2"/>
  <c r="E981" i="2" s="1"/>
  <c r="G981" i="2"/>
  <c r="C982" i="2"/>
  <c r="F982" i="2"/>
  <c r="H982" i="2" s="1"/>
  <c r="G982" i="2"/>
  <c r="A983" i="2"/>
  <c r="C983" i="2"/>
  <c r="B983" i="2"/>
  <c r="F983" i="2"/>
  <c r="E983" i="2" s="1"/>
  <c r="G983" i="2"/>
  <c r="A984" i="2"/>
  <c r="C984" i="2" s="1"/>
  <c r="B984" i="2"/>
  <c r="F984" i="2"/>
  <c r="E984" i="2" s="1"/>
  <c r="G984" i="2"/>
  <c r="H984" i="2" s="1"/>
  <c r="A985" i="2"/>
  <c r="C985" i="2"/>
  <c r="B985" i="2"/>
  <c r="F985" i="2"/>
  <c r="E985" i="2"/>
  <c r="G985" i="2"/>
  <c r="H985" i="2" s="1"/>
  <c r="A986" i="2"/>
  <c r="C986" i="2"/>
  <c r="B986" i="2"/>
  <c r="F986" i="2"/>
  <c r="E986" i="2" s="1"/>
  <c r="G986" i="2"/>
  <c r="C987" i="2"/>
  <c r="F987" i="2"/>
  <c r="E987" i="2" s="1"/>
  <c r="G987" i="2"/>
  <c r="H987" i="2"/>
  <c r="A988" i="2"/>
  <c r="C988" i="2" s="1"/>
  <c r="B988" i="2"/>
  <c r="F988" i="2"/>
  <c r="E988" i="2"/>
  <c r="G988" i="2"/>
  <c r="A989" i="2"/>
  <c r="C989" i="2" s="1"/>
  <c r="B989" i="2"/>
  <c r="F989" i="2"/>
  <c r="E989" i="2"/>
  <c r="G989" i="2"/>
  <c r="H989" i="2"/>
  <c r="A990" i="2"/>
  <c r="B990" i="2"/>
  <c r="C990" i="2"/>
  <c r="F990" i="2"/>
  <c r="E990" i="2" s="1"/>
  <c r="G990" i="2"/>
  <c r="A991" i="2"/>
  <c r="C991" i="2" s="1"/>
  <c r="B991" i="2"/>
  <c r="F991" i="2"/>
  <c r="E991" i="2" s="1"/>
  <c r="G991" i="2"/>
  <c r="C992" i="2"/>
  <c r="F992" i="2"/>
  <c r="E992" i="2" s="1"/>
  <c r="G992" i="2"/>
  <c r="A993" i="2"/>
  <c r="C993" i="2"/>
  <c r="B993" i="2"/>
  <c r="F993" i="2"/>
  <c r="G993" i="2"/>
  <c r="H993" i="2"/>
  <c r="A994" i="2"/>
  <c r="C994" i="2" s="1"/>
  <c r="B994" i="2"/>
  <c r="F994" i="2"/>
  <c r="G994" i="2"/>
  <c r="H994" i="2" s="1"/>
  <c r="A995" i="2"/>
  <c r="C995" i="2"/>
  <c r="B995" i="2"/>
  <c r="F995" i="2"/>
  <c r="E995" i="2"/>
  <c r="G995" i="2"/>
  <c r="A996" i="2"/>
  <c r="B996" i="2"/>
  <c r="C996" i="2"/>
  <c r="F996" i="2"/>
  <c r="E996" i="2" s="1"/>
  <c r="G996" i="2"/>
  <c r="C27" i="3"/>
  <c r="H27" i="3"/>
  <c r="G27" i="3"/>
  <c r="I27" i="3"/>
  <c r="K27" i="3"/>
  <c r="M27" i="3"/>
  <c r="T27" i="3"/>
  <c r="C28" i="3"/>
  <c r="H28" i="3"/>
  <c r="G28" i="3" s="1"/>
  <c r="I28" i="3"/>
  <c r="K28" i="3"/>
  <c r="R28" i="3" s="1"/>
  <c r="M28" i="3"/>
  <c r="T28" i="3" s="1"/>
  <c r="C29" i="3"/>
  <c r="H29" i="3"/>
  <c r="G29" i="3"/>
  <c r="I29" i="3"/>
  <c r="K29" i="3"/>
  <c r="R29" i="3" s="1"/>
  <c r="M29" i="3"/>
  <c r="T29" i="3"/>
  <c r="C30" i="3"/>
  <c r="H30" i="3"/>
  <c r="G30" i="3" s="1"/>
  <c r="I30" i="3"/>
  <c r="K30" i="3"/>
  <c r="R30" i="3" s="1"/>
  <c r="M30" i="3"/>
  <c r="T30" i="3" s="1"/>
  <c r="C31" i="3"/>
  <c r="H31" i="3"/>
  <c r="G31" i="3"/>
  <c r="I31" i="3"/>
  <c r="J31" i="3"/>
  <c r="K31" i="3"/>
  <c r="R31" i="3" s="1"/>
  <c r="M31" i="3"/>
  <c r="T31" i="3" s="1"/>
  <c r="C32" i="3"/>
  <c r="H32" i="3"/>
  <c r="G32" i="3"/>
  <c r="I32" i="3"/>
  <c r="K32" i="3"/>
  <c r="R32" i="3" s="1"/>
  <c r="M32" i="3"/>
  <c r="T32" i="3" s="1"/>
  <c r="C33" i="3"/>
  <c r="H33" i="3"/>
  <c r="G33" i="3"/>
  <c r="I33" i="3"/>
  <c r="J33" i="3"/>
  <c r="K33" i="3"/>
  <c r="M33" i="3"/>
  <c r="T33" i="3" s="1"/>
  <c r="C34" i="3"/>
  <c r="H34" i="3"/>
  <c r="G34" i="3" s="1"/>
  <c r="I34" i="3"/>
  <c r="K34" i="3"/>
  <c r="R34" i="3"/>
  <c r="M34" i="3"/>
  <c r="T34" i="3" s="1"/>
  <c r="C35" i="3"/>
  <c r="H35" i="3"/>
  <c r="G35" i="3"/>
  <c r="I35" i="3"/>
  <c r="J35" i="3"/>
  <c r="K35" i="3"/>
  <c r="R35" i="3"/>
  <c r="M35" i="3"/>
  <c r="T35" i="3"/>
  <c r="K36" i="3"/>
  <c r="C36" i="3"/>
  <c r="H36" i="3"/>
  <c r="G36" i="3" s="1"/>
  <c r="I36" i="3"/>
  <c r="J36" i="3" s="1"/>
  <c r="R36" i="3"/>
  <c r="T36" i="3"/>
  <c r="C37" i="3"/>
  <c r="H37" i="3"/>
  <c r="G37" i="3" s="1"/>
  <c r="I37" i="3"/>
  <c r="K37" i="3"/>
  <c r="R37" i="3" s="1"/>
  <c r="M37" i="3"/>
  <c r="T37" i="3" s="1"/>
  <c r="C38" i="3"/>
  <c r="H38" i="3"/>
  <c r="G38" i="3" s="1"/>
  <c r="I38" i="3"/>
  <c r="K38" i="3"/>
  <c r="R38" i="3" s="1"/>
  <c r="M38" i="3"/>
  <c r="T38" i="3" s="1"/>
  <c r="C39" i="3"/>
  <c r="H39" i="3"/>
  <c r="G39" i="3"/>
  <c r="I39" i="3"/>
  <c r="K39" i="3"/>
  <c r="R39" i="3" s="1"/>
  <c r="M39" i="3"/>
  <c r="T39" i="3" s="1"/>
  <c r="C40" i="3"/>
  <c r="H40" i="3"/>
  <c r="G40" i="3"/>
  <c r="I40" i="3"/>
  <c r="J40" i="3"/>
  <c r="K40" i="3"/>
  <c r="R40" i="3" s="1"/>
  <c r="M40" i="3"/>
  <c r="T40" i="3" s="1"/>
  <c r="C41" i="3"/>
  <c r="H41" i="3"/>
  <c r="G41" i="3" s="1"/>
  <c r="K41" i="3"/>
  <c r="R41" i="3"/>
  <c r="M41" i="3"/>
  <c r="T41" i="3" s="1"/>
  <c r="C42" i="3"/>
  <c r="H42" i="3"/>
  <c r="G42" i="3"/>
  <c r="J42" i="3"/>
  <c r="K42" i="3"/>
  <c r="R42" i="3" s="1"/>
  <c r="M42" i="3"/>
  <c r="T42" i="3" s="1"/>
  <c r="K43" i="3"/>
  <c r="R43" i="3" s="1"/>
  <c r="K44" i="3"/>
  <c r="R44" i="3" s="1"/>
  <c r="K45" i="3"/>
  <c r="K46" i="3"/>
  <c r="C43" i="3"/>
  <c r="H43" i="3"/>
  <c r="G43" i="3"/>
  <c r="I43" i="3"/>
  <c r="J43" i="3"/>
  <c r="M43" i="3"/>
  <c r="T43" i="3" s="1"/>
  <c r="C44" i="3"/>
  <c r="H44" i="3"/>
  <c r="G44" i="3" s="1"/>
  <c r="I44" i="3"/>
  <c r="J44" i="3" s="1"/>
  <c r="M44" i="3"/>
  <c r="T44" i="3" s="1"/>
  <c r="C45" i="3"/>
  <c r="H45" i="3"/>
  <c r="G45" i="3" s="1"/>
  <c r="I45" i="3"/>
  <c r="J45" i="3" s="1"/>
  <c r="R45" i="3"/>
  <c r="M45" i="3"/>
  <c r="T45" i="3" s="1"/>
  <c r="C46" i="3"/>
  <c r="H46" i="3"/>
  <c r="G46" i="3"/>
  <c r="I46" i="3"/>
  <c r="J46" i="3"/>
  <c r="R46" i="3"/>
  <c r="M46" i="3"/>
  <c r="T46" i="3" s="1"/>
  <c r="C47" i="3"/>
  <c r="H47" i="3"/>
  <c r="G47" i="3" s="1"/>
  <c r="I47" i="3"/>
  <c r="J47" i="3" s="1"/>
  <c r="K47" i="3"/>
  <c r="R47" i="3" s="1"/>
  <c r="M47" i="3"/>
  <c r="T47" i="3" s="1"/>
  <c r="K48" i="3"/>
  <c r="R48" i="3" s="1"/>
  <c r="K49" i="3"/>
  <c r="K50" i="3"/>
  <c r="K51" i="3"/>
  <c r="C48" i="3"/>
  <c r="H48" i="3"/>
  <c r="G48" i="3"/>
  <c r="I48" i="3"/>
  <c r="J48" i="3"/>
  <c r="M48" i="3"/>
  <c r="T48" i="3" s="1"/>
  <c r="C49" i="3"/>
  <c r="H49" i="3"/>
  <c r="G49" i="3" s="1"/>
  <c r="I49" i="3"/>
  <c r="J49" i="3" s="1"/>
  <c r="R49" i="3"/>
  <c r="M49" i="3"/>
  <c r="T49" i="3"/>
  <c r="C50" i="3"/>
  <c r="H50" i="3"/>
  <c r="G50" i="3" s="1"/>
  <c r="I50" i="3"/>
  <c r="J50" i="3" s="1"/>
  <c r="R50" i="3"/>
  <c r="M50" i="3"/>
  <c r="T50" i="3"/>
  <c r="C51" i="3"/>
  <c r="H51" i="3"/>
  <c r="G51" i="3" s="1"/>
  <c r="I51" i="3"/>
  <c r="J51" i="3" s="1"/>
  <c r="M51" i="3"/>
  <c r="T51" i="3" s="1"/>
  <c r="C52" i="3"/>
  <c r="K52" i="3"/>
  <c r="R52" i="3" s="1"/>
  <c r="M52" i="3"/>
  <c r="T52" i="3" s="1"/>
  <c r="K53" i="3"/>
  <c r="K54" i="3"/>
  <c r="R54" i="3" s="1"/>
  <c r="K55" i="3"/>
  <c r="R55" i="3" s="1"/>
  <c r="C53" i="3"/>
  <c r="R53" i="3"/>
  <c r="M53" i="3"/>
  <c r="T53" i="3" s="1"/>
  <c r="C54" i="3"/>
  <c r="M54" i="3"/>
  <c r="T54" i="3" s="1"/>
  <c r="C55" i="3"/>
  <c r="M55" i="3"/>
  <c r="T55" i="3" s="1"/>
  <c r="C56" i="3"/>
  <c r="C57" i="3"/>
  <c r="H57" i="3"/>
  <c r="G57" i="3" s="1"/>
  <c r="I57" i="3"/>
  <c r="J57" i="3" s="1"/>
  <c r="M57" i="3"/>
  <c r="T57" i="3" s="1"/>
  <c r="K58" i="3"/>
  <c r="R58" i="3" s="1"/>
  <c r="K59" i="3"/>
  <c r="K60" i="3"/>
  <c r="R60" i="3" s="1"/>
  <c r="K61" i="3"/>
  <c r="C58" i="3"/>
  <c r="H58" i="3"/>
  <c r="G58" i="3"/>
  <c r="I58" i="3"/>
  <c r="J58" i="3"/>
  <c r="M58" i="3"/>
  <c r="T58" i="3" s="1"/>
  <c r="C59" i="3"/>
  <c r="H59" i="3"/>
  <c r="G59" i="3"/>
  <c r="I59" i="3"/>
  <c r="J59" i="3"/>
  <c r="M59" i="3"/>
  <c r="T59" i="3"/>
  <c r="C60" i="3"/>
  <c r="H60" i="3"/>
  <c r="G60" i="3" s="1"/>
  <c r="I60" i="3"/>
  <c r="J60" i="3" s="1"/>
  <c r="M60" i="3"/>
  <c r="T60" i="3"/>
  <c r="C61" i="3"/>
  <c r="H61" i="3"/>
  <c r="G61" i="3" s="1"/>
  <c r="I61" i="3"/>
  <c r="J61" i="3" s="1"/>
  <c r="R61" i="3"/>
  <c r="M61" i="3"/>
  <c r="T61" i="3"/>
  <c r="C62" i="3"/>
  <c r="H62" i="3"/>
  <c r="G62" i="3" s="1"/>
  <c r="I62" i="3"/>
  <c r="J62" i="3" s="1"/>
  <c r="K62" i="3"/>
  <c r="R62" i="3" s="1"/>
  <c r="M62" i="3"/>
  <c r="T62" i="3" s="1"/>
  <c r="K63" i="3"/>
  <c r="R63" i="3" s="1"/>
  <c r="K64" i="3"/>
  <c r="K65" i="3"/>
  <c r="K66" i="3"/>
  <c r="C63" i="3"/>
  <c r="H63" i="3"/>
  <c r="G63" i="3"/>
  <c r="I63" i="3"/>
  <c r="J63" i="3"/>
  <c r="M63" i="3"/>
  <c r="T63" i="3" s="1"/>
  <c r="C64" i="3"/>
  <c r="H64" i="3"/>
  <c r="G64" i="3"/>
  <c r="I64" i="3"/>
  <c r="J64" i="3"/>
  <c r="R64" i="3"/>
  <c r="M64" i="3"/>
  <c r="T64" i="3" s="1"/>
  <c r="C65" i="3"/>
  <c r="H65" i="3"/>
  <c r="G65" i="3" s="1"/>
  <c r="I65" i="3"/>
  <c r="J65" i="3" s="1"/>
  <c r="M65" i="3"/>
  <c r="T65" i="3" s="1"/>
  <c r="C66" i="3"/>
  <c r="H66" i="3"/>
  <c r="G66" i="3" s="1"/>
  <c r="I66" i="3"/>
  <c r="J66" i="3" s="1"/>
  <c r="M66" i="3"/>
  <c r="T66" i="3" s="1"/>
  <c r="R66" i="3"/>
  <c r="C67" i="3"/>
  <c r="H67" i="3"/>
  <c r="G67" i="3" s="1"/>
  <c r="I67" i="3"/>
  <c r="J67" i="3" s="1"/>
  <c r="K67" i="3"/>
  <c r="R67" i="3" s="1"/>
  <c r="M67" i="3"/>
  <c r="T67" i="3" s="1"/>
  <c r="K68" i="3"/>
  <c r="R68" i="3" s="1"/>
  <c r="K69" i="3"/>
  <c r="K70" i="3"/>
  <c r="R70" i="3" s="1"/>
  <c r="K71" i="3"/>
  <c r="R71" i="3" s="1"/>
  <c r="C68" i="3"/>
  <c r="H68" i="3"/>
  <c r="G68" i="3"/>
  <c r="I68" i="3"/>
  <c r="J68" i="3"/>
  <c r="M68" i="3"/>
  <c r="T68" i="3" s="1"/>
  <c r="C69" i="3"/>
  <c r="H69" i="3"/>
  <c r="G69" i="3"/>
  <c r="I69" i="3"/>
  <c r="J69" i="3"/>
  <c r="R69" i="3"/>
  <c r="M69" i="3"/>
  <c r="T69" i="3" s="1"/>
  <c r="C70" i="3"/>
  <c r="H70" i="3"/>
  <c r="G70" i="3"/>
  <c r="I70" i="3"/>
  <c r="J70" i="3"/>
  <c r="M70" i="3"/>
  <c r="T70" i="3" s="1"/>
  <c r="C71" i="3"/>
  <c r="H71" i="3"/>
  <c r="G71" i="3"/>
  <c r="I71" i="3"/>
  <c r="J71" i="3"/>
  <c r="M71" i="3"/>
  <c r="T71" i="3" s="1"/>
  <c r="C72" i="3"/>
  <c r="H72" i="3"/>
  <c r="G72" i="3"/>
  <c r="I72" i="3"/>
  <c r="J72" i="3"/>
  <c r="K72" i="3"/>
  <c r="M72" i="3"/>
  <c r="T72" i="3" s="1"/>
  <c r="K73" i="3"/>
  <c r="K74" i="3"/>
  <c r="K75" i="3"/>
  <c r="K76" i="3"/>
  <c r="C73" i="3"/>
  <c r="H73" i="3"/>
  <c r="G73" i="3" s="1"/>
  <c r="I73" i="3"/>
  <c r="J73" i="3" s="1"/>
  <c r="M73" i="3"/>
  <c r="T73" i="3" s="1"/>
  <c r="C74" i="3"/>
  <c r="H74" i="3"/>
  <c r="G74" i="3" s="1"/>
  <c r="I74" i="3"/>
  <c r="J74" i="3" s="1"/>
  <c r="R74" i="3"/>
  <c r="M74" i="3"/>
  <c r="T74" i="3" s="1"/>
  <c r="C75" i="3"/>
  <c r="H75" i="3"/>
  <c r="G75" i="3" s="1"/>
  <c r="I75" i="3"/>
  <c r="M75" i="3"/>
  <c r="T75" i="3" s="1"/>
  <c r="C76" i="3"/>
  <c r="H76" i="3"/>
  <c r="G76" i="3"/>
  <c r="I76" i="3"/>
  <c r="J76" i="3"/>
  <c r="M76" i="3"/>
  <c r="T76" i="3" s="1"/>
  <c r="C77" i="3"/>
  <c r="H77" i="3"/>
  <c r="G77" i="3" s="1"/>
  <c r="I77" i="3"/>
  <c r="K77" i="3"/>
  <c r="R77" i="3" s="1"/>
  <c r="M77" i="3"/>
  <c r="T77" i="3" s="1"/>
  <c r="K78" i="3"/>
  <c r="R78" i="3" s="1"/>
  <c r="K79" i="3"/>
  <c r="K80" i="3"/>
  <c r="K81" i="3"/>
  <c r="C78" i="3"/>
  <c r="H78" i="3"/>
  <c r="G78" i="3"/>
  <c r="I78" i="3"/>
  <c r="J78" i="3"/>
  <c r="M78" i="3"/>
  <c r="T78" i="3" s="1"/>
  <c r="C79" i="3"/>
  <c r="H79" i="3"/>
  <c r="G79" i="3"/>
  <c r="I79" i="3"/>
  <c r="J79" i="3"/>
  <c r="R79" i="3"/>
  <c r="M79" i="3"/>
  <c r="T79" i="3" s="1"/>
  <c r="C80" i="3"/>
  <c r="H80" i="3"/>
  <c r="G80" i="3" s="1"/>
  <c r="I80" i="3"/>
  <c r="J80" i="3"/>
  <c r="R80" i="3"/>
  <c r="M80" i="3"/>
  <c r="T80" i="3" s="1"/>
  <c r="C81" i="3"/>
  <c r="H81" i="3"/>
  <c r="G81" i="3" s="1"/>
  <c r="I81" i="3"/>
  <c r="J81" i="3"/>
  <c r="R81" i="3"/>
  <c r="M81" i="3"/>
  <c r="T81" i="3" s="1"/>
  <c r="C82" i="3"/>
  <c r="H82" i="3"/>
  <c r="G82" i="3" s="1"/>
  <c r="I82" i="3"/>
  <c r="J82" i="3"/>
  <c r="K82" i="3"/>
  <c r="M82" i="3"/>
  <c r="T82" i="3" s="1"/>
  <c r="K83" i="3"/>
  <c r="K84" i="3"/>
  <c r="R84" i="3" s="1"/>
  <c r="K85" i="3"/>
  <c r="K86" i="3"/>
  <c r="R86" i="3" s="1"/>
  <c r="C83" i="3"/>
  <c r="H83" i="3"/>
  <c r="G83" i="3" s="1"/>
  <c r="I83" i="3"/>
  <c r="J83" i="3"/>
  <c r="M83" i="3"/>
  <c r="T83" i="3" s="1"/>
  <c r="C84" i="3"/>
  <c r="H84" i="3"/>
  <c r="G84" i="3" s="1"/>
  <c r="I84" i="3"/>
  <c r="J84" i="3" s="1"/>
  <c r="M84" i="3"/>
  <c r="T84" i="3" s="1"/>
  <c r="C85" i="3"/>
  <c r="H85" i="3"/>
  <c r="G85" i="3"/>
  <c r="I85" i="3"/>
  <c r="J85" i="3" s="1"/>
  <c r="M85" i="3"/>
  <c r="T85" i="3" s="1"/>
  <c r="C86" i="3"/>
  <c r="H86" i="3"/>
  <c r="G86" i="3" s="1"/>
  <c r="I86" i="3"/>
  <c r="J86" i="3"/>
  <c r="M86" i="3"/>
  <c r="T86" i="3" s="1"/>
  <c r="C87" i="3"/>
  <c r="H87" i="3"/>
  <c r="G87" i="3"/>
  <c r="I87" i="3"/>
  <c r="J87" i="3" s="1"/>
  <c r="K87" i="3"/>
  <c r="R87" i="3"/>
  <c r="M87" i="3"/>
  <c r="T87" i="3" s="1"/>
  <c r="K88" i="3"/>
  <c r="K89" i="3"/>
  <c r="K90" i="3"/>
  <c r="K91" i="3"/>
  <c r="C88" i="3"/>
  <c r="H88" i="3"/>
  <c r="G88" i="3" s="1"/>
  <c r="I88" i="3"/>
  <c r="J88" i="3" s="1"/>
  <c r="R88" i="3"/>
  <c r="M88" i="3"/>
  <c r="T88" i="3" s="1"/>
  <c r="C89" i="3"/>
  <c r="H89" i="3"/>
  <c r="G89" i="3"/>
  <c r="I89" i="3"/>
  <c r="J89" i="3" s="1"/>
  <c r="M89" i="3"/>
  <c r="T89" i="3" s="1"/>
  <c r="C90" i="3"/>
  <c r="H90" i="3"/>
  <c r="G90" i="3" s="1"/>
  <c r="I90" i="3"/>
  <c r="J90" i="3" s="1"/>
  <c r="R90" i="3"/>
  <c r="M90" i="3"/>
  <c r="T90" i="3" s="1"/>
  <c r="C91" i="3"/>
  <c r="H91" i="3"/>
  <c r="G91" i="3"/>
  <c r="I91" i="3"/>
  <c r="J91" i="3" s="1"/>
  <c r="M91" i="3"/>
  <c r="T91" i="3"/>
  <c r="C92" i="3"/>
  <c r="H92" i="3"/>
  <c r="G92" i="3" s="1"/>
  <c r="I92" i="3"/>
  <c r="J92" i="3" s="1"/>
  <c r="K92" i="3"/>
  <c r="R92" i="3" s="1"/>
  <c r="M92" i="3"/>
  <c r="T92" i="3" s="1"/>
  <c r="K93" i="3"/>
  <c r="R93" i="3" s="1"/>
  <c r="K94" i="3"/>
  <c r="K95" i="3"/>
  <c r="K96" i="3"/>
  <c r="C93" i="3"/>
  <c r="H93" i="3"/>
  <c r="G93" i="3"/>
  <c r="I93" i="3"/>
  <c r="J93" i="3" s="1"/>
  <c r="M93" i="3"/>
  <c r="T93" i="3" s="1"/>
  <c r="C94" i="3"/>
  <c r="H94" i="3"/>
  <c r="G94" i="3"/>
  <c r="I94" i="3"/>
  <c r="J94" i="3" s="1"/>
  <c r="R94" i="3"/>
  <c r="M94" i="3"/>
  <c r="T94" i="3" s="1"/>
  <c r="C95" i="3"/>
  <c r="H95" i="3"/>
  <c r="G95" i="3"/>
  <c r="I95" i="3"/>
  <c r="J95" i="3" s="1"/>
  <c r="R95" i="3"/>
  <c r="M95" i="3"/>
  <c r="T95" i="3" s="1"/>
  <c r="C96" i="3"/>
  <c r="H96" i="3"/>
  <c r="G96" i="3"/>
  <c r="I96" i="3"/>
  <c r="J96" i="3" s="1"/>
  <c r="M96" i="3"/>
  <c r="T96" i="3" s="1"/>
  <c r="O96" i="3"/>
  <c r="N96" i="3" s="1"/>
  <c r="C97" i="3"/>
  <c r="H97" i="3"/>
  <c r="G97" i="3"/>
  <c r="I97" i="3"/>
  <c r="J97" i="3" s="1"/>
  <c r="K97" i="3"/>
  <c r="M97" i="3"/>
  <c r="T97" i="3"/>
  <c r="K98" i="3"/>
  <c r="R98" i="3" s="1"/>
  <c r="K99" i="3"/>
  <c r="K100" i="3"/>
  <c r="R100" i="3" s="1"/>
  <c r="C98" i="3"/>
  <c r="H98" i="3"/>
  <c r="G98" i="3" s="1"/>
  <c r="I98" i="3"/>
  <c r="J98" i="3"/>
  <c r="M98" i="3"/>
  <c r="T98" i="3" s="1"/>
  <c r="C99" i="3"/>
  <c r="H99" i="3"/>
  <c r="G99" i="3"/>
  <c r="I99" i="3"/>
  <c r="J99" i="3" s="1"/>
  <c r="R99" i="3"/>
  <c r="M99" i="3"/>
  <c r="T99" i="3" s="1"/>
  <c r="C100" i="3"/>
  <c r="H100" i="3"/>
  <c r="G100" i="3"/>
  <c r="I100" i="3"/>
  <c r="J100" i="3" s="1"/>
  <c r="M100" i="3"/>
  <c r="T100" i="3" s="1"/>
  <c r="C101" i="3"/>
  <c r="H101" i="3"/>
  <c r="G101" i="3" s="1"/>
  <c r="M101" i="3"/>
  <c r="T101" i="3" s="1"/>
  <c r="C102" i="3"/>
  <c r="H102" i="3"/>
  <c r="G102" i="3"/>
  <c r="I102" i="3"/>
  <c r="J102" i="3" s="1"/>
  <c r="K102" i="3"/>
  <c r="R102" i="3"/>
  <c r="M102" i="3"/>
  <c r="T102" i="3" s="1"/>
  <c r="C103" i="3"/>
  <c r="H103" i="3"/>
  <c r="G103" i="3"/>
  <c r="I103" i="3"/>
  <c r="K103" i="3"/>
  <c r="M103" i="3"/>
  <c r="T103" i="3"/>
  <c r="C104" i="3"/>
  <c r="H104" i="3"/>
  <c r="I104" i="3"/>
  <c r="K104" i="3"/>
  <c r="R104" i="3" s="1"/>
  <c r="M104" i="3"/>
  <c r="T104" i="3" s="1"/>
  <c r="C105" i="3"/>
  <c r="H105" i="3"/>
  <c r="G105" i="3"/>
  <c r="I105" i="3"/>
  <c r="J105" i="3" s="1"/>
  <c r="K105" i="3"/>
  <c r="R105" i="3" s="1"/>
  <c r="M105" i="3"/>
  <c r="T105" i="3" s="1"/>
  <c r="C106" i="3"/>
  <c r="H106" i="3"/>
  <c r="G106" i="3"/>
  <c r="I106" i="3"/>
  <c r="J106" i="3" s="1"/>
  <c r="K106" i="3"/>
  <c r="R106" i="3"/>
  <c r="M106" i="3"/>
  <c r="T106" i="3" s="1"/>
  <c r="C107" i="3"/>
  <c r="H107" i="3"/>
  <c r="G107" i="3"/>
  <c r="I107" i="3"/>
  <c r="K107" i="3"/>
  <c r="R107" i="3"/>
  <c r="M107" i="3"/>
  <c r="T107" i="3" s="1"/>
  <c r="C108" i="3"/>
  <c r="H108" i="3"/>
  <c r="G108" i="3"/>
  <c r="I108" i="3"/>
  <c r="J108" i="3" s="1"/>
  <c r="K108" i="3"/>
  <c r="O110" i="3" s="1"/>
  <c r="N110" i="3" s="1"/>
  <c r="M108" i="3"/>
  <c r="T108" i="3" s="1"/>
  <c r="C109" i="3"/>
  <c r="H109" i="3"/>
  <c r="G109" i="3"/>
  <c r="I109" i="3"/>
  <c r="K109" i="3"/>
  <c r="M109" i="3"/>
  <c r="T109" i="3" s="1"/>
  <c r="C110" i="3"/>
  <c r="H110" i="3"/>
  <c r="G110" i="3" s="1"/>
  <c r="I110" i="3"/>
  <c r="J110" i="3"/>
  <c r="K110" i="3"/>
  <c r="R110" i="3" s="1"/>
  <c r="M110" i="3"/>
  <c r="T110" i="3"/>
  <c r="K111" i="3"/>
  <c r="C111" i="3"/>
  <c r="H111" i="3"/>
  <c r="G111" i="3" s="1"/>
  <c r="I111" i="3"/>
  <c r="R111" i="3"/>
  <c r="M111" i="3"/>
  <c r="T111" i="3" s="1"/>
  <c r="C112" i="3"/>
  <c r="H112" i="3"/>
  <c r="G112" i="3"/>
  <c r="I112" i="3"/>
  <c r="K112" i="3"/>
  <c r="R112" i="3" s="1"/>
  <c r="M112" i="3"/>
  <c r="T112" i="3"/>
  <c r="C113" i="3"/>
  <c r="H113" i="3"/>
  <c r="G113" i="3"/>
  <c r="I113" i="3"/>
  <c r="J113" i="3" s="1"/>
  <c r="K113" i="3"/>
  <c r="R113" i="3"/>
  <c r="M113" i="3"/>
  <c r="T113" i="3" s="1"/>
  <c r="C114" i="3"/>
  <c r="H114" i="3"/>
  <c r="G114" i="3"/>
  <c r="I114" i="3"/>
  <c r="J114" i="3" s="1"/>
  <c r="K114" i="3"/>
  <c r="R114" i="3"/>
  <c r="M114" i="3"/>
  <c r="T114" i="3" s="1"/>
  <c r="C115" i="3"/>
  <c r="H115" i="3"/>
  <c r="G115" i="3"/>
  <c r="I115" i="3"/>
  <c r="J115" i="3" s="1"/>
  <c r="K115" i="3"/>
  <c r="R115" i="3"/>
  <c r="M115" i="3"/>
  <c r="T115" i="3" s="1"/>
  <c r="C116" i="3"/>
  <c r="H116" i="3"/>
  <c r="G116" i="3"/>
  <c r="I116" i="3"/>
  <c r="J116" i="3" s="1"/>
  <c r="K116" i="3"/>
  <c r="R116" i="3" s="1"/>
  <c r="M116" i="3"/>
  <c r="T116" i="3" s="1"/>
  <c r="C117" i="3"/>
  <c r="H117" i="3"/>
  <c r="G117" i="3"/>
  <c r="I117" i="3"/>
  <c r="K117" i="3"/>
  <c r="R117" i="3" s="1"/>
  <c r="M117" i="3"/>
  <c r="T117" i="3" s="1"/>
  <c r="C118" i="3"/>
  <c r="H118" i="3"/>
  <c r="G118" i="3" s="1"/>
  <c r="I118" i="3"/>
  <c r="K118" i="3"/>
  <c r="M118" i="3"/>
  <c r="T118" i="3" s="1"/>
  <c r="C119" i="3"/>
  <c r="H119" i="3"/>
  <c r="G119" i="3" s="1"/>
  <c r="I119" i="3"/>
  <c r="K119" i="3"/>
  <c r="R119" i="3" s="1"/>
  <c r="M119" i="3"/>
  <c r="T119" i="3" s="1"/>
  <c r="C120" i="3"/>
  <c r="H120" i="3"/>
  <c r="G120" i="3"/>
  <c r="I120" i="3"/>
  <c r="J120" i="3" s="1"/>
  <c r="K120" i="3"/>
  <c r="M120" i="3"/>
  <c r="T120" i="3" s="1"/>
  <c r="C121" i="3"/>
  <c r="H121" i="3"/>
  <c r="G121" i="3" s="1"/>
  <c r="I121" i="3"/>
  <c r="J121" i="3"/>
  <c r="K121" i="3"/>
  <c r="M121" i="3"/>
  <c r="T121" i="3"/>
  <c r="C122" i="3"/>
  <c r="H122" i="3"/>
  <c r="G122" i="3"/>
  <c r="I122" i="3"/>
  <c r="K122" i="3"/>
  <c r="R122" i="3" s="1"/>
  <c r="M122" i="3"/>
  <c r="T122" i="3"/>
  <c r="C123" i="3"/>
  <c r="H123" i="3"/>
  <c r="G123" i="3"/>
  <c r="I123" i="3"/>
  <c r="K123" i="3"/>
  <c r="R123" i="3" s="1"/>
  <c r="M123" i="3"/>
  <c r="T123" i="3"/>
  <c r="C124" i="3"/>
  <c r="H124" i="3"/>
  <c r="G124" i="3"/>
  <c r="I124" i="3"/>
  <c r="J124" i="3" s="1"/>
  <c r="K124" i="3"/>
  <c r="M124" i="3"/>
  <c r="T124" i="3"/>
  <c r="C125" i="3"/>
  <c r="H125" i="3"/>
  <c r="G125" i="3"/>
  <c r="I125" i="3"/>
  <c r="J125" i="3" s="1"/>
  <c r="K125" i="3"/>
  <c r="M125" i="3"/>
  <c r="T125" i="3"/>
  <c r="C126" i="3"/>
  <c r="H126" i="3"/>
  <c r="G126" i="3"/>
  <c r="I126" i="3"/>
  <c r="J126" i="3" s="1"/>
  <c r="K126" i="3"/>
  <c r="R126" i="3" s="1"/>
  <c r="M126" i="3"/>
  <c r="T126" i="3" s="1"/>
  <c r="C127" i="3"/>
  <c r="H127" i="3"/>
  <c r="G127" i="3" s="1"/>
  <c r="I127" i="3"/>
  <c r="J127" i="3"/>
  <c r="K127" i="3"/>
  <c r="M127" i="3"/>
  <c r="T127" i="3" s="1"/>
  <c r="C128" i="3"/>
  <c r="H128" i="3"/>
  <c r="I128" i="3"/>
  <c r="K128" i="3"/>
  <c r="R128" i="3" s="1"/>
  <c r="M128" i="3"/>
  <c r="T128" i="3"/>
  <c r="C129" i="3"/>
  <c r="H129" i="3"/>
  <c r="G129" i="3" s="1"/>
  <c r="I129" i="3"/>
  <c r="K129" i="3"/>
  <c r="R129" i="3" s="1"/>
  <c r="M129" i="3"/>
  <c r="T129" i="3"/>
  <c r="C130" i="3"/>
  <c r="H130" i="3"/>
  <c r="G130" i="3" s="1"/>
  <c r="I130" i="3"/>
  <c r="J130" i="3"/>
  <c r="K130" i="3"/>
  <c r="M130" i="3"/>
  <c r="T130" i="3"/>
  <c r="C131" i="3"/>
  <c r="H131" i="3"/>
  <c r="I131" i="3"/>
  <c r="J131" i="3"/>
  <c r="K131" i="3"/>
  <c r="M131" i="3"/>
  <c r="T131" i="3" s="1"/>
  <c r="O131" i="3"/>
  <c r="P131" i="3"/>
  <c r="Q131" i="3"/>
  <c r="C132" i="3"/>
  <c r="H132" i="3"/>
  <c r="I132" i="3"/>
  <c r="K132" i="3"/>
  <c r="M132" i="3"/>
  <c r="T132" i="3" s="1"/>
  <c r="C133" i="3"/>
  <c r="H133" i="3"/>
  <c r="I133" i="3"/>
  <c r="K133" i="3"/>
  <c r="R133" i="3" s="1"/>
  <c r="M133" i="3"/>
  <c r="T133" i="3" s="1"/>
  <c r="C134" i="3"/>
  <c r="H134" i="3"/>
  <c r="G134" i="3"/>
  <c r="I134" i="3"/>
  <c r="K134" i="3"/>
  <c r="R134" i="3" s="1"/>
  <c r="M134" i="3"/>
  <c r="T134" i="3"/>
  <c r="C135" i="3"/>
  <c r="H135" i="3"/>
  <c r="G135" i="3"/>
  <c r="I135" i="3"/>
  <c r="K135" i="3"/>
  <c r="R135" i="3" s="1"/>
  <c r="M135" i="3"/>
  <c r="T135" i="3" s="1"/>
  <c r="C136" i="3"/>
  <c r="H136" i="3"/>
  <c r="I136" i="3"/>
  <c r="K136" i="3"/>
  <c r="R136" i="3" s="1"/>
  <c r="M136" i="3"/>
  <c r="T136" i="3"/>
  <c r="P136" i="3"/>
  <c r="C137" i="3"/>
  <c r="H137" i="3"/>
  <c r="I137" i="3"/>
  <c r="K137" i="3"/>
  <c r="M137" i="3"/>
  <c r="T137" i="3" s="1"/>
  <c r="C138" i="3"/>
  <c r="H138" i="3"/>
  <c r="G138" i="3"/>
  <c r="I138" i="3"/>
  <c r="K138" i="3"/>
  <c r="M138" i="3"/>
  <c r="T138" i="3"/>
  <c r="C139" i="3"/>
  <c r="H139" i="3"/>
  <c r="I139" i="3"/>
  <c r="K139" i="3"/>
  <c r="M139" i="3"/>
  <c r="T139" i="3" s="1"/>
  <c r="C140" i="3"/>
  <c r="H140" i="3"/>
  <c r="G140" i="3" s="1"/>
  <c r="I140" i="3"/>
  <c r="K140" i="3"/>
  <c r="M140" i="3"/>
  <c r="T140" i="3" s="1"/>
  <c r="C141" i="3"/>
  <c r="H141" i="3"/>
  <c r="G141" i="3"/>
  <c r="I141" i="3"/>
  <c r="K141" i="3"/>
  <c r="R141" i="3" s="1"/>
  <c r="M141" i="3"/>
  <c r="T141" i="3" s="1"/>
  <c r="C142" i="3"/>
  <c r="H142" i="3"/>
  <c r="G142" i="3" s="1"/>
  <c r="I142" i="3"/>
  <c r="K142" i="3"/>
  <c r="R142" i="3" s="1"/>
  <c r="M142" i="3"/>
  <c r="T142" i="3" s="1"/>
  <c r="C143" i="3"/>
  <c r="H143" i="3"/>
  <c r="G143" i="3"/>
  <c r="I143" i="3"/>
  <c r="K143" i="3"/>
  <c r="M143" i="3"/>
  <c r="T143" i="3"/>
  <c r="C144" i="3"/>
  <c r="H144" i="3"/>
  <c r="I144" i="3"/>
  <c r="K144" i="3"/>
  <c r="M144" i="3"/>
  <c r="T144" i="3" s="1"/>
  <c r="C145" i="3"/>
  <c r="H145" i="3"/>
  <c r="G145" i="3"/>
  <c r="I145" i="3"/>
  <c r="J145" i="3" s="1"/>
  <c r="K145" i="3"/>
  <c r="R145" i="3" s="1"/>
  <c r="M145" i="3"/>
  <c r="T145" i="3" s="1"/>
  <c r="C146" i="3"/>
  <c r="H146" i="3"/>
  <c r="G146" i="3"/>
  <c r="I146" i="3"/>
  <c r="J146" i="3"/>
  <c r="K146" i="3"/>
  <c r="R146" i="3"/>
  <c r="M146" i="3"/>
  <c r="T146" i="3"/>
  <c r="C147" i="3"/>
  <c r="H147" i="3"/>
  <c r="G147" i="3" s="1"/>
  <c r="I147" i="3"/>
  <c r="K147" i="3"/>
  <c r="R147" i="3"/>
  <c r="M147" i="3"/>
  <c r="T147" i="3" s="1"/>
  <c r="C148" i="3"/>
  <c r="H148" i="3"/>
  <c r="G148" i="3"/>
  <c r="I148" i="3"/>
  <c r="J148" i="3"/>
  <c r="K148" i="3"/>
  <c r="M148" i="3"/>
  <c r="T148" i="3" s="1"/>
  <c r="C149" i="3"/>
  <c r="H149" i="3"/>
  <c r="G149" i="3" s="1"/>
  <c r="I149" i="3"/>
  <c r="K149" i="3"/>
  <c r="R149" i="3"/>
  <c r="M149" i="3"/>
  <c r="T149" i="3" s="1"/>
  <c r="C150" i="3"/>
  <c r="H150" i="3"/>
  <c r="G150" i="3"/>
  <c r="I150" i="3"/>
  <c r="J150" i="3"/>
  <c r="K150" i="3"/>
  <c r="R150" i="3" s="1"/>
  <c r="M150" i="3"/>
  <c r="T150" i="3" s="1"/>
  <c r="C151" i="3"/>
  <c r="H151" i="3"/>
  <c r="G151" i="3" s="1"/>
  <c r="I151" i="3"/>
  <c r="K151" i="3"/>
  <c r="R151" i="3" s="1"/>
  <c r="M151" i="3"/>
  <c r="T151" i="3" s="1"/>
  <c r="C152" i="3"/>
  <c r="H152" i="3"/>
  <c r="G152" i="3" s="1"/>
  <c r="I152" i="3"/>
  <c r="K152" i="3"/>
  <c r="M152" i="3"/>
  <c r="T152" i="3" s="1"/>
  <c r="K153" i="3"/>
  <c r="K154" i="3"/>
  <c r="K155" i="3"/>
  <c r="K156" i="3"/>
  <c r="R156" i="3" s="1"/>
  <c r="C153" i="3"/>
  <c r="H153" i="3"/>
  <c r="G153" i="3" s="1"/>
  <c r="I153" i="3"/>
  <c r="M153" i="3"/>
  <c r="T153" i="3"/>
  <c r="C154" i="3"/>
  <c r="H154" i="3"/>
  <c r="G154" i="3"/>
  <c r="I154" i="3"/>
  <c r="J154" i="3" s="1"/>
  <c r="M154" i="3"/>
  <c r="T154" i="3" s="1"/>
  <c r="R154" i="3"/>
  <c r="C155" i="3"/>
  <c r="H155" i="3"/>
  <c r="G155" i="3"/>
  <c r="I155" i="3"/>
  <c r="J155" i="3" s="1"/>
  <c r="R155" i="3"/>
  <c r="M155" i="3"/>
  <c r="T155" i="3"/>
  <c r="C156" i="3"/>
  <c r="H156" i="3"/>
  <c r="G156" i="3"/>
  <c r="I156" i="3"/>
  <c r="J156" i="3" s="1"/>
  <c r="M156" i="3"/>
  <c r="T156" i="3" s="1"/>
  <c r="C157" i="3"/>
  <c r="H157" i="3"/>
  <c r="G157" i="3"/>
  <c r="I157" i="3"/>
  <c r="J157" i="3"/>
  <c r="K157" i="3"/>
  <c r="R157" i="3" s="1"/>
  <c r="M157" i="3"/>
  <c r="T157" i="3" s="1"/>
  <c r="K158" i="3"/>
  <c r="K159" i="3"/>
  <c r="P161" i="3" s="1"/>
  <c r="K160" i="3"/>
  <c r="R160" i="3" s="1"/>
  <c r="K161" i="3"/>
  <c r="R161" i="3" s="1"/>
  <c r="C158" i="3"/>
  <c r="H158" i="3"/>
  <c r="G158" i="3"/>
  <c r="I158" i="3"/>
  <c r="J158" i="3"/>
  <c r="M158" i="3"/>
  <c r="T158" i="3" s="1"/>
  <c r="C159" i="3"/>
  <c r="H159" i="3"/>
  <c r="G159" i="3"/>
  <c r="I159" i="3"/>
  <c r="J159" i="3"/>
  <c r="M159" i="3"/>
  <c r="T159" i="3" s="1"/>
  <c r="C160" i="3"/>
  <c r="H160" i="3"/>
  <c r="I160" i="3"/>
  <c r="M160" i="3"/>
  <c r="T160" i="3" s="1"/>
  <c r="C161" i="3"/>
  <c r="H161" i="3"/>
  <c r="G161" i="3"/>
  <c r="I161" i="3"/>
  <c r="J161" i="3" s="1"/>
  <c r="M161" i="3"/>
  <c r="T161" i="3" s="1"/>
  <c r="C162" i="3"/>
  <c r="H162" i="3"/>
  <c r="G162" i="3" s="1"/>
  <c r="I162" i="3"/>
  <c r="K162" i="3"/>
  <c r="R162" i="3"/>
  <c r="M162" i="3"/>
  <c r="T162" i="3" s="1"/>
  <c r="K163" i="3"/>
  <c r="R163" i="3" s="1"/>
  <c r="K164" i="3"/>
  <c r="K165" i="3"/>
  <c r="R165" i="3" s="1"/>
  <c r="K166" i="3"/>
  <c r="C163" i="3"/>
  <c r="H163" i="3"/>
  <c r="G163" i="3"/>
  <c r="I163" i="3"/>
  <c r="J163" i="3"/>
  <c r="M163" i="3"/>
  <c r="T163" i="3" s="1"/>
  <c r="C164" i="3"/>
  <c r="H164" i="3"/>
  <c r="G164" i="3" s="1"/>
  <c r="I164" i="3"/>
  <c r="R164" i="3"/>
  <c r="M164" i="3"/>
  <c r="T164" i="3" s="1"/>
  <c r="C165" i="3"/>
  <c r="H165" i="3"/>
  <c r="G165" i="3"/>
  <c r="I165" i="3"/>
  <c r="J165" i="3"/>
  <c r="M165" i="3"/>
  <c r="T165" i="3" s="1"/>
  <c r="C166" i="3"/>
  <c r="H166" i="3"/>
  <c r="J166" i="3" s="1"/>
  <c r="I166" i="3"/>
  <c r="R166" i="3"/>
  <c r="M166" i="3"/>
  <c r="T166" i="3" s="1"/>
  <c r="C167" i="3"/>
  <c r="H167" i="3"/>
  <c r="G167" i="3"/>
  <c r="I167" i="3"/>
  <c r="J167" i="3"/>
  <c r="K167" i="3"/>
  <c r="M167" i="3"/>
  <c r="T167" i="3" s="1"/>
  <c r="K171" i="3"/>
  <c r="R171" i="3" s="1"/>
  <c r="K168" i="3"/>
  <c r="K169" i="3"/>
  <c r="R169" i="3" s="1"/>
  <c r="K170" i="3"/>
  <c r="R170" i="3" s="1"/>
  <c r="C168" i="3"/>
  <c r="H168" i="3"/>
  <c r="G168" i="3" s="1"/>
  <c r="I168" i="3"/>
  <c r="J168" i="3"/>
  <c r="R168" i="3"/>
  <c r="M168" i="3"/>
  <c r="T168" i="3" s="1"/>
  <c r="C169" i="3"/>
  <c r="H169" i="3"/>
  <c r="G169" i="3" s="1"/>
  <c r="I169" i="3"/>
  <c r="J169" i="3"/>
  <c r="M169" i="3"/>
  <c r="T169" i="3" s="1"/>
  <c r="C170" i="3"/>
  <c r="H170" i="3"/>
  <c r="G170" i="3" s="1"/>
  <c r="I170" i="3"/>
  <c r="M170" i="3"/>
  <c r="T170" i="3" s="1"/>
  <c r="O170" i="3"/>
  <c r="N170" i="3" s="1"/>
  <c r="C171" i="3"/>
  <c r="H171" i="3"/>
  <c r="G171" i="3"/>
  <c r="I171" i="3"/>
  <c r="J171" i="3" s="1"/>
  <c r="M171" i="3"/>
  <c r="T171" i="3" s="1"/>
  <c r="C172" i="3"/>
  <c r="H172" i="3"/>
  <c r="G172" i="3"/>
  <c r="I172" i="3"/>
  <c r="J172" i="3"/>
  <c r="K172" i="3"/>
  <c r="R172" i="3"/>
  <c r="M172" i="3"/>
  <c r="T172" i="3"/>
  <c r="K173" i="3"/>
  <c r="K174" i="3"/>
  <c r="P174" i="3" s="1"/>
  <c r="K175" i="3"/>
  <c r="K176" i="3"/>
  <c r="R176" i="3" s="1"/>
  <c r="C173" i="3"/>
  <c r="H173" i="3"/>
  <c r="G173" i="3" s="1"/>
  <c r="I173" i="3"/>
  <c r="R173" i="3"/>
  <c r="M173" i="3"/>
  <c r="T173" i="3" s="1"/>
  <c r="C174" i="3"/>
  <c r="H174" i="3"/>
  <c r="G174" i="3" s="1"/>
  <c r="I174" i="3"/>
  <c r="R174" i="3"/>
  <c r="M174" i="3"/>
  <c r="T174" i="3" s="1"/>
  <c r="C175" i="3"/>
  <c r="H175" i="3"/>
  <c r="G175" i="3" s="1"/>
  <c r="I175" i="3"/>
  <c r="R175" i="3"/>
  <c r="M175" i="3"/>
  <c r="T175" i="3" s="1"/>
  <c r="C176" i="3"/>
  <c r="H176" i="3"/>
  <c r="G176" i="3"/>
  <c r="I176" i="3"/>
  <c r="J176" i="3" s="1"/>
  <c r="M176" i="3"/>
  <c r="T176" i="3" s="1"/>
  <c r="C177" i="3"/>
  <c r="H177" i="3"/>
  <c r="G177" i="3"/>
  <c r="I177" i="3"/>
  <c r="J177" i="3"/>
  <c r="K177" i="3"/>
  <c r="R177" i="3" s="1"/>
  <c r="M177" i="3"/>
  <c r="T177" i="3" s="1"/>
  <c r="K178" i="3"/>
  <c r="K179" i="3"/>
  <c r="K180" i="3"/>
  <c r="R180" i="3" s="1"/>
  <c r="K181" i="3"/>
  <c r="P179" i="3" s="1"/>
  <c r="C178" i="3"/>
  <c r="H178" i="3"/>
  <c r="G178" i="3"/>
  <c r="I178" i="3"/>
  <c r="J178" i="3"/>
  <c r="M178" i="3"/>
  <c r="T178" i="3" s="1"/>
  <c r="P178" i="3"/>
  <c r="C179" i="3"/>
  <c r="H179" i="3"/>
  <c r="G179" i="3" s="1"/>
  <c r="I179" i="3"/>
  <c r="J179" i="3"/>
  <c r="M179" i="3"/>
  <c r="T179" i="3" s="1"/>
  <c r="C180" i="3"/>
  <c r="H180" i="3"/>
  <c r="G180" i="3" s="1"/>
  <c r="I180" i="3"/>
  <c r="J180" i="3" s="1"/>
  <c r="M180" i="3"/>
  <c r="T180" i="3" s="1"/>
  <c r="C181" i="3"/>
  <c r="H181" i="3"/>
  <c r="J181" i="3" s="1"/>
  <c r="I181" i="3"/>
  <c r="R181" i="3"/>
  <c r="M181" i="3"/>
  <c r="T181" i="3" s="1"/>
  <c r="C182" i="3"/>
  <c r="H182" i="3"/>
  <c r="G182" i="3"/>
  <c r="I182" i="3"/>
  <c r="J182" i="3"/>
  <c r="K182" i="3"/>
  <c r="R182" i="3"/>
  <c r="M182" i="3"/>
  <c r="T182" i="3"/>
  <c r="K183" i="3"/>
  <c r="K184" i="3"/>
  <c r="O182" i="3" s="1"/>
  <c r="N182" i="3" s="1"/>
  <c r="K185" i="3"/>
  <c r="K186" i="3"/>
  <c r="R186" i="3" s="1"/>
  <c r="C183" i="3"/>
  <c r="H183" i="3"/>
  <c r="G183" i="3" s="1"/>
  <c r="I183" i="3"/>
  <c r="J183" i="3" s="1"/>
  <c r="R183" i="3"/>
  <c r="M183" i="3"/>
  <c r="T183" i="3"/>
  <c r="C184" i="3"/>
  <c r="H184" i="3"/>
  <c r="G184" i="3" s="1"/>
  <c r="I184" i="3"/>
  <c r="J184" i="3" s="1"/>
  <c r="M184" i="3"/>
  <c r="T184" i="3"/>
  <c r="C185" i="3"/>
  <c r="H185" i="3"/>
  <c r="G185" i="3" s="1"/>
  <c r="I185" i="3"/>
  <c r="J185" i="3"/>
  <c r="R185" i="3"/>
  <c r="M185" i="3"/>
  <c r="T185" i="3"/>
  <c r="C186" i="3"/>
  <c r="H186" i="3"/>
  <c r="G186" i="3" s="1"/>
  <c r="I186" i="3"/>
  <c r="M186" i="3"/>
  <c r="T186" i="3"/>
  <c r="C187" i="3"/>
  <c r="H187" i="3"/>
  <c r="G187" i="3" s="1"/>
  <c r="I187" i="3"/>
  <c r="J187" i="3" s="1"/>
  <c r="K187" i="3"/>
  <c r="M187" i="3"/>
  <c r="T187" i="3" s="1"/>
  <c r="K188" i="3"/>
  <c r="K189" i="3"/>
  <c r="R189" i="3" s="1"/>
  <c r="K190" i="3"/>
  <c r="R190" i="3" s="1"/>
  <c r="K191" i="3"/>
  <c r="O187" i="3"/>
  <c r="C188" i="3"/>
  <c r="H188" i="3"/>
  <c r="G188" i="3" s="1"/>
  <c r="I188" i="3"/>
  <c r="J188" i="3"/>
  <c r="M188" i="3"/>
  <c r="T188" i="3" s="1"/>
  <c r="C189" i="3"/>
  <c r="H189" i="3"/>
  <c r="J189" i="3" s="1"/>
  <c r="G189" i="3"/>
  <c r="I189" i="3"/>
  <c r="M189" i="3"/>
  <c r="T189" i="3" s="1"/>
  <c r="C190" i="3"/>
  <c r="H190" i="3"/>
  <c r="G190" i="3"/>
  <c r="I190" i="3"/>
  <c r="J190" i="3"/>
  <c r="M190" i="3"/>
  <c r="T190" i="3" s="1"/>
  <c r="C191" i="3"/>
  <c r="H191" i="3"/>
  <c r="G191" i="3" s="1"/>
  <c r="I191" i="3"/>
  <c r="R191" i="3"/>
  <c r="M191" i="3"/>
  <c r="T191" i="3" s="1"/>
  <c r="C192" i="3"/>
  <c r="H192" i="3"/>
  <c r="G192" i="3" s="1"/>
  <c r="I192" i="3"/>
  <c r="K192" i="3"/>
  <c r="M192" i="3"/>
  <c r="T192" i="3" s="1"/>
  <c r="K193" i="3"/>
  <c r="K194" i="3"/>
  <c r="P194" i="3" s="1"/>
  <c r="K196" i="3"/>
  <c r="R196" i="3" s="1"/>
  <c r="K195" i="3"/>
  <c r="R195" i="3" s="1"/>
  <c r="C193" i="3"/>
  <c r="H193" i="3"/>
  <c r="G193" i="3" s="1"/>
  <c r="I193" i="3"/>
  <c r="R193" i="3"/>
  <c r="M193" i="3"/>
  <c r="T193" i="3" s="1"/>
  <c r="C194" i="3"/>
  <c r="H194" i="3"/>
  <c r="G194" i="3"/>
  <c r="I194" i="3"/>
  <c r="J194" i="3" s="1"/>
  <c r="M194" i="3"/>
  <c r="T194" i="3"/>
  <c r="C195" i="3"/>
  <c r="G195" i="3"/>
  <c r="H195" i="3"/>
  <c r="I195" i="3"/>
  <c r="J195" i="3"/>
  <c r="M195" i="3"/>
  <c r="T195" i="3" s="1"/>
  <c r="N195" i="3"/>
  <c r="O195" i="3"/>
  <c r="P195" i="3"/>
  <c r="Q195" i="3"/>
  <c r="C196" i="3"/>
  <c r="H196" i="3"/>
  <c r="G196" i="3"/>
  <c r="I196" i="3"/>
  <c r="J196" i="3"/>
  <c r="M196" i="3"/>
  <c r="T196" i="3" s="1"/>
  <c r="C197" i="3"/>
  <c r="H197" i="3"/>
  <c r="G197" i="3"/>
  <c r="I197" i="3"/>
  <c r="J197" i="3" s="1"/>
  <c r="K197" i="3"/>
  <c r="R197" i="3" s="1"/>
  <c r="M197" i="3"/>
  <c r="T197" i="3" s="1"/>
  <c r="K198" i="3"/>
  <c r="K199" i="3"/>
  <c r="K200" i="3"/>
  <c r="R200" i="3" s="1"/>
  <c r="K201" i="3"/>
  <c r="P197" i="3" s="1"/>
  <c r="C198" i="3"/>
  <c r="H198" i="3"/>
  <c r="G198" i="3"/>
  <c r="I198" i="3"/>
  <c r="J198" i="3" s="1"/>
  <c r="M198" i="3"/>
  <c r="T198" i="3" s="1"/>
  <c r="P198" i="3"/>
  <c r="C199" i="3"/>
  <c r="H199" i="3"/>
  <c r="G199" i="3" s="1"/>
  <c r="I199" i="3"/>
  <c r="J199" i="3" s="1"/>
  <c r="R199" i="3"/>
  <c r="M199" i="3"/>
  <c r="T199" i="3" s="1"/>
  <c r="P199" i="3"/>
  <c r="C200" i="3"/>
  <c r="H200" i="3"/>
  <c r="G200" i="3" s="1"/>
  <c r="I200" i="3"/>
  <c r="J200" i="3"/>
  <c r="M200" i="3"/>
  <c r="T200" i="3" s="1"/>
  <c r="C201" i="3"/>
  <c r="H201" i="3"/>
  <c r="G201" i="3"/>
  <c r="I201" i="3"/>
  <c r="J201" i="3"/>
  <c r="M201" i="3"/>
  <c r="T201" i="3" s="1"/>
  <c r="C202" i="3"/>
  <c r="H202" i="3"/>
  <c r="G202" i="3" s="1"/>
  <c r="I202" i="3"/>
  <c r="J202" i="3"/>
  <c r="K202" i="3"/>
  <c r="R202" i="3" s="1"/>
  <c r="M202" i="3"/>
  <c r="T202" i="3"/>
  <c r="K203" i="3"/>
  <c r="K204" i="3"/>
  <c r="K205" i="3"/>
  <c r="K206" i="3"/>
  <c r="R206" i="3" s="1"/>
  <c r="C203" i="3"/>
  <c r="H203" i="3"/>
  <c r="G203" i="3" s="1"/>
  <c r="I203" i="3"/>
  <c r="J203" i="3" s="1"/>
  <c r="R203" i="3"/>
  <c r="M203" i="3"/>
  <c r="T203" i="3"/>
  <c r="C204" i="3"/>
  <c r="H204" i="3"/>
  <c r="G204" i="3" s="1"/>
  <c r="I204" i="3"/>
  <c r="J204" i="3"/>
  <c r="R204" i="3"/>
  <c r="M204" i="3"/>
  <c r="T204" i="3"/>
  <c r="C205" i="3"/>
  <c r="H205" i="3"/>
  <c r="G205" i="3" s="1"/>
  <c r="I205" i="3"/>
  <c r="J205" i="3" s="1"/>
  <c r="R205" i="3"/>
  <c r="M205" i="3"/>
  <c r="T205" i="3"/>
  <c r="C206" i="3"/>
  <c r="H206" i="3"/>
  <c r="G206" i="3" s="1"/>
  <c r="I206" i="3"/>
  <c r="J206" i="3" s="1"/>
  <c r="M206" i="3"/>
  <c r="T206" i="3"/>
  <c r="C207" i="3"/>
  <c r="H207" i="3"/>
  <c r="G207" i="3" s="1"/>
  <c r="I207" i="3"/>
  <c r="J207" i="3" s="1"/>
  <c r="K207" i="3"/>
  <c r="O210" i="3" s="1"/>
  <c r="M207" i="3"/>
  <c r="T207" i="3" s="1"/>
  <c r="K208" i="3"/>
  <c r="R208" i="3" s="1"/>
  <c r="K209" i="3"/>
  <c r="R209" i="3" s="1"/>
  <c r="K210" i="3"/>
  <c r="R210" i="3" s="1"/>
  <c r="K211" i="3"/>
  <c r="O207" i="3"/>
  <c r="C208" i="3"/>
  <c r="H208" i="3"/>
  <c r="G208" i="3" s="1"/>
  <c r="I208" i="3"/>
  <c r="J208" i="3"/>
  <c r="M208" i="3"/>
  <c r="T208" i="3" s="1"/>
  <c r="C209" i="3"/>
  <c r="H209" i="3"/>
  <c r="G209" i="3"/>
  <c r="I209" i="3"/>
  <c r="J209" i="3"/>
  <c r="M209" i="3"/>
  <c r="T209" i="3"/>
  <c r="C210" i="3"/>
  <c r="H210" i="3"/>
  <c r="G210" i="3" s="1"/>
  <c r="I210" i="3"/>
  <c r="J210" i="3"/>
  <c r="M210" i="3"/>
  <c r="T210" i="3" s="1"/>
  <c r="C211" i="3"/>
  <c r="H211" i="3"/>
  <c r="G211" i="3" s="1"/>
  <c r="I211" i="3"/>
  <c r="R211" i="3"/>
  <c r="M211" i="3"/>
  <c r="T211" i="3" s="1"/>
  <c r="C212" i="3"/>
  <c r="H212" i="3"/>
  <c r="G212" i="3" s="1"/>
  <c r="I212" i="3"/>
  <c r="K212" i="3"/>
  <c r="R212" i="3"/>
  <c r="M212" i="3"/>
  <c r="T212" i="3" s="1"/>
  <c r="K213" i="3"/>
  <c r="R213" i="3" s="1"/>
  <c r="K214" i="3"/>
  <c r="K215" i="3"/>
  <c r="R215" i="3" s="1"/>
  <c r="K216" i="3"/>
  <c r="R216" i="3" s="1"/>
  <c r="C213" i="3"/>
  <c r="H213" i="3"/>
  <c r="G213" i="3"/>
  <c r="I213" i="3"/>
  <c r="J213" i="3"/>
  <c r="M213" i="3"/>
  <c r="T213" i="3" s="1"/>
  <c r="C214" i="3"/>
  <c r="H214" i="3"/>
  <c r="G214" i="3" s="1"/>
  <c r="I214" i="3"/>
  <c r="J214" i="3"/>
  <c r="R214" i="3"/>
  <c r="M214" i="3"/>
  <c r="T214" i="3" s="1"/>
  <c r="C215" i="3"/>
  <c r="H215" i="3"/>
  <c r="G215" i="3" s="1"/>
  <c r="I215" i="3"/>
  <c r="J215" i="3"/>
  <c r="M215" i="3"/>
  <c r="T215" i="3" s="1"/>
  <c r="C216" i="3"/>
  <c r="H216" i="3"/>
  <c r="G216" i="3" s="1"/>
  <c r="I216" i="3"/>
  <c r="M216" i="3"/>
  <c r="T216" i="3" s="1"/>
  <c r="C217" i="3"/>
  <c r="H217" i="3"/>
  <c r="G217" i="3"/>
  <c r="I217" i="3"/>
  <c r="J217" i="3" s="1"/>
  <c r="K217" i="3"/>
  <c r="R217" i="3" s="1"/>
  <c r="M217" i="3"/>
  <c r="T217" i="3" s="1"/>
  <c r="K218" i="3"/>
  <c r="R218" i="3" s="1"/>
  <c r="K219" i="3"/>
  <c r="K220" i="3"/>
  <c r="R220" i="3" s="1"/>
  <c r="K221" i="3"/>
  <c r="P217" i="3"/>
  <c r="C218" i="3"/>
  <c r="H218" i="3"/>
  <c r="G218" i="3" s="1"/>
  <c r="I218" i="3"/>
  <c r="J218" i="3" s="1"/>
  <c r="M218" i="3"/>
  <c r="T218" i="3" s="1"/>
  <c r="C219" i="3"/>
  <c r="H219" i="3"/>
  <c r="G219" i="3"/>
  <c r="I219" i="3"/>
  <c r="J219" i="3" s="1"/>
  <c r="R219" i="3"/>
  <c r="M219" i="3"/>
  <c r="T219" i="3" s="1"/>
  <c r="C220" i="3"/>
  <c r="H220" i="3"/>
  <c r="G220" i="3"/>
  <c r="I220" i="3"/>
  <c r="J220" i="3" s="1"/>
  <c r="M220" i="3"/>
  <c r="T220" i="3" s="1"/>
  <c r="C221" i="3"/>
  <c r="H221" i="3"/>
  <c r="G221" i="3" s="1"/>
  <c r="I221" i="3"/>
  <c r="J221" i="3" s="1"/>
  <c r="R221" i="3"/>
  <c r="M221" i="3"/>
  <c r="T221" i="3" s="1"/>
  <c r="P221" i="3"/>
  <c r="C222" i="3"/>
  <c r="H222" i="3"/>
  <c r="G222" i="3" s="1"/>
  <c r="I222" i="3"/>
  <c r="J222" i="3"/>
  <c r="K222" i="3"/>
  <c r="M222" i="3"/>
  <c r="T222" i="3" s="1"/>
  <c r="K223" i="3"/>
  <c r="R223" i="3" s="1"/>
  <c r="K224" i="3"/>
  <c r="K225" i="3"/>
  <c r="R225" i="3" s="1"/>
  <c r="K226" i="3"/>
  <c r="R226" i="3" s="1"/>
  <c r="C223" i="3"/>
  <c r="H223" i="3"/>
  <c r="G223" i="3"/>
  <c r="I223" i="3"/>
  <c r="J223" i="3"/>
  <c r="M223" i="3"/>
  <c r="T223" i="3" s="1"/>
  <c r="C224" i="3"/>
  <c r="H224" i="3"/>
  <c r="G224" i="3"/>
  <c r="I224" i="3"/>
  <c r="J224" i="3" s="1"/>
  <c r="R224" i="3"/>
  <c r="M224" i="3"/>
  <c r="T224" i="3" s="1"/>
  <c r="C225" i="3"/>
  <c r="H225" i="3"/>
  <c r="G225" i="3"/>
  <c r="I225" i="3"/>
  <c r="J225" i="3" s="1"/>
  <c r="M225" i="3"/>
  <c r="T225" i="3" s="1"/>
  <c r="C226" i="3"/>
  <c r="H226" i="3"/>
  <c r="G226" i="3"/>
  <c r="I226" i="3"/>
  <c r="J226" i="3" s="1"/>
  <c r="M226" i="3"/>
  <c r="T226" i="3"/>
  <c r="C227" i="3"/>
  <c r="H227" i="3"/>
  <c r="G227" i="3"/>
  <c r="I227" i="3"/>
  <c r="J227" i="3" s="1"/>
  <c r="K227" i="3"/>
  <c r="R227" i="3" s="1"/>
  <c r="M227" i="3"/>
  <c r="T227" i="3" s="1"/>
  <c r="K230" i="3"/>
  <c r="R230" i="3" s="1"/>
  <c r="K231" i="3"/>
  <c r="K228" i="3"/>
  <c r="R228" i="3" s="1"/>
  <c r="K229" i="3"/>
  <c r="O227" i="3"/>
  <c r="C228" i="3"/>
  <c r="H228" i="3"/>
  <c r="G228" i="3"/>
  <c r="I228" i="3"/>
  <c r="J228" i="3" s="1"/>
  <c r="M228" i="3"/>
  <c r="T228" i="3" s="1"/>
  <c r="C229" i="3"/>
  <c r="H229" i="3"/>
  <c r="G229" i="3" s="1"/>
  <c r="I229" i="3"/>
  <c r="J229" i="3" s="1"/>
  <c r="M229" i="3"/>
  <c r="T229" i="3" s="1"/>
  <c r="C230" i="3"/>
  <c r="H230" i="3"/>
  <c r="G230" i="3" s="1"/>
  <c r="I230" i="3"/>
  <c r="J230" i="3"/>
  <c r="M230" i="3"/>
  <c r="T230" i="3" s="1"/>
  <c r="C231" i="3"/>
  <c r="H231" i="3"/>
  <c r="G231" i="3" s="1"/>
  <c r="I231" i="3"/>
  <c r="R231" i="3"/>
  <c r="M231" i="3"/>
  <c r="T231" i="3" s="1"/>
  <c r="C232" i="3"/>
  <c r="H232" i="3"/>
  <c r="G232" i="3" s="1"/>
  <c r="I232" i="3"/>
  <c r="K232" i="3"/>
  <c r="R232" i="3"/>
  <c r="M232" i="3"/>
  <c r="T232" i="3" s="1"/>
  <c r="K233" i="3"/>
  <c r="R233" i="3" s="1"/>
  <c r="K234" i="3"/>
  <c r="K235" i="3"/>
  <c r="K236" i="3"/>
  <c r="C233" i="3"/>
  <c r="H233" i="3"/>
  <c r="G233" i="3"/>
  <c r="I233" i="3"/>
  <c r="J233" i="3"/>
  <c r="M233" i="3"/>
  <c r="T233" i="3" s="1"/>
  <c r="C234" i="3"/>
  <c r="H234" i="3"/>
  <c r="G234" i="3" s="1"/>
  <c r="I234" i="3"/>
  <c r="J234" i="3"/>
  <c r="M234" i="3"/>
  <c r="T234" i="3" s="1"/>
  <c r="C235" i="3"/>
  <c r="H235" i="3"/>
  <c r="G235" i="3" s="1"/>
  <c r="I235" i="3"/>
  <c r="J235" i="3"/>
  <c r="M235" i="3"/>
  <c r="T235" i="3" s="1"/>
  <c r="C236" i="3"/>
  <c r="H236" i="3"/>
  <c r="G236" i="3" s="1"/>
  <c r="I236" i="3"/>
  <c r="J236" i="3" s="1"/>
  <c r="M236" i="3"/>
  <c r="T236" i="3" s="1"/>
  <c r="C237" i="3"/>
  <c r="H237" i="3"/>
  <c r="G237" i="3" s="1"/>
  <c r="I237" i="3"/>
  <c r="J237" i="3"/>
  <c r="K237" i="3"/>
  <c r="P240" i="3" s="1"/>
  <c r="M237" i="3"/>
  <c r="T237" i="3" s="1"/>
  <c r="K238" i="3"/>
  <c r="R238" i="3" s="1"/>
  <c r="K239" i="3"/>
  <c r="P238" i="3" s="1"/>
  <c r="K240" i="3"/>
  <c r="R240" i="3" s="1"/>
  <c r="K241" i="3"/>
  <c r="C238" i="3"/>
  <c r="H238" i="3"/>
  <c r="G238" i="3" s="1"/>
  <c r="I238" i="3"/>
  <c r="J238" i="3"/>
  <c r="M238" i="3"/>
  <c r="T238" i="3" s="1"/>
  <c r="C239" i="3"/>
  <c r="H239" i="3"/>
  <c r="G239" i="3" s="1"/>
  <c r="I239" i="3"/>
  <c r="M239" i="3"/>
  <c r="T239" i="3" s="1"/>
  <c r="P239" i="3"/>
  <c r="C240" i="3"/>
  <c r="H240" i="3"/>
  <c r="G240" i="3"/>
  <c r="I240" i="3"/>
  <c r="J240" i="3" s="1"/>
  <c r="M240" i="3"/>
  <c r="T240" i="3" s="1"/>
  <c r="C241" i="3"/>
  <c r="H241" i="3"/>
  <c r="G241" i="3"/>
  <c r="I241" i="3"/>
  <c r="J241" i="3"/>
  <c r="M241" i="3"/>
  <c r="T241" i="3"/>
  <c r="R241" i="3"/>
  <c r="C242" i="3"/>
  <c r="H242" i="3"/>
  <c r="G242" i="3"/>
  <c r="I242" i="3"/>
  <c r="J242" i="3"/>
  <c r="K242" i="3"/>
  <c r="R242" i="3"/>
  <c r="M242" i="3"/>
  <c r="T242" i="3"/>
  <c r="K243" i="3"/>
  <c r="K244" i="3"/>
  <c r="K245" i="3"/>
  <c r="K246" i="3"/>
  <c r="C243" i="3"/>
  <c r="H243" i="3"/>
  <c r="G243" i="3" s="1"/>
  <c r="I243" i="3"/>
  <c r="J243" i="3" s="1"/>
  <c r="R243" i="3"/>
  <c r="M243" i="3"/>
  <c r="T243" i="3" s="1"/>
  <c r="C244" i="3"/>
  <c r="H244" i="3"/>
  <c r="G244" i="3" s="1"/>
  <c r="I244" i="3"/>
  <c r="R244" i="3"/>
  <c r="M244" i="3"/>
  <c r="T244" i="3" s="1"/>
  <c r="C245" i="3"/>
  <c r="H245" i="3"/>
  <c r="G245" i="3" s="1"/>
  <c r="I245" i="3"/>
  <c r="J245" i="3" s="1"/>
  <c r="R245" i="3"/>
  <c r="M245" i="3"/>
  <c r="T245" i="3" s="1"/>
  <c r="C246" i="3"/>
  <c r="H246" i="3"/>
  <c r="G246" i="3" s="1"/>
  <c r="I246" i="3"/>
  <c r="R246" i="3"/>
  <c r="M246" i="3"/>
  <c r="T246" i="3" s="1"/>
  <c r="C247" i="3"/>
  <c r="H247" i="3"/>
  <c r="G247" i="3" s="1"/>
  <c r="I247" i="3"/>
  <c r="J247" i="3" s="1"/>
  <c r="K247" i="3"/>
  <c r="M247" i="3"/>
  <c r="T247" i="3" s="1"/>
  <c r="K248" i="3"/>
  <c r="R248" i="3" s="1"/>
  <c r="K249" i="3"/>
  <c r="K250" i="3"/>
  <c r="R250" i="3" s="1"/>
  <c r="K251" i="3"/>
  <c r="R251" i="3" s="1"/>
  <c r="C248" i="3"/>
  <c r="H248" i="3"/>
  <c r="G248" i="3" s="1"/>
  <c r="I248" i="3"/>
  <c r="M248" i="3"/>
  <c r="T248" i="3" s="1"/>
  <c r="C249" i="3"/>
  <c r="H249" i="3"/>
  <c r="G249" i="3"/>
  <c r="I249" i="3"/>
  <c r="J249" i="3" s="1"/>
  <c r="R249" i="3"/>
  <c r="M249" i="3"/>
  <c r="T249" i="3" s="1"/>
  <c r="C250" i="3"/>
  <c r="H250" i="3"/>
  <c r="G250" i="3"/>
  <c r="I250" i="3"/>
  <c r="J250" i="3" s="1"/>
  <c r="M250" i="3"/>
  <c r="T250" i="3" s="1"/>
  <c r="O250" i="3"/>
  <c r="C251" i="3"/>
  <c r="H251" i="3"/>
  <c r="G251" i="3" s="1"/>
  <c r="I251" i="3"/>
  <c r="J251" i="3" s="1"/>
  <c r="M251" i="3"/>
  <c r="T251" i="3" s="1"/>
  <c r="O251" i="3"/>
  <c r="N251" i="3" s="1"/>
  <c r="C252" i="3"/>
  <c r="H252" i="3"/>
  <c r="G252" i="3" s="1"/>
  <c r="I252" i="3"/>
  <c r="J252" i="3" s="1"/>
  <c r="K252" i="3"/>
  <c r="R252" i="3" s="1"/>
  <c r="M252" i="3"/>
  <c r="T252" i="3" s="1"/>
  <c r="K253" i="3"/>
  <c r="R253" i="3" s="1"/>
  <c r="K254" i="3"/>
  <c r="K255" i="3"/>
  <c r="R255" i="3" s="1"/>
  <c r="K256" i="3"/>
  <c r="R256" i="3" s="1"/>
  <c r="C253" i="3"/>
  <c r="H253" i="3"/>
  <c r="G253" i="3"/>
  <c r="I253" i="3"/>
  <c r="J253" i="3" s="1"/>
  <c r="M253" i="3"/>
  <c r="T253" i="3" s="1"/>
  <c r="C254" i="3"/>
  <c r="H254" i="3"/>
  <c r="G254" i="3"/>
  <c r="I254" i="3"/>
  <c r="J254" i="3" s="1"/>
  <c r="R254" i="3"/>
  <c r="M254" i="3"/>
  <c r="T254" i="3" s="1"/>
  <c r="C255" i="3"/>
  <c r="H255" i="3"/>
  <c r="G255" i="3"/>
  <c r="I255" i="3"/>
  <c r="J255" i="3" s="1"/>
  <c r="M255" i="3"/>
  <c r="T255" i="3" s="1"/>
  <c r="C256" i="3"/>
  <c r="H256" i="3"/>
  <c r="G256" i="3"/>
  <c r="I256" i="3"/>
  <c r="J256" i="3" s="1"/>
  <c r="M256" i="3"/>
  <c r="T256" i="3"/>
  <c r="C257" i="3"/>
  <c r="H257" i="3"/>
  <c r="G257" i="3" s="1"/>
  <c r="I257" i="3"/>
  <c r="J257" i="3" s="1"/>
  <c r="K257" i="3"/>
  <c r="R257" i="3" s="1"/>
  <c r="M257" i="3"/>
  <c r="T257" i="3" s="1"/>
  <c r="K258" i="3"/>
  <c r="K259" i="3"/>
  <c r="K260" i="3"/>
  <c r="R260" i="3" s="1"/>
  <c r="K261" i="3"/>
  <c r="P257" i="3"/>
  <c r="C258" i="3"/>
  <c r="H258" i="3"/>
  <c r="G258" i="3" s="1"/>
  <c r="I258" i="3"/>
  <c r="J258" i="3" s="1"/>
  <c r="M258" i="3"/>
  <c r="T258" i="3" s="1"/>
  <c r="C259" i="3"/>
  <c r="H259" i="3"/>
  <c r="G259" i="3" s="1"/>
  <c r="I259" i="3"/>
  <c r="J259" i="3"/>
  <c r="R259" i="3"/>
  <c r="M259" i="3"/>
  <c r="T259" i="3" s="1"/>
  <c r="C260" i="3"/>
  <c r="H260" i="3"/>
  <c r="G260" i="3" s="1"/>
  <c r="I260" i="3"/>
  <c r="J260" i="3"/>
  <c r="M260" i="3"/>
  <c r="T260" i="3" s="1"/>
  <c r="C261" i="3"/>
  <c r="H261" i="3"/>
  <c r="G261" i="3" s="1"/>
  <c r="I261" i="3"/>
  <c r="J261" i="3" s="1"/>
  <c r="R261" i="3"/>
  <c r="M261" i="3"/>
  <c r="T261" i="3" s="1"/>
  <c r="C262" i="3"/>
  <c r="H262" i="3"/>
  <c r="G262" i="3" s="1"/>
  <c r="I262" i="3"/>
  <c r="K262" i="3"/>
  <c r="M262" i="3"/>
  <c r="T262" i="3" s="1"/>
  <c r="K263" i="3"/>
  <c r="R263" i="3" s="1"/>
  <c r="K264" i="3"/>
  <c r="K265" i="3"/>
  <c r="K266" i="3"/>
  <c r="C263" i="3"/>
  <c r="H263" i="3"/>
  <c r="G263" i="3" s="1"/>
  <c r="I263" i="3"/>
  <c r="J263" i="3"/>
  <c r="M263" i="3"/>
  <c r="T263" i="3" s="1"/>
  <c r="C264" i="3"/>
  <c r="H264" i="3"/>
  <c r="G264" i="3" s="1"/>
  <c r="I264" i="3"/>
  <c r="J264" i="3"/>
  <c r="R264" i="3"/>
  <c r="M264" i="3"/>
  <c r="T264" i="3" s="1"/>
  <c r="C265" i="3"/>
  <c r="H265" i="3"/>
  <c r="G265" i="3" s="1"/>
  <c r="I265" i="3"/>
  <c r="J265" i="3"/>
  <c r="R265" i="3"/>
  <c r="M265" i="3"/>
  <c r="T265" i="3" s="1"/>
  <c r="C266" i="3"/>
  <c r="H266" i="3"/>
  <c r="G266" i="3" s="1"/>
  <c r="I266" i="3"/>
  <c r="J266" i="3"/>
  <c r="R266" i="3"/>
  <c r="M266" i="3"/>
  <c r="T266" i="3" s="1"/>
  <c r="C267" i="3"/>
  <c r="H267" i="3"/>
  <c r="G267" i="3" s="1"/>
  <c r="I267" i="3"/>
  <c r="J267" i="3"/>
  <c r="K267" i="3"/>
  <c r="M267" i="3"/>
  <c r="T267" i="3" s="1"/>
  <c r="K268" i="3"/>
  <c r="R268" i="3" s="1"/>
  <c r="K269" i="3"/>
  <c r="K270" i="3"/>
  <c r="R270" i="3" s="1"/>
  <c r="K271" i="3"/>
  <c r="R271" i="3" s="1"/>
  <c r="C268" i="3"/>
  <c r="H268" i="3"/>
  <c r="G268" i="3" s="1"/>
  <c r="I268" i="3"/>
  <c r="J268" i="3"/>
  <c r="M268" i="3"/>
  <c r="T268" i="3" s="1"/>
  <c r="C269" i="3"/>
  <c r="H269" i="3"/>
  <c r="G269" i="3" s="1"/>
  <c r="I269" i="3"/>
  <c r="J269" i="3" s="1"/>
  <c r="M269" i="3"/>
  <c r="T269" i="3" s="1"/>
  <c r="C270" i="3"/>
  <c r="H270" i="3"/>
  <c r="G270" i="3" s="1"/>
  <c r="I270" i="3"/>
  <c r="J270" i="3" s="1"/>
  <c r="M270" i="3"/>
  <c r="T270" i="3" s="1"/>
  <c r="C271" i="3"/>
  <c r="H271" i="3"/>
  <c r="G271" i="3"/>
  <c r="I271" i="3"/>
  <c r="J271" i="3" s="1"/>
  <c r="M271" i="3"/>
  <c r="T271" i="3" s="1"/>
  <c r="C272" i="3"/>
  <c r="H272" i="3"/>
  <c r="G272" i="3"/>
  <c r="I272" i="3"/>
  <c r="J272" i="3" s="1"/>
  <c r="K272" i="3"/>
  <c r="R272" i="3"/>
  <c r="M272" i="3"/>
  <c r="T272" i="3" s="1"/>
  <c r="K273" i="3"/>
  <c r="K274" i="3"/>
  <c r="P272" i="3" s="1"/>
  <c r="K275" i="3"/>
  <c r="K276" i="3"/>
  <c r="R276" i="3" s="1"/>
  <c r="C273" i="3"/>
  <c r="H273" i="3"/>
  <c r="G273" i="3" s="1"/>
  <c r="I273" i="3"/>
  <c r="J273" i="3" s="1"/>
  <c r="R273" i="3"/>
  <c r="M273" i="3"/>
  <c r="T273" i="3" s="1"/>
  <c r="C274" i="3"/>
  <c r="H274" i="3"/>
  <c r="G274" i="3" s="1"/>
  <c r="I274" i="3"/>
  <c r="R274" i="3"/>
  <c r="M274" i="3"/>
  <c r="T274" i="3" s="1"/>
  <c r="C275" i="3"/>
  <c r="H275" i="3"/>
  <c r="G275" i="3" s="1"/>
  <c r="I275" i="3"/>
  <c r="J275" i="3" s="1"/>
  <c r="R275" i="3"/>
  <c r="M275" i="3"/>
  <c r="T275" i="3" s="1"/>
  <c r="C276" i="3"/>
  <c r="H276" i="3"/>
  <c r="G276" i="3" s="1"/>
  <c r="I276" i="3"/>
  <c r="M276" i="3"/>
  <c r="T276" i="3" s="1"/>
  <c r="C277" i="3"/>
  <c r="H277" i="3"/>
  <c r="G277" i="3"/>
  <c r="I277" i="3"/>
  <c r="J277" i="3" s="1"/>
  <c r="K277" i="3"/>
  <c r="M277" i="3"/>
  <c r="T277" i="3" s="1"/>
  <c r="K278" i="3"/>
  <c r="R278" i="3" s="1"/>
  <c r="K279" i="3"/>
  <c r="R279" i="3" s="1"/>
  <c r="K280" i="3"/>
  <c r="K281" i="3"/>
  <c r="R281" i="3" s="1"/>
  <c r="C278" i="3"/>
  <c r="H278" i="3"/>
  <c r="G278" i="3"/>
  <c r="I278" i="3"/>
  <c r="J278" i="3" s="1"/>
  <c r="M278" i="3"/>
  <c r="T278" i="3" s="1"/>
  <c r="C279" i="3"/>
  <c r="H279" i="3"/>
  <c r="G279" i="3"/>
  <c r="I279" i="3"/>
  <c r="J279" i="3" s="1"/>
  <c r="M279" i="3"/>
  <c r="T279" i="3" s="1"/>
  <c r="P279" i="3"/>
  <c r="C280" i="3"/>
  <c r="H280" i="3"/>
  <c r="G280" i="3" s="1"/>
  <c r="I280" i="3"/>
  <c r="J280" i="3" s="1"/>
  <c r="M280" i="3"/>
  <c r="T280" i="3" s="1"/>
  <c r="P280" i="3"/>
  <c r="C281" i="3"/>
  <c r="H281" i="3"/>
  <c r="G281" i="3" s="1"/>
  <c r="I281" i="3"/>
  <c r="J281" i="3" s="1"/>
  <c r="M281" i="3"/>
  <c r="T281" i="3" s="1"/>
  <c r="C282" i="3"/>
  <c r="G282" i="3"/>
  <c r="H282" i="3"/>
  <c r="I282" i="3"/>
  <c r="J282" i="3"/>
  <c r="K282" i="3"/>
  <c r="R282" i="3" s="1"/>
  <c r="M282" i="3"/>
  <c r="T282" i="3"/>
  <c r="N282" i="3"/>
  <c r="O282" i="3"/>
  <c r="P282" i="3"/>
  <c r="Q282" i="3"/>
  <c r="C283" i="3"/>
  <c r="G283" i="3"/>
  <c r="H283" i="3"/>
  <c r="I283" i="3"/>
  <c r="J283" i="3"/>
  <c r="K283" i="3"/>
  <c r="R283" i="3" s="1"/>
  <c r="M283" i="3"/>
  <c r="T283" i="3" s="1"/>
  <c r="N283" i="3"/>
  <c r="O283" i="3"/>
  <c r="P283" i="3"/>
  <c r="Q283" i="3"/>
  <c r="C284" i="3"/>
  <c r="G284" i="3"/>
  <c r="H284" i="3"/>
  <c r="I284" i="3"/>
  <c r="J284" i="3"/>
  <c r="K284" i="3"/>
  <c r="R284" i="3" s="1"/>
  <c r="M284" i="3"/>
  <c r="T284" i="3"/>
  <c r="N284" i="3"/>
  <c r="O284" i="3"/>
  <c r="P284" i="3"/>
  <c r="Q284" i="3"/>
  <c r="C285" i="3"/>
  <c r="G285" i="3"/>
  <c r="H285" i="3"/>
  <c r="I285" i="3"/>
  <c r="J285" i="3"/>
  <c r="K285" i="3"/>
  <c r="R285" i="3" s="1"/>
  <c r="M285" i="3"/>
  <c r="T285" i="3" s="1"/>
  <c r="N285" i="3"/>
  <c r="O285" i="3"/>
  <c r="P285" i="3"/>
  <c r="Q285" i="3"/>
  <c r="C286" i="3"/>
  <c r="G286" i="3"/>
  <c r="H286" i="3"/>
  <c r="I286" i="3"/>
  <c r="J286" i="3"/>
  <c r="K286" i="3"/>
  <c r="R286" i="3" s="1"/>
  <c r="M286" i="3"/>
  <c r="N286" i="3"/>
  <c r="O286" i="3"/>
  <c r="P286" i="3"/>
  <c r="Q286" i="3"/>
  <c r="T286" i="3"/>
  <c r="C287" i="3"/>
  <c r="G287" i="3"/>
  <c r="H287" i="3"/>
  <c r="I287" i="3"/>
  <c r="J287" i="3"/>
  <c r="K287" i="3"/>
  <c r="R287" i="3" s="1"/>
  <c r="M287" i="3"/>
  <c r="T287" i="3" s="1"/>
  <c r="N287" i="3"/>
  <c r="O287" i="3"/>
  <c r="P287" i="3"/>
  <c r="Q287" i="3"/>
  <c r="C288" i="3"/>
  <c r="G288" i="3"/>
  <c r="H288" i="3"/>
  <c r="I288" i="3"/>
  <c r="J288" i="3"/>
  <c r="K288" i="3"/>
  <c r="R288" i="3" s="1"/>
  <c r="M288" i="3"/>
  <c r="T288" i="3"/>
  <c r="N288" i="3"/>
  <c r="O288" i="3"/>
  <c r="P288" i="3"/>
  <c r="Q288" i="3"/>
  <c r="C289" i="3"/>
  <c r="G289" i="3"/>
  <c r="H289" i="3"/>
  <c r="I289" i="3"/>
  <c r="J289" i="3"/>
  <c r="K289" i="3"/>
  <c r="R289" i="3" s="1"/>
  <c r="M289" i="3"/>
  <c r="T289" i="3" s="1"/>
  <c r="N289" i="3"/>
  <c r="O289" i="3"/>
  <c r="P289" i="3"/>
  <c r="Q289" i="3"/>
  <c r="C290" i="3"/>
  <c r="G290" i="3"/>
  <c r="H290" i="3"/>
  <c r="I290" i="3"/>
  <c r="J290" i="3"/>
  <c r="K290" i="3"/>
  <c r="R290" i="3" s="1"/>
  <c r="M290" i="3"/>
  <c r="T290" i="3"/>
  <c r="N290" i="3"/>
  <c r="O290" i="3"/>
  <c r="P290" i="3"/>
  <c r="Q290" i="3"/>
  <c r="C291" i="3"/>
  <c r="G291" i="3"/>
  <c r="H291" i="3"/>
  <c r="I291" i="3"/>
  <c r="J291" i="3"/>
  <c r="K291" i="3"/>
  <c r="R291" i="3" s="1"/>
  <c r="M291" i="3"/>
  <c r="T291" i="3" s="1"/>
  <c r="N291" i="3"/>
  <c r="O291" i="3"/>
  <c r="P291" i="3"/>
  <c r="Q291" i="3"/>
  <c r="C292" i="3"/>
  <c r="G292" i="3"/>
  <c r="H292" i="3"/>
  <c r="I292" i="3"/>
  <c r="J292" i="3"/>
  <c r="K292" i="3"/>
  <c r="R292" i="3" s="1"/>
  <c r="M292" i="3"/>
  <c r="T292" i="3"/>
  <c r="N292" i="3"/>
  <c r="O292" i="3"/>
  <c r="P292" i="3"/>
  <c r="Q292" i="3"/>
  <c r="C293" i="3"/>
  <c r="G293" i="3"/>
  <c r="H293" i="3"/>
  <c r="I293" i="3"/>
  <c r="J293" i="3"/>
  <c r="K293" i="3"/>
  <c r="R293" i="3" s="1"/>
  <c r="M293" i="3"/>
  <c r="T293" i="3" s="1"/>
  <c r="N293" i="3"/>
  <c r="O293" i="3"/>
  <c r="P293" i="3"/>
  <c r="Q293" i="3"/>
  <c r="C294" i="3"/>
  <c r="G294" i="3"/>
  <c r="H294" i="3"/>
  <c r="I294" i="3"/>
  <c r="J294" i="3"/>
  <c r="K294" i="3"/>
  <c r="R294" i="3" s="1"/>
  <c r="M294" i="3"/>
  <c r="T294" i="3"/>
  <c r="N294" i="3"/>
  <c r="O294" i="3"/>
  <c r="P294" i="3"/>
  <c r="Q294" i="3"/>
  <c r="C295" i="3"/>
  <c r="G295" i="3"/>
  <c r="H295" i="3"/>
  <c r="I295" i="3"/>
  <c r="J295" i="3"/>
  <c r="K295" i="3"/>
  <c r="R295" i="3" s="1"/>
  <c r="M295" i="3"/>
  <c r="T295" i="3" s="1"/>
  <c r="N295" i="3"/>
  <c r="O295" i="3"/>
  <c r="P295" i="3"/>
  <c r="Q295" i="3"/>
  <c r="C296" i="3"/>
  <c r="G296" i="3"/>
  <c r="H296" i="3"/>
  <c r="I296" i="3"/>
  <c r="J296" i="3"/>
  <c r="K296" i="3"/>
  <c r="R296" i="3" s="1"/>
  <c r="M296" i="3"/>
  <c r="T296" i="3"/>
  <c r="N296" i="3"/>
  <c r="O296" i="3"/>
  <c r="P296" i="3"/>
  <c r="Q296" i="3"/>
  <c r="C297" i="3"/>
  <c r="G297" i="3"/>
  <c r="H297" i="3"/>
  <c r="I297" i="3"/>
  <c r="J297" i="3"/>
  <c r="K297" i="3"/>
  <c r="R297" i="3" s="1"/>
  <c r="M297" i="3"/>
  <c r="T297" i="3" s="1"/>
  <c r="N297" i="3"/>
  <c r="O297" i="3"/>
  <c r="P297" i="3"/>
  <c r="Q297" i="3"/>
  <c r="C298" i="3"/>
  <c r="G298" i="3"/>
  <c r="H298" i="3"/>
  <c r="I298" i="3"/>
  <c r="J298" i="3"/>
  <c r="K298" i="3"/>
  <c r="R298" i="3" s="1"/>
  <c r="M298" i="3"/>
  <c r="T298" i="3"/>
  <c r="N298" i="3"/>
  <c r="O298" i="3"/>
  <c r="P298" i="3"/>
  <c r="Q298" i="3"/>
  <c r="C299" i="3"/>
  <c r="G299" i="3"/>
  <c r="H299" i="3"/>
  <c r="I299" i="3"/>
  <c r="J299" i="3"/>
  <c r="K299" i="3"/>
  <c r="R299" i="3" s="1"/>
  <c r="M299" i="3"/>
  <c r="T299" i="3" s="1"/>
  <c r="N299" i="3"/>
  <c r="O299" i="3"/>
  <c r="P299" i="3"/>
  <c r="Q299" i="3"/>
  <c r="C300" i="3"/>
  <c r="G300" i="3"/>
  <c r="H300" i="3"/>
  <c r="I300" i="3"/>
  <c r="J300" i="3"/>
  <c r="K300" i="3"/>
  <c r="R300" i="3" s="1"/>
  <c r="M300" i="3"/>
  <c r="T300" i="3"/>
  <c r="N300" i="3"/>
  <c r="O300" i="3"/>
  <c r="P300" i="3"/>
  <c r="Q300" i="3"/>
  <c r="C301" i="3"/>
  <c r="G301" i="3"/>
  <c r="H301" i="3"/>
  <c r="I301" i="3"/>
  <c r="J301" i="3"/>
  <c r="K301" i="3"/>
  <c r="R301" i="3" s="1"/>
  <c r="M301" i="3"/>
  <c r="T301" i="3" s="1"/>
  <c r="N301" i="3"/>
  <c r="O301" i="3"/>
  <c r="P301" i="3"/>
  <c r="Q301" i="3"/>
  <c r="C302" i="3"/>
  <c r="G302" i="3"/>
  <c r="H302" i="3"/>
  <c r="I302" i="3"/>
  <c r="J302" i="3"/>
  <c r="K302" i="3"/>
  <c r="R302" i="3" s="1"/>
  <c r="M302" i="3"/>
  <c r="T302" i="3"/>
  <c r="N302" i="3"/>
  <c r="O302" i="3"/>
  <c r="P302" i="3"/>
  <c r="Q302" i="3"/>
  <c r="C303" i="3"/>
  <c r="G303" i="3"/>
  <c r="H303" i="3"/>
  <c r="I303" i="3"/>
  <c r="J303" i="3"/>
  <c r="K303" i="3"/>
  <c r="R303" i="3" s="1"/>
  <c r="M303" i="3"/>
  <c r="T303" i="3" s="1"/>
  <c r="N303" i="3"/>
  <c r="O303" i="3"/>
  <c r="P303" i="3"/>
  <c r="Q303" i="3"/>
  <c r="C304" i="3"/>
  <c r="G304" i="3"/>
  <c r="H304" i="3"/>
  <c r="I304" i="3"/>
  <c r="J304" i="3"/>
  <c r="K304" i="3"/>
  <c r="R304" i="3" s="1"/>
  <c r="M304" i="3"/>
  <c r="T304" i="3"/>
  <c r="N304" i="3"/>
  <c r="O304" i="3"/>
  <c r="P304" i="3"/>
  <c r="Q304" i="3"/>
  <c r="C305" i="3"/>
  <c r="G305" i="3"/>
  <c r="H305" i="3"/>
  <c r="I305" i="3"/>
  <c r="J305" i="3"/>
  <c r="K305" i="3"/>
  <c r="R305" i="3" s="1"/>
  <c r="M305" i="3"/>
  <c r="T305" i="3" s="1"/>
  <c r="N305" i="3"/>
  <c r="O305" i="3"/>
  <c r="P305" i="3"/>
  <c r="Q305" i="3"/>
  <c r="C306" i="3"/>
  <c r="G306" i="3"/>
  <c r="H306" i="3"/>
  <c r="I306" i="3"/>
  <c r="J306" i="3"/>
  <c r="K306" i="3"/>
  <c r="R306" i="3" s="1"/>
  <c r="M306" i="3"/>
  <c r="T306" i="3"/>
  <c r="N306" i="3"/>
  <c r="O306" i="3"/>
  <c r="P306" i="3"/>
  <c r="Q306" i="3"/>
  <c r="C307" i="3"/>
  <c r="G307" i="3"/>
  <c r="H307" i="3"/>
  <c r="I307" i="3"/>
  <c r="J307" i="3"/>
  <c r="K307" i="3"/>
  <c r="R307" i="3" s="1"/>
  <c r="M307" i="3"/>
  <c r="T307" i="3" s="1"/>
  <c r="N307" i="3"/>
  <c r="O307" i="3"/>
  <c r="P307" i="3"/>
  <c r="Q307" i="3"/>
  <c r="C308" i="3"/>
  <c r="G308" i="3"/>
  <c r="H308" i="3"/>
  <c r="I308" i="3"/>
  <c r="J308" i="3"/>
  <c r="K308" i="3"/>
  <c r="R308" i="3" s="1"/>
  <c r="M308" i="3"/>
  <c r="T308" i="3"/>
  <c r="N308" i="3"/>
  <c r="O308" i="3"/>
  <c r="P308" i="3"/>
  <c r="Q308" i="3"/>
  <c r="C309" i="3"/>
  <c r="G309" i="3"/>
  <c r="H309" i="3"/>
  <c r="I309" i="3"/>
  <c r="J309" i="3"/>
  <c r="K309" i="3"/>
  <c r="R309" i="3" s="1"/>
  <c r="M309" i="3"/>
  <c r="T309" i="3" s="1"/>
  <c r="N309" i="3"/>
  <c r="O309" i="3"/>
  <c r="P309" i="3"/>
  <c r="Q309" i="3"/>
  <c r="C310" i="3"/>
  <c r="G310" i="3"/>
  <c r="H310" i="3"/>
  <c r="I310" i="3"/>
  <c r="J310" i="3"/>
  <c r="K310" i="3"/>
  <c r="R310" i="3" s="1"/>
  <c r="M310" i="3"/>
  <c r="T310" i="3"/>
  <c r="N310" i="3"/>
  <c r="O310" i="3"/>
  <c r="P310" i="3"/>
  <c r="Q310" i="3"/>
  <c r="C311" i="3"/>
  <c r="G311" i="3"/>
  <c r="H311" i="3"/>
  <c r="I311" i="3"/>
  <c r="J311" i="3"/>
  <c r="K311" i="3"/>
  <c r="R311" i="3" s="1"/>
  <c r="M311" i="3"/>
  <c r="T311" i="3" s="1"/>
  <c r="N311" i="3"/>
  <c r="O311" i="3"/>
  <c r="P311" i="3"/>
  <c r="Q311" i="3"/>
  <c r="C312" i="3"/>
  <c r="G312" i="3"/>
  <c r="H312" i="3"/>
  <c r="I312" i="3"/>
  <c r="J312" i="3"/>
  <c r="K312" i="3"/>
  <c r="R312" i="3" s="1"/>
  <c r="M312" i="3"/>
  <c r="T312" i="3"/>
  <c r="N312" i="3"/>
  <c r="O312" i="3"/>
  <c r="P312" i="3"/>
  <c r="Q312" i="3"/>
  <c r="C313" i="3"/>
  <c r="G313" i="3"/>
  <c r="H313" i="3"/>
  <c r="I313" i="3"/>
  <c r="J313" i="3"/>
  <c r="K313" i="3"/>
  <c r="R313" i="3" s="1"/>
  <c r="M313" i="3"/>
  <c r="T313" i="3" s="1"/>
  <c r="N313" i="3"/>
  <c r="O313" i="3"/>
  <c r="P313" i="3"/>
  <c r="Q313" i="3"/>
  <c r="C314" i="3"/>
  <c r="G314" i="3"/>
  <c r="H314" i="3"/>
  <c r="I314" i="3"/>
  <c r="J314" i="3"/>
  <c r="K314" i="3"/>
  <c r="R314" i="3" s="1"/>
  <c r="M314" i="3"/>
  <c r="N314" i="3"/>
  <c r="O314" i="3"/>
  <c r="P314" i="3"/>
  <c r="Q314" i="3"/>
  <c r="T314" i="3"/>
  <c r="C315" i="3"/>
  <c r="G315" i="3"/>
  <c r="H315" i="3"/>
  <c r="I315" i="3"/>
  <c r="J315" i="3"/>
  <c r="K315" i="3"/>
  <c r="R315" i="3" s="1"/>
  <c r="M315" i="3"/>
  <c r="T315" i="3" s="1"/>
  <c r="N315" i="3"/>
  <c r="O315" i="3"/>
  <c r="P315" i="3"/>
  <c r="Q315" i="3"/>
  <c r="C316" i="3"/>
  <c r="G316" i="3"/>
  <c r="H316" i="3"/>
  <c r="I316" i="3"/>
  <c r="J316" i="3"/>
  <c r="K316" i="3"/>
  <c r="R316" i="3" s="1"/>
  <c r="M316" i="3"/>
  <c r="T316" i="3" s="1"/>
  <c r="N316" i="3"/>
  <c r="O316" i="3"/>
  <c r="P316" i="3"/>
  <c r="Q316" i="3"/>
  <c r="C317" i="3"/>
  <c r="G317" i="3"/>
  <c r="H317" i="3"/>
  <c r="I317" i="3"/>
  <c r="J317" i="3"/>
  <c r="K317" i="3"/>
  <c r="R317" i="3" s="1"/>
  <c r="M317" i="3"/>
  <c r="T317" i="3" s="1"/>
  <c r="N317" i="3"/>
  <c r="O317" i="3"/>
  <c r="P317" i="3"/>
  <c r="Q317" i="3"/>
  <c r="C318" i="3"/>
  <c r="G318" i="3"/>
  <c r="H318" i="3"/>
  <c r="I318" i="3"/>
  <c r="J318" i="3"/>
  <c r="K318" i="3"/>
  <c r="R318" i="3" s="1"/>
  <c r="M318" i="3"/>
  <c r="T318" i="3" s="1"/>
  <c r="N318" i="3"/>
  <c r="O318" i="3"/>
  <c r="P318" i="3"/>
  <c r="Q318" i="3"/>
  <c r="C319" i="3"/>
  <c r="G319" i="3"/>
  <c r="H319" i="3"/>
  <c r="I319" i="3"/>
  <c r="J319" i="3"/>
  <c r="K319" i="3"/>
  <c r="R319" i="3" s="1"/>
  <c r="M319" i="3"/>
  <c r="T319" i="3" s="1"/>
  <c r="N319" i="3"/>
  <c r="O319" i="3"/>
  <c r="P319" i="3"/>
  <c r="Q319" i="3"/>
  <c r="C320" i="3"/>
  <c r="G320" i="3"/>
  <c r="H320" i="3"/>
  <c r="I320" i="3"/>
  <c r="J320" i="3"/>
  <c r="K320" i="3"/>
  <c r="R320" i="3"/>
  <c r="M320" i="3"/>
  <c r="T320" i="3" s="1"/>
  <c r="N320" i="3"/>
  <c r="O320" i="3"/>
  <c r="P320" i="3"/>
  <c r="Q320" i="3"/>
  <c r="C321" i="3"/>
  <c r="G321" i="3"/>
  <c r="H321" i="3"/>
  <c r="I321" i="3"/>
  <c r="J321" i="3"/>
  <c r="K321" i="3"/>
  <c r="R321" i="3" s="1"/>
  <c r="M321" i="3"/>
  <c r="T321" i="3" s="1"/>
  <c r="N321" i="3"/>
  <c r="O321" i="3"/>
  <c r="P321" i="3"/>
  <c r="Q321" i="3"/>
  <c r="C322" i="3"/>
  <c r="G322" i="3"/>
  <c r="H322" i="3"/>
  <c r="I322" i="3"/>
  <c r="J322" i="3"/>
  <c r="K322" i="3"/>
  <c r="R322" i="3"/>
  <c r="M322" i="3"/>
  <c r="T322" i="3" s="1"/>
  <c r="N322" i="3"/>
  <c r="O322" i="3"/>
  <c r="P322" i="3"/>
  <c r="Q322" i="3"/>
  <c r="C323" i="3"/>
  <c r="G323" i="3"/>
  <c r="H323" i="3"/>
  <c r="I323" i="3"/>
  <c r="J323" i="3"/>
  <c r="K323" i="3"/>
  <c r="R323" i="3" s="1"/>
  <c r="M323" i="3"/>
  <c r="T323" i="3" s="1"/>
  <c r="N323" i="3"/>
  <c r="O323" i="3"/>
  <c r="P323" i="3"/>
  <c r="Q323" i="3"/>
  <c r="C324" i="3"/>
  <c r="G324" i="3"/>
  <c r="H324" i="3"/>
  <c r="I324" i="3"/>
  <c r="J324" i="3"/>
  <c r="K324" i="3"/>
  <c r="R324" i="3"/>
  <c r="M324" i="3"/>
  <c r="T324" i="3" s="1"/>
  <c r="N324" i="3"/>
  <c r="O324" i="3"/>
  <c r="P324" i="3"/>
  <c r="Q324" i="3"/>
  <c r="C325" i="3"/>
  <c r="G325" i="3"/>
  <c r="H325" i="3"/>
  <c r="I325" i="3"/>
  <c r="J325" i="3"/>
  <c r="K325" i="3"/>
  <c r="R325" i="3" s="1"/>
  <c r="M325" i="3"/>
  <c r="T325" i="3" s="1"/>
  <c r="N325" i="3"/>
  <c r="O325" i="3"/>
  <c r="P325" i="3"/>
  <c r="Q325" i="3"/>
  <c r="C326" i="3"/>
  <c r="G326" i="3"/>
  <c r="H326" i="3"/>
  <c r="I326" i="3"/>
  <c r="J326" i="3"/>
  <c r="K326" i="3"/>
  <c r="R326" i="3"/>
  <c r="M326" i="3"/>
  <c r="T326" i="3" s="1"/>
  <c r="N326" i="3"/>
  <c r="O326" i="3"/>
  <c r="P326" i="3"/>
  <c r="Q326" i="3"/>
  <c r="C327" i="3"/>
  <c r="G327" i="3"/>
  <c r="H327" i="3"/>
  <c r="I327" i="3"/>
  <c r="J327" i="3"/>
  <c r="K327" i="3"/>
  <c r="R327" i="3" s="1"/>
  <c r="M327" i="3"/>
  <c r="T327" i="3" s="1"/>
  <c r="N327" i="3"/>
  <c r="O327" i="3"/>
  <c r="P327" i="3"/>
  <c r="Q327" i="3"/>
  <c r="C328" i="3"/>
  <c r="G328" i="3"/>
  <c r="H328" i="3"/>
  <c r="I328" i="3"/>
  <c r="J328" i="3"/>
  <c r="K328" i="3"/>
  <c r="R328" i="3"/>
  <c r="M328" i="3"/>
  <c r="T328" i="3" s="1"/>
  <c r="N328" i="3"/>
  <c r="O328" i="3"/>
  <c r="P328" i="3"/>
  <c r="Q328" i="3"/>
  <c r="C329" i="3"/>
  <c r="G329" i="3"/>
  <c r="H329" i="3"/>
  <c r="I329" i="3"/>
  <c r="J329" i="3"/>
  <c r="K329" i="3"/>
  <c r="R329" i="3" s="1"/>
  <c r="M329" i="3"/>
  <c r="T329" i="3" s="1"/>
  <c r="N329" i="3"/>
  <c r="O329" i="3"/>
  <c r="P329" i="3"/>
  <c r="Q329" i="3"/>
  <c r="C330" i="3"/>
  <c r="G330" i="3"/>
  <c r="H330" i="3"/>
  <c r="I330" i="3"/>
  <c r="J330" i="3"/>
  <c r="K330" i="3"/>
  <c r="R330" i="3"/>
  <c r="M330" i="3"/>
  <c r="T330" i="3" s="1"/>
  <c r="N330" i="3"/>
  <c r="O330" i="3"/>
  <c r="P330" i="3"/>
  <c r="Q330" i="3"/>
  <c r="C331" i="3"/>
  <c r="G331" i="3"/>
  <c r="H331" i="3"/>
  <c r="I331" i="3"/>
  <c r="J331" i="3"/>
  <c r="K331" i="3"/>
  <c r="R331" i="3" s="1"/>
  <c r="M331" i="3"/>
  <c r="T331" i="3" s="1"/>
  <c r="N331" i="3"/>
  <c r="O331" i="3"/>
  <c r="P331" i="3"/>
  <c r="Q331" i="3"/>
  <c r="C332" i="3"/>
  <c r="G332" i="3"/>
  <c r="H332" i="3"/>
  <c r="I332" i="3"/>
  <c r="J332" i="3"/>
  <c r="K332" i="3"/>
  <c r="R332" i="3"/>
  <c r="M332" i="3"/>
  <c r="T332" i="3" s="1"/>
  <c r="N332" i="3"/>
  <c r="O332" i="3"/>
  <c r="P332" i="3"/>
  <c r="Q332" i="3"/>
  <c r="C333" i="3"/>
  <c r="G333" i="3"/>
  <c r="H333" i="3"/>
  <c r="I333" i="3"/>
  <c r="J333" i="3"/>
  <c r="K333" i="3"/>
  <c r="R333" i="3" s="1"/>
  <c r="M333" i="3"/>
  <c r="T333" i="3" s="1"/>
  <c r="N333" i="3"/>
  <c r="O333" i="3"/>
  <c r="P333" i="3"/>
  <c r="Q333" i="3"/>
  <c r="C334" i="3"/>
  <c r="G334" i="3"/>
  <c r="H334" i="3"/>
  <c r="I334" i="3"/>
  <c r="J334" i="3"/>
  <c r="K334" i="3"/>
  <c r="R334" i="3"/>
  <c r="M334" i="3"/>
  <c r="T334" i="3" s="1"/>
  <c r="N334" i="3"/>
  <c r="O334" i="3"/>
  <c r="P334" i="3"/>
  <c r="Q334" i="3"/>
  <c r="C335" i="3"/>
  <c r="G335" i="3"/>
  <c r="H335" i="3"/>
  <c r="I335" i="3"/>
  <c r="J335" i="3"/>
  <c r="K335" i="3"/>
  <c r="R335" i="3" s="1"/>
  <c r="M335" i="3"/>
  <c r="T335" i="3" s="1"/>
  <c r="N335" i="3"/>
  <c r="O335" i="3"/>
  <c r="P335" i="3"/>
  <c r="Q335" i="3"/>
  <c r="C336" i="3"/>
  <c r="G336" i="3"/>
  <c r="H336" i="3"/>
  <c r="I336" i="3"/>
  <c r="J336" i="3"/>
  <c r="K336" i="3"/>
  <c r="M336" i="3"/>
  <c r="T336" i="3" s="1"/>
  <c r="N336" i="3"/>
  <c r="O336" i="3"/>
  <c r="P336" i="3"/>
  <c r="Q336" i="3"/>
  <c r="R336" i="3"/>
  <c r="C337" i="3"/>
  <c r="G337" i="3"/>
  <c r="H337" i="3"/>
  <c r="I337" i="3"/>
  <c r="J337" i="3"/>
  <c r="K337" i="3"/>
  <c r="R337" i="3" s="1"/>
  <c r="M337" i="3"/>
  <c r="T337" i="3" s="1"/>
  <c r="N337" i="3"/>
  <c r="O337" i="3"/>
  <c r="P337" i="3"/>
  <c r="Q337" i="3"/>
  <c r="C338" i="3"/>
  <c r="G338" i="3"/>
  <c r="H338" i="3"/>
  <c r="I338" i="3"/>
  <c r="J338" i="3"/>
  <c r="K338" i="3"/>
  <c r="M338" i="3"/>
  <c r="T338" i="3" s="1"/>
  <c r="N338" i="3"/>
  <c r="O338" i="3"/>
  <c r="P338" i="3"/>
  <c r="Q338" i="3"/>
  <c r="R338" i="3"/>
  <c r="C339" i="3"/>
  <c r="G339" i="3"/>
  <c r="H339" i="3"/>
  <c r="I339" i="3"/>
  <c r="J339" i="3"/>
  <c r="K339" i="3"/>
  <c r="R339" i="3" s="1"/>
  <c r="M339" i="3"/>
  <c r="T339" i="3" s="1"/>
  <c r="N339" i="3"/>
  <c r="O339" i="3"/>
  <c r="P339" i="3"/>
  <c r="Q339" i="3"/>
  <c r="C340" i="3"/>
  <c r="G340" i="3"/>
  <c r="H340" i="3"/>
  <c r="I340" i="3"/>
  <c r="J340" i="3"/>
  <c r="K340" i="3"/>
  <c r="R340" i="3" s="1"/>
  <c r="M340" i="3"/>
  <c r="T340" i="3"/>
  <c r="N340" i="3"/>
  <c r="O340" i="3"/>
  <c r="P340" i="3"/>
  <c r="Q340" i="3"/>
  <c r="C341" i="3"/>
  <c r="G341" i="3"/>
  <c r="H341" i="3"/>
  <c r="I341" i="3"/>
  <c r="J341" i="3"/>
  <c r="K341" i="3"/>
  <c r="R341" i="3" s="1"/>
  <c r="M341" i="3"/>
  <c r="T341" i="3" s="1"/>
  <c r="N341" i="3"/>
  <c r="O341" i="3"/>
  <c r="P341" i="3"/>
  <c r="Q341" i="3"/>
  <c r="C342" i="3"/>
  <c r="G342" i="3"/>
  <c r="H342" i="3"/>
  <c r="I342" i="3"/>
  <c r="J342" i="3"/>
  <c r="K342" i="3"/>
  <c r="R342" i="3" s="1"/>
  <c r="M342" i="3"/>
  <c r="T342" i="3"/>
  <c r="N342" i="3"/>
  <c r="O342" i="3"/>
  <c r="P342" i="3"/>
  <c r="Q342" i="3"/>
  <c r="C343" i="3"/>
  <c r="G343" i="3"/>
  <c r="H343" i="3"/>
  <c r="I343" i="3"/>
  <c r="J343" i="3"/>
  <c r="K343" i="3"/>
  <c r="R343" i="3" s="1"/>
  <c r="M343" i="3"/>
  <c r="T343" i="3" s="1"/>
  <c r="N343" i="3"/>
  <c r="O343" i="3"/>
  <c r="P343" i="3"/>
  <c r="Q343" i="3"/>
  <c r="C344" i="3"/>
  <c r="G344" i="3"/>
  <c r="H344" i="3"/>
  <c r="I344" i="3"/>
  <c r="J344" i="3"/>
  <c r="K344" i="3"/>
  <c r="R344" i="3" s="1"/>
  <c r="M344" i="3"/>
  <c r="T344" i="3"/>
  <c r="N344" i="3"/>
  <c r="O344" i="3"/>
  <c r="P344" i="3"/>
  <c r="Q344" i="3"/>
  <c r="C345" i="3"/>
  <c r="G345" i="3"/>
  <c r="H345" i="3"/>
  <c r="I345" i="3"/>
  <c r="J345" i="3"/>
  <c r="K345" i="3"/>
  <c r="R345" i="3" s="1"/>
  <c r="M345" i="3"/>
  <c r="T345" i="3" s="1"/>
  <c r="N345" i="3"/>
  <c r="O345" i="3"/>
  <c r="P345" i="3"/>
  <c r="Q345" i="3"/>
  <c r="C346" i="3"/>
  <c r="G346" i="3"/>
  <c r="H346" i="3"/>
  <c r="I346" i="3"/>
  <c r="J346" i="3"/>
  <c r="K346" i="3"/>
  <c r="R346" i="3" s="1"/>
  <c r="M346" i="3"/>
  <c r="N346" i="3"/>
  <c r="O346" i="3"/>
  <c r="P346" i="3"/>
  <c r="Q346" i="3"/>
  <c r="T346" i="3"/>
  <c r="C347" i="3"/>
  <c r="G347" i="3"/>
  <c r="H347" i="3"/>
  <c r="I347" i="3"/>
  <c r="J347" i="3"/>
  <c r="K347" i="3"/>
  <c r="R347" i="3" s="1"/>
  <c r="M347" i="3"/>
  <c r="T347" i="3" s="1"/>
  <c r="N347" i="3"/>
  <c r="O347" i="3"/>
  <c r="P347" i="3"/>
  <c r="Q347" i="3"/>
  <c r="C348" i="3"/>
  <c r="G348" i="3"/>
  <c r="H348" i="3"/>
  <c r="I348" i="3"/>
  <c r="J348" i="3"/>
  <c r="K348" i="3"/>
  <c r="R348" i="3" s="1"/>
  <c r="M348" i="3"/>
  <c r="T348" i="3"/>
  <c r="N348" i="3"/>
  <c r="O348" i="3"/>
  <c r="P348" i="3"/>
  <c r="Q348" i="3"/>
  <c r="C349" i="3"/>
  <c r="G349" i="3"/>
  <c r="H349" i="3"/>
  <c r="I349" i="3"/>
  <c r="J349" i="3"/>
  <c r="K349" i="3"/>
  <c r="R349" i="3" s="1"/>
  <c r="M349" i="3"/>
  <c r="T349" i="3" s="1"/>
  <c r="N349" i="3"/>
  <c r="O349" i="3"/>
  <c r="P349" i="3"/>
  <c r="Q349" i="3"/>
  <c r="C350" i="3"/>
  <c r="G350" i="3"/>
  <c r="H350" i="3"/>
  <c r="I350" i="3"/>
  <c r="J350" i="3"/>
  <c r="K350" i="3"/>
  <c r="R350" i="3" s="1"/>
  <c r="M350" i="3"/>
  <c r="T350" i="3"/>
  <c r="N350" i="3"/>
  <c r="O350" i="3"/>
  <c r="P350" i="3"/>
  <c r="Q350" i="3"/>
  <c r="C351" i="3"/>
  <c r="G351" i="3"/>
  <c r="H351" i="3"/>
  <c r="I351" i="3"/>
  <c r="J351" i="3"/>
  <c r="K351" i="3"/>
  <c r="R351" i="3" s="1"/>
  <c r="M351" i="3"/>
  <c r="T351" i="3" s="1"/>
  <c r="N351" i="3"/>
  <c r="O351" i="3"/>
  <c r="P351" i="3"/>
  <c r="Q351" i="3"/>
  <c r="C352" i="3"/>
  <c r="G352" i="3"/>
  <c r="H352" i="3"/>
  <c r="I352" i="3"/>
  <c r="J352" i="3"/>
  <c r="K352" i="3"/>
  <c r="R352" i="3" s="1"/>
  <c r="M352" i="3"/>
  <c r="T352" i="3"/>
  <c r="N352" i="3"/>
  <c r="O352" i="3"/>
  <c r="P352" i="3"/>
  <c r="Q352" i="3"/>
  <c r="C353" i="3"/>
  <c r="G353" i="3"/>
  <c r="H353" i="3"/>
  <c r="I353" i="3"/>
  <c r="J353" i="3"/>
  <c r="K353" i="3"/>
  <c r="R353" i="3" s="1"/>
  <c r="M353" i="3"/>
  <c r="T353" i="3" s="1"/>
  <c r="N353" i="3"/>
  <c r="O353" i="3"/>
  <c r="P353" i="3"/>
  <c r="Q353" i="3"/>
  <c r="C354" i="3"/>
  <c r="G354" i="3"/>
  <c r="H354" i="3"/>
  <c r="I354" i="3"/>
  <c r="J354" i="3"/>
  <c r="K354" i="3"/>
  <c r="R354" i="3" s="1"/>
  <c r="M354" i="3"/>
  <c r="T354" i="3"/>
  <c r="N354" i="3"/>
  <c r="O354" i="3"/>
  <c r="P354" i="3"/>
  <c r="Q354" i="3"/>
  <c r="C355" i="3"/>
  <c r="G355" i="3"/>
  <c r="H355" i="3"/>
  <c r="I355" i="3"/>
  <c r="J355" i="3"/>
  <c r="K355" i="3"/>
  <c r="R355" i="3" s="1"/>
  <c r="M355" i="3"/>
  <c r="T355" i="3" s="1"/>
  <c r="N355" i="3"/>
  <c r="O355" i="3"/>
  <c r="P355" i="3"/>
  <c r="Q355" i="3"/>
  <c r="C356" i="3"/>
  <c r="G356" i="3"/>
  <c r="H356" i="3"/>
  <c r="I356" i="3"/>
  <c r="J356" i="3"/>
  <c r="K356" i="3"/>
  <c r="R356" i="3" s="1"/>
  <c r="M356" i="3"/>
  <c r="T356" i="3"/>
  <c r="N356" i="3"/>
  <c r="O356" i="3"/>
  <c r="P356" i="3"/>
  <c r="Q356" i="3"/>
  <c r="C357" i="3"/>
  <c r="G357" i="3"/>
  <c r="H357" i="3"/>
  <c r="I357" i="3"/>
  <c r="J357" i="3"/>
  <c r="K357" i="3"/>
  <c r="R357" i="3" s="1"/>
  <c r="M357" i="3"/>
  <c r="T357" i="3" s="1"/>
  <c r="N357" i="3"/>
  <c r="O357" i="3"/>
  <c r="P357" i="3"/>
  <c r="Q357" i="3"/>
  <c r="C358" i="3"/>
  <c r="G358" i="3"/>
  <c r="H358" i="3"/>
  <c r="I358" i="3"/>
  <c r="J358" i="3"/>
  <c r="K358" i="3"/>
  <c r="R358" i="3" s="1"/>
  <c r="M358" i="3"/>
  <c r="T358" i="3"/>
  <c r="N358" i="3"/>
  <c r="O358" i="3"/>
  <c r="P358" i="3"/>
  <c r="Q358" i="3"/>
  <c r="C359" i="3"/>
  <c r="G359" i="3"/>
  <c r="H359" i="3"/>
  <c r="I359" i="3"/>
  <c r="J359" i="3"/>
  <c r="K359" i="3"/>
  <c r="R359" i="3" s="1"/>
  <c r="M359" i="3"/>
  <c r="T359" i="3" s="1"/>
  <c r="N359" i="3"/>
  <c r="O359" i="3"/>
  <c r="P359" i="3"/>
  <c r="Q359" i="3"/>
  <c r="C360" i="3"/>
  <c r="G360" i="3"/>
  <c r="H360" i="3"/>
  <c r="I360" i="3"/>
  <c r="J360" i="3"/>
  <c r="K360" i="3"/>
  <c r="R360" i="3" s="1"/>
  <c r="M360" i="3"/>
  <c r="T360" i="3"/>
  <c r="N360" i="3"/>
  <c r="O360" i="3"/>
  <c r="P360" i="3"/>
  <c r="Q360" i="3"/>
  <c r="C361" i="3"/>
  <c r="G361" i="3"/>
  <c r="H361" i="3"/>
  <c r="I361" i="3"/>
  <c r="J361" i="3"/>
  <c r="K361" i="3"/>
  <c r="R361" i="3" s="1"/>
  <c r="M361" i="3"/>
  <c r="T361" i="3" s="1"/>
  <c r="N361" i="3"/>
  <c r="O361" i="3"/>
  <c r="P361" i="3"/>
  <c r="Q361" i="3"/>
  <c r="C362" i="3"/>
  <c r="G362" i="3"/>
  <c r="H362" i="3"/>
  <c r="I362" i="3"/>
  <c r="J362" i="3"/>
  <c r="K362" i="3"/>
  <c r="R362" i="3" s="1"/>
  <c r="M362" i="3"/>
  <c r="T362" i="3"/>
  <c r="N362" i="3"/>
  <c r="O362" i="3"/>
  <c r="P362" i="3"/>
  <c r="Q362" i="3"/>
  <c r="C363" i="3"/>
  <c r="G363" i="3"/>
  <c r="H363" i="3"/>
  <c r="I363" i="3"/>
  <c r="J363" i="3"/>
  <c r="K363" i="3"/>
  <c r="R363" i="3" s="1"/>
  <c r="M363" i="3"/>
  <c r="T363" i="3" s="1"/>
  <c r="N363" i="3"/>
  <c r="O363" i="3"/>
  <c r="P363" i="3"/>
  <c r="Q363" i="3"/>
  <c r="C364" i="3"/>
  <c r="G364" i="3"/>
  <c r="H364" i="3"/>
  <c r="I364" i="3"/>
  <c r="J364" i="3"/>
  <c r="K364" i="3"/>
  <c r="R364" i="3" s="1"/>
  <c r="M364" i="3"/>
  <c r="T364" i="3"/>
  <c r="N364" i="3"/>
  <c r="O364" i="3"/>
  <c r="P364" i="3"/>
  <c r="Q364" i="3"/>
  <c r="C365" i="3"/>
  <c r="G365" i="3"/>
  <c r="H365" i="3"/>
  <c r="I365" i="3"/>
  <c r="J365" i="3"/>
  <c r="K365" i="3"/>
  <c r="R365" i="3" s="1"/>
  <c r="M365" i="3"/>
  <c r="T365" i="3" s="1"/>
  <c r="N365" i="3"/>
  <c r="O365" i="3"/>
  <c r="P365" i="3"/>
  <c r="Q365" i="3"/>
  <c r="C366" i="3"/>
  <c r="G366" i="3"/>
  <c r="H366" i="3"/>
  <c r="I366" i="3"/>
  <c r="J366" i="3"/>
  <c r="K366" i="3"/>
  <c r="R366" i="3" s="1"/>
  <c r="M366" i="3"/>
  <c r="T366" i="3"/>
  <c r="N366" i="3"/>
  <c r="O366" i="3"/>
  <c r="P366" i="3"/>
  <c r="Q366" i="3"/>
  <c r="C367" i="3"/>
  <c r="G367" i="3"/>
  <c r="H367" i="3"/>
  <c r="I367" i="3"/>
  <c r="J367" i="3"/>
  <c r="K367" i="3"/>
  <c r="R367" i="3" s="1"/>
  <c r="M367" i="3"/>
  <c r="T367" i="3" s="1"/>
  <c r="N367" i="3"/>
  <c r="O367" i="3"/>
  <c r="P367" i="3"/>
  <c r="Q367" i="3"/>
  <c r="C368" i="3"/>
  <c r="G368" i="3"/>
  <c r="H368" i="3"/>
  <c r="I368" i="3"/>
  <c r="J368" i="3"/>
  <c r="K368" i="3"/>
  <c r="R368" i="3" s="1"/>
  <c r="M368" i="3"/>
  <c r="T368" i="3"/>
  <c r="N368" i="3"/>
  <c r="O368" i="3"/>
  <c r="P368" i="3"/>
  <c r="Q368" i="3"/>
  <c r="C369" i="3"/>
  <c r="G369" i="3"/>
  <c r="H369" i="3"/>
  <c r="I369" i="3"/>
  <c r="J369" i="3"/>
  <c r="K369" i="3"/>
  <c r="R369" i="3" s="1"/>
  <c r="M369" i="3"/>
  <c r="T369" i="3" s="1"/>
  <c r="N369" i="3"/>
  <c r="O369" i="3"/>
  <c r="P369" i="3"/>
  <c r="Q369" i="3"/>
  <c r="C370" i="3"/>
  <c r="G370" i="3"/>
  <c r="H370" i="3"/>
  <c r="I370" i="3"/>
  <c r="J370" i="3"/>
  <c r="K370" i="3"/>
  <c r="R370" i="3" s="1"/>
  <c r="M370" i="3"/>
  <c r="T370" i="3"/>
  <c r="N370" i="3"/>
  <c r="O370" i="3"/>
  <c r="P370" i="3"/>
  <c r="Q370" i="3"/>
  <c r="C371" i="3"/>
  <c r="G371" i="3"/>
  <c r="H371" i="3"/>
  <c r="I371" i="3"/>
  <c r="J371" i="3"/>
  <c r="K371" i="3"/>
  <c r="R371" i="3" s="1"/>
  <c r="M371" i="3"/>
  <c r="T371" i="3" s="1"/>
  <c r="N371" i="3"/>
  <c r="O371" i="3"/>
  <c r="P371" i="3"/>
  <c r="Q371" i="3"/>
  <c r="C372" i="3"/>
  <c r="G372" i="3"/>
  <c r="H372" i="3"/>
  <c r="I372" i="3"/>
  <c r="J372" i="3"/>
  <c r="K372" i="3"/>
  <c r="R372" i="3" s="1"/>
  <c r="M372" i="3"/>
  <c r="T372" i="3"/>
  <c r="N372" i="3"/>
  <c r="O372" i="3"/>
  <c r="P372" i="3"/>
  <c r="Q372" i="3"/>
  <c r="C373" i="3"/>
  <c r="G373" i="3"/>
  <c r="H373" i="3"/>
  <c r="I373" i="3"/>
  <c r="J373" i="3"/>
  <c r="K373" i="3"/>
  <c r="R373" i="3" s="1"/>
  <c r="M373" i="3"/>
  <c r="T373" i="3" s="1"/>
  <c r="N373" i="3"/>
  <c r="O373" i="3"/>
  <c r="P373" i="3"/>
  <c r="Q373" i="3"/>
  <c r="C374" i="3"/>
  <c r="G374" i="3"/>
  <c r="H374" i="3"/>
  <c r="I374" i="3"/>
  <c r="J374" i="3"/>
  <c r="K374" i="3"/>
  <c r="R374" i="3" s="1"/>
  <c r="M374" i="3"/>
  <c r="T374" i="3"/>
  <c r="N374" i="3"/>
  <c r="O374" i="3"/>
  <c r="P374" i="3"/>
  <c r="Q374" i="3"/>
  <c r="C375" i="3"/>
  <c r="G375" i="3"/>
  <c r="H375" i="3"/>
  <c r="I375" i="3"/>
  <c r="J375" i="3"/>
  <c r="K375" i="3"/>
  <c r="R375" i="3" s="1"/>
  <c r="M375" i="3"/>
  <c r="T375" i="3" s="1"/>
  <c r="N375" i="3"/>
  <c r="O375" i="3"/>
  <c r="P375" i="3"/>
  <c r="Q375" i="3"/>
  <c r="C376" i="3"/>
  <c r="G376" i="3"/>
  <c r="H376" i="3"/>
  <c r="I376" i="3"/>
  <c r="J376" i="3"/>
  <c r="K376" i="3"/>
  <c r="R376" i="3" s="1"/>
  <c r="M376" i="3"/>
  <c r="T376" i="3"/>
  <c r="N376" i="3"/>
  <c r="O376" i="3"/>
  <c r="P376" i="3"/>
  <c r="Q376" i="3"/>
  <c r="C377" i="3"/>
  <c r="G377" i="3"/>
  <c r="H377" i="3"/>
  <c r="I377" i="3"/>
  <c r="J377" i="3"/>
  <c r="K377" i="3"/>
  <c r="R377" i="3" s="1"/>
  <c r="M377" i="3"/>
  <c r="T377" i="3" s="1"/>
  <c r="N377" i="3"/>
  <c r="O377" i="3"/>
  <c r="P377" i="3"/>
  <c r="Q377" i="3"/>
  <c r="C378" i="3"/>
  <c r="G378" i="3"/>
  <c r="H378" i="3"/>
  <c r="I378" i="3"/>
  <c r="J378" i="3"/>
  <c r="K378" i="3"/>
  <c r="R378" i="3" s="1"/>
  <c r="M378" i="3"/>
  <c r="T378" i="3"/>
  <c r="N378" i="3"/>
  <c r="O378" i="3"/>
  <c r="P378" i="3"/>
  <c r="Q378" i="3"/>
  <c r="C379" i="3"/>
  <c r="G379" i="3"/>
  <c r="H379" i="3"/>
  <c r="I379" i="3"/>
  <c r="J379" i="3"/>
  <c r="K379" i="3"/>
  <c r="R379" i="3" s="1"/>
  <c r="M379" i="3"/>
  <c r="T379" i="3" s="1"/>
  <c r="N379" i="3"/>
  <c r="O379" i="3"/>
  <c r="P379" i="3"/>
  <c r="Q379" i="3"/>
  <c r="C380" i="3"/>
  <c r="G380" i="3"/>
  <c r="H380" i="3"/>
  <c r="I380" i="3"/>
  <c r="J380" i="3"/>
  <c r="K380" i="3"/>
  <c r="R380" i="3" s="1"/>
  <c r="M380" i="3"/>
  <c r="T380" i="3"/>
  <c r="N380" i="3"/>
  <c r="O380" i="3"/>
  <c r="P380" i="3"/>
  <c r="Q380" i="3"/>
  <c r="C381" i="3"/>
  <c r="G381" i="3"/>
  <c r="H381" i="3"/>
  <c r="I381" i="3"/>
  <c r="J381" i="3"/>
  <c r="K381" i="3"/>
  <c r="R381" i="3" s="1"/>
  <c r="M381" i="3"/>
  <c r="T381" i="3" s="1"/>
  <c r="N381" i="3"/>
  <c r="O381" i="3"/>
  <c r="P381" i="3"/>
  <c r="Q381" i="3"/>
  <c r="C382" i="3"/>
  <c r="G382" i="3"/>
  <c r="H382" i="3"/>
  <c r="I382" i="3"/>
  <c r="J382" i="3"/>
  <c r="K382" i="3"/>
  <c r="R382" i="3" s="1"/>
  <c r="M382" i="3"/>
  <c r="T382" i="3"/>
  <c r="N382" i="3"/>
  <c r="O382" i="3"/>
  <c r="P382" i="3"/>
  <c r="Q382" i="3"/>
  <c r="C383" i="3"/>
  <c r="G383" i="3"/>
  <c r="H383" i="3"/>
  <c r="I383" i="3"/>
  <c r="J383" i="3"/>
  <c r="K383" i="3"/>
  <c r="R383" i="3" s="1"/>
  <c r="M383" i="3"/>
  <c r="T383" i="3" s="1"/>
  <c r="N383" i="3"/>
  <c r="O383" i="3"/>
  <c r="P383" i="3"/>
  <c r="Q383" i="3"/>
  <c r="C384" i="3"/>
  <c r="G384" i="3"/>
  <c r="H384" i="3"/>
  <c r="I384" i="3"/>
  <c r="J384" i="3"/>
  <c r="K384" i="3"/>
  <c r="R384" i="3" s="1"/>
  <c r="M384" i="3"/>
  <c r="T384" i="3"/>
  <c r="N384" i="3"/>
  <c r="O384" i="3"/>
  <c r="P384" i="3"/>
  <c r="Q384" i="3"/>
  <c r="C385" i="3"/>
  <c r="G385" i="3"/>
  <c r="H385" i="3"/>
  <c r="I385" i="3"/>
  <c r="J385" i="3"/>
  <c r="K385" i="3"/>
  <c r="R385" i="3" s="1"/>
  <c r="M385" i="3"/>
  <c r="T385" i="3" s="1"/>
  <c r="N385" i="3"/>
  <c r="O385" i="3"/>
  <c r="P385" i="3"/>
  <c r="Q385" i="3"/>
  <c r="C386" i="3"/>
  <c r="G386" i="3"/>
  <c r="H386" i="3"/>
  <c r="I386" i="3"/>
  <c r="J386" i="3"/>
  <c r="K386" i="3"/>
  <c r="R386" i="3" s="1"/>
  <c r="M386" i="3"/>
  <c r="T386" i="3"/>
  <c r="N386" i="3"/>
  <c r="O386" i="3"/>
  <c r="P386" i="3"/>
  <c r="Q386" i="3"/>
  <c r="C387" i="3"/>
  <c r="G387" i="3"/>
  <c r="H387" i="3"/>
  <c r="I387" i="3"/>
  <c r="J387" i="3"/>
  <c r="K387" i="3"/>
  <c r="R387" i="3" s="1"/>
  <c r="M387" i="3"/>
  <c r="T387" i="3" s="1"/>
  <c r="N387" i="3"/>
  <c r="O387" i="3"/>
  <c r="P387" i="3"/>
  <c r="Q387" i="3"/>
  <c r="C388" i="3"/>
  <c r="G388" i="3"/>
  <c r="H388" i="3"/>
  <c r="I388" i="3"/>
  <c r="J388" i="3"/>
  <c r="K388" i="3"/>
  <c r="R388" i="3" s="1"/>
  <c r="M388" i="3"/>
  <c r="T388" i="3"/>
  <c r="N388" i="3"/>
  <c r="O388" i="3"/>
  <c r="P388" i="3"/>
  <c r="Q388" i="3"/>
  <c r="C389" i="3"/>
  <c r="G389" i="3"/>
  <c r="H389" i="3"/>
  <c r="I389" i="3"/>
  <c r="J389" i="3"/>
  <c r="K389" i="3"/>
  <c r="R389" i="3" s="1"/>
  <c r="M389" i="3"/>
  <c r="T389" i="3"/>
  <c r="N389" i="3"/>
  <c r="O389" i="3"/>
  <c r="P389" i="3"/>
  <c r="Q389" i="3"/>
  <c r="C390" i="3"/>
  <c r="G390" i="3"/>
  <c r="H390" i="3"/>
  <c r="I390" i="3"/>
  <c r="J390" i="3"/>
  <c r="K390" i="3"/>
  <c r="R390" i="3" s="1"/>
  <c r="M390" i="3"/>
  <c r="T390" i="3" s="1"/>
  <c r="N390" i="3"/>
  <c r="O390" i="3"/>
  <c r="P390" i="3"/>
  <c r="Q390" i="3"/>
  <c r="C391" i="3"/>
  <c r="G391" i="3"/>
  <c r="H391" i="3"/>
  <c r="I391" i="3"/>
  <c r="J391" i="3"/>
  <c r="K391" i="3"/>
  <c r="R391" i="3" s="1"/>
  <c r="M391" i="3"/>
  <c r="T391" i="3" s="1"/>
  <c r="N391" i="3"/>
  <c r="O391" i="3"/>
  <c r="P391" i="3"/>
  <c r="Q391" i="3"/>
  <c r="C392" i="3"/>
  <c r="G392" i="3"/>
  <c r="H392" i="3"/>
  <c r="I392" i="3"/>
  <c r="J392" i="3"/>
  <c r="K392" i="3"/>
  <c r="R392" i="3" s="1"/>
  <c r="M392" i="3"/>
  <c r="T392" i="3" s="1"/>
  <c r="N392" i="3"/>
  <c r="O392" i="3"/>
  <c r="P392" i="3"/>
  <c r="Q392" i="3"/>
  <c r="C393" i="3"/>
  <c r="G393" i="3"/>
  <c r="H393" i="3"/>
  <c r="I393" i="3"/>
  <c r="J393" i="3"/>
  <c r="K393" i="3"/>
  <c r="R393" i="3" s="1"/>
  <c r="M393" i="3"/>
  <c r="T393" i="3" s="1"/>
  <c r="N393" i="3"/>
  <c r="O393" i="3"/>
  <c r="P393" i="3"/>
  <c r="Q393" i="3"/>
  <c r="C394" i="3"/>
  <c r="G394" i="3"/>
  <c r="H394" i="3"/>
  <c r="I394" i="3"/>
  <c r="J394" i="3"/>
  <c r="K394" i="3"/>
  <c r="R394" i="3" s="1"/>
  <c r="M394" i="3"/>
  <c r="T394" i="3" s="1"/>
  <c r="N394" i="3"/>
  <c r="O394" i="3"/>
  <c r="P394" i="3"/>
  <c r="Q394" i="3"/>
  <c r="C395" i="3"/>
  <c r="G395" i="3"/>
  <c r="H395" i="3"/>
  <c r="I395" i="3"/>
  <c r="J395" i="3"/>
  <c r="K395" i="3"/>
  <c r="R395" i="3" s="1"/>
  <c r="M395" i="3"/>
  <c r="T395" i="3" s="1"/>
  <c r="N395" i="3"/>
  <c r="O395" i="3"/>
  <c r="P395" i="3"/>
  <c r="Q395" i="3"/>
  <c r="C396" i="3"/>
  <c r="G396" i="3"/>
  <c r="H396" i="3"/>
  <c r="I396" i="3"/>
  <c r="J396" i="3"/>
  <c r="K396" i="3"/>
  <c r="R396" i="3" s="1"/>
  <c r="M396" i="3"/>
  <c r="T396" i="3" s="1"/>
  <c r="N396" i="3"/>
  <c r="O396" i="3"/>
  <c r="P396" i="3"/>
  <c r="Q396" i="3"/>
  <c r="C397" i="3"/>
  <c r="G397" i="3"/>
  <c r="H397" i="3"/>
  <c r="I397" i="3"/>
  <c r="J397" i="3"/>
  <c r="K397" i="3"/>
  <c r="R397" i="3" s="1"/>
  <c r="M397" i="3"/>
  <c r="T397" i="3" s="1"/>
  <c r="N397" i="3"/>
  <c r="O397" i="3"/>
  <c r="P397" i="3"/>
  <c r="Q397" i="3"/>
  <c r="C398" i="3"/>
  <c r="G398" i="3"/>
  <c r="H398" i="3"/>
  <c r="I398" i="3"/>
  <c r="J398" i="3"/>
  <c r="K398" i="3"/>
  <c r="R398" i="3" s="1"/>
  <c r="M398" i="3"/>
  <c r="T398" i="3" s="1"/>
  <c r="N398" i="3"/>
  <c r="O398" i="3"/>
  <c r="P398" i="3"/>
  <c r="Q398" i="3"/>
  <c r="C399" i="3"/>
  <c r="G399" i="3"/>
  <c r="H399" i="3"/>
  <c r="I399" i="3"/>
  <c r="J399" i="3"/>
  <c r="K399" i="3"/>
  <c r="R399" i="3" s="1"/>
  <c r="M399" i="3"/>
  <c r="T399" i="3" s="1"/>
  <c r="N399" i="3"/>
  <c r="O399" i="3"/>
  <c r="P399" i="3"/>
  <c r="Q399" i="3"/>
  <c r="C400" i="3"/>
  <c r="G400" i="3"/>
  <c r="H400" i="3"/>
  <c r="I400" i="3"/>
  <c r="J400" i="3"/>
  <c r="K400" i="3"/>
  <c r="R400" i="3" s="1"/>
  <c r="M400" i="3"/>
  <c r="T400" i="3" s="1"/>
  <c r="N400" i="3"/>
  <c r="O400" i="3"/>
  <c r="P400" i="3"/>
  <c r="Q400" i="3"/>
  <c r="C401" i="3"/>
  <c r="G401" i="3"/>
  <c r="H401" i="3"/>
  <c r="I401" i="3"/>
  <c r="J401" i="3"/>
  <c r="K401" i="3"/>
  <c r="R401" i="3" s="1"/>
  <c r="M401" i="3"/>
  <c r="T401" i="3" s="1"/>
  <c r="N401" i="3"/>
  <c r="O401" i="3"/>
  <c r="P401" i="3"/>
  <c r="Q401" i="3"/>
  <c r="C402" i="3"/>
  <c r="G402" i="3"/>
  <c r="H402" i="3"/>
  <c r="I402" i="3"/>
  <c r="J402" i="3"/>
  <c r="K402" i="3"/>
  <c r="M402" i="3"/>
  <c r="T402" i="3" s="1"/>
  <c r="N402" i="3"/>
  <c r="O402" i="3"/>
  <c r="P402" i="3"/>
  <c r="Q402" i="3"/>
  <c r="R402" i="3"/>
  <c r="C403" i="3"/>
  <c r="G403" i="3"/>
  <c r="H403" i="3"/>
  <c r="I403" i="3"/>
  <c r="J403" i="3"/>
  <c r="K403" i="3"/>
  <c r="R403" i="3" s="1"/>
  <c r="M403" i="3"/>
  <c r="T403" i="3" s="1"/>
  <c r="N403" i="3"/>
  <c r="O403" i="3"/>
  <c r="P403" i="3"/>
  <c r="Q403" i="3"/>
  <c r="C404" i="3"/>
  <c r="G404" i="3"/>
  <c r="H404" i="3"/>
  <c r="I404" i="3"/>
  <c r="J404" i="3"/>
  <c r="K404" i="3"/>
  <c r="R404" i="3" s="1"/>
  <c r="M404" i="3"/>
  <c r="T404" i="3"/>
  <c r="N404" i="3"/>
  <c r="O404" i="3"/>
  <c r="P404" i="3"/>
  <c r="Q404" i="3"/>
  <c r="C405" i="3"/>
  <c r="G405" i="3"/>
  <c r="H405" i="3"/>
  <c r="I405" i="3"/>
  <c r="J405" i="3"/>
  <c r="K405" i="3"/>
  <c r="R405" i="3" s="1"/>
  <c r="M405" i="3"/>
  <c r="T405" i="3" s="1"/>
  <c r="N405" i="3"/>
  <c r="O405" i="3"/>
  <c r="P405" i="3"/>
  <c r="Q405" i="3"/>
  <c r="C406" i="3"/>
  <c r="G406" i="3"/>
  <c r="H406" i="3"/>
  <c r="I406" i="3"/>
  <c r="J406" i="3"/>
  <c r="K406" i="3"/>
  <c r="R406" i="3" s="1"/>
  <c r="M406" i="3"/>
  <c r="T406" i="3"/>
  <c r="N406" i="3"/>
  <c r="O406" i="3"/>
  <c r="P406" i="3"/>
  <c r="Q406" i="3"/>
  <c r="C407" i="3"/>
  <c r="G407" i="3"/>
  <c r="H407" i="3"/>
  <c r="I407" i="3"/>
  <c r="J407" i="3"/>
  <c r="K407" i="3"/>
  <c r="R407" i="3" s="1"/>
  <c r="M407" i="3"/>
  <c r="T407" i="3" s="1"/>
  <c r="N407" i="3"/>
  <c r="O407" i="3"/>
  <c r="P407" i="3"/>
  <c r="Q407" i="3"/>
  <c r="C408" i="3"/>
  <c r="G408" i="3"/>
  <c r="H408" i="3"/>
  <c r="I408" i="3"/>
  <c r="J408" i="3"/>
  <c r="K408" i="3"/>
  <c r="R408" i="3" s="1"/>
  <c r="M408" i="3"/>
  <c r="T408" i="3"/>
  <c r="N408" i="3"/>
  <c r="O408" i="3"/>
  <c r="P408" i="3"/>
  <c r="Q408" i="3"/>
  <c r="C409" i="3"/>
  <c r="G409" i="3"/>
  <c r="H409" i="3"/>
  <c r="I409" i="3"/>
  <c r="J409" i="3"/>
  <c r="K409" i="3"/>
  <c r="R409" i="3" s="1"/>
  <c r="M409" i="3"/>
  <c r="T409" i="3" s="1"/>
  <c r="N409" i="3"/>
  <c r="O409" i="3"/>
  <c r="P409" i="3"/>
  <c r="Q409" i="3"/>
  <c r="C410" i="3"/>
  <c r="G410" i="3"/>
  <c r="H410" i="3"/>
  <c r="I410" i="3"/>
  <c r="J410" i="3"/>
  <c r="K410" i="3"/>
  <c r="R410" i="3" s="1"/>
  <c r="M410" i="3"/>
  <c r="T410" i="3"/>
  <c r="N410" i="3"/>
  <c r="O410" i="3"/>
  <c r="P410" i="3"/>
  <c r="Q410" i="3"/>
  <c r="C411" i="3"/>
  <c r="G411" i="3"/>
  <c r="H411" i="3"/>
  <c r="I411" i="3"/>
  <c r="J411" i="3"/>
  <c r="K411" i="3"/>
  <c r="R411" i="3" s="1"/>
  <c r="M411" i="3"/>
  <c r="T411" i="3" s="1"/>
  <c r="N411" i="3"/>
  <c r="O411" i="3"/>
  <c r="P411" i="3"/>
  <c r="Q411" i="3"/>
  <c r="C412" i="3"/>
  <c r="G412" i="3"/>
  <c r="H412" i="3"/>
  <c r="I412" i="3"/>
  <c r="J412" i="3"/>
  <c r="K412" i="3"/>
  <c r="R412" i="3"/>
  <c r="M412" i="3"/>
  <c r="T412" i="3"/>
  <c r="N412" i="3"/>
  <c r="O412" i="3"/>
  <c r="P412" i="3"/>
  <c r="Q412" i="3"/>
  <c r="C413" i="3"/>
  <c r="G413" i="3"/>
  <c r="H413" i="3"/>
  <c r="I413" i="3"/>
  <c r="J413" i="3"/>
  <c r="K413" i="3"/>
  <c r="R413" i="3" s="1"/>
  <c r="M413" i="3"/>
  <c r="T413" i="3" s="1"/>
  <c r="N413" i="3"/>
  <c r="O413" i="3"/>
  <c r="P413" i="3"/>
  <c r="Q413" i="3"/>
  <c r="C414" i="3"/>
  <c r="G414" i="3"/>
  <c r="H414" i="3"/>
  <c r="I414" i="3"/>
  <c r="J414" i="3"/>
  <c r="K414" i="3"/>
  <c r="R414" i="3"/>
  <c r="M414" i="3"/>
  <c r="T414" i="3"/>
  <c r="N414" i="3"/>
  <c r="O414" i="3"/>
  <c r="P414" i="3"/>
  <c r="Q414" i="3"/>
  <c r="C415" i="3"/>
  <c r="G415" i="3"/>
  <c r="H415" i="3"/>
  <c r="I415" i="3"/>
  <c r="J415" i="3"/>
  <c r="K415" i="3"/>
  <c r="R415" i="3" s="1"/>
  <c r="M415" i="3"/>
  <c r="T415" i="3" s="1"/>
  <c r="N415" i="3"/>
  <c r="O415" i="3"/>
  <c r="P415" i="3"/>
  <c r="Q415" i="3"/>
  <c r="C416" i="3"/>
  <c r="G416" i="3"/>
  <c r="H416" i="3"/>
  <c r="I416" i="3"/>
  <c r="J416" i="3"/>
  <c r="K416" i="3"/>
  <c r="R416" i="3"/>
  <c r="M416" i="3"/>
  <c r="T416" i="3"/>
  <c r="N416" i="3"/>
  <c r="O416" i="3"/>
  <c r="P416" i="3"/>
  <c r="Q416" i="3"/>
  <c r="C417" i="3"/>
  <c r="G417" i="3"/>
  <c r="H417" i="3"/>
  <c r="I417" i="3"/>
  <c r="J417" i="3"/>
  <c r="K417" i="3"/>
  <c r="R417" i="3" s="1"/>
  <c r="M417" i="3"/>
  <c r="T417" i="3" s="1"/>
  <c r="N417" i="3"/>
  <c r="O417" i="3"/>
  <c r="P417" i="3"/>
  <c r="Q417" i="3"/>
  <c r="C418" i="3"/>
  <c r="G418" i="3"/>
  <c r="H418" i="3"/>
  <c r="I418" i="3"/>
  <c r="J418" i="3"/>
  <c r="K418" i="3"/>
  <c r="R418" i="3"/>
  <c r="M418" i="3"/>
  <c r="T418" i="3"/>
  <c r="N418" i="3"/>
  <c r="O418" i="3"/>
  <c r="P418" i="3"/>
  <c r="Q418" i="3"/>
  <c r="C419" i="3"/>
  <c r="G419" i="3"/>
  <c r="H419" i="3"/>
  <c r="I419" i="3"/>
  <c r="J419" i="3"/>
  <c r="K419" i="3"/>
  <c r="R419" i="3" s="1"/>
  <c r="M419" i="3"/>
  <c r="T419" i="3" s="1"/>
  <c r="N419" i="3"/>
  <c r="O419" i="3"/>
  <c r="P419" i="3"/>
  <c r="Q419" i="3"/>
  <c r="C420" i="3"/>
  <c r="G420" i="3"/>
  <c r="H420" i="3"/>
  <c r="I420" i="3"/>
  <c r="J420" i="3"/>
  <c r="K420" i="3"/>
  <c r="R420" i="3"/>
  <c r="M420" i="3"/>
  <c r="N420" i="3"/>
  <c r="O420" i="3"/>
  <c r="P420" i="3"/>
  <c r="Q420" i="3"/>
  <c r="T420" i="3"/>
  <c r="C421" i="3"/>
  <c r="G421" i="3"/>
  <c r="H421" i="3"/>
  <c r="I421" i="3"/>
  <c r="J421" i="3"/>
  <c r="K421" i="3"/>
  <c r="R421" i="3" s="1"/>
  <c r="M421" i="3"/>
  <c r="T421" i="3" s="1"/>
  <c r="N421" i="3"/>
  <c r="O421" i="3"/>
  <c r="P421" i="3"/>
  <c r="Q421" i="3"/>
  <c r="C422" i="3"/>
  <c r="G422" i="3"/>
  <c r="H422" i="3"/>
  <c r="I422" i="3"/>
  <c r="J422" i="3"/>
  <c r="K422" i="3"/>
  <c r="R422" i="3"/>
  <c r="M422" i="3"/>
  <c r="T422" i="3"/>
  <c r="N422" i="3"/>
  <c r="O422" i="3"/>
  <c r="P422" i="3"/>
  <c r="Q422" i="3"/>
  <c r="C423" i="3"/>
  <c r="G423" i="3"/>
  <c r="H423" i="3"/>
  <c r="I423" i="3"/>
  <c r="J423" i="3"/>
  <c r="K423" i="3"/>
  <c r="R423" i="3" s="1"/>
  <c r="M423" i="3"/>
  <c r="T423" i="3" s="1"/>
  <c r="N423" i="3"/>
  <c r="O423" i="3"/>
  <c r="P423" i="3"/>
  <c r="Q423" i="3"/>
  <c r="C424" i="3"/>
  <c r="G424" i="3"/>
  <c r="H424" i="3"/>
  <c r="I424" i="3"/>
  <c r="J424" i="3"/>
  <c r="K424" i="3"/>
  <c r="R424" i="3"/>
  <c r="M424" i="3"/>
  <c r="T424" i="3"/>
  <c r="N424" i="3"/>
  <c r="O424" i="3"/>
  <c r="P424" i="3"/>
  <c r="Q424" i="3"/>
  <c r="C425" i="3"/>
  <c r="G425" i="3"/>
  <c r="H425" i="3"/>
  <c r="I425" i="3"/>
  <c r="J425" i="3"/>
  <c r="K425" i="3"/>
  <c r="R425" i="3" s="1"/>
  <c r="M425" i="3"/>
  <c r="T425" i="3" s="1"/>
  <c r="N425" i="3"/>
  <c r="O425" i="3"/>
  <c r="P425" i="3"/>
  <c r="Q425" i="3"/>
  <c r="C426" i="3"/>
  <c r="G426" i="3"/>
  <c r="H426" i="3"/>
  <c r="I426" i="3"/>
  <c r="J426" i="3"/>
  <c r="K426" i="3"/>
  <c r="R426" i="3"/>
  <c r="M426" i="3"/>
  <c r="T426" i="3"/>
  <c r="N426" i="3"/>
  <c r="O426" i="3"/>
  <c r="P426" i="3"/>
  <c r="Q426" i="3"/>
  <c r="C427" i="3"/>
  <c r="G427" i="3"/>
  <c r="H427" i="3"/>
  <c r="I427" i="3"/>
  <c r="J427" i="3"/>
  <c r="K427" i="3"/>
  <c r="R427" i="3" s="1"/>
  <c r="M427" i="3"/>
  <c r="T427" i="3" s="1"/>
  <c r="N427" i="3"/>
  <c r="O427" i="3"/>
  <c r="P427" i="3"/>
  <c r="Q427" i="3"/>
  <c r="C428" i="3"/>
  <c r="G428" i="3"/>
  <c r="H428" i="3"/>
  <c r="I428" i="3"/>
  <c r="J428" i="3"/>
  <c r="K428" i="3"/>
  <c r="R428" i="3"/>
  <c r="M428" i="3"/>
  <c r="N428" i="3"/>
  <c r="O428" i="3"/>
  <c r="P428" i="3"/>
  <c r="Q428" i="3"/>
  <c r="T428" i="3"/>
  <c r="C429" i="3"/>
  <c r="G429" i="3"/>
  <c r="H429" i="3"/>
  <c r="I429" i="3"/>
  <c r="J429" i="3"/>
  <c r="K429" i="3"/>
  <c r="R429" i="3" s="1"/>
  <c r="M429" i="3"/>
  <c r="T429" i="3" s="1"/>
  <c r="N429" i="3"/>
  <c r="O429" i="3"/>
  <c r="P429" i="3"/>
  <c r="Q429" i="3"/>
  <c r="C430" i="3"/>
  <c r="G430" i="3"/>
  <c r="H430" i="3"/>
  <c r="I430" i="3"/>
  <c r="J430" i="3"/>
  <c r="K430" i="3"/>
  <c r="R430" i="3"/>
  <c r="M430" i="3"/>
  <c r="T430" i="3"/>
  <c r="N430" i="3"/>
  <c r="O430" i="3"/>
  <c r="P430" i="3"/>
  <c r="Q430" i="3"/>
  <c r="C431" i="3"/>
  <c r="G431" i="3"/>
  <c r="H431" i="3"/>
  <c r="I431" i="3"/>
  <c r="J431" i="3"/>
  <c r="K431" i="3"/>
  <c r="R431" i="3" s="1"/>
  <c r="M431" i="3"/>
  <c r="T431" i="3" s="1"/>
  <c r="N431" i="3"/>
  <c r="O431" i="3"/>
  <c r="P431" i="3"/>
  <c r="Q431" i="3"/>
  <c r="C432" i="3"/>
  <c r="G432" i="3"/>
  <c r="H432" i="3"/>
  <c r="I432" i="3"/>
  <c r="J432" i="3"/>
  <c r="K432" i="3"/>
  <c r="R432" i="3"/>
  <c r="M432" i="3"/>
  <c r="T432" i="3"/>
  <c r="N432" i="3"/>
  <c r="O432" i="3"/>
  <c r="P432" i="3"/>
  <c r="Q432" i="3"/>
  <c r="C433" i="3"/>
  <c r="G433" i="3"/>
  <c r="H433" i="3"/>
  <c r="I433" i="3"/>
  <c r="J433" i="3"/>
  <c r="K433" i="3"/>
  <c r="R433" i="3" s="1"/>
  <c r="M433" i="3"/>
  <c r="T433" i="3" s="1"/>
  <c r="N433" i="3"/>
  <c r="O433" i="3"/>
  <c r="P433" i="3"/>
  <c r="Q433" i="3"/>
  <c r="C434" i="3"/>
  <c r="G434" i="3"/>
  <c r="H434" i="3"/>
  <c r="I434" i="3"/>
  <c r="J434" i="3"/>
  <c r="K434" i="3"/>
  <c r="R434" i="3"/>
  <c r="M434" i="3"/>
  <c r="T434" i="3"/>
  <c r="N434" i="3"/>
  <c r="O434" i="3"/>
  <c r="P434" i="3"/>
  <c r="Q434" i="3"/>
  <c r="C435" i="3"/>
  <c r="G435" i="3"/>
  <c r="H435" i="3"/>
  <c r="I435" i="3"/>
  <c r="J435" i="3"/>
  <c r="K435" i="3"/>
  <c r="R435" i="3" s="1"/>
  <c r="M435" i="3"/>
  <c r="T435" i="3" s="1"/>
  <c r="N435" i="3"/>
  <c r="O435" i="3"/>
  <c r="P435" i="3"/>
  <c r="Q435" i="3"/>
  <c r="C436" i="3"/>
  <c r="G436" i="3"/>
  <c r="H436" i="3"/>
  <c r="I436" i="3"/>
  <c r="J436" i="3"/>
  <c r="K436" i="3"/>
  <c r="R436" i="3"/>
  <c r="M436" i="3"/>
  <c r="T436" i="3"/>
  <c r="N436" i="3"/>
  <c r="O436" i="3"/>
  <c r="P436" i="3"/>
  <c r="Q436" i="3"/>
  <c r="C437" i="3"/>
  <c r="G437" i="3"/>
  <c r="H437" i="3"/>
  <c r="I437" i="3"/>
  <c r="J437" i="3"/>
  <c r="K437" i="3"/>
  <c r="R437" i="3" s="1"/>
  <c r="M437" i="3"/>
  <c r="T437" i="3" s="1"/>
  <c r="N437" i="3"/>
  <c r="O437" i="3"/>
  <c r="P437" i="3"/>
  <c r="Q437" i="3"/>
  <c r="C438" i="3"/>
  <c r="G438" i="3"/>
  <c r="H438" i="3"/>
  <c r="I438" i="3"/>
  <c r="J438" i="3"/>
  <c r="K438" i="3"/>
  <c r="R438" i="3"/>
  <c r="M438" i="3"/>
  <c r="T438" i="3"/>
  <c r="N438" i="3"/>
  <c r="O438" i="3"/>
  <c r="P438" i="3"/>
  <c r="Q438" i="3"/>
  <c r="C439" i="3"/>
  <c r="G439" i="3"/>
  <c r="H439" i="3"/>
  <c r="I439" i="3"/>
  <c r="J439" i="3"/>
  <c r="K439" i="3"/>
  <c r="R439" i="3" s="1"/>
  <c r="M439" i="3"/>
  <c r="T439" i="3" s="1"/>
  <c r="N439" i="3"/>
  <c r="O439" i="3"/>
  <c r="P439" i="3"/>
  <c r="Q439" i="3"/>
  <c r="C440" i="3"/>
  <c r="G440" i="3"/>
  <c r="H440" i="3"/>
  <c r="I440" i="3"/>
  <c r="J440" i="3"/>
  <c r="K440" i="3"/>
  <c r="R440" i="3"/>
  <c r="M440" i="3"/>
  <c r="T440" i="3"/>
  <c r="N440" i="3"/>
  <c r="O440" i="3"/>
  <c r="P440" i="3"/>
  <c r="Q440" i="3"/>
  <c r="C441" i="3"/>
  <c r="G441" i="3"/>
  <c r="H441" i="3"/>
  <c r="I441" i="3"/>
  <c r="J441" i="3"/>
  <c r="K441" i="3"/>
  <c r="R441" i="3" s="1"/>
  <c r="M441" i="3"/>
  <c r="T441" i="3" s="1"/>
  <c r="N441" i="3"/>
  <c r="O441" i="3"/>
  <c r="P441" i="3"/>
  <c r="Q441" i="3"/>
  <c r="C442" i="3"/>
  <c r="G442" i="3"/>
  <c r="H442" i="3"/>
  <c r="I442" i="3"/>
  <c r="J442" i="3"/>
  <c r="K442" i="3"/>
  <c r="R442" i="3"/>
  <c r="M442" i="3"/>
  <c r="T442" i="3"/>
  <c r="N442" i="3"/>
  <c r="O442" i="3"/>
  <c r="P442" i="3"/>
  <c r="Q442" i="3"/>
  <c r="C443" i="3"/>
  <c r="G443" i="3"/>
  <c r="H443" i="3"/>
  <c r="I443" i="3"/>
  <c r="J443" i="3"/>
  <c r="K443" i="3"/>
  <c r="R443" i="3" s="1"/>
  <c r="M443" i="3"/>
  <c r="T443" i="3" s="1"/>
  <c r="N443" i="3"/>
  <c r="O443" i="3"/>
  <c r="P443" i="3"/>
  <c r="Q443" i="3"/>
  <c r="C444" i="3"/>
  <c r="G444" i="3"/>
  <c r="H444" i="3"/>
  <c r="I444" i="3"/>
  <c r="J444" i="3"/>
  <c r="K444" i="3"/>
  <c r="R444" i="3"/>
  <c r="M444" i="3"/>
  <c r="T444" i="3"/>
  <c r="N444" i="3"/>
  <c r="O444" i="3"/>
  <c r="P444" i="3"/>
  <c r="Q444" i="3"/>
  <c r="C445" i="3"/>
  <c r="G445" i="3"/>
  <c r="H445" i="3"/>
  <c r="I445" i="3"/>
  <c r="J445" i="3"/>
  <c r="K445" i="3"/>
  <c r="R445" i="3" s="1"/>
  <c r="M445" i="3"/>
  <c r="T445" i="3" s="1"/>
  <c r="N445" i="3"/>
  <c r="O445" i="3"/>
  <c r="P445" i="3"/>
  <c r="Q445" i="3"/>
  <c r="C446" i="3"/>
  <c r="G446" i="3"/>
  <c r="H446" i="3"/>
  <c r="I446" i="3"/>
  <c r="J446" i="3"/>
  <c r="K446" i="3"/>
  <c r="R446" i="3"/>
  <c r="M446" i="3"/>
  <c r="T446" i="3"/>
  <c r="N446" i="3"/>
  <c r="O446" i="3"/>
  <c r="P446" i="3"/>
  <c r="Q446" i="3"/>
  <c r="C447" i="3"/>
  <c r="G447" i="3"/>
  <c r="H447" i="3"/>
  <c r="I447" i="3"/>
  <c r="J447" i="3"/>
  <c r="K447" i="3"/>
  <c r="R447" i="3" s="1"/>
  <c r="M447" i="3"/>
  <c r="T447" i="3" s="1"/>
  <c r="N447" i="3"/>
  <c r="O447" i="3"/>
  <c r="P447" i="3"/>
  <c r="Q447" i="3"/>
  <c r="C448" i="3"/>
  <c r="G448" i="3"/>
  <c r="H448" i="3"/>
  <c r="I448" i="3"/>
  <c r="J448" i="3"/>
  <c r="K448" i="3"/>
  <c r="R448" i="3"/>
  <c r="M448" i="3"/>
  <c r="T448" i="3"/>
  <c r="N448" i="3"/>
  <c r="O448" i="3"/>
  <c r="P448" i="3"/>
  <c r="Q448" i="3"/>
  <c r="C449" i="3"/>
  <c r="G449" i="3"/>
  <c r="H449" i="3"/>
  <c r="I449" i="3"/>
  <c r="J449" i="3"/>
  <c r="K449" i="3"/>
  <c r="R449" i="3" s="1"/>
  <c r="M449" i="3"/>
  <c r="T449" i="3" s="1"/>
  <c r="N449" i="3"/>
  <c r="O449" i="3"/>
  <c r="P449" i="3"/>
  <c r="Q449" i="3"/>
  <c r="C450" i="3"/>
  <c r="G450" i="3"/>
  <c r="H450" i="3"/>
  <c r="I450" i="3"/>
  <c r="J450" i="3"/>
  <c r="K450" i="3"/>
  <c r="R450" i="3"/>
  <c r="M450" i="3"/>
  <c r="T450" i="3"/>
  <c r="N450" i="3"/>
  <c r="O450" i="3"/>
  <c r="P450" i="3"/>
  <c r="Q450" i="3"/>
  <c r="C451" i="3"/>
  <c r="G451" i="3"/>
  <c r="H451" i="3"/>
  <c r="I451" i="3"/>
  <c r="J451" i="3"/>
  <c r="K451" i="3"/>
  <c r="R451" i="3" s="1"/>
  <c r="M451" i="3"/>
  <c r="T451" i="3" s="1"/>
  <c r="N451" i="3"/>
  <c r="O451" i="3"/>
  <c r="P451" i="3"/>
  <c r="Q451" i="3"/>
  <c r="C452" i="3"/>
  <c r="G452" i="3"/>
  <c r="H452" i="3"/>
  <c r="I452" i="3"/>
  <c r="J452" i="3"/>
  <c r="K452" i="3"/>
  <c r="R452" i="3"/>
  <c r="M452" i="3"/>
  <c r="T452" i="3"/>
  <c r="N452" i="3"/>
  <c r="O452" i="3"/>
  <c r="P452" i="3"/>
  <c r="Q452" i="3"/>
  <c r="C453" i="3"/>
  <c r="G453" i="3"/>
  <c r="H453" i="3"/>
  <c r="I453" i="3"/>
  <c r="J453" i="3"/>
  <c r="K453" i="3"/>
  <c r="R453" i="3" s="1"/>
  <c r="M453" i="3"/>
  <c r="T453" i="3" s="1"/>
  <c r="N453" i="3"/>
  <c r="O453" i="3"/>
  <c r="P453" i="3"/>
  <c r="Q453" i="3"/>
  <c r="C454" i="3"/>
  <c r="G454" i="3"/>
  <c r="H454" i="3"/>
  <c r="I454" i="3"/>
  <c r="J454" i="3"/>
  <c r="K454" i="3"/>
  <c r="R454" i="3"/>
  <c r="M454" i="3"/>
  <c r="T454" i="3"/>
  <c r="N454" i="3"/>
  <c r="O454" i="3"/>
  <c r="P454" i="3"/>
  <c r="Q454" i="3"/>
  <c r="C455" i="3"/>
  <c r="G455" i="3"/>
  <c r="H455" i="3"/>
  <c r="I455" i="3"/>
  <c r="J455" i="3"/>
  <c r="K455" i="3"/>
  <c r="R455" i="3" s="1"/>
  <c r="M455" i="3"/>
  <c r="T455" i="3" s="1"/>
  <c r="N455" i="3"/>
  <c r="O455" i="3"/>
  <c r="P455" i="3"/>
  <c r="Q455" i="3"/>
  <c r="C456" i="3"/>
  <c r="G456" i="3"/>
  <c r="H456" i="3"/>
  <c r="I456" i="3"/>
  <c r="J456" i="3"/>
  <c r="K456" i="3"/>
  <c r="R456" i="3"/>
  <c r="M456" i="3"/>
  <c r="T456" i="3"/>
  <c r="N456" i="3"/>
  <c r="O456" i="3"/>
  <c r="P456" i="3"/>
  <c r="Q456" i="3"/>
  <c r="C457" i="3"/>
  <c r="G457" i="3"/>
  <c r="H457" i="3"/>
  <c r="I457" i="3"/>
  <c r="J457" i="3"/>
  <c r="K457" i="3"/>
  <c r="R457" i="3" s="1"/>
  <c r="M457" i="3"/>
  <c r="T457" i="3" s="1"/>
  <c r="N457" i="3"/>
  <c r="O457" i="3"/>
  <c r="P457" i="3"/>
  <c r="Q457" i="3"/>
  <c r="C458" i="3"/>
  <c r="G458" i="3"/>
  <c r="H458" i="3"/>
  <c r="I458" i="3"/>
  <c r="J458" i="3"/>
  <c r="K458" i="3"/>
  <c r="R458" i="3"/>
  <c r="M458" i="3"/>
  <c r="T458" i="3"/>
  <c r="N458" i="3"/>
  <c r="O458" i="3"/>
  <c r="P458" i="3"/>
  <c r="Q458" i="3"/>
  <c r="C459" i="3"/>
  <c r="G459" i="3"/>
  <c r="H459" i="3"/>
  <c r="I459" i="3"/>
  <c r="J459" i="3"/>
  <c r="K459" i="3"/>
  <c r="R459" i="3" s="1"/>
  <c r="M459" i="3"/>
  <c r="T459" i="3" s="1"/>
  <c r="N459" i="3"/>
  <c r="O459" i="3"/>
  <c r="P459" i="3"/>
  <c r="Q459" i="3"/>
  <c r="C460" i="3"/>
  <c r="G460" i="3"/>
  <c r="H460" i="3"/>
  <c r="I460" i="3"/>
  <c r="J460" i="3"/>
  <c r="K460" i="3"/>
  <c r="R460" i="3"/>
  <c r="M460" i="3"/>
  <c r="T460" i="3"/>
  <c r="N460" i="3"/>
  <c r="O460" i="3"/>
  <c r="P460" i="3"/>
  <c r="Q460" i="3"/>
  <c r="C461" i="3"/>
  <c r="G461" i="3"/>
  <c r="H461" i="3"/>
  <c r="I461" i="3"/>
  <c r="J461" i="3"/>
  <c r="K461" i="3"/>
  <c r="R461" i="3" s="1"/>
  <c r="M461" i="3"/>
  <c r="T461" i="3" s="1"/>
  <c r="N461" i="3"/>
  <c r="O461" i="3"/>
  <c r="P461" i="3"/>
  <c r="Q461" i="3"/>
  <c r="C462" i="3"/>
  <c r="G462" i="3"/>
  <c r="H462" i="3"/>
  <c r="I462" i="3"/>
  <c r="J462" i="3"/>
  <c r="K462" i="3"/>
  <c r="R462" i="3"/>
  <c r="M462" i="3"/>
  <c r="T462" i="3"/>
  <c r="N462" i="3"/>
  <c r="O462" i="3"/>
  <c r="P462" i="3"/>
  <c r="Q462" i="3"/>
  <c r="C463" i="3"/>
  <c r="G463" i="3"/>
  <c r="H463" i="3"/>
  <c r="I463" i="3"/>
  <c r="J463" i="3"/>
  <c r="K463" i="3"/>
  <c r="R463" i="3" s="1"/>
  <c r="M463" i="3"/>
  <c r="T463" i="3" s="1"/>
  <c r="N463" i="3"/>
  <c r="O463" i="3"/>
  <c r="P463" i="3"/>
  <c r="Q463" i="3"/>
  <c r="C464" i="3"/>
  <c r="G464" i="3"/>
  <c r="H464" i="3"/>
  <c r="I464" i="3"/>
  <c r="J464" i="3"/>
  <c r="K464" i="3"/>
  <c r="R464" i="3"/>
  <c r="M464" i="3"/>
  <c r="T464" i="3"/>
  <c r="N464" i="3"/>
  <c r="O464" i="3"/>
  <c r="P464" i="3"/>
  <c r="Q464" i="3"/>
  <c r="C465" i="3"/>
  <c r="G465" i="3"/>
  <c r="H465" i="3"/>
  <c r="I465" i="3"/>
  <c r="J465" i="3"/>
  <c r="K465" i="3"/>
  <c r="R465" i="3" s="1"/>
  <c r="M465" i="3"/>
  <c r="T465" i="3" s="1"/>
  <c r="N465" i="3"/>
  <c r="O465" i="3"/>
  <c r="P465" i="3"/>
  <c r="Q465" i="3"/>
  <c r="C466" i="3"/>
  <c r="G466" i="3"/>
  <c r="H466" i="3"/>
  <c r="I466" i="3"/>
  <c r="J466" i="3"/>
  <c r="K466" i="3"/>
  <c r="R466" i="3" s="1"/>
  <c r="M466" i="3"/>
  <c r="T466" i="3" s="1"/>
  <c r="N466" i="3"/>
  <c r="O466" i="3"/>
  <c r="P466" i="3"/>
  <c r="Q466" i="3"/>
  <c r="C467" i="3"/>
  <c r="G467" i="3"/>
  <c r="H467" i="3"/>
  <c r="I467" i="3"/>
  <c r="J467" i="3"/>
  <c r="K467" i="3"/>
  <c r="R467" i="3" s="1"/>
  <c r="M467" i="3"/>
  <c r="T467" i="3"/>
  <c r="N467" i="3"/>
  <c r="O467" i="3"/>
  <c r="P467" i="3"/>
  <c r="Q467" i="3"/>
  <c r="C468" i="3"/>
  <c r="G468" i="3"/>
  <c r="H468" i="3"/>
  <c r="I468" i="3"/>
  <c r="J468" i="3"/>
  <c r="K468" i="3"/>
  <c r="R468" i="3" s="1"/>
  <c r="M468" i="3"/>
  <c r="T468" i="3" s="1"/>
  <c r="N468" i="3"/>
  <c r="O468" i="3"/>
  <c r="P468" i="3"/>
  <c r="Q468" i="3"/>
  <c r="C469" i="3"/>
  <c r="G469" i="3"/>
  <c r="H469" i="3"/>
  <c r="I469" i="3"/>
  <c r="J469" i="3"/>
  <c r="K469" i="3"/>
  <c r="R469" i="3" s="1"/>
  <c r="M469" i="3"/>
  <c r="T469" i="3" s="1"/>
  <c r="N469" i="3"/>
  <c r="O469" i="3"/>
  <c r="P469" i="3"/>
  <c r="Q469" i="3"/>
  <c r="C470" i="3"/>
  <c r="G470" i="3"/>
  <c r="H470" i="3"/>
  <c r="I470" i="3"/>
  <c r="J470" i="3"/>
  <c r="K470" i="3"/>
  <c r="R470" i="3"/>
  <c r="M470" i="3"/>
  <c r="T470" i="3" s="1"/>
  <c r="N470" i="3"/>
  <c r="O470" i="3"/>
  <c r="P470" i="3"/>
  <c r="Q470" i="3"/>
  <c r="C471" i="3"/>
  <c r="G471" i="3"/>
  <c r="H471" i="3"/>
  <c r="I471" i="3"/>
  <c r="J471" i="3"/>
  <c r="K471" i="3"/>
  <c r="R471" i="3" s="1"/>
  <c r="M471" i="3"/>
  <c r="T471" i="3" s="1"/>
  <c r="N471" i="3"/>
  <c r="O471" i="3"/>
  <c r="P471" i="3"/>
  <c r="Q471" i="3"/>
  <c r="C472" i="3"/>
  <c r="G472" i="3"/>
  <c r="H472" i="3"/>
  <c r="I472" i="3"/>
  <c r="J472" i="3"/>
  <c r="K472" i="3"/>
  <c r="R472" i="3" s="1"/>
  <c r="M472" i="3"/>
  <c r="T472" i="3" s="1"/>
  <c r="N472" i="3"/>
  <c r="O472" i="3"/>
  <c r="P472" i="3"/>
  <c r="Q472" i="3"/>
  <c r="C473" i="3"/>
  <c r="G473" i="3"/>
  <c r="H473" i="3"/>
  <c r="I473" i="3"/>
  <c r="J473" i="3"/>
  <c r="K473" i="3"/>
  <c r="R473" i="3" s="1"/>
  <c r="M473" i="3"/>
  <c r="T473" i="3" s="1"/>
  <c r="N473" i="3"/>
  <c r="O473" i="3"/>
  <c r="P473" i="3"/>
  <c r="Q473" i="3"/>
  <c r="C474" i="3"/>
  <c r="G474" i="3"/>
  <c r="H474" i="3"/>
  <c r="I474" i="3"/>
  <c r="J474" i="3"/>
  <c r="K474" i="3"/>
  <c r="R474" i="3"/>
  <c r="M474" i="3"/>
  <c r="T474" i="3" s="1"/>
  <c r="N474" i="3"/>
  <c r="O474" i="3"/>
  <c r="P474" i="3"/>
  <c r="Q474" i="3"/>
  <c r="C475" i="3"/>
  <c r="G475" i="3"/>
  <c r="H475" i="3"/>
  <c r="I475" i="3"/>
  <c r="J475" i="3"/>
  <c r="K475" i="3"/>
  <c r="R475" i="3" s="1"/>
  <c r="M475" i="3"/>
  <c r="T475" i="3" s="1"/>
  <c r="N475" i="3"/>
  <c r="O475" i="3"/>
  <c r="P475" i="3"/>
  <c r="Q475" i="3"/>
  <c r="C476" i="3"/>
  <c r="G476" i="3"/>
  <c r="H476" i="3"/>
  <c r="I476" i="3"/>
  <c r="J476" i="3"/>
  <c r="K476" i="3"/>
  <c r="R476" i="3" s="1"/>
  <c r="M476" i="3"/>
  <c r="T476" i="3" s="1"/>
  <c r="N476" i="3"/>
  <c r="O476" i="3"/>
  <c r="P476" i="3"/>
  <c r="Q476" i="3"/>
  <c r="C477" i="3"/>
  <c r="G477" i="3"/>
  <c r="H477" i="3"/>
  <c r="I477" i="3"/>
  <c r="J477" i="3"/>
  <c r="K477" i="3"/>
  <c r="R477" i="3" s="1"/>
  <c r="M477" i="3"/>
  <c r="T477" i="3" s="1"/>
  <c r="N477" i="3"/>
  <c r="O477" i="3"/>
  <c r="P477" i="3"/>
  <c r="Q477" i="3"/>
  <c r="C478" i="3"/>
  <c r="G478" i="3"/>
  <c r="H478" i="3"/>
  <c r="I478" i="3"/>
  <c r="J478" i="3"/>
  <c r="K478" i="3"/>
  <c r="R478" i="3"/>
  <c r="M478" i="3"/>
  <c r="T478" i="3" s="1"/>
  <c r="N478" i="3"/>
  <c r="O478" i="3"/>
  <c r="P478" i="3"/>
  <c r="Q478" i="3"/>
  <c r="C479" i="3"/>
  <c r="G479" i="3"/>
  <c r="H479" i="3"/>
  <c r="I479" i="3"/>
  <c r="J479" i="3"/>
  <c r="K479" i="3"/>
  <c r="R479" i="3" s="1"/>
  <c r="M479" i="3"/>
  <c r="T479" i="3" s="1"/>
  <c r="N479" i="3"/>
  <c r="O479" i="3"/>
  <c r="P479" i="3"/>
  <c r="Q479" i="3"/>
  <c r="C480" i="3"/>
  <c r="G480" i="3"/>
  <c r="H480" i="3"/>
  <c r="I480" i="3"/>
  <c r="J480" i="3"/>
  <c r="K480" i="3"/>
  <c r="R480" i="3" s="1"/>
  <c r="M480" i="3"/>
  <c r="T480" i="3" s="1"/>
  <c r="N480" i="3"/>
  <c r="O480" i="3"/>
  <c r="P480" i="3"/>
  <c r="Q480" i="3"/>
  <c r="C481" i="3"/>
  <c r="G481" i="3"/>
  <c r="H481" i="3"/>
  <c r="I481" i="3"/>
  <c r="J481" i="3"/>
  <c r="K481" i="3"/>
  <c r="R481" i="3" s="1"/>
  <c r="M481" i="3"/>
  <c r="T481" i="3" s="1"/>
  <c r="N481" i="3"/>
  <c r="O481" i="3"/>
  <c r="P481" i="3"/>
  <c r="Q481" i="3"/>
  <c r="C482" i="3"/>
  <c r="G482" i="3"/>
  <c r="H482" i="3"/>
  <c r="I482" i="3"/>
  <c r="J482" i="3"/>
  <c r="K482" i="3"/>
  <c r="R482" i="3" s="1"/>
  <c r="M482" i="3"/>
  <c r="T482" i="3" s="1"/>
  <c r="N482" i="3"/>
  <c r="O482" i="3"/>
  <c r="P482" i="3"/>
  <c r="Q482" i="3"/>
  <c r="C483" i="3"/>
  <c r="G483" i="3"/>
  <c r="H483" i="3"/>
  <c r="I483" i="3"/>
  <c r="J483" i="3"/>
  <c r="K483" i="3"/>
  <c r="R483" i="3" s="1"/>
  <c r="M483" i="3"/>
  <c r="T483" i="3" s="1"/>
  <c r="N483" i="3"/>
  <c r="O483" i="3"/>
  <c r="P483" i="3"/>
  <c r="Q483" i="3"/>
  <c r="C484" i="3"/>
  <c r="G484" i="3"/>
  <c r="H484" i="3"/>
  <c r="I484" i="3"/>
  <c r="J484" i="3"/>
  <c r="K484" i="3"/>
  <c r="R484" i="3" s="1"/>
  <c r="M484" i="3"/>
  <c r="T484" i="3" s="1"/>
  <c r="N484" i="3"/>
  <c r="O484" i="3"/>
  <c r="P484" i="3"/>
  <c r="Q484" i="3"/>
  <c r="C485" i="3"/>
  <c r="G485" i="3"/>
  <c r="H485" i="3"/>
  <c r="I485" i="3"/>
  <c r="J485" i="3"/>
  <c r="K485" i="3"/>
  <c r="R485" i="3" s="1"/>
  <c r="M485" i="3"/>
  <c r="T485" i="3" s="1"/>
  <c r="N485" i="3"/>
  <c r="O485" i="3"/>
  <c r="P485" i="3"/>
  <c r="Q485" i="3"/>
  <c r="C486" i="3"/>
  <c r="G486" i="3"/>
  <c r="H486" i="3"/>
  <c r="I486" i="3"/>
  <c r="J486" i="3"/>
  <c r="K486" i="3"/>
  <c r="R486" i="3"/>
  <c r="M486" i="3"/>
  <c r="T486" i="3" s="1"/>
  <c r="N486" i="3"/>
  <c r="O486" i="3"/>
  <c r="P486" i="3"/>
  <c r="Q486" i="3"/>
  <c r="C487" i="3"/>
  <c r="G487" i="3"/>
  <c r="H487" i="3"/>
  <c r="I487" i="3"/>
  <c r="J487" i="3"/>
  <c r="K487" i="3"/>
  <c r="R487" i="3" s="1"/>
  <c r="M487" i="3"/>
  <c r="T487" i="3" s="1"/>
  <c r="N487" i="3"/>
  <c r="O487" i="3"/>
  <c r="P487" i="3"/>
  <c r="Q487" i="3"/>
  <c r="C488" i="3"/>
  <c r="G488" i="3"/>
  <c r="H488" i="3"/>
  <c r="I488" i="3"/>
  <c r="J488" i="3"/>
  <c r="K488" i="3"/>
  <c r="R488" i="3" s="1"/>
  <c r="M488" i="3"/>
  <c r="T488" i="3" s="1"/>
  <c r="N488" i="3"/>
  <c r="O488" i="3"/>
  <c r="P488" i="3"/>
  <c r="Q488" i="3"/>
  <c r="C489" i="3"/>
  <c r="G489" i="3"/>
  <c r="H489" i="3"/>
  <c r="I489" i="3"/>
  <c r="J489" i="3"/>
  <c r="K489" i="3"/>
  <c r="R489" i="3" s="1"/>
  <c r="M489" i="3"/>
  <c r="T489" i="3" s="1"/>
  <c r="N489" i="3"/>
  <c r="O489" i="3"/>
  <c r="P489" i="3"/>
  <c r="Q489" i="3"/>
  <c r="C490" i="3"/>
  <c r="G490" i="3"/>
  <c r="H490" i="3"/>
  <c r="I490" i="3"/>
  <c r="J490" i="3"/>
  <c r="K490" i="3"/>
  <c r="R490" i="3" s="1"/>
  <c r="M490" i="3"/>
  <c r="T490" i="3" s="1"/>
  <c r="N490" i="3"/>
  <c r="O490" i="3"/>
  <c r="P490" i="3"/>
  <c r="Q490" i="3"/>
  <c r="C491" i="3"/>
  <c r="G491" i="3"/>
  <c r="H491" i="3"/>
  <c r="I491" i="3"/>
  <c r="J491" i="3"/>
  <c r="K491" i="3"/>
  <c r="R491" i="3" s="1"/>
  <c r="M491" i="3"/>
  <c r="T491" i="3" s="1"/>
  <c r="N491" i="3"/>
  <c r="O491" i="3"/>
  <c r="P491" i="3"/>
  <c r="Q491" i="3"/>
  <c r="C492" i="3"/>
  <c r="G492" i="3"/>
  <c r="H492" i="3"/>
  <c r="I492" i="3"/>
  <c r="J492" i="3"/>
  <c r="K492" i="3"/>
  <c r="R492" i="3" s="1"/>
  <c r="M492" i="3"/>
  <c r="T492" i="3" s="1"/>
  <c r="N492" i="3"/>
  <c r="O492" i="3"/>
  <c r="P492" i="3"/>
  <c r="Q492" i="3"/>
  <c r="C493" i="3"/>
  <c r="G493" i="3"/>
  <c r="H493" i="3"/>
  <c r="I493" i="3"/>
  <c r="J493" i="3"/>
  <c r="K493" i="3"/>
  <c r="R493" i="3" s="1"/>
  <c r="M493" i="3"/>
  <c r="T493" i="3" s="1"/>
  <c r="N493" i="3"/>
  <c r="O493" i="3"/>
  <c r="P493" i="3"/>
  <c r="Q493" i="3"/>
  <c r="C494" i="3"/>
  <c r="G494" i="3"/>
  <c r="H494" i="3"/>
  <c r="I494" i="3"/>
  <c r="J494" i="3"/>
  <c r="K494" i="3"/>
  <c r="R494" i="3"/>
  <c r="M494" i="3"/>
  <c r="T494" i="3" s="1"/>
  <c r="N494" i="3"/>
  <c r="O494" i="3"/>
  <c r="P494" i="3"/>
  <c r="Q494" i="3"/>
  <c r="C495" i="3"/>
  <c r="G495" i="3"/>
  <c r="H495" i="3"/>
  <c r="I495" i="3"/>
  <c r="J495" i="3"/>
  <c r="K495" i="3"/>
  <c r="R495" i="3" s="1"/>
  <c r="M495" i="3"/>
  <c r="T495" i="3" s="1"/>
  <c r="N495" i="3"/>
  <c r="O495" i="3"/>
  <c r="P495" i="3"/>
  <c r="Q495" i="3"/>
  <c r="C496" i="3"/>
  <c r="G496" i="3"/>
  <c r="H496" i="3"/>
  <c r="I496" i="3"/>
  <c r="J496" i="3"/>
  <c r="K496" i="3"/>
  <c r="R496" i="3" s="1"/>
  <c r="M496" i="3"/>
  <c r="T496" i="3" s="1"/>
  <c r="N496" i="3"/>
  <c r="O496" i="3"/>
  <c r="P496" i="3"/>
  <c r="Q496" i="3"/>
  <c r="C497" i="3"/>
  <c r="G497" i="3"/>
  <c r="H497" i="3"/>
  <c r="I497" i="3"/>
  <c r="J497" i="3"/>
  <c r="K497" i="3"/>
  <c r="R497" i="3" s="1"/>
  <c r="M497" i="3"/>
  <c r="T497" i="3" s="1"/>
  <c r="N497" i="3"/>
  <c r="O497" i="3"/>
  <c r="P497" i="3"/>
  <c r="Q497" i="3"/>
  <c r="C498" i="3"/>
  <c r="G498" i="3"/>
  <c r="H498" i="3"/>
  <c r="I498" i="3"/>
  <c r="J498" i="3"/>
  <c r="K498" i="3"/>
  <c r="R498" i="3" s="1"/>
  <c r="M498" i="3"/>
  <c r="T498" i="3" s="1"/>
  <c r="N498" i="3"/>
  <c r="O498" i="3"/>
  <c r="P498" i="3"/>
  <c r="Q498" i="3"/>
  <c r="C499" i="3"/>
  <c r="G499" i="3"/>
  <c r="H499" i="3"/>
  <c r="I499" i="3"/>
  <c r="J499" i="3"/>
  <c r="K499" i="3"/>
  <c r="R499" i="3" s="1"/>
  <c r="M499" i="3"/>
  <c r="T499" i="3" s="1"/>
  <c r="N499" i="3"/>
  <c r="O499" i="3"/>
  <c r="P499" i="3"/>
  <c r="Q499" i="3"/>
  <c r="C500" i="3"/>
  <c r="G500" i="3"/>
  <c r="H500" i="3"/>
  <c r="I500" i="3"/>
  <c r="J500" i="3"/>
  <c r="K500" i="3"/>
  <c r="R500" i="3" s="1"/>
  <c r="M500" i="3"/>
  <c r="T500" i="3" s="1"/>
  <c r="N500" i="3"/>
  <c r="O500" i="3"/>
  <c r="P500" i="3"/>
  <c r="Q500" i="3"/>
  <c r="C501" i="3"/>
  <c r="G501" i="3"/>
  <c r="H501" i="3"/>
  <c r="I501" i="3"/>
  <c r="J501" i="3"/>
  <c r="K501" i="3"/>
  <c r="R501" i="3" s="1"/>
  <c r="M501" i="3"/>
  <c r="T501" i="3" s="1"/>
  <c r="N501" i="3"/>
  <c r="O501" i="3"/>
  <c r="P501" i="3"/>
  <c r="Q501" i="3"/>
  <c r="C502" i="3"/>
  <c r="G502" i="3"/>
  <c r="H502" i="3"/>
  <c r="I502" i="3"/>
  <c r="J502" i="3"/>
  <c r="K502" i="3"/>
  <c r="R502" i="3"/>
  <c r="M502" i="3"/>
  <c r="T502" i="3" s="1"/>
  <c r="N502" i="3"/>
  <c r="O502" i="3"/>
  <c r="P502" i="3"/>
  <c r="Q502" i="3"/>
  <c r="C503" i="3"/>
  <c r="G503" i="3"/>
  <c r="H503" i="3"/>
  <c r="I503" i="3"/>
  <c r="J503" i="3"/>
  <c r="K503" i="3"/>
  <c r="R503" i="3" s="1"/>
  <c r="M503" i="3"/>
  <c r="T503" i="3" s="1"/>
  <c r="N503" i="3"/>
  <c r="O503" i="3"/>
  <c r="P503" i="3"/>
  <c r="Q503" i="3"/>
  <c r="C504" i="3"/>
  <c r="G504" i="3"/>
  <c r="H504" i="3"/>
  <c r="I504" i="3"/>
  <c r="J504" i="3"/>
  <c r="K504" i="3"/>
  <c r="R504" i="3" s="1"/>
  <c r="M504" i="3"/>
  <c r="T504" i="3" s="1"/>
  <c r="N504" i="3"/>
  <c r="O504" i="3"/>
  <c r="P504" i="3"/>
  <c r="Q504" i="3"/>
  <c r="C505" i="3"/>
  <c r="G505" i="3"/>
  <c r="H505" i="3"/>
  <c r="I505" i="3"/>
  <c r="J505" i="3"/>
  <c r="K505" i="3"/>
  <c r="R505" i="3" s="1"/>
  <c r="M505" i="3"/>
  <c r="T505" i="3" s="1"/>
  <c r="N505" i="3"/>
  <c r="O505" i="3"/>
  <c r="P505" i="3"/>
  <c r="Q505" i="3"/>
  <c r="C506" i="3"/>
  <c r="G506" i="3"/>
  <c r="H506" i="3"/>
  <c r="I506" i="3"/>
  <c r="J506" i="3"/>
  <c r="K506" i="3"/>
  <c r="R506" i="3" s="1"/>
  <c r="M506" i="3"/>
  <c r="T506" i="3" s="1"/>
  <c r="N506" i="3"/>
  <c r="O506" i="3"/>
  <c r="P506" i="3"/>
  <c r="Q506" i="3"/>
  <c r="C507" i="3"/>
  <c r="G507" i="3"/>
  <c r="H507" i="3"/>
  <c r="I507" i="3"/>
  <c r="J507" i="3"/>
  <c r="K507" i="3"/>
  <c r="R507" i="3" s="1"/>
  <c r="M507" i="3"/>
  <c r="T507" i="3" s="1"/>
  <c r="N507" i="3"/>
  <c r="O507" i="3"/>
  <c r="P507" i="3"/>
  <c r="Q507" i="3"/>
  <c r="C508" i="3"/>
  <c r="G508" i="3"/>
  <c r="H508" i="3"/>
  <c r="I508" i="3"/>
  <c r="J508" i="3"/>
  <c r="K508" i="3"/>
  <c r="R508" i="3" s="1"/>
  <c r="M508" i="3"/>
  <c r="T508" i="3" s="1"/>
  <c r="N508" i="3"/>
  <c r="O508" i="3"/>
  <c r="P508" i="3"/>
  <c r="Q508" i="3"/>
  <c r="C509" i="3"/>
  <c r="G509" i="3"/>
  <c r="H509" i="3"/>
  <c r="I509" i="3"/>
  <c r="J509" i="3"/>
  <c r="K509" i="3"/>
  <c r="R509" i="3" s="1"/>
  <c r="M509" i="3"/>
  <c r="T509" i="3" s="1"/>
  <c r="N509" i="3"/>
  <c r="O509" i="3"/>
  <c r="P509" i="3"/>
  <c r="Q509" i="3"/>
  <c r="C510" i="3"/>
  <c r="G510" i="3"/>
  <c r="H510" i="3"/>
  <c r="I510" i="3"/>
  <c r="J510" i="3"/>
  <c r="K510" i="3"/>
  <c r="R510" i="3"/>
  <c r="M510" i="3"/>
  <c r="T510" i="3" s="1"/>
  <c r="N510" i="3"/>
  <c r="O510" i="3"/>
  <c r="P510" i="3"/>
  <c r="Q510" i="3"/>
  <c r="C511" i="3"/>
  <c r="G511" i="3"/>
  <c r="H511" i="3"/>
  <c r="I511" i="3"/>
  <c r="J511" i="3"/>
  <c r="K511" i="3"/>
  <c r="R511" i="3" s="1"/>
  <c r="M511" i="3"/>
  <c r="T511" i="3" s="1"/>
  <c r="N511" i="3"/>
  <c r="O511" i="3"/>
  <c r="P511" i="3"/>
  <c r="Q511" i="3"/>
  <c r="C512" i="3"/>
  <c r="G512" i="3"/>
  <c r="H512" i="3"/>
  <c r="I512" i="3"/>
  <c r="J512" i="3"/>
  <c r="K512" i="3"/>
  <c r="R512" i="3" s="1"/>
  <c r="M512" i="3"/>
  <c r="T512" i="3" s="1"/>
  <c r="N512" i="3"/>
  <c r="O512" i="3"/>
  <c r="P512" i="3"/>
  <c r="Q512" i="3"/>
  <c r="C513" i="3"/>
  <c r="G513" i="3"/>
  <c r="H513" i="3"/>
  <c r="I513" i="3"/>
  <c r="J513" i="3"/>
  <c r="K513" i="3"/>
  <c r="R513" i="3" s="1"/>
  <c r="M513" i="3"/>
  <c r="T513" i="3" s="1"/>
  <c r="N513" i="3"/>
  <c r="O513" i="3"/>
  <c r="P513" i="3"/>
  <c r="Q513" i="3"/>
  <c r="C514" i="3"/>
  <c r="G514" i="3"/>
  <c r="H514" i="3"/>
  <c r="I514" i="3"/>
  <c r="J514" i="3"/>
  <c r="K514" i="3"/>
  <c r="R514" i="3" s="1"/>
  <c r="M514" i="3"/>
  <c r="T514" i="3" s="1"/>
  <c r="N514" i="3"/>
  <c r="O514" i="3"/>
  <c r="P514" i="3"/>
  <c r="Q514" i="3"/>
  <c r="C515" i="3"/>
  <c r="G515" i="3"/>
  <c r="H515" i="3"/>
  <c r="I515" i="3"/>
  <c r="J515" i="3"/>
  <c r="K515" i="3"/>
  <c r="R515" i="3" s="1"/>
  <c r="M515" i="3"/>
  <c r="T515" i="3" s="1"/>
  <c r="N515" i="3"/>
  <c r="O515" i="3"/>
  <c r="P515" i="3"/>
  <c r="Q515" i="3"/>
  <c r="C516" i="3"/>
  <c r="G516" i="3"/>
  <c r="H516" i="3"/>
  <c r="I516" i="3"/>
  <c r="J516" i="3"/>
  <c r="K516" i="3"/>
  <c r="R516" i="3" s="1"/>
  <c r="M516" i="3"/>
  <c r="T516" i="3" s="1"/>
  <c r="N516" i="3"/>
  <c r="O516" i="3"/>
  <c r="P516" i="3"/>
  <c r="Q516" i="3"/>
  <c r="C517" i="3"/>
  <c r="G517" i="3"/>
  <c r="H517" i="3"/>
  <c r="I517" i="3"/>
  <c r="J517" i="3"/>
  <c r="K517" i="3"/>
  <c r="R517" i="3" s="1"/>
  <c r="M517" i="3"/>
  <c r="T517" i="3" s="1"/>
  <c r="N517" i="3"/>
  <c r="O517" i="3"/>
  <c r="P517" i="3"/>
  <c r="Q517" i="3"/>
  <c r="C518" i="3"/>
  <c r="G518" i="3"/>
  <c r="H518" i="3"/>
  <c r="I518" i="3"/>
  <c r="J518" i="3"/>
  <c r="K518" i="3"/>
  <c r="R518" i="3"/>
  <c r="M518" i="3"/>
  <c r="T518" i="3" s="1"/>
  <c r="N518" i="3"/>
  <c r="O518" i="3"/>
  <c r="P518" i="3"/>
  <c r="Q518" i="3"/>
  <c r="C519" i="3"/>
  <c r="G519" i="3"/>
  <c r="H519" i="3"/>
  <c r="I519" i="3"/>
  <c r="J519" i="3"/>
  <c r="K519" i="3"/>
  <c r="R519" i="3" s="1"/>
  <c r="M519" i="3"/>
  <c r="T519" i="3" s="1"/>
  <c r="N519" i="3"/>
  <c r="O519" i="3"/>
  <c r="P519" i="3"/>
  <c r="Q519" i="3"/>
  <c r="C520" i="3"/>
  <c r="G520" i="3"/>
  <c r="H520" i="3"/>
  <c r="I520" i="3"/>
  <c r="J520" i="3"/>
  <c r="K520" i="3"/>
  <c r="R520" i="3" s="1"/>
  <c r="M520" i="3"/>
  <c r="T520" i="3" s="1"/>
  <c r="N520" i="3"/>
  <c r="O520" i="3"/>
  <c r="P520" i="3"/>
  <c r="Q520" i="3"/>
  <c r="C521" i="3"/>
  <c r="G521" i="3"/>
  <c r="H521" i="3"/>
  <c r="I521" i="3"/>
  <c r="J521" i="3"/>
  <c r="K521" i="3"/>
  <c r="R521" i="3" s="1"/>
  <c r="M521" i="3"/>
  <c r="T521" i="3" s="1"/>
  <c r="N521" i="3"/>
  <c r="O521" i="3"/>
  <c r="P521" i="3"/>
  <c r="Q521" i="3"/>
  <c r="C522" i="3"/>
  <c r="G522" i="3"/>
  <c r="H522" i="3"/>
  <c r="I522" i="3"/>
  <c r="J522" i="3"/>
  <c r="K522" i="3"/>
  <c r="R522" i="3" s="1"/>
  <c r="M522" i="3"/>
  <c r="T522" i="3" s="1"/>
  <c r="N522" i="3"/>
  <c r="O522" i="3"/>
  <c r="P522" i="3"/>
  <c r="Q522" i="3"/>
  <c r="C523" i="3"/>
  <c r="G523" i="3"/>
  <c r="H523" i="3"/>
  <c r="I523" i="3"/>
  <c r="J523" i="3"/>
  <c r="K523" i="3"/>
  <c r="R523" i="3" s="1"/>
  <c r="M523" i="3"/>
  <c r="T523" i="3" s="1"/>
  <c r="N523" i="3"/>
  <c r="O523" i="3"/>
  <c r="P523" i="3"/>
  <c r="Q523" i="3"/>
  <c r="C524" i="3"/>
  <c r="G524" i="3"/>
  <c r="H524" i="3"/>
  <c r="I524" i="3"/>
  <c r="J524" i="3"/>
  <c r="K524" i="3"/>
  <c r="R524" i="3" s="1"/>
  <c r="M524" i="3"/>
  <c r="T524" i="3" s="1"/>
  <c r="N524" i="3"/>
  <c r="O524" i="3"/>
  <c r="P524" i="3"/>
  <c r="Q524" i="3"/>
  <c r="C525" i="3"/>
  <c r="G525" i="3"/>
  <c r="H525" i="3"/>
  <c r="I525" i="3"/>
  <c r="J525" i="3"/>
  <c r="K525" i="3"/>
  <c r="R525" i="3" s="1"/>
  <c r="M525" i="3"/>
  <c r="T525" i="3" s="1"/>
  <c r="N525" i="3"/>
  <c r="O525" i="3"/>
  <c r="P525" i="3"/>
  <c r="Q525" i="3"/>
  <c r="C526" i="3"/>
  <c r="G526" i="3"/>
  <c r="H526" i="3"/>
  <c r="I526" i="3"/>
  <c r="J526" i="3"/>
  <c r="K526" i="3"/>
  <c r="M526" i="3"/>
  <c r="T526" i="3" s="1"/>
  <c r="N526" i="3"/>
  <c r="O526" i="3"/>
  <c r="P526" i="3"/>
  <c r="Q526" i="3"/>
  <c r="R526" i="3"/>
  <c r="C527" i="3"/>
  <c r="G527" i="3"/>
  <c r="H527" i="3"/>
  <c r="I527" i="3"/>
  <c r="J527" i="3"/>
  <c r="K527" i="3"/>
  <c r="R527" i="3" s="1"/>
  <c r="M527" i="3"/>
  <c r="T527" i="3" s="1"/>
  <c r="N527" i="3"/>
  <c r="O527" i="3"/>
  <c r="P527" i="3"/>
  <c r="Q527" i="3"/>
  <c r="C528" i="3"/>
  <c r="G528" i="3"/>
  <c r="H528" i="3"/>
  <c r="I528" i="3"/>
  <c r="J528" i="3"/>
  <c r="K528" i="3"/>
  <c r="R528" i="3"/>
  <c r="M528" i="3"/>
  <c r="T528" i="3" s="1"/>
  <c r="N528" i="3"/>
  <c r="O528" i="3"/>
  <c r="P528" i="3"/>
  <c r="Q528" i="3"/>
  <c r="C529" i="3"/>
  <c r="G529" i="3"/>
  <c r="H529" i="3"/>
  <c r="I529" i="3"/>
  <c r="J529" i="3"/>
  <c r="K529" i="3"/>
  <c r="R529" i="3" s="1"/>
  <c r="M529" i="3"/>
  <c r="T529" i="3" s="1"/>
  <c r="N529" i="3"/>
  <c r="O529" i="3"/>
  <c r="P529" i="3"/>
  <c r="Q529" i="3"/>
  <c r="C530" i="3"/>
  <c r="G530" i="3"/>
  <c r="H530" i="3"/>
  <c r="I530" i="3"/>
  <c r="J530" i="3"/>
  <c r="K530" i="3"/>
  <c r="R530" i="3" s="1"/>
  <c r="M530" i="3"/>
  <c r="T530" i="3" s="1"/>
  <c r="N530" i="3"/>
  <c r="O530" i="3"/>
  <c r="P530" i="3"/>
  <c r="Q530" i="3"/>
  <c r="C531" i="3"/>
  <c r="G531" i="3"/>
  <c r="H531" i="3"/>
  <c r="I531" i="3"/>
  <c r="J531" i="3"/>
  <c r="K531" i="3"/>
  <c r="R531" i="3" s="1"/>
  <c r="M531" i="3"/>
  <c r="T531" i="3" s="1"/>
  <c r="N531" i="3"/>
  <c r="O531" i="3"/>
  <c r="P531" i="3"/>
  <c r="Q531" i="3"/>
  <c r="C532" i="3"/>
  <c r="G532" i="3"/>
  <c r="H532" i="3"/>
  <c r="I532" i="3"/>
  <c r="J532" i="3"/>
  <c r="K532" i="3"/>
  <c r="R532" i="3" s="1"/>
  <c r="M532" i="3"/>
  <c r="T532" i="3" s="1"/>
  <c r="N532" i="3"/>
  <c r="O532" i="3"/>
  <c r="P532" i="3"/>
  <c r="Q532" i="3"/>
  <c r="C533" i="3"/>
  <c r="G533" i="3"/>
  <c r="H533" i="3"/>
  <c r="I533" i="3"/>
  <c r="J533" i="3"/>
  <c r="K533" i="3"/>
  <c r="R533" i="3" s="1"/>
  <c r="M533" i="3"/>
  <c r="T533" i="3" s="1"/>
  <c r="N533" i="3"/>
  <c r="O533" i="3"/>
  <c r="P533" i="3"/>
  <c r="Q533" i="3"/>
  <c r="C534" i="3"/>
  <c r="G534" i="3"/>
  <c r="H534" i="3"/>
  <c r="I534" i="3"/>
  <c r="J534" i="3"/>
  <c r="K534" i="3"/>
  <c r="R534" i="3" s="1"/>
  <c r="M534" i="3"/>
  <c r="T534" i="3" s="1"/>
  <c r="N534" i="3"/>
  <c r="O534" i="3"/>
  <c r="P534" i="3"/>
  <c r="Q534" i="3"/>
  <c r="C535" i="3"/>
  <c r="G535" i="3"/>
  <c r="H535" i="3"/>
  <c r="I535" i="3"/>
  <c r="J535" i="3"/>
  <c r="K535" i="3"/>
  <c r="R535" i="3" s="1"/>
  <c r="M535" i="3"/>
  <c r="T535" i="3" s="1"/>
  <c r="N535" i="3"/>
  <c r="O535" i="3"/>
  <c r="P535" i="3"/>
  <c r="Q535" i="3"/>
  <c r="C536" i="3"/>
  <c r="G536" i="3"/>
  <c r="H536" i="3"/>
  <c r="I536" i="3"/>
  <c r="J536" i="3"/>
  <c r="K536" i="3"/>
  <c r="R536" i="3"/>
  <c r="M536" i="3"/>
  <c r="T536" i="3" s="1"/>
  <c r="N536" i="3"/>
  <c r="O536" i="3"/>
  <c r="P536" i="3"/>
  <c r="Q536" i="3"/>
  <c r="C537" i="3"/>
  <c r="G537" i="3"/>
  <c r="H537" i="3"/>
  <c r="I537" i="3"/>
  <c r="J537" i="3"/>
  <c r="K537" i="3"/>
  <c r="R537" i="3" s="1"/>
  <c r="M537" i="3"/>
  <c r="T537" i="3" s="1"/>
  <c r="N537" i="3"/>
  <c r="O537" i="3"/>
  <c r="P537" i="3"/>
  <c r="Q537" i="3"/>
  <c r="C538" i="3"/>
  <c r="G538" i="3"/>
  <c r="H538" i="3"/>
  <c r="I538" i="3"/>
  <c r="J538" i="3"/>
  <c r="K538" i="3"/>
  <c r="R538" i="3" s="1"/>
  <c r="M538" i="3"/>
  <c r="T538" i="3" s="1"/>
  <c r="N538" i="3"/>
  <c r="O538" i="3"/>
  <c r="P538" i="3"/>
  <c r="Q538" i="3"/>
  <c r="C539" i="3"/>
  <c r="G539" i="3"/>
  <c r="H539" i="3"/>
  <c r="I539" i="3"/>
  <c r="J539" i="3"/>
  <c r="K539" i="3"/>
  <c r="R539" i="3" s="1"/>
  <c r="M539" i="3"/>
  <c r="T539" i="3" s="1"/>
  <c r="N539" i="3"/>
  <c r="O539" i="3"/>
  <c r="P539" i="3"/>
  <c r="Q539" i="3"/>
  <c r="C540" i="3"/>
  <c r="G540" i="3"/>
  <c r="H540" i="3"/>
  <c r="I540" i="3"/>
  <c r="J540" i="3"/>
  <c r="K540" i="3"/>
  <c r="R540" i="3" s="1"/>
  <c r="M540" i="3"/>
  <c r="T540" i="3" s="1"/>
  <c r="N540" i="3"/>
  <c r="O540" i="3"/>
  <c r="P540" i="3"/>
  <c r="Q540" i="3"/>
  <c r="C541" i="3"/>
  <c r="G541" i="3"/>
  <c r="H541" i="3"/>
  <c r="I541" i="3"/>
  <c r="J541" i="3"/>
  <c r="K541" i="3"/>
  <c r="R541" i="3" s="1"/>
  <c r="M541" i="3"/>
  <c r="T541" i="3" s="1"/>
  <c r="N541" i="3"/>
  <c r="O541" i="3"/>
  <c r="P541" i="3"/>
  <c r="Q541" i="3"/>
  <c r="C542" i="3"/>
  <c r="G542" i="3"/>
  <c r="H542" i="3"/>
  <c r="I542" i="3"/>
  <c r="J542" i="3"/>
  <c r="K542" i="3"/>
  <c r="R542" i="3" s="1"/>
  <c r="M542" i="3"/>
  <c r="T542" i="3" s="1"/>
  <c r="N542" i="3"/>
  <c r="O542" i="3"/>
  <c r="P542" i="3"/>
  <c r="Q542" i="3"/>
  <c r="C543" i="3"/>
  <c r="G543" i="3"/>
  <c r="H543" i="3"/>
  <c r="I543" i="3"/>
  <c r="J543" i="3"/>
  <c r="K543" i="3"/>
  <c r="R543" i="3" s="1"/>
  <c r="M543" i="3"/>
  <c r="T543" i="3" s="1"/>
  <c r="N543" i="3"/>
  <c r="O543" i="3"/>
  <c r="P543" i="3"/>
  <c r="Q543" i="3"/>
  <c r="C544" i="3"/>
  <c r="G544" i="3"/>
  <c r="H544" i="3"/>
  <c r="I544" i="3"/>
  <c r="J544" i="3"/>
  <c r="K544" i="3"/>
  <c r="R544" i="3"/>
  <c r="M544" i="3"/>
  <c r="T544" i="3" s="1"/>
  <c r="N544" i="3"/>
  <c r="O544" i="3"/>
  <c r="P544" i="3"/>
  <c r="Q544" i="3"/>
  <c r="C545" i="3"/>
  <c r="G545" i="3"/>
  <c r="H545" i="3"/>
  <c r="I545" i="3"/>
  <c r="J545" i="3"/>
  <c r="K545" i="3"/>
  <c r="R545" i="3" s="1"/>
  <c r="M545" i="3"/>
  <c r="T545" i="3" s="1"/>
  <c r="N545" i="3"/>
  <c r="O545" i="3"/>
  <c r="P545" i="3"/>
  <c r="Q545" i="3"/>
  <c r="C546" i="3"/>
  <c r="G546" i="3"/>
  <c r="H546" i="3"/>
  <c r="I546" i="3"/>
  <c r="J546" i="3"/>
  <c r="K546" i="3"/>
  <c r="R546" i="3"/>
  <c r="M546" i="3"/>
  <c r="T546" i="3" s="1"/>
  <c r="N546" i="3"/>
  <c r="O546" i="3"/>
  <c r="P546" i="3"/>
  <c r="Q546" i="3"/>
  <c r="C547" i="3"/>
  <c r="G547" i="3"/>
  <c r="H547" i="3"/>
  <c r="I547" i="3"/>
  <c r="J547" i="3"/>
  <c r="K547" i="3"/>
  <c r="R547" i="3" s="1"/>
  <c r="M547" i="3"/>
  <c r="T547" i="3" s="1"/>
  <c r="N547" i="3"/>
  <c r="O547" i="3"/>
  <c r="P547" i="3"/>
  <c r="Q547" i="3"/>
  <c r="C548" i="3"/>
  <c r="G548" i="3"/>
  <c r="H548" i="3"/>
  <c r="I548" i="3"/>
  <c r="J548" i="3"/>
  <c r="K548" i="3"/>
  <c r="R548" i="3" s="1"/>
  <c r="M548" i="3"/>
  <c r="T548" i="3" s="1"/>
  <c r="N548" i="3"/>
  <c r="O548" i="3"/>
  <c r="P548" i="3"/>
  <c r="Q548" i="3"/>
  <c r="C549" i="3"/>
  <c r="G549" i="3"/>
  <c r="H549" i="3"/>
  <c r="I549" i="3"/>
  <c r="J549" i="3"/>
  <c r="K549" i="3"/>
  <c r="R549" i="3" s="1"/>
  <c r="M549" i="3"/>
  <c r="T549" i="3" s="1"/>
  <c r="N549" i="3"/>
  <c r="O549" i="3"/>
  <c r="P549" i="3"/>
  <c r="Q549" i="3"/>
  <c r="C550" i="3"/>
  <c r="G550" i="3"/>
  <c r="H550" i="3"/>
  <c r="I550" i="3"/>
  <c r="J550" i="3"/>
  <c r="K550" i="3"/>
  <c r="R550" i="3" s="1"/>
  <c r="M550" i="3"/>
  <c r="T550" i="3" s="1"/>
  <c r="N550" i="3"/>
  <c r="O550" i="3"/>
  <c r="P550" i="3"/>
  <c r="Q550" i="3"/>
  <c r="C551" i="3"/>
  <c r="G551" i="3"/>
  <c r="H551" i="3"/>
  <c r="I551" i="3"/>
  <c r="J551" i="3"/>
  <c r="K551" i="3"/>
  <c r="R551" i="3" s="1"/>
  <c r="M551" i="3"/>
  <c r="T551" i="3" s="1"/>
  <c r="N551" i="3"/>
  <c r="O551" i="3"/>
  <c r="P551" i="3"/>
  <c r="Q551" i="3"/>
  <c r="C552" i="3"/>
  <c r="G552" i="3"/>
  <c r="H552" i="3"/>
  <c r="I552" i="3"/>
  <c r="J552" i="3"/>
  <c r="K552" i="3"/>
  <c r="R552" i="3"/>
  <c r="M552" i="3"/>
  <c r="T552" i="3" s="1"/>
  <c r="N552" i="3"/>
  <c r="O552" i="3"/>
  <c r="P552" i="3"/>
  <c r="Q552" i="3"/>
  <c r="C553" i="3"/>
  <c r="G553" i="3"/>
  <c r="H553" i="3"/>
  <c r="I553" i="3"/>
  <c r="J553" i="3"/>
  <c r="K553" i="3"/>
  <c r="R553" i="3" s="1"/>
  <c r="M553" i="3"/>
  <c r="T553" i="3" s="1"/>
  <c r="N553" i="3"/>
  <c r="O553" i="3"/>
  <c r="P553" i="3"/>
  <c r="Q553" i="3"/>
  <c r="C554" i="3"/>
  <c r="G554" i="3"/>
  <c r="H554" i="3"/>
  <c r="I554" i="3"/>
  <c r="J554" i="3"/>
  <c r="K554" i="3"/>
  <c r="M554" i="3"/>
  <c r="T554" i="3" s="1"/>
  <c r="N554" i="3"/>
  <c r="O554" i="3"/>
  <c r="P554" i="3"/>
  <c r="Q554" i="3"/>
  <c r="R554" i="3"/>
  <c r="C555" i="3"/>
  <c r="G555" i="3"/>
  <c r="H555" i="3"/>
  <c r="I555" i="3"/>
  <c r="J555" i="3"/>
  <c r="K555" i="3"/>
  <c r="R555" i="3" s="1"/>
  <c r="M555" i="3"/>
  <c r="T555" i="3" s="1"/>
  <c r="N555" i="3"/>
  <c r="O555" i="3"/>
  <c r="P555" i="3"/>
  <c r="Q555" i="3"/>
  <c r="C556" i="3"/>
  <c r="G556" i="3"/>
  <c r="H556" i="3"/>
  <c r="I556" i="3"/>
  <c r="J556" i="3"/>
  <c r="K556" i="3"/>
  <c r="R556" i="3"/>
  <c r="M556" i="3"/>
  <c r="T556" i="3"/>
  <c r="N556" i="3"/>
  <c r="O556" i="3"/>
  <c r="P556" i="3"/>
  <c r="Q556" i="3"/>
  <c r="C557" i="3"/>
  <c r="G557" i="3"/>
  <c r="H557" i="3"/>
  <c r="I557" i="3"/>
  <c r="J557" i="3"/>
  <c r="K557" i="3"/>
  <c r="R557" i="3" s="1"/>
  <c r="M557" i="3"/>
  <c r="T557" i="3" s="1"/>
  <c r="N557" i="3"/>
  <c r="O557" i="3"/>
  <c r="P557" i="3"/>
  <c r="Q557" i="3"/>
  <c r="C558" i="3"/>
  <c r="G558" i="3"/>
  <c r="H558" i="3"/>
  <c r="I558" i="3"/>
  <c r="J558" i="3"/>
  <c r="K558" i="3"/>
  <c r="R558" i="3"/>
  <c r="M558" i="3"/>
  <c r="T558" i="3"/>
  <c r="N558" i="3"/>
  <c r="O558" i="3"/>
  <c r="P558" i="3"/>
  <c r="Q558" i="3"/>
  <c r="C559" i="3"/>
  <c r="G559" i="3"/>
  <c r="H559" i="3"/>
  <c r="I559" i="3"/>
  <c r="J559" i="3"/>
  <c r="K559" i="3"/>
  <c r="R559" i="3" s="1"/>
  <c r="M559" i="3"/>
  <c r="T559" i="3"/>
  <c r="N559" i="3"/>
  <c r="O559" i="3"/>
  <c r="P559" i="3"/>
  <c r="Q559" i="3"/>
  <c r="C560" i="3"/>
  <c r="G560" i="3"/>
  <c r="H560" i="3"/>
  <c r="I560" i="3"/>
  <c r="J560" i="3"/>
  <c r="K560" i="3"/>
  <c r="R560" i="3"/>
  <c r="M560" i="3"/>
  <c r="T560" i="3" s="1"/>
  <c r="N560" i="3"/>
  <c r="O560" i="3"/>
  <c r="P560" i="3"/>
  <c r="Q560" i="3"/>
  <c r="C561" i="3"/>
  <c r="G561" i="3"/>
  <c r="H561" i="3"/>
  <c r="I561" i="3"/>
  <c r="J561" i="3"/>
  <c r="K561" i="3"/>
  <c r="R561" i="3" s="1"/>
  <c r="M561" i="3"/>
  <c r="T561" i="3" s="1"/>
  <c r="N561" i="3"/>
  <c r="O561" i="3"/>
  <c r="P561" i="3"/>
  <c r="Q561" i="3"/>
  <c r="C562" i="3"/>
  <c r="G562" i="3"/>
  <c r="H562" i="3"/>
  <c r="I562" i="3"/>
  <c r="J562" i="3"/>
  <c r="K562" i="3"/>
  <c r="R562" i="3" s="1"/>
  <c r="M562" i="3"/>
  <c r="T562" i="3" s="1"/>
  <c r="N562" i="3"/>
  <c r="O562" i="3"/>
  <c r="P562" i="3"/>
  <c r="Q562" i="3"/>
  <c r="C563" i="3"/>
  <c r="G563" i="3"/>
  <c r="H563" i="3"/>
  <c r="I563" i="3"/>
  <c r="J563" i="3"/>
  <c r="K563" i="3"/>
  <c r="R563" i="3" s="1"/>
  <c r="M563" i="3"/>
  <c r="T563" i="3" s="1"/>
  <c r="N563" i="3"/>
  <c r="O563" i="3"/>
  <c r="P563" i="3"/>
  <c r="Q563" i="3"/>
  <c r="C564" i="3"/>
  <c r="G564" i="3"/>
  <c r="H564" i="3"/>
  <c r="I564" i="3"/>
  <c r="J564" i="3"/>
  <c r="K564" i="3"/>
  <c r="R564" i="3" s="1"/>
  <c r="M564" i="3"/>
  <c r="T564" i="3" s="1"/>
  <c r="N564" i="3"/>
  <c r="O564" i="3"/>
  <c r="P564" i="3"/>
  <c r="Q564" i="3"/>
  <c r="C565" i="3"/>
  <c r="G565" i="3"/>
  <c r="H565" i="3"/>
  <c r="I565" i="3"/>
  <c r="J565" i="3"/>
  <c r="K565" i="3"/>
  <c r="R565" i="3" s="1"/>
  <c r="M565" i="3"/>
  <c r="T565" i="3" s="1"/>
  <c r="N565" i="3"/>
  <c r="O565" i="3"/>
  <c r="P565" i="3"/>
  <c r="Q565" i="3"/>
  <c r="C566" i="3"/>
  <c r="G566" i="3"/>
  <c r="H566" i="3"/>
  <c r="I566" i="3"/>
  <c r="J566" i="3"/>
  <c r="K566" i="3"/>
  <c r="R566" i="3"/>
  <c r="M566" i="3"/>
  <c r="T566" i="3" s="1"/>
  <c r="N566" i="3"/>
  <c r="O566" i="3"/>
  <c r="P566" i="3"/>
  <c r="Q566" i="3"/>
  <c r="C567" i="3"/>
  <c r="G567" i="3"/>
  <c r="H567" i="3"/>
  <c r="I567" i="3"/>
  <c r="J567" i="3"/>
  <c r="K567" i="3"/>
  <c r="R567" i="3" s="1"/>
  <c r="M567" i="3"/>
  <c r="T567" i="3" s="1"/>
  <c r="N567" i="3"/>
  <c r="O567" i="3"/>
  <c r="P567" i="3"/>
  <c r="Q567" i="3"/>
  <c r="C568" i="3"/>
  <c r="G568" i="3"/>
  <c r="H568" i="3"/>
  <c r="I568" i="3"/>
  <c r="J568" i="3"/>
  <c r="K568" i="3"/>
  <c r="R568" i="3"/>
  <c r="M568" i="3"/>
  <c r="T568" i="3" s="1"/>
  <c r="N568" i="3"/>
  <c r="O568" i="3"/>
  <c r="P568" i="3"/>
  <c r="Q568" i="3"/>
  <c r="C569" i="3"/>
  <c r="G569" i="3"/>
  <c r="H569" i="3"/>
  <c r="I569" i="3"/>
  <c r="J569" i="3"/>
  <c r="K569" i="3"/>
  <c r="R569" i="3" s="1"/>
  <c r="M569" i="3"/>
  <c r="T569" i="3" s="1"/>
  <c r="N569" i="3"/>
  <c r="O569" i="3"/>
  <c r="P569" i="3"/>
  <c r="Q569" i="3"/>
  <c r="C570" i="3"/>
  <c r="G570" i="3"/>
  <c r="H570" i="3"/>
  <c r="I570" i="3"/>
  <c r="J570" i="3"/>
  <c r="K570" i="3"/>
  <c r="R570" i="3" s="1"/>
  <c r="M570" i="3"/>
  <c r="T570" i="3" s="1"/>
  <c r="N570" i="3"/>
  <c r="O570" i="3"/>
  <c r="P570" i="3"/>
  <c r="Q570" i="3"/>
  <c r="C571" i="3"/>
  <c r="G571" i="3"/>
  <c r="H571" i="3"/>
  <c r="I571" i="3"/>
  <c r="J571" i="3"/>
  <c r="K571" i="3"/>
  <c r="R571" i="3" s="1"/>
  <c r="M571" i="3"/>
  <c r="T571" i="3" s="1"/>
  <c r="N571" i="3"/>
  <c r="O571" i="3"/>
  <c r="P571" i="3"/>
  <c r="Q571" i="3"/>
  <c r="C572" i="3"/>
  <c r="G572" i="3"/>
  <c r="H572" i="3"/>
  <c r="I572" i="3"/>
  <c r="J572" i="3"/>
  <c r="K572" i="3"/>
  <c r="R572" i="3" s="1"/>
  <c r="M572" i="3"/>
  <c r="T572" i="3" s="1"/>
  <c r="N572" i="3"/>
  <c r="O572" i="3"/>
  <c r="P572" i="3"/>
  <c r="Q572" i="3"/>
  <c r="C573" i="3"/>
  <c r="G573" i="3"/>
  <c r="H573" i="3"/>
  <c r="I573" i="3"/>
  <c r="J573" i="3"/>
  <c r="K573" i="3"/>
  <c r="R573" i="3" s="1"/>
  <c r="M573" i="3"/>
  <c r="T573" i="3" s="1"/>
  <c r="N573" i="3"/>
  <c r="O573" i="3"/>
  <c r="P573" i="3"/>
  <c r="Q573" i="3"/>
  <c r="C574" i="3"/>
  <c r="G574" i="3"/>
  <c r="H574" i="3"/>
  <c r="I574" i="3"/>
  <c r="J574" i="3"/>
  <c r="K574" i="3"/>
  <c r="R574" i="3"/>
  <c r="M574" i="3"/>
  <c r="T574" i="3" s="1"/>
  <c r="N574" i="3"/>
  <c r="O574" i="3"/>
  <c r="P574" i="3"/>
  <c r="Q574" i="3"/>
  <c r="C575" i="3"/>
  <c r="G575" i="3"/>
  <c r="H575" i="3"/>
  <c r="I575" i="3"/>
  <c r="J575" i="3"/>
  <c r="K575" i="3"/>
  <c r="R575" i="3" s="1"/>
  <c r="M575" i="3"/>
  <c r="T575" i="3" s="1"/>
  <c r="N575" i="3"/>
  <c r="O575" i="3"/>
  <c r="P575" i="3"/>
  <c r="Q575" i="3"/>
  <c r="C576" i="3"/>
  <c r="G576" i="3"/>
  <c r="H576" i="3"/>
  <c r="I576" i="3"/>
  <c r="J576" i="3"/>
  <c r="K576" i="3"/>
  <c r="R576" i="3"/>
  <c r="M576" i="3"/>
  <c r="T576" i="3" s="1"/>
  <c r="N576" i="3"/>
  <c r="O576" i="3"/>
  <c r="P576" i="3"/>
  <c r="Q576" i="3"/>
  <c r="C577" i="3"/>
  <c r="G577" i="3"/>
  <c r="H577" i="3"/>
  <c r="I577" i="3"/>
  <c r="J577" i="3"/>
  <c r="K577" i="3"/>
  <c r="R577" i="3" s="1"/>
  <c r="M577" i="3"/>
  <c r="T577" i="3" s="1"/>
  <c r="N577" i="3"/>
  <c r="O577" i="3"/>
  <c r="P577" i="3"/>
  <c r="Q577" i="3"/>
  <c r="C578" i="3"/>
  <c r="G578" i="3"/>
  <c r="H578" i="3"/>
  <c r="I578" i="3"/>
  <c r="J578" i="3"/>
  <c r="K578" i="3"/>
  <c r="R578" i="3" s="1"/>
  <c r="M578" i="3"/>
  <c r="T578" i="3" s="1"/>
  <c r="N578" i="3"/>
  <c r="O578" i="3"/>
  <c r="P578" i="3"/>
  <c r="Q578" i="3"/>
  <c r="C579" i="3"/>
  <c r="G579" i="3"/>
  <c r="H579" i="3"/>
  <c r="I579" i="3"/>
  <c r="J579" i="3"/>
  <c r="K579" i="3"/>
  <c r="R579" i="3" s="1"/>
  <c r="M579" i="3"/>
  <c r="T579" i="3" s="1"/>
  <c r="N579" i="3"/>
  <c r="O579" i="3"/>
  <c r="P579" i="3"/>
  <c r="Q579" i="3"/>
  <c r="C580" i="3"/>
  <c r="G580" i="3"/>
  <c r="H580" i="3"/>
  <c r="I580" i="3"/>
  <c r="J580" i="3"/>
  <c r="K580" i="3"/>
  <c r="R580" i="3" s="1"/>
  <c r="M580" i="3"/>
  <c r="T580" i="3" s="1"/>
  <c r="N580" i="3"/>
  <c r="O580" i="3"/>
  <c r="P580" i="3"/>
  <c r="Q580" i="3"/>
  <c r="C581" i="3"/>
  <c r="G581" i="3"/>
  <c r="H581" i="3"/>
  <c r="I581" i="3"/>
  <c r="J581" i="3"/>
  <c r="K581" i="3"/>
  <c r="R581" i="3" s="1"/>
  <c r="M581" i="3"/>
  <c r="T581" i="3" s="1"/>
  <c r="N581" i="3"/>
  <c r="O581" i="3"/>
  <c r="P581" i="3"/>
  <c r="Q581" i="3"/>
  <c r="C582" i="3"/>
  <c r="G582" i="3"/>
  <c r="H582" i="3"/>
  <c r="I582" i="3"/>
  <c r="J582" i="3"/>
  <c r="K582" i="3"/>
  <c r="R582" i="3"/>
  <c r="M582" i="3"/>
  <c r="T582" i="3" s="1"/>
  <c r="N582" i="3"/>
  <c r="O582" i="3"/>
  <c r="P582" i="3"/>
  <c r="Q582" i="3"/>
  <c r="C583" i="3"/>
  <c r="G583" i="3"/>
  <c r="H583" i="3"/>
  <c r="I583" i="3"/>
  <c r="J583" i="3"/>
  <c r="K583" i="3"/>
  <c r="R583" i="3" s="1"/>
  <c r="M583" i="3"/>
  <c r="T583" i="3" s="1"/>
  <c r="N583" i="3"/>
  <c r="O583" i="3"/>
  <c r="P583" i="3"/>
  <c r="Q583" i="3"/>
  <c r="C584" i="3"/>
  <c r="G584" i="3"/>
  <c r="H584" i="3"/>
  <c r="I584" i="3"/>
  <c r="J584" i="3"/>
  <c r="K584" i="3"/>
  <c r="R584" i="3"/>
  <c r="M584" i="3"/>
  <c r="T584" i="3" s="1"/>
  <c r="N584" i="3"/>
  <c r="O584" i="3"/>
  <c r="P584" i="3"/>
  <c r="Q584" i="3"/>
  <c r="C585" i="3"/>
  <c r="G585" i="3"/>
  <c r="H585" i="3"/>
  <c r="I585" i="3"/>
  <c r="J585" i="3"/>
  <c r="K585" i="3"/>
  <c r="R585" i="3" s="1"/>
  <c r="M585" i="3"/>
  <c r="T585" i="3" s="1"/>
  <c r="N585" i="3"/>
  <c r="O585" i="3"/>
  <c r="P585" i="3"/>
  <c r="Q585" i="3"/>
  <c r="C586" i="3"/>
  <c r="G586" i="3"/>
  <c r="H586" i="3"/>
  <c r="I586" i="3"/>
  <c r="J586" i="3"/>
  <c r="K586" i="3"/>
  <c r="R586" i="3" s="1"/>
  <c r="M586" i="3"/>
  <c r="T586" i="3" s="1"/>
  <c r="N586" i="3"/>
  <c r="O586" i="3"/>
  <c r="P586" i="3"/>
  <c r="Q586" i="3"/>
  <c r="C587" i="3"/>
  <c r="G587" i="3"/>
  <c r="H587" i="3"/>
  <c r="I587" i="3"/>
  <c r="J587" i="3"/>
  <c r="K587" i="3"/>
  <c r="R587" i="3" s="1"/>
  <c r="M587" i="3"/>
  <c r="T587" i="3" s="1"/>
  <c r="N587" i="3"/>
  <c r="O587" i="3"/>
  <c r="P587" i="3"/>
  <c r="Q587" i="3"/>
  <c r="C588" i="3"/>
  <c r="G588" i="3"/>
  <c r="H588" i="3"/>
  <c r="I588" i="3"/>
  <c r="J588" i="3"/>
  <c r="K588" i="3"/>
  <c r="R588" i="3" s="1"/>
  <c r="M588" i="3"/>
  <c r="T588" i="3" s="1"/>
  <c r="N588" i="3"/>
  <c r="O588" i="3"/>
  <c r="P588" i="3"/>
  <c r="Q588" i="3"/>
  <c r="C589" i="3"/>
  <c r="G589" i="3"/>
  <c r="H589" i="3"/>
  <c r="I589" i="3"/>
  <c r="J589" i="3"/>
  <c r="K589" i="3"/>
  <c r="R589" i="3" s="1"/>
  <c r="M589" i="3"/>
  <c r="T589" i="3" s="1"/>
  <c r="N589" i="3"/>
  <c r="O589" i="3"/>
  <c r="P589" i="3"/>
  <c r="Q589" i="3"/>
  <c r="C590" i="3"/>
  <c r="G590" i="3"/>
  <c r="H590" i="3"/>
  <c r="I590" i="3"/>
  <c r="J590" i="3"/>
  <c r="K590" i="3"/>
  <c r="R590" i="3"/>
  <c r="M590" i="3"/>
  <c r="T590" i="3" s="1"/>
  <c r="N590" i="3"/>
  <c r="O590" i="3"/>
  <c r="P590" i="3"/>
  <c r="Q590" i="3"/>
  <c r="C591" i="3"/>
  <c r="G591" i="3"/>
  <c r="H591" i="3"/>
  <c r="I591" i="3"/>
  <c r="J591" i="3"/>
  <c r="K591" i="3"/>
  <c r="R591" i="3" s="1"/>
  <c r="M591" i="3"/>
  <c r="T591" i="3" s="1"/>
  <c r="N591" i="3"/>
  <c r="O591" i="3"/>
  <c r="P591" i="3"/>
  <c r="Q591" i="3"/>
  <c r="C592" i="3"/>
  <c r="G592" i="3"/>
  <c r="H592" i="3"/>
  <c r="I592" i="3"/>
  <c r="J592" i="3"/>
  <c r="K592" i="3"/>
  <c r="R592" i="3"/>
  <c r="M592" i="3"/>
  <c r="T592" i="3" s="1"/>
  <c r="N592" i="3"/>
  <c r="O592" i="3"/>
  <c r="P592" i="3"/>
  <c r="Q592" i="3"/>
  <c r="C593" i="3"/>
  <c r="G593" i="3"/>
  <c r="H593" i="3"/>
  <c r="I593" i="3"/>
  <c r="J593" i="3"/>
  <c r="K593" i="3"/>
  <c r="R593" i="3" s="1"/>
  <c r="M593" i="3"/>
  <c r="T593" i="3" s="1"/>
  <c r="N593" i="3"/>
  <c r="O593" i="3"/>
  <c r="P593" i="3"/>
  <c r="Q593" i="3"/>
  <c r="C594" i="3"/>
  <c r="G594" i="3"/>
  <c r="H594" i="3"/>
  <c r="I594" i="3"/>
  <c r="J594" i="3"/>
  <c r="K594" i="3"/>
  <c r="R594" i="3" s="1"/>
  <c r="M594" i="3"/>
  <c r="T594" i="3" s="1"/>
  <c r="N594" i="3"/>
  <c r="O594" i="3"/>
  <c r="P594" i="3"/>
  <c r="Q594" i="3"/>
  <c r="C595" i="3"/>
  <c r="G595" i="3"/>
  <c r="H595" i="3"/>
  <c r="I595" i="3"/>
  <c r="J595" i="3"/>
  <c r="K595" i="3"/>
  <c r="R595" i="3" s="1"/>
  <c r="M595" i="3"/>
  <c r="T595" i="3" s="1"/>
  <c r="N595" i="3"/>
  <c r="O595" i="3"/>
  <c r="P595" i="3"/>
  <c r="Q595" i="3"/>
  <c r="C596" i="3"/>
  <c r="G596" i="3"/>
  <c r="H596" i="3"/>
  <c r="I596" i="3"/>
  <c r="J596" i="3"/>
  <c r="K596" i="3"/>
  <c r="R596" i="3" s="1"/>
  <c r="M596" i="3"/>
  <c r="T596" i="3" s="1"/>
  <c r="N596" i="3"/>
  <c r="O596" i="3"/>
  <c r="P596" i="3"/>
  <c r="Q596" i="3"/>
  <c r="C597" i="3"/>
  <c r="G597" i="3"/>
  <c r="H597" i="3"/>
  <c r="I597" i="3"/>
  <c r="J597" i="3"/>
  <c r="K597" i="3"/>
  <c r="R597" i="3" s="1"/>
  <c r="M597" i="3"/>
  <c r="T597" i="3" s="1"/>
  <c r="N597" i="3"/>
  <c r="O597" i="3"/>
  <c r="P597" i="3"/>
  <c r="Q597" i="3"/>
  <c r="C598" i="3"/>
  <c r="G598" i="3"/>
  <c r="H598" i="3"/>
  <c r="I598" i="3"/>
  <c r="J598" i="3"/>
  <c r="K598" i="3"/>
  <c r="R598" i="3"/>
  <c r="M598" i="3"/>
  <c r="T598" i="3" s="1"/>
  <c r="N598" i="3"/>
  <c r="O598" i="3"/>
  <c r="P598" i="3"/>
  <c r="Q598" i="3"/>
  <c r="C599" i="3"/>
  <c r="G599" i="3"/>
  <c r="H599" i="3"/>
  <c r="I599" i="3"/>
  <c r="J599" i="3"/>
  <c r="K599" i="3"/>
  <c r="R599" i="3" s="1"/>
  <c r="M599" i="3"/>
  <c r="T599" i="3" s="1"/>
  <c r="N599" i="3"/>
  <c r="O599" i="3"/>
  <c r="P599" i="3"/>
  <c r="Q599" i="3"/>
  <c r="C600" i="3"/>
  <c r="G600" i="3"/>
  <c r="H600" i="3"/>
  <c r="I600" i="3"/>
  <c r="J600" i="3"/>
  <c r="K600" i="3"/>
  <c r="R600" i="3"/>
  <c r="M600" i="3"/>
  <c r="T600" i="3" s="1"/>
  <c r="N600" i="3"/>
  <c r="O600" i="3"/>
  <c r="P600" i="3"/>
  <c r="Q600" i="3"/>
  <c r="C601" i="3"/>
  <c r="G601" i="3"/>
  <c r="H601" i="3"/>
  <c r="I601" i="3"/>
  <c r="J601" i="3"/>
  <c r="K601" i="3"/>
  <c r="R601" i="3" s="1"/>
  <c r="M601" i="3"/>
  <c r="T601" i="3" s="1"/>
  <c r="N601" i="3"/>
  <c r="O601" i="3"/>
  <c r="P601" i="3"/>
  <c r="Q601" i="3"/>
  <c r="C602" i="3"/>
  <c r="G602" i="3"/>
  <c r="H602" i="3"/>
  <c r="I602" i="3"/>
  <c r="J602" i="3"/>
  <c r="K602" i="3"/>
  <c r="R602" i="3" s="1"/>
  <c r="M602" i="3"/>
  <c r="T602" i="3" s="1"/>
  <c r="N602" i="3"/>
  <c r="O602" i="3"/>
  <c r="P602" i="3"/>
  <c r="Q602" i="3"/>
  <c r="C603" i="3"/>
  <c r="G603" i="3"/>
  <c r="H603" i="3"/>
  <c r="I603" i="3"/>
  <c r="J603" i="3"/>
  <c r="K603" i="3"/>
  <c r="R603" i="3" s="1"/>
  <c r="M603" i="3"/>
  <c r="T603" i="3" s="1"/>
  <c r="N603" i="3"/>
  <c r="O603" i="3"/>
  <c r="P603" i="3"/>
  <c r="Q603" i="3"/>
  <c r="C604" i="3"/>
  <c r="G604" i="3"/>
  <c r="H604" i="3"/>
  <c r="I604" i="3"/>
  <c r="J604" i="3"/>
  <c r="K604" i="3"/>
  <c r="R604" i="3" s="1"/>
  <c r="M604" i="3"/>
  <c r="T604" i="3" s="1"/>
  <c r="N604" i="3"/>
  <c r="O604" i="3"/>
  <c r="P604" i="3"/>
  <c r="Q604" i="3"/>
  <c r="C605" i="3"/>
  <c r="G605" i="3"/>
  <c r="H605" i="3"/>
  <c r="I605" i="3"/>
  <c r="J605" i="3"/>
  <c r="K605" i="3"/>
  <c r="R605" i="3" s="1"/>
  <c r="M605" i="3"/>
  <c r="T605" i="3" s="1"/>
  <c r="N605" i="3"/>
  <c r="O605" i="3"/>
  <c r="P605" i="3"/>
  <c r="Q605" i="3"/>
  <c r="C606" i="3"/>
  <c r="G606" i="3"/>
  <c r="H606" i="3"/>
  <c r="I606" i="3"/>
  <c r="J606" i="3"/>
  <c r="K606" i="3"/>
  <c r="M606" i="3"/>
  <c r="T606" i="3" s="1"/>
  <c r="N606" i="3"/>
  <c r="O606" i="3"/>
  <c r="P606" i="3"/>
  <c r="Q606" i="3"/>
  <c r="R606" i="3"/>
  <c r="C607" i="3"/>
  <c r="G607" i="3"/>
  <c r="H607" i="3"/>
  <c r="I607" i="3"/>
  <c r="J607" i="3"/>
  <c r="K607" i="3"/>
  <c r="R607" i="3" s="1"/>
  <c r="M607" i="3"/>
  <c r="T607" i="3" s="1"/>
  <c r="N607" i="3"/>
  <c r="O607" i="3"/>
  <c r="P607" i="3"/>
  <c r="Q607" i="3"/>
  <c r="C608" i="3"/>
  <c r="G608" i="3"/>
  <c r="H608" i="3"/>
  <c r="I608" i="3"/>
  <c r="J608" i="3"/>
  <c r="K608" i="3"/>
  <c r="R608" i="3"/>
  <c r="M608" i="3"/>
  <c r="T608" i="3" s="1"/>
  <c r="N608" i="3"/>
  <c r="O608" i="3"/>
  <c r="P608" i="3"/>
  <c r="Q608" i="3"/>
  <c r="C609" i="3"/>
  <c r="G609" i="3"/>
  <c r="H609" i="3"/>
  <c r="I609" i="3"/>
  <c r="J609" i="3"/>
  <c r="K609" i="3"/>
  <c r="R609" i="3" s="1"/>
  <c r="M609" i="3"/>
  <c r="T609" i="3" s="1"/>
  <c r="N609" i="3"/>
  <c r="O609" i="3"/>
  <c r="P609" i="3"/>
  <c r="Q609" i="3"/>
  <c r="C610" i="3"/>
  <c r="G610" i="3"/>
  <c r="H610" i="3"/>
  <c r="I610" i="3"/>
  <c r="J610" i="3"/>
  <c r="K610" i="3"/>
  <c r="R610" i="3"/>
  <c r="M610" i="3"/>
  <c r="T610" i="3" s="1"/>
  <c r="N610" i="3"/>
  <c r="O610" i="3"/>
  <c r="P610" i="3"/>
  <c r="Q610" i="3"/>
  <c r="C611" i="3"/>
  <c r="G611" i="3"/>
  <c r="H611" i="3"/>
  <c r="I611" i="3"/>
  <c r="J611" i="3"/>
  <c r="K611" i="3"/>
  <c r="R611" i="3" s="1"/>
  <c r="M611" i="3"/>
  <c r="T611" i="3" s="1"/>
  <c r="N611" i="3"/>
  <c r="O611" i="3"/>
  <c r="P611" i="3"/>
  <c r="Q611" i="3"/>
  <c r="C612" i="3"/>
  <c r="G612" i="3"/>
  <c r="H612" i="3"/>
  <c r="I612" i="3"/>
  <c r="J612" i="3"/>
  <c r="K612" i="3"/>
  <c r="R612" i="3" s="1"/>
  <c r="M612" i="3"/>
  <c r="T612" i="3" s="1"/>
  <c r="N612" i="3"/>
  <c r="O612" i="3"/>
  <c r="P612" i="3"/>
  <c r="Q612" i="3"/>
  <c r="C613" i="3"/>
  <c r="G613" i="3"/>
  <c r="H613" i="3"/>
  <c r="I613" i="3"/>
  <c r="J613" i="3"/>
  <c r="K613" i="3"/>
  <c r="R613" i="3" s="1"/>
  <c r="M613" i="3"/>
  <c r="T613" i="3" s="1"/>
  <c r="N613" i="3"/>
  <c r="O613" i="3"/>
  <c r="P613" i="3"/>
  <c r="Q613" i="3"/>
  <c r="C614" i="3"/>
  <c r="G614" i="3"/>
  <c r="H614" i="3"/>
  <c r="I614" i="3"/>
  <c r="J614" i="3"/>
  <c r="K614" i="3"/>
  <c r="R614" i="3" s="1"/>
  <c r="M614" i="3"/>
  <c r="T614" i="3" s="1"/>
  <c r="N614" i="3"/>
  <c r="O614" i="3"/>
  <c r="P614" i="3"/>
  <c r="Q614" i="3"/>
  <c r="C615" i="3"/>
  <c r="G615" i="3"/>
  <c r="H615" i="3"/>
  <c r="I615" i="3"/>
  <c r="J615" i="3"/>
  <c r="K615" i="3"/>
  <c r="R615" i="3" s="1"/>
  <c r="M615" i="3"/>
  <c r="T615" i="3" s="1"/>
  <c r="N615" i="3"/>
  <c r="O615" i="3"/>
  <c r="P615" i="3"/>
  <c r="Q615" i="3"/>
  <c r="C616" i="3"/>
  <c r="G616" i="3"/>
  <c r="H616" i="3"/>
  <c r="I616" i="3"/>
  <c r="J616" i="3"/>
  <c r="K616" i="3"/>
  <c r="R616" i="3"/>
  <c r="M616" i="3"/>
  <c r="T616" i="3" s="1"/>
  <c r="N616" i="3"/>
  <c r="O616" i="3"/>
  <c r="P616" i="3"/>
  <c r="Q616" i="3"/>
  <c r="C617" i="3"/>
  <c r="G617" i="3"/>
  <c r="H617" i="3"/>
  <c r="I617" i="3"/>
  <c r="J617" i="3"/>
  <c r="K617" i="3"/>
  <c r="R617" i="3" s="1"/>
  <c r="M617" i="3"/>
  <c r="T617" i="3" s="1"/>
  <c r="N617" i="3"/>
  <c r="O617" i="3"/>
  <c r="P617" i="3"/>
  <c r="Q617" i="3"/>
  <c r="C618" i="3"/>
  <c r="G618" i="3"/>
  <c r="H618" i="3"/>
  <c r="I618" i="3"/>
  <c r="J618" i="3"/>
  <c r="K618" i="3"/>
  <c r="R618" i="3"/>
  <c r="M618" i="3"/>
  <c r="T618" i="3" s="1"/>
  <c r="N618" i="3"/>
  <c r="O618" i="3"/>
  <c r="P618" i="3"/>
  <c r="Q618" i="3"/>
  <c r="C619" i="3"/>
  <c r="G619" i="3"/>
  <c r="H619" i="3"/>
  <c r="I619" i="3"/>
  <c r="J619" i="3"/>
  <c r="K619" i="3"/>
  <c r="R619" i="3" s="1"/>
  <c r="M619" i="3"/>
  <c r="T619" i="3" s="1"/>
  <c r="N619" i="3"/>
  <c r="O619" i="3"/>
  <c r="P619" i="3"/>
  <c r="Q619" i="3"/>
  <c r="C620" i="3"/>
  <c r="G620" i="3"/>
  <c r="H620" i="3"/>
  <c r="I620" i="3"/>
  <c r="J620" i="3"/>
  <c r="K620" i="3"/>
  <c r="R620" i="3" s="1"/>
  <c r="M620" i="3"/>
  <c r="T620" i="3" s="1"/>
  <c r="N620" i="3"/>
  <c r="O620" i="3"/>
  <c r="P620" i="3"/>
  <c r="Q620" i="3"/>
  <c r="C621" i="3"/>
  <c r="G621" i="3"/>
  <c r="H621" i="3"/>
  <c r="I621" i="3"/>
  <c r="J621" i="3"/>
  <c r="K621" i="3"/>
  <c r="R621" i="3" s="1"/>
  <c r="M621" i="3"/>
  <c r="T621" i="3" s="1"/>
  <c r="N621" i="3"/>
  <c r="O621" i="3"/>
  <c r="P621" i="3"/>
  <c r="Q621" i="3"/>
  <c r="C622" i="3"/>
  <c r="G622" i="3"/>
  <c r="H622" i="3"/>
  <c r="I622" i="3"/>
  <c r="J622" i="3"/>
  <c r="K622" i="3"/>
  <c r="R622" i="3" s="1"/>
  <c r="M622" i="3"/>
  <c r="T622" i="3" s="1"/>
  <c r="N622" i="3"/>
  <c r="O622" i="3"/>
  <c r="P622" i="3"/>
  <c r="Q622" i="3"/>
  <c r="C623" i="3"/>
  <c r="G623" i="3"/>
  <c r="H623" i="3"/>
  <c r="I623" i="3"/>
  <c r="J623" i="3"/>
  <c r="K623" i="3"/>
  <c r="R623" i="3" s="1"/>
  <c r="M623" i="3"/>
  <c r="T623" i="3" s="1"/>
  <c r="N623" i="3"/>
  <c r="O623" i="3"/>
  <c r="P623" i="3"/>
  <c r="Q623" i="3"/>
  <c r="C624" i="3"/>
  <c r="G624" i="3"/>
  <c r="H624" i="3"/>
  <c r="I624" i="3"/>
  <c r="J624" i="3"/>
  <c r="K624" i="3"/>
  <c r="R624" i="3"/>
  <c r="M624" i="3"/>
  <c r="T624" i="3" s="1"/>
  <c r="N624" i="3"/>
  <c r="O624" i="3"/>
  <c r="P624" i="3"/>
  <c r="Q624" i="3"/>
  <c r="C625" i="3"/>
  <c r="G625" i="3"/>
  <c r="H625" i="3"/>
  <c r="I625" i="3"/>
  <c r="J625" i="3"/>
  <c r="K625" i="3"/>
  <c r="R625" i="3" s="1"/>
  <c r="M625" i="3"/>
  <c r="T625" i="3" s="1"/>
  <c r="N625" i="3"/>
  <c r="O625" i="3"/>
  <c r="P625" i="3"/>
  <c r="Q625" i="3"/>
  <c r="C626" i="3"/>
  <c r="G626" i="3"/>
  <c r="H626" i="3"/>
  <c r="I626" i="3"/>
  <c r="J626" i="3"/>
  <c r="K626" i="3"/>
  <c r="R626" i="3"/>
  <c r="M626" i="3"/>
  <c r="T626" i="3" s="1"/>
  <c r="N626" i="3"/>
  <c r="O626" i="3"/>
  <c r="P626" i="3"/>
  <c r="Q626" i="3"/>
  <c r="C627" i="3"/>
  <c r="G627" i="3"/>
  <c r="H627" i="3"/>
  <c r="I627" i="3"/>
  <c r="J627" i="3"/>
  <c r="K627" i="3"/>
  <c r="R627" i="3" s="1"/>
  <c r="M627" i="3"/>
  <c r="T627" i="3" s="1"/>
  <c r="N627" i="3"/>
  <c r="O627" i="3"/>
  <c r="P627" i="3"/>
  <c r="Q627" i="3"/>
  <c r="C628" i="3"/>
  <c r="G628" i="3"/>
  <c r="H628" i="3"/>
  <c r="I628" i="3"/>
  <c r="J628" i="3"/>
  <c r="K628" i="3"/>
  <c r="R628" i="3" s="1"/>
  <c r="M628" i="3"/>
  <c r="T628" i="3" s="1"/>
  <c r="N628" i="3"/>
  <c r="O628" i="3"/>
  <c r="P628" i="3"/>
  <c r="Q628" i="3"/>
  <c r="C629" i="3"/>
  <c r="G629" i="3"/>
  <c r="H629" i="3"/>
  <c r="I629" i="3"/>
  <c r="J629" i="3"/>
  <c r="K629" i="3"/>
  <c r="R629" i="3" s="1"/>
  <c r="M629" i="3"/>
  <c r="T629" i="3" s="1"/>
  <c r="N629" i="3"/>
  <c r="O629" i="3"/>
  <c r="P629" i="3"/>
  <c r="Q629" i="3"/>
  <c r="C630" i="3"/>
  <c r="G630" i="3"/>
  <c r="H630" i="3"/>
  <c r="I630" i="3"/>
  <c r="J630" i="3"/>
  <c r="K630" i="3"/>
  <c r="R630" i="3" s="1"/>
  <c r="M630" i="3"/>
  <c r="T630" i="3" s="1"/>
  <c r="N630" i="3"/>
  <c r="O630" i="3"/>
  <c r="P630" i="3"/>
  <c r="Q630" i="3"/>
  <c r="C631" i="3"/>
  <c r="G631" i="3"/>
  <c r="H631" i="3"/>
  <c r="I631" i="3"/>
  <c r="J631" i="3"/>
  <c r="K631" i="3"/>
  <c r="R631" i="3" s="1"/>
  <c r="M631" i="3"/>
  <c r="T631" i="3" s="1"/>
  <c r="N631" i="3"/>
  <c r="O631" i="3"/>
  <c r="P631" i="3"/>
  <c r="Q631" i="3"/>
  <c r="C632" i="3"/>
  <c r="G632" i="3"/>
  <c r="H632" i="3"/>
  <c r="I632" i="3"/>
  <c r="J632" i="3"/>
  <c r="K632" i="3"/>
  <c r="R632" i="3"/>
  <c r="M632" i="3"/>
  <c r="T632" i="3" s="1"/>
  <c r="N632" i="3"/>
  <c r="O632" i="3"/>
  <c r="P632" i="3"/>
  <c r="Q632" i="3"/>
  <c r="C633" i="3"/>
  <c r="G633" i="3"/>
  <c r="H633" i="3"/>
  <c r="I633" i="3"/>
  <c r="J633" i="3"/>
  <c r="K633" i="3"/>
  <c r="R633" i="3" s="1"/>
  <c r="M633" i="3"/>
  <c r="T633" i="3" s="1"/>
  <c r="N633" i="3"/>
  <c r="O633" i="3"/>
  <c r="P633" i="3"/>
  <c r="Q633" i="3"/>
  <c r="C634" i="3"/>
  <c r="G634" i="3"/>
  <c r="H634" i="3"/>
  <c r="I634" i="3"/>
  <c r="J634" i="3"/>
  <c r="K634" i="3"/>
  <c r="M634" i="3"/>
  <c r="T634" i="3" s="1"/>
  <c r="N634" i="3"/>
  <c r="O634" i="3"/>
  <c r="P634" i="3"/>
  <c r="Q634" i="3"/>
  <c r="R634" i="3"/>
  <c r="C635" i="3"/>
  <c r="G635" i="3"/>
  <c r="H635" i="3"/>
  <c r="I635" i="3"/>
  <c r="J635" i="3"/>
  <c r="K635" i="3"/>
  <c r="R635" i="3" s="1"/>
  <c r="M635" i="3"/>
  <c r="T635" i="3" s="1"/>
  <c r="N635" i="3"/>
  <c r="O635" i="3"/>
  <c r="P635" i="3"/>
  <c r="Q635" i="3"/>
  <c r="C636" i="3"/>
  <c r="G636" i="3"/>
  <c r="H636" i="3"/>
  <c r="I636" i="3"/>
  <c r="J636" i="3"/>
  <c r="K636" i="3"/>
  <c r="R636" i="3"/>
  <c r="M636" i="3"/>
  <c r="T636" i="3"/>
  <c r="N636" i="3"/>
  <c r="O636" i="3"/>
  <c r="P636" i="3"/>
  <c r="Q636" i="3"/>
  <c r="C637" i="3"/>
  <c r="G637" i="3"/>
  <c r="H637" i="3"/>
  <c r="I637" i="3"/>
  <c r="J637" i="3"/>
  <c r="K637" i="3"/>
  <c r="R637" i="3" s="1"/>
  <c r="M637" i="3"/>
  <c r="T637" i="3" s="1"/>
  <c r="N637" i="3"/>
  <c r="O637" i="3"/>
  <c r="P637" i="3"/>
  <c r="Q637" i="3"/>
  <c r="C638" i="3"/>
  <c r="G638" i="3"/>
  <c r="H638" i="3"/>
  <c r="I638" i="3"/>
  <c r="J638" i="3"/>
  <c r="K638" i="3"/>
  <c r="R638" i="3"/>
  <c r="M638" i="3"/>
  <c r="T638" i="3"/>
  <c r="N638" i="3"/>
  <c r="O638" i="3"/>
  <c r="P638" i="3"/>
  <c r="Q638" i="3"/>
  <c r="C639" i="3"/>
  <c r="G639" i="3"/>
  <c r="H639" i="3"/>
  <c r="I639" i="3"/>
  <c r="J639" i="3"/>
  <c r="K639" i="3"/>
  <c r="R639" i="3" s="1"/>
  <c r="M639" i="3"/>
  <c r="T639" i="3"/>
  <c r="N639" i="3"/>
  <c r="O639" i="3"/>
  <c r="P639" i="3"/>
  <c r="Q639" i="3"/>
  <c r="C640" i="3"/>
  <c r="G640" i="3"/>
  <c r="H640" i="3"/>
  <c r="I640" i="3"/>
  <c r="J640" i="3"/>
  <c r="K640" i="3"/>
  <c r="R640" i="3"/>
  <c r="M640" i="3"/>
  <c r="T640" i="3" s="1"/>
  <c r="N640" i="3"/>
  <c r="O640" i="3"/>
  <c r="P640" i="3"/>
  <c r="Q640" i="3"/>
  <c r="C641" i="3"/>
  <c r="G641" i="3"/>
  <c r="H641" i="3"/>
  <c r="I641" i="3"/>
  <c r="J641" i="3"/>
  <c r="K641" i="3"/>
  <c r="R641" i="3" s="1"/>
  <c r="M641" i="3"/>
  <c r="T641" i="3" s="1"/>
  <c r="N641" i="3"/>
  <c r="O641" i="3"/>
  <c r="P641" i="3"/>
  <c r="Q641" i="3"/>
  <c r="C642" i="3"/>
  <c r="G642" i="3"/>
  <c r="H642" i="3"/>
  <c r="I642" i="3"/>
  <c r="J642" i="3"/>
  <c r="K642" i="3"/>
  <c r="R642" i="3" s="1"/>
  <c r="M642" i="3"/>
  <c r="T642" i="3" s="1"/>
  <c r="N642" i="3"/>
  <c r="O642" i="3"/>
  <c r="P642" i="3"/>
  <c r="Q642" i="3"/>
  <c r="C643" i="3"/>
  <c r="G643" i="3"/>
  <c r="H643" i="3"/>
  <c r="I643" i="3"/>
  <c r="J643" i="3"/>
  <c r="K643" i="3"/>
  <c r="R643" i="3" s="1"/>
  <c r="M643" i="3"/>
  <c r="T643" i="3" s="1"/>
  <c r="N643" i="3"/>
  <c r="O643" i="3"/>
  <c r="P643" i="3"/>
  <c r="Q643" i="3"/>
  <c r="C644" i="3"/>
  <c r="G644" i="3"/>
  <c r="H644" i="3"/>
  <c r="I644" i="3"/>
  <c r="J644" i="3"/>
  <c r="K644" i="3"/>
  <c r="R644" i="3" s="1"/>
  <c r="M644" i="3"/>
  <c r="T644" i="3"/>
  <c r="N644" i="3"/>
  <c r="O644" i="3"/>
  <c r="P644" i="3"/>
  <c r="Q644" i="3"/>
  <c r="C645" i="3"/>
  <c r="G645" i="3"/>
  <c r="H645" i="3"/>
  <c r="I645" i="3"/>
  <c r="J645" i="3"/>
  <c r="K645" i="3"/>
  <c r="R645" i="3" s="1"/>
  <c r="M645" i="3"/>
  <c r="T645" i="3" s="1"/>
  <c r="N645" i="3"/>
  <c r="O645" i="3"/>
  <c r="P645" i="3"/>
  <c r="Q645" i="3"/>
  <c r="C646" i="3"/>
  <c r="G646" i="3"/>
  <c r="H646" i="3"/>
  <c r="I646" i="3"/>
  <c r="J646" i="3"/>
  <c r="K646" i="3"/>
  <c r="R646" i="3" s="1"/>
  <c r="M646" i="3"/>
  <c r="T646" i="3"/>
  <c r="N646" i="3"/>
  <c r="O646" i="3"/>
  <c r="P646" i="3"/>
  <c r="Q646" i="3"/>
  <c r="C647" i="3"/>
  <c r="G647" i="3"/>
  <c r="H647" i="3"/>
  <c r="I647" i="3"/>
  <c r="J647" i="3"/>
  <c r="K647" i="3"/>
  <c r="R647" i="3" s="1"/>
  <c r="M647" i="3"/>
  <c r="T647" i="3" s="1"/>
  <c r="N647" i="3"/>
  <c r="O647" i="3"/>
  <c r="P647" i="3"/>
  <c r="Q647" i="3"/>
  <c r="C648" i="3"/>
  <c r="G648" i="3"/>
  <c r="H648" i="3"/>
  <c r="I648" i="3"/>
  <c r="J648" i="3"/>
  <c r="K648" i="3"/>
  <c r="R648" i="3" s="1"/>
  <c r="M648" i="3"/>
  <c r="N648" i="3"/>
  <c r="O648" i="3"/>
  <c r="P648" i="3"/>
  <c r="Q648" i="3"/>
  <c r="T648" i="3"/>
  <c r="C649" i="3"/>
  <c r="G649" i="3"/>
  <c r="H649" i="3"/>
  <c r="I649" i="3"/>
  <c r="J649" i="3"/>
  <c r="K649" i="3"/>
  <c r="R649" i="3" s="1"/>
  <c r="M649" i="3"/>
  <c r="T649" i="3" s="1"/>
  <c r="N649" i="3"/>
  <c r="O649" i="3"/>
  <c r="P649" i="3"/>
  <c r="Q649" i="3"/>
  <c r="C650" i="3"/>
  <c r="G650" i="3"/>
  <c r="H650" i="3"/>
  <c r="I650" i="3"/>
  <c r="J650" i="3"/>
  <c r="K650" i="3"/>
  <c r="R650" i="3" s="1"/>
  <c r="M650" i="3"/>
  <c r="T650" i="3"/>
  <c r="N650" i="3"/>
  <c r="O650" i="3"/>
  <c r="P650" i="3"/>
  <c r="Q650" i="3"/>
  <c r="C651" i="3"/>
  <c r="G651" i="3"/>
  <c r="H651" i="3"/>
  <c r="I651" i="3"/>
  <c r="J651" i="3"/>
  <c r="K651" i="3"/>
  <c r="R651" i="3" s="1"/>
  <c r="M651" i="3"/>
  <c r="T651" i="3" s="1"/>
  <c r="N651" i="3"/>
  <c r="O651" i="3"/>
  <c r="P651" i="3"/>
  <c r="Q651" i="3"/>
  <c r="C652" i="3"/>
  <c r="G652" i="3"/>
  <c r="H652" i="3"/>
  <c r="I652" i="3"/>
  <c r="J652" i="3"/>
  <c r="K652" i="3"/>
  <c r="R652" i="3" s="1"/>
  <c r="M652" i="3"/>
  <c r="T652" i="3"/>
  <c r="N652" i="3"/>
  <c r="O652" i="3"/>
  <c r="P652" i="3"/>
  <c r="Q652" i="3"/>
  <c r="C653" i="3"/>
  <c r="G653" i="3"/>
  <c r="H653" i="3"/>
  <c r="I653" i="3"/>
  <c r="J653" i="3"/>
  <c r="K653" i="3"/>
  <c r="R653" i="3" s="1"/>
  <c r="M653" i="3"/>
  <c r="T653" i="3" s="1"/>
  <c r="N653" i="3"/>
  <c r="O653" i="3"/>
  <c r="P653" i="3"/>
  <c r="Q653" i="3"/>
  <c r="C654" i="3"/>
  <c r="G654" i="3"/>
  <c r="H654" i="3"/>
  <c r="I654" i="3"/>
  <c r="J654" i="3"/>
  <c r="K654" i="3"/>
  <c r="R654" i="3" s="1"/>
  <c r="M654" i="3"/>
  <c r="T654" i="3"/>
  <c r="N654" i="3"/>
  <c r="O654" i="3"/>
  <c r="P654" i="3"/>
  <c r="Q654" i="3"/>
  <c r="C655" i="3"/>
  <c r="G655" i="3"/>
  <c r="H655" i="3"/>
  <c r="I655" i="3"/>
  <c r="J655" i="3"/>
  <c r="K655" i="3"/>
  <c r="R655" i="3" s="1"/>
  <c r="M655" i="3"/>
  <c r="T655" i="3" s="1"/>
  <c r="N655" i="3"/>
  <c r="O655" i="3"/>
  <c r="P655" i="3"/>
  <c r="Q655" i="3"/>
  <c r="C656" i="3"/>
  <c r="G656" i="3"/>
  <c r="H656" i="3"/>
  <c r="I656" i="3"/>
  <c r="J656" i="3"/>
  <c r="K656" i="3"/>
  <c r="R656" i="3" s="1"/>
  <c r="M656" i="3"/>
  <c r="T656" i="3"/>
  <c r="N656" i="3"/>
  <c r="O656" i="3"/>
  <c r="P656" i="3"/>
  <c r="Q656" i="3"/>
  <c r="C657" i="3"/>
  <c r="G657" i="3"/>
  <c r="H657" i="3"/>
  <c r="I657" i="3"/>
  <c r="J657" i="3"/>
  <c r="K657" i="3"/>
  <c r="R657" i="3" s="1"/>
  <c r="M657" i="3"/>
  <c r="T657" i="3" s="1"/>
  <c r="N657" i="3"/>
  <c r="O657" i="3"/>
  <c r="P657" i="3"/>
  <c r="Q657" i="3"/>
  <c r="C658" i="3"/>
  <c r="G658" i="3"/>
  <c r="H658" i="3"/>
  <c r="I658" i="3"/>
  <c r="J658" i="3"/>
  <c r="K658" i="3"/>
  <c r="R658" i="3" s="1"/>
  <c r="M658" i="3"/>
  <c r="T658" i="3"/>
  <c r="N658" i="3"/>
  <c r="O658" i="3"/>
  <c r="P658" i="3"/>
  <c r="Q658" i="3"/>
  <c r="C659" i="3"/>
  <c r="G659" i="3"/>
  <c r="H659" i="3"/>
  <c r="I659" i="3"/>
  <c r="J659" i="3"/>
  <c r="K659" i="3"/>
  <c r="R659" i="3" s="1"/>
  <c r="M659" i="3"/>
  <c r="T659" i="3" s="1"/>
  <c r="N659" i="3"/>
  <c r="O659" i="3"/>
  <c r="P659" i="3"/>
  <c r="Q659" i="3"/>
  <c r="C660" i="3"/>
  <c r="G660" i="3"/>
  <c r="H660" i="3"/>
  <c r="I660" i="3"/>
  <c r="J660" i="3"/>
  <c r="K660" i="3"/>
  <c r="R660" i="3" s="1"/>
  <c r="M660" i="3"/>
  <c r="T660" i="3"/>
  <c r="N660" i="3"/>
  <c r="O660" i="3"/>
  <c r="P660" i="3"/>
  <c r="Q660" i="3"/>
  <c r="C661" i="3"/>
  <c r="G661" i="3"/>
  <c r="H661" i="3"/>
  <c r="I661" i="3"/>
  <c r="J661" i="3"/>
  <c r="K661" i="3"/>
  <c r="R661" i="3" s="1"/>
  <c r="M661" i="3"/>
  <c r="T661" i="3" s="1"/>
  <c r="N661" i="3"/>
  <c r="O661" i="3"/>
  <c r="P661" i="3"/>
  <c r="Q661" i="3"/>
  <c r="C662" i="3"/>
  <c r="G662" i="3"/>
  <c r="H662" i="3"/>
  <c r="I662" i="3"/>
  <c r="J662" i="3"/>
  <c r="K662" i="3"/>
  <c r="R662" i="3" s="1"/>
  <c r="M662" i="3"/>
  <c r="T662" i="3"/>
  <c r="N662" i="3"/>
  <c r="O662" i="3"/>
  <c r="P662" i="3"/>
  <c r="Q662" i="3"/>
  <c r="C663" i="3"/>
  <c r="G663" i="3"/>
  <c r="H663" i="3"/>
  <c r="I663" i="3"/>
  <c r="J663" i="3"/>
  <c r="K663" i="3"/>
  <c r="R663" i="3" s="1"/>
  <c r="M663" i="3"/>
  <c r="T663" i="3" s="1"/>
  <c r="N663" i="3"/>
  <c r="O663" i="3"/>
  <c r="P663" i="3"/>
  <c r="Q663" i="3"/>
  <c r="C664" i="3"/>
  <c r="G664" i="3"/>
  <c r="H664" i="3"/>
  <c r="I664" i="3"/>
  <c r="J664" i="3"/>
  <c r="K664" i="3"/>
  <c r="R664" i="3" s="1"/>
  <c r="M664" i="3"/>
  <c r="T664" i="3"/>
  <c r="N664" i="3"/>
  <c r="O664" i="3"/>
  <c r="P664" i="3"/>
  <c r="Q664" i="3"/>
  <c r="C665" i="3"/>
  <c r="G665" i="3"/>
  <c r="H665" i="3"/>
  <c r="I665" i="3"/>
  <c r="J665" i="3"/>
  <c r="K665" i="3"/>
  <c r="R665" i="3" s="1"/>
  <c r="M665" i="3"/>
  <c r="T665" i="3" s="1"/>
  <c r="N665" i="3"/>
  <c r="O665" i="3"/>
  <c r="P665" i="3"/>
  <c r="Q665" i="3"/>
  <c r="C666" i="3"/>
  <c r="G666" i="3"/>
  <c r="H666" i="3"/>
  <c r="I666" i="3"/>
  <c r="J666" i="3"/>
  <c r="K666" i="3"/>
  <c r="R666" i="3" s="1"/>
  <c r="M666" i="3"/>
  <c r="N666" i="3"/>
  <c r="O666" i="3"/>
  <c r="P666" i="3"/>
  <c r="Q666" i="3"/>
  <c r="T666" i="3"/>
  <c r="C667" i="3"/>
  <c r="G667" i="3"/>
  <c r="H667" i="3"/>
  <c r="I667" i="3"/>
  <c r="J667" i="3"/>
  <c r="K667" i="3"/>
  <c r="R667" i="3" s="1"/>
  <c r="M667" i="3"/>
  <c r="T667" i="3" s="1"/>
  <c r="N667" i="3"/>
  <c r="O667" i="3"/>
  <c r="P667" i="3"/>
  <c r="Q667" i="3"/>
  <c r="C668" i="3"/>
  <c r="G668" i="3"/>
  <c r="H668" i="3"/>
  <c r="I668" i="3"/>
  <c r="J668" i="3"/>
  <c r="K668" i="3"/>
  <c r="R668" i="3" s="1"/>
  <c r="M668" i="3"/>
  <c r="N668" i="3"/>
  <c r="O668" i="3"/>
  <c r="P668" i="3"/>
  <c r="Q668" i="3"/>
  <c r="T668" i="3"/>
  <c r="C669" i="3"/>
  <c r="G669" i="3"/>
  <c r="H669" i="3"/>
  <c r="I669" i="3"/>
  <c r="J669" i="3"/>
  <c r="K669" i="3"/>
  <c r="R669" i="3" s="1"/>
  <c r="M669" i="3"/>
  <c r="T669" i="3" s="1"/>
  <c r="N669" i="3"/>
  <c r="O669" i="3"/>
  <c r="P669" i="3"/>
  <c r="Q669" i="3"/>
  <c r="C670" i="3"/>
  <c r="G670" i="3"/>
  <c r="H670" i="3"/>
  <c r="I670" i="3"/>
  <c r="J670" i="3"/>
  <c r="K670" i="3"/>
  <c r="R670" i="3" s="1"/>
  <c r="M670" i="3"/>
  <c r="T670" i="3"/>
  <c r="N670" i="3"/>
  <c r="O670" i="3"/>
  <c r="P670" i="3"/>
  <c r="Q670" i="3"/>
  <c r="C671" i="3"/>
  <c r="G671" i="3"/>
  <c r="H671" i="3"/>
  <c r="I671" i="3"/>
  <c r="J671" i="3"/>
  <c r="K671" i="3"/>
  <c r="R671" i="3" s="1"/>
  <c r="M671" i="3"/>
  <c r="T671" i="3" s="1"/>
  <c r="N671" i="3"/>
  <c r="O671" i="3"/>
  <c r="P671" i="3"/>
  <c r="Q671" i="3"/>
  <c r="C672" i="3"/>
  <c r="G672" i="3"/>
  <c r="H672" i="3"/>
  <c r="I672" i="3"/>
  <c r="J672" i="3"/>
  <c r="K672" i="3"/>
  <c r="R672" i="3" s="1"/>
  <c r="M672" i="3"/>
  <c r="T672" i="3"/>
  <c r="N672" i="3"/>
  <c r="O672" i="3"/>
  <c r="P672" i="3"/>
  <c r="Q672" i="3"/>
  <c r="C673" i="3"/>
  <c r="G673" i="3"/>
  <c r="H673" i="3"/>
  <c r="I673" i="3"/>
  <c r="J673" i="3"/>
  <c r="K673" i="3"/>
  <c r="R673" i="3" s="1"/>
  <c r="M673" i="3"/>
  <c r="T673" i="3" s="1"/>
  <c r="N673" i="3"/>
  <c r="O673" i="3"/>
  <c r="P673" i="3"/>
  <c r="Q673" i="3"/>
  <c r="C674" i="3"/>
  <c r="G674" i="3"/>
  <c r="H674" i="3"/>
  <c r="I674" i="3"/>
  <c r="J674" i="3"/>
  <c r="K674" i="3"/>
  <c r="R674" i="3" s="1"/>
  <c r="M674" i="3"/>
  <c r="T674" i="3"/>
  <c r="N674" i="3"/>
  <c r="O674" i="3"/>
  <c r="P674" i="3"/>
  <c r="Q674" i="3"/>
  <c r="C675" i="3"/>
  <c r="G675" i="3"/>
  <c r="H675" i="3"/>
  <c r="I675" i="3"/>
  <c r="J675" i="3"/>
  <c r="K675" i="3"/>
  <c r="R675" i="3" s="1"/>
  <c r="M675" i="3"/>
  <c r="T675" i="3" s="1"/>
  <c r="N675" i="3"/>
  <c r="O675" i="3"/>
  <c r="P675" i="3"/>
  <c r="Q675" i="3"/>
  <c r="C676" i="3"/>
  <c r="G676" i="3"/>
  <c r="H676" i="3"/>
  <c r="I676" i="3"/>
  <c r="J676" i="3"/>
  <c r="K676" i="3"/>
  <c r="R676" i="3" s="1"/>
  <c r="M676" i="3"/>
  <c r="T676" i="3"/>
  <c r="N676" i="3"/>
  <c r="O676" i="3"/>
  <c r="P676" i="3"/>
  <c r="Q676" i="3"/>
  <c r="C677" i="3"/>
  <c r="G677" i="3"/>
  <c r="H677" i="3"/>
  <c r="I677" i="3"/>
  <c r="J677" i="3"/>
  <c r="K677" i="3"/>
  <c r="R677" i="3" s="1"/>
  <c r="M677" i="3"/>
  <c r="T677" i="3" s="1"/>
  <c r="N677" i="3"/>
  <c r="O677" i="3"/>
  <c r="P677" i="3"/>
  <c r="Q677" i="3"/>
  <c r="C678" i="3"/>
  <c r="G678" i="3"/>
  <c r="H678" i="3"/>
  <c r="I678" i="3"/>
  <c r="J678" i="3"/>
  <c r="K678" i="3"/>
  <c r="R678" i="3" s="1"/>
  <c r="M678" i="3"/>
  <c r="T678" i="3"/>
  <c r="N678" i="3"/>
  <c r="O678" i="3"/>
  <c r="P678" i="3"/>
  <c r="Q678" i="3"/>
  <c r="C679" i="3"/>
  <c r="G679" i="3"/>
  <c r="H679" i="3"/>
  <c r="I679" i="3"/>
  <c r="J679" i="3"/>
  <c r="K679" i="3"/>
  <c r="R679" i="3" s="1"/>
  <c r="M679" i="3"/>
  <c r="T679" i="3"/>
  <c r="N679" i="3"/>
  <c r="O679" i="3"/>
  <c r="P679" i="3"/>
  <c r="Q679" i="3"/>
  <c r="C680" i="3"/>
  <c r="G680" i="3"/>
  <c r="H680" i="3"/>
  <c r="I680" i="3"/>
  <c r="J680" i="3"/>
  <c r="K680" i="3"/>
  <c r="R680" i="3" s="1"/>
  <c r="M680" i="3"/>
  <c r="T680" i="3"/>
  <c r="N680" i="3"/>
  <c r="O680" i="3"/>
  <c r="P680" i="3"/>
  <c r="Q680" i="3"/>
  <c r="C681" i="3"/>
  <c r="G681" i="3"/>
  <c r="H681" i="3"/>
  <c r="I681" i="3"/>
  <c r="J681" i="3"/>
  <c r="K681" i="3"/>
  <c r="R681" i="3" s="1"/>
  <c r="M681" i="3"/>
  <c r="T681" i="3" s="1"/>
  <c r="N681" i="3"/>
  <c r="O681" i="3"/>
  <c r="P681" i="3"/>
  <c r="Q681" i="3"/>
  <c r="C682" i="3"/>
  <c r="G682" i="3"/>
  <c r="H682" i="3"/>
  <c r="I682" i="3"/>
  <c r="J682" i="3"/>
  <c r="K682" i="3"/>
  <c r="R682" i="3" s="1"/>
  <c r="M682" i="3"/>
  <c r="T682" i="3"/>
  <c r="N682" i="3"/>
  <c r="O682" i="3"/>
  <c r="P682" i="3"/>
  <c r="Q682" i="3"/>
  <c r="C683" i="3"/>
  <c r="G683" i="3"/>
  <c r="H683" i="3"/>
  <c r="I683" i="3"/>
  <c r="J683" i="3"/>
  <c r="K683" i="3"/>
  <c r="R683" i="3" s="1"/>
  <c r="M683" i="3"/>
  <c r="T683" i="3" s="1"/>
  <c r="N683" i="3"/>
  <c r="O683" i="3"/>
  <c r="P683" i="3"/>
  <c r="Q683" i="3"/>
  <c r="C684" i="3"/>
  <c r="G684" i="3"/>
  <c r="H684" i="3"/>
  <c r="I684" i="3"/>
  <c r="J684" i="3"/>
  <c r="K684" i="3"/>
  <c r="R684" i="3" s="1"/>
  <c r="M684" i="3"/>
  <c r="T684" i="3"/>
  <c r="N684" i="3"/>
  <c r="O684" i="3"/>
  <c r="P684" i="3"/>
  <c r="Q684" i="3"/>
  <c r="C685" i="3"/>
  <c r="G685" i="3"/>
  <c r="H685" i="3"/>
  <c r="I685" i="3"/>
  <c r="J685" i="3"/>
  <c r="K685" i="3"/>
  <c r="R685" i="3" s="1"/>
  <c r="M685" i="3"/>
  <c r="T685" i="3" s="1"/>
  <c r="N685" i="3"/>
  <c r="O685" i="3"/>
  <c r="P685" i="3"/>
  <c r="Q685" i="3"/>
  <c r="C686" i="3"/>
  <c r="G686" i="3"/>
  <c r="H686" i="3"/>
  <c r="I686" i="3"/>
  <c r="J686" i="3"/>
  <c r="K686" i="3"/>
  <c r="R686" i="3" s="1"/>
  <c r="M686" i="3"/>
  <c r="T686" i="3"/>
  <c r="N686" i="3"/>
  <c r="O686" i="3"/>
  <c r="P686" i="3"/>
  <c r="Q686" i="3"/>
  <c r="C687" i="3"/>
  <c r="G687" i="3"/>
  <c r="H687" i="3"/>
  <c r="I687" i="3"/>
  <c r="J687" i="3"/>
  <c r="K687" i="3"/>
  <c r="R687" i="3" s="1"/>
  <c r="M687" i="3"/>
  <c r="T687" i="3" s="1"/>
  <c r="N687" i="3"/>
  <c r="O687" i="3"/>
  <c r="P687" i="3"/>
  <c r="Q687" i="3"/>
  <c r="C688" i="3"/>
  <c r="G688" i="3"/>
  <c r="H688" i="3"/>
  <c r="I688" i="3"/>
  <c r="J688" i="3"/>
  <c r="K688" i="3"/>
  <c r="R688" i="3" s="1"/>
  <c r="M688" i="3"/>
  <c r="T688" i="3"/>
  <c r="N688" i="3"/>
  <c r="O688" i="3"/>
  <c r="P688" i="3"/>
  <c r="Q688" i="3"/>
  <c r="C689" i="3"/>
  <c r="G689" i="3"/>
  <c r="H689" i="3"/>
  <c r="I689" i="3"/>
  <c r="J689" i="3"/>
  <c r="K689" i="3"/>
  <c r="R689" i="3" s="1"/>
  <c r="M689" i="3"/>
  <c r="T689" i="3" s="1"/>
  <c r="N689" i="3"/>
  <c r="O689" i="3"/>
  <c r="P689" i="3"/>
  <c r="Q689" i="3"/>
  <c r="C690" i="3"/>
  <c r="G690" i="3"/>
  <c r="H690" i="3"/>
  <c r="I690" i="3"/>
  <c r="J690" i="3"/>
  <c r="K690" i="3"/>
  <c r="R690" i="3" s="1"/>
  <c r="M690" i="3"/>
  <c r="T690" i="3"/>
  <c r="N690" i="3"/>
  <c r="O690" i="3"/>
  <c r="P690" i="3"/>
  <c r="Q690" i="3"/>
  <c r="C691" i="3"/>
  <c r="G691" i="3"/>
  <c r="H691" i="3"/>
  <c r="I691" i="3"/>
  <c r="J691" i="3"/>
  <c r="K691" i="3"/>
  <c r="R691" i="3" s="1"/>
  <c r="M691" i="3"/>
  <c r="T691" i="3" s="1"/>
  <c r="N691" i="3"/>
  <c r="O691" i="3"/>
  <c r="P691" i="3"/>
  <c r="Q691" i="3"/>
  <c r="C692" i="3"/>
  <c r="G692" i="3"/>
  <c r="H692" i="3"/>
  <c r="I692" i="3"/>
  <c r="J692" i="3"/>
  <c r="K692" i="3"/>
  <c r="R692" i="3" s="1"/>
  <c r="M692" i="3"/>
  <c r="T692" i="3"/>
  <c r="N692" i="3"/>
  <c r="O692" i="3"/>
  <c r="P692" i="3"/>
  <c r="Q692" i="3"/>
  <c r="C693" i="3"/>
  <c r="G693" i="3"/>
  <c r="H693" i="3"/>
  <c r="I693" i="3"/>
  <c r="J693" i="3"/>
  <c r="K693" i="3"/>
  <c r="R693" i="3" s="1"/>
  <c r="M693" i="3"/>
  <c r="T693" i="3" s="1"/>
  <c r="N693" i="3"/>
  <c r="O693" i="3"/>
  <c r="P693" i="3"/>
  <c r="Q693" i="3"/>
  <c r="C694" i="3"/>
  <c r="G694" i="3"/>
  <c r="H694" i="3"/>
  <c r="I694" i="3"/>
  <c r="J694" i="3"/>
  <c r="K694" i="3"/>
  <c r="R694" i="3" s="1"/>
  <c r="M694" i="3"/>
  <c r="T694" i="3"/>
  <c r="N694" i="3"/>
  <c r="O694" i="3"/>
  <c r="P694" i="3"/>
  <c r="Q694" i="3"/>
  <c r="C695" i="3"/>
  <c r="G695" i="3"/>
  <c r="H695" i="3"/>
  <c r="I695" i="3"/>
  <c r="J695" i="3"/>
  <c r="K695" i="3"/>
  <c r="R695" i="3" s="1"/>
  <c r="M695" i="3"/>
  <c r="T695" i="3" s="1"/>
  <c r="N695" i="3"/>
  <c r="O695" i="3"/>
  <c r="P695" i="3"/>
  <c r="Q695" i="3"/>
  <c r="C696" i="3"/>
  <c r="G696" i="3"/>
  <c r="H696" i="3"/>
  <c r="I696" i="3"/>
  <c r="J696" i="3"/>
  <c r="K696" i="3"/>
  <c r="R696" i="3" s="1"/>
  <c r="M696" i="3"/>
  <c r="T696" i="3"/>
  <c r="N696" i="3"/>
  <c r="O696" i="3"/>
  <c r="P696" i="3"/>
  <c r="Q696" i="3"/>
  <c r="C697" i="3"/>
  <c r="G697" i="3"/>
  <c r="H697" i="3"/>
  <c r="I697" i="3"/>
  <c r="J697" i="3"/>
  <c r="K697" i="3"/>
  <c r="R697" i="3" s="1"/>
  <c r="M697" i="3"/>
  <c r="T697" i="3" s="1"/>
  <c r="N697" i="3"/>
  <c r="O697" i="3"/>
  <c r="P697" i="3"/>
  <c r="Q697" i="3"/>
  <c r="C698" i="3"/>
  <c r="G698" i="3"/>
  <c r="H698" i="3"/>
  <c r="I698" i="3"/>
  <c r="J698" i="3"/>
  <c r="K698" i="3"/>
  <c r="R698" i="3" s="1"/>
  <c r="M698" i="3"/>
  <c r="T698" i="3"/>
  <c r="N698" i="3"/>
  <c r="O698" i="3"/>
  <c r="P698" i="3"/>
  <c r="Q698" i="3"/>
  <c r="C699" i="3"/>
  <c r="G699" i="3"/>
  <c r="H699" i="3"/>
  <c r="I699" i="3"/>
  <c r="J699" i="3"/>
  <c r="K699" i="3"/>
  <c r="R699" i="3" s="1"/>
  <c r="M699" i="3"/>
  <c r="T699" i="3"/>
  <c r="N699" i="3"/>
  <c r="O699" i="3"/>
  <c r="P699" i="3"/>
  <c r="Q699" i="3"/>
  <c r="C700" i="3"/>
  <c r="G700" i="3"/>
  <c r="H700" i="3"/>
  <c r="I700" i="3"/>
  <c r="J700" i="3"/>
  <c r="K700" i="3"/>
  <c r="R700" i="3"/>
  <c r="M700" i="3"/>
  <c r="T700" i="3" s="1"/>
  <c r="N700" i="3"/>
  <c r="O700" i="3"/>
  <c r="P700" i="3"/>
  <c r="Q700" i="3"/>
  <c r="C701" i="3"/>
  <c r="G701" i="3"/>
  <c r="H701" i="3"/>
  <c r="I701" i="3"/>
  <c r="J701" i="3"/>
  <c r="K701" i="3"/>
  <c r="R701" i="3" s="1"/>
  <c r="M701" i="3"/>
  <c r="T701" i="3" s="1"/>
  <c r="N701" i="3"/>
  <c r="O701" i="3"/>
  <c r="P701" i="3"/>
  <c r="Q701" i="3"/>
  <c r="C702" i="3"/>
  <c r="G702" i="3"/>
  <c r="H702" i="3"/>
  <c r="I702" i="3"/>
  <c r="J702" i="3"/>
  <c r="K702" i="3"/>
  <c r="R702" i="3"/>
  <c r="M702" i="3"/>
  <c r="T702" i="3" s="1"/>
  <c r="N702" i="3"/>
  <c r="O702" i="3"/>
  <c r="P702" i="3"/>
  <c r="Q702" i="3"/>
  <c r="C703" i="3"/>
  <c r="G703" i="3"/>
  <c r="H703" i="3"/>
  <c r="I703" i="3"/>
  <c r="J703" i="3"/>
  <c r="K703" i="3"/>
  <c r="R703" i="3" s="1"/>
  <c r="M703" i="3"/>
  <c r="T703" i="3" s="1"/>
  <c r="N703" i="3"/>
  <c r="O703" i="3"/>
  <c r="P703" i="3"/>
  <c r="Q703" i="3"/>
  <c r="C704" i="3"/>
  <c r="G704" i="3"/>
  <c r="H704" i="3"/>
  <c r="I704" i="3"/>
  <c r="J704" i="3"/>
  <c r="K704" i="3"/>
  <c r="R704" i="3"/>
  <c r="M704" i="3"/>
  <c r="T704" i="3" s="1"/>
  <c r="N704" i="3"/>
  <c r="O704" i="3"/>
  <c r="P704" i="3"/>
  <c r="Q704" i="3"/>
  <c r="C705" i="3"/>
  <c r="G705" i="3"/>
  <c r="H705" i="3"/>
  <c r="I705" i="3"/>
  <c r="J705" i="3"/>
  <c r="K705" i="3"/>
  <c r="R705" i="3" s="1"/>
  <c r="M705" i="3"/>
  <c r="T705" i="3" s="1"/>
  <c r="N705" i="3"/>
  <c r="O705" i="3"/>
  <c r="P705" i="3"/>
  <c r="Q705" i="3"/>
  <c r="C706" i="3"/>
  <c r="G706" i="3"/>
  <c r="H706" i="3"/>
  <c r="I706" i="3"/>
  <c r="J706" i="3"/>
  <c r="K706" i="3"/>
  <c r="R706" i="3"/>
  <c r="M706" i="3"/>
  <c r="T706" i="3" s="1"/>
  <c r="N706" i="3"/>
  <c r="O706" i="3"/>
  <c r="P706" i="3"/>
  <c r="Q706" i="3"/>
  <c r="C707" i="3"/>
  <c r="G707" i="3"/>
  <c r="H707" i="3"/>
  <c r="I707" i="3"/>
  <c r="J707" i="3"/>
  <c r="K707" i="3"/>
  <c r="R707" i="3" s="1"/>
  <c r="M707" i="3"/>
  <c r="T707" i="3" s="1"/>
  <c r="N707" i="3"/>
  <c r="O707" i="3"/>
  <c r="P707" i="3"/>
  <c r="Q707" i="3"/>
  <c r="C708" i="3"/>
  <c r="G708" i="3"/>
  <c r="H708" i="3"/>
  <c r="I708" i="3"/>
  <c r="J708" i="3"/>
  <c r="K708" i="3"/>
  <c r="R708" i="3"/>
  <c r="M708" i="3"/>
  <c r="T708" i="3" s="1"/>
  <c r="N708" i="3"/>
  <c r="O708" i="3"/>
  <c r="P708" i="3"/>
  <c r="Q708" i="3"/>
  <c r="C709" i="3"/>
  <c r="G709" i="3"/>
  <c r="H709" i="3"/>
  <c r="I709" i="3"/>
  <c r="J709" i="3"/>
  <c r="K709" i="3"/>
  <c r="R709" i="3" s="1"/>
  <c r="M709" i="3"/>
  <c r="T709" i="3" s="1"/>
  <c r="N709" i="3"/>
  <c r="O709" i="3"/>
  <c r="P709" i="3"/>
  <c r="Q709" i="3"/>
  <c r="C710" i="3"/>
  <c r="G710" i="3"/>
  <c r="H710" i="3"/>
  <c r="I710" i="3"/>
  <c r="J710" i="3"/>
  <c r="K710" i="3"/>
  <c r="R710" i="3"/>
  <c r="M710" i="3"/>
  <c r="T710" i="3" s="1"/>
  <c r="N710" i="3"/>
  <c r="O710" i="3"/>
  <c r="P710" i="3"/>
  <c r="Q710" i="3"/>
  <c r="C711" i="3"/>
  <c r="G711" i="3"/>
  <c r="H711" i="3"/>
  <c r="I711" i="3"/>
  <c r="J711" i="3"/>
  <c r="K711" i="3"/>
  <c r="R711" i="3" s="1"/>
  <c r="M711" i="3"/>
  <c r="T711" i="3" s="1"/>
  <c r="N711" i="3"/>
  <c r="O711" i="3"/>
  <c r="P711" i="3"/>
  <c r="Q711" i="3"/>
  <c r="C712" i="3"/>
  <c r="G712" i="3"/>
  <c r="H712" i="3"/>
  <c r="I712" i="3"/>
  <c r="J712" i="3"/>
  <c r="K712" i="3"/>
  <c r="R712" i="3"/>
  <c r="M712" i="3"/>
  <c r="T712" i="3" s="1"/>
  <c r="N712" i="3"/>
  <c r="O712" i="3"/>
  <c r="P712" i="3"/>
  <c r="Q712" i="3"/>
  <c r="C713" i="3"/>
  <c r="G713" i="3"/>
  <c r="H713" i="3"/>
  <c r="I713" i="3"/>
  <c r="J713" i="3"/>
  <c r="K713" i="3"/>
  <c r="R713" i="3" s="1"/>
  <c r="M713" i="3"/>
  <c r="T713" i="3" s="1"/>
  <c r="N713" i="3"/>
  <c r="O713" i="3"/>
  <c r="P713" i="3"/>
  <c r="Q713" i="3"/>
  <c r="C714" i="3"/>
  <c r="G714" i="3"/>
  <c r="H714" i="3"/>
  <c r="I714" i="3"/>
  <c r="J714" i="3"/>
  <c r="K714" i="3"/>
  <c r="M714" i="3"/>
  <c r="T714" i="3" s="1"/>
  <c r="N714" i="3"/>
  <c r="O714" i="3"/>
  <c r="P714" i="3"/>
  <c r="Q714" i="3"/>
  <c r="R714" i="3"/>
  <c r="C715" i="3"/>
  <c r="G715" i="3"/>
  <c r="H715" i="3"/>
  <c r="I715" i="3"/>
  <c r="J715" i="3"/>
  <c r="K715" i="3"/>
  <c r="R715" i="3" s="1"/>
  <c r="M715" i="3"/>
  <c r="T715" i="3" s="1"/>
  <c r="N715" i="3"/>
  <c r="O715" i="3"/>
  <c r="P715" i="3"/>
  <c r="Q715" i="3"/>
  <c r="C716" i="3"/>
  <c r="G716" i="3"/>
  <c r="H716" i="3"/>
  <c r="I716" i="3"/>
  <c r="J716" i="3"/>
  <c r="K716" i="3"/>
  <c r="R716" i="3"/>
  <c r="M716" i="3"/>
  <c r="T716" i="3"/>
  <c r="N716" i="3"/>
  <c r="O716" i="3"/>
  <c r="P716" i="3"/>
  <c r="Q716" i="3"/>
  <c r="C717" i="3"/>
  <c r="G717" i="3"/>
  <c r="H717" i="3"/>
  <c r="I717" i="3"/>
  <c r="J717" i="3"/>
  <c r="K717" i="3"/>
  <c r="R717" i="3" s="1"/>
  <c r="M717" i="3"/>
  <c r="T717" i="3" s="1"/>
  <c r="N717" i="3"/>
  <c r="O717" i="3"/>
  <c r="P717" i="3"/>
  <c r="Q717" i="3"/>
  <c r="C718" i="3"/>
  <c r="G718" i="3"/>
  <c r="H718" i="3"/>
  <c r="I718" i="3"/>
  <c r="J718" i="3"/>
  <c r="K718" i="3"/>
  <c r="R718" i="3"/>
  <c r="M718" i="3"/>
  <c r="T718" i="3"/>
  <c r="N718" i="3"/>
  <c r="O718" i="3"/>
  <c r="P718" i="3"/>
  <c r="Q718" i="3"/>
  <c r="C719" i="3"/>
  <c r="G719" i="3"/>
  <c r="H719" i="3"/>
  <c r="I719" i="3"/>
  <c r="J719" i="3"/>
  <c r="K719" i="3"/>
  <c r="R719" i="3" s="1"/>
  <c r="M719" i="3"/>
  <c r="T719" i="3" s="1"/>
  <c r="N719" i="3"/>
  <c r="O719" i="3"/>
  <c r="P719" i="3"/>
  <c r="Q719" i="3"/>
  <c r="C720" i="3"/>
  <c r="G720" i="3"/>
  <c r="H720" i="3"/>
  <c r="I720" i="3"/>
  <c r="J720" i="3"/>
  <c r="K720" i="3"/>
  <c r="R720" i="3"/>
  <c r="M720" i="3"/>
  <c r="T720" i="3"/>
  <c r="N720" i="3"/>
  <c r="O720" i="3"/>
  <c r="P720" i="3"/>
  <c r="Q720" i="3"/>
  <c r="C721" i="3"/>
  <c r="G721" i="3"/>
  <c r="H721" i="3"/>
  <c r="I721" i="3"/>
  <c r="J721" i="3"/>
  <c r="K721" i="3"/>
  <c r="R721" i="3" s="1"/>
  <c r="M721" i="3"/>
  <c r="T721" i="3" s="1"/>
  <c r="N721" i="3"/>
  <c r="O721" i="3"/>
  <c r="P721" i="3"/>
  <c r="Q721" i="3"/>
  <c r="C722" i="3"/>
  <c r="G722" i="3"/>
  <c r="H722" i="3"/>
  <c r="I722" i="3"/>
  <c r="J722" i="3"/>
  <c r="K722" i="3"/>
  <c r="R722" i="3"/>
  <c r="M722" i="3"/>
  <c r="N722" i="3"/>
  <c r="O722" i="3"/>
  <c r="P722" i="3"/>
  <c r="Q722" i="3"/>
  <c r="T722" i="3"/>
  <c r="C723" i="3"/>
  <c r="G723" i="3"/>
  <c r="H723" i="3"/>
  <c r="I723" i="3"/>
  <c r="J723" i="3"/>
  <c r="K723" i="3"/>
  <c r="R723" i="3" s="1"/>
  <c r="M723" i="3"/>
  <c r="T723" i="3" s="1"/>
  <c r="N723" i="3"/>
  <c r="O723" i="3"/>
  <c r="P723" i="3"/>
  <c r="Q723" i="3"/>
  <c r="C724" i="3"/>
  <c r="G724" i="3"/>
  <c r="H724" i="3"/>
  <c r="I724" i="3"/>
  <c r="J724" i="3"/>
  <c r="K724" i="3"/>
  <c r="R724" i="3"/>
  <c r="M724" i="3"/>
  <c r="T724" i="3"/>
  <c r="N724" i="3"/>
  <c r="O724" i="3"/>
  <c r="P724" i="3"/>
  <c r="Q724" i="3"/>
  <c r="C725" i="3"/>
  <c r="G725" i="3"/>
  <c r="H725" i="3"/>
  <c r="I725" i="3"/>
  <c r="J725" i="3"/>
  <c r="K725" i="3"/>
  <c r="R725" i="3" s="1"/>
  <c r="M725" i="3"/>
  <c r="T725" i="3" s="1"/>
  <c r="N725" i="3"/>
  <c r="O725" i="3"/>
  <c r="P725" i="3"/>
  <c r="Q725" i="3"/>
  <c r="C726" i="3"/>
  <c r="G726" i="3"/>
  <c r="H726" i="3"/>
  <c r="I726" i="3"/>
  <c r="J726" i="3"/>
  <c r="K726" i="3"/>
  <c r="R726" i="3"/>
  <c r="M726" i="3"/>
  <c r="T726" i="3"/>
  <c r="N726" i="3"/>
  <c r="O726" i="3"/>
  <c r="P726" i="3"/>
  <c r="Q726" i="3"/>
  <c r="C727" i="3"/>
  <c r="G727" i="3"/>
  <c r="H727" i="3"/>
  <c r="I727" i="3"/>
  <c r="J727" i="3"/>
  <c r="K727" i="3"/>
  <c r="R727" i="3" s="1"/>
  <c r="M727" i="3"/>
  <c r="T727" i="3" s="1"/>
  <c r="N727" i="3"/>
  <c r="O727" i="3"/>
  <c r="P727" i="3"/>
  <c r="Q727" i="3"/>
  <c r="C728" i="3"/>
  <c r="G728" i="3"/>
  <c r="H728" i="3"/>
  <c r="I728" i="3"/>
  <c r="J728" i="3"/>
  <c r="K728" i="3"/>
  <c r="R728" i="3"/>
  <c r="M728" i="3"/>
  <c r="T728" i="3"/>
  <c r="N728" i="3"/>
  <c r="O728" i="3"/>
  <c r="P728" i="3"/>
  <c r="Q728" i="3"/>
  <c r="C729" i="3"/>
  <c r="G729" i="3"/>
  <c r="H729" i="3"/>
  <c r="I729" i="3"/>
  <c r="J729" i="3"/>
  <c r="K729" i="3"/>
  <c r="R729" i="3" s="1"/>
  <c r="M729" i="3"/>
  <c r="T729" i="3" s="1"/>
  <c r="N729" i="3"/>
  <c r="O729" i="3"/>
  <c r="P729" i="3"/>
  <c r="Q729" i="3"/>
  <c r="C730" i="3"/>
  <c r="G730" i="3"/>
  <c r="H730" i="3"/>
  <c r="I730" i="3"/>
  <c r="J730" i="3"/>
  <c r="K730" i="3"/>
  <c r="R730" i="3"/>
  <c r="M730" i="3"/>
  <c r="T730" i="3"/>
  <c r="N730" i="3"/>
  <c r="O730" i="3"/>
  <c r="P730" i="3"/>
  <c r="Q730" i="3"/>
  <c r="C731" i="3"/>
  <c r="G731" i="3"/>
  <c r="H731" i="3"/>
  <c r="I731" i="3"/>
  <c r="J731" i="3"/>
  <c r="K731" i="3"/>
  <c r="R731" i="3" s="1"/>
  <c r="M731" i="3"/>
  <c r="T731" i="3" s="1"/>
  <c r="N731" i="3"/>
  <c r="O731" i="3"/>
  <c r="P731" i="3"/>
  <c r="Q731" i="3"/>
  <c r="C732" i="3"/>
  <c r="G732" i="3"/>
  <c r="H732" i="3"/>
  <c r="I732" i="3"/>
  <c r="J732" i="3"/>
  <c r="K732" i="3"/>
  <c r="R732" i="3"/>
  <c r="M732" i="3"/>
  <c r="T732" i="3"/>
  <c r="N732" i="3"/>
  <c r="O732" i="3"/>
  <c r="P732" i="3"/>
  <c r="Q732" i="3"/>
  <c r="C733" i="3"/>
  <c r="G733" i="3"/>
  <c r="H733" i="3"/>
  <c r="I733" i="3"/>
  <c r="J733" i="3"/>
  <c r="K733" i="3"/>
  <c r="R733" i="3" s="1"/>
  <c r="M733" i="3"/>
  <c r="T733" i="3" s="1"/>
  <c r="N733" i="3"/>
  <c r="O733" i="3"/>
  <c r="P733" i="3"/>
  <c r="Q733" i="3"/>
  <c r="C734" i="3"/>
  <c r="G734" i="3"/>
  <c r="H734" i="3"/>
  <c r="I734" i="3"/>
  <c r="J734" i="3"/>
  <c r="K734" i="3"/>
  <c r="R734" i="3"/>
  <c r="M734" i="3"/>
  <c r="T734" i="3"/>
  <c r="N734" i="3"/>
  <c r="O734" i="3"/>
  <c r="P734" i="3"/>
  <c r="Q734" i="3"/>
  <c r="C735" i="3"/>
  <c r="G735" i="3"/>
  <c r="H735" i="3"/>
  <c r="I735" i="3"/>
  <c r="J735" i="3"/>
  <c r="K735" i="3"/>
  <c r="R735" i="3" s="1"/>
  <c r="M735" i="3"/>
  <c r="T735" i="3" s="1"/>
  <c r="N735" i="3"/>
  <c r="O735" i="3"/>
  <c r="P735" i="3"/>
  <c r="Q735" i="3"/>
  <c r="C736" i="3"/>
  <c r="G736" i="3"/>
  <c r="H736" i="3"/>
  <c r="I736" i="3"/>
  <c r="J736" i="3"/>
  <c r="K736" i="3"/>
  <c r="R736" i="3"/>
  <c r="M736" i="3"/>
  <c r="T736" i="3"/>
  <c r="N736" i="3"/>
  <c r="O736" i="3"/>
  <c r="P736" i="3"/>
  <c r="Q736" i="3"/>
  <c r="C737" i="3"/>
  <c r="G737" i="3"/>
  <c r="H737" i="3"/>
  <c r="I737" i="3"/>
  <c r="J737" i="3"/>
  <c r="K737" i="3"/>
  <c r="R737" i="3" s="1"/>
  <c r="M737" i="3"/>
  <c r="T737" i="3" s="1"/>
  <c r="N737" i="3"/>
  <c r="O737" i="3"/>
  <c r="P737" i="3"/>
  <c r="Q737" i="3"/>
  <c r="C738" i="3"/>
  <c r="G738" i="3"/>
  <c r="H738" i="3"/>
  <c r="I738" i="3"/>
  <c r="J738" i="3"/>
  <c r="K738" i="3"/>
  <c r="R738" i="3"/>
  <c r="M738" i="3"/>
  <c r="T738" i="3"/>
  <c r="N738" i="3"/>
  <c r="O738" i="3"/>
  <c r="P738" i="3"/>
  <c r="Q738" i="3"/>
  <c r="C739" i="3"/>
  <c r="G739" i="3"/>
  <c r="H739" i="3"/>
  <c r="I739" i="3"/>
  <c r="J739" i="3"/>
  <c r="K739" i="3"/>
  <c r="R739" i="3" s="1"/>
  <c r="M739" i="3"/>
  <c r="T739" i="3" s="1"/>
  <c r="N739" i="3"/>
  <c r="O739" i="3"/>
  <c r="P739" i="3"/>
  <c r="Q739" i="3"/>
  <c r="C740" i="3"/>
  <c r="G740" i="3"/>
  <c r="H740" i="3"/>
  <c r="I740" i="3"/>
  <c r="J740" i="3"/>
  <c r="K740" i="3"/>
  <c r="R740" i="3"/>
  <c r="M740" i="3"/>
  <c r="T740" i="3"/>
  <c r="N740" i="3"/>
  <c r="O740" i="3"/>
  <c r="P740" i="3"/>
  <c r="Q740" i="3"/>
  <c r="C741" i="3"/>
  <c r="G741" i="3"/>
  <c r="H741" i="3"/>
  <c r="I741" i="3"/>
  <c r="J741" i="3"/>
  <c r="K741" i="3"/>
  <c r="R741" i="3" s="1"/>
  <c r="M741" i="3"/>
  <c r="T741" i="3" s="1"/>
  <c r="N741" i="3"/>
  <c r="O741" i="3"/>
  <c r="P741" i="3"/>
  <c r="Q741" i="3"/>
  <c r="C742" i="3"/>
  <c r="G742" i="3"/>
  <c r="H742" i="3"/>
  <c r="I742" i="3"/>
  <c r="J742" i="3"/>
  <c r="K742" i="3"/>
  <c r="R742" i="3"/>
  <c r="M742" i="3"/>
  <c r="T742" i="3"/>
  <c r="N742" i="3"/>
  <c r="O742" i="3"/>
  <c r="P742" i="3"/>
  <c r="Q742" i="3"/>
  <c r="C743" i="3"/>
  <c r="G743" i="3"/>
  <c r="H743" i="3"/>
  <c r="I743" i="3"/>
  <c r="J743" i="3"/>
  <c r="K743" i="3"/>
  <c r="R743" i="3" s="1"/>
  <c r="M743" i="3"/>
  <c r="T743" i="3" s="1"/>
  <c r="N743" i="3"/>
  <c r="O743" i="3"/>
  <c r="P743" i="3"/>
  <c r="Q743" i="3"/>
  <c r="C744" i="3"/>
  <c r="G744" i="3"/>
  <c r="H744" i="3"/>
  <c r="I744" i="3"/>
  <c r="J744" i="3"/>
  <c r="K744" i="3"/>
  <c r="R744" i="3"/>
  <c r="M744" i="3"/>
  <c r="T744" i="3"/>
  <c r="N744" i="3"/>
  <c r="O744" i="3"/>
  <c r="P744" i="3"/>
  <c r="Q744" i="3"/>
  <c r="C745" i="3"/>
  <c r="G745" i="3"/>
  <c r="H745" i="3"/>
  <c r="I745" i="3"/>
  <c r="J745" i="3"/>
  <c r="K745" i="3"/>
  <c r="R745" i="3" s="1"/>
  <c r="M745" i="3"/>
  <c r="T745" i="3" s="1"/>
  <c r="N745" i="3"/>
  <c r="O745" i="3"/>
  <c r="P745" i="3"/>
  <c r="Q745" i="3"/>
  <c r="C746" i="3"/>
  <c r="G746" i="3"/>
  <c r="H746" i="3"/>
  <c r="I746" i="3"/>
  <c r="J746" i="3"/>
  <c r="K746" i="3"/>
  <c r="R746" i="3"/>
  <c r="M746" i="3"/>
  <c r="T746" i="3"/>
  <c r="N746" i="3"/>
  <c r="O746" i="3"/>
  <c r="P746" i="3"/>
  <c r="Q746" i="3"/>
  <c r="C747" i="3"/>
  <c r="G747" i="3"/>
  <c r="H747" i="3"/>
  <c r="I747" i="3"/>
  <c r="J747" i="3"/>
  <c r="K747" i="3"/>
  <c r="R747" i="3" s="1"/>
  <c r="M747" i="3"/>
  <c r="T747" i="3" s="1"/>
  <c r="N747" i="3"/>
  <c r="O747" i="3"/>
  <c r="P747" i="3"/>
  <c r="Q747" i="3"/>
  <c r="C748" i="3"/>
  <c r="G748" i="3"/>
  <c r="H748" i="3"/>
  <c r="I748" i="3"/>
  <c r="J748" i="3"/>
  <c r="K748" i="3"/>
  <c r="R748" i="3"/>
  <c r="M748" i="3"/>
  <c r="T748" i="3"/>
  <c r="N748" i="3"/>
  <c r="O748" i="3"/>
  <c r="P748" i="3"/>
  <c r="Q748" i="3"/>
  <c r="C749" i="3"/>
  <c r="G749" i="3"/>
  <c r="H749" i="3"/>
  <c r="I749" i="3"/>
  <c r="J749" i="3"/>
  <c r="K749" i="3"/>
  <c r="R749" i="3" s="1"/>
  <c r="M749" i="3"/>
  <c r="T749" i="3" s="1"/>
  <c r="N749" i="3"/>
  <c r="O749" i="3"/>
  <c r="P749" i="3"/>
  <c r="Q749" i="3"/>
  <c r="C750" i="3"/>
  <c r="G750" i="3"/>
  <c r="H750" i="3"/>
  <c r="I750" i="3"/>
  <c r="J750" i="3"/>
  <c r="K750" i="3"/>
  <c r="R750" i="3"/>
  <c r="M750" i="3"/>
  <c r="T750" i="3"/>
  <c r="N750" i="3"/>
  <c r="O750" i="3"/>
  <c r="P750" i="3"/>
  <c r="Q750" i="3"/>
  <c r="C751" i="3"/>
  <c r="G751" i="3"/>
  <c r="H751" i="3"/>
  <c r="I751" i="3"/>
  <c r="J751" i="3"/>
  <c r="K751" i="3"/>
  <c r="R751" i="3" s="1"/>
  <c r="M751" i="3"/>
  <c r="T751" i="3" s="1"/>
  <c r="N751" i="3"/>
  <c r="O751" i="3"/>
  <c r="P751" i="3"/>
  <c r="Q751" i="3"/>
  <c r="C752" i="3"/>
  <c r="G752" i="3"/>
  <c r="H752" i="3"/>
  <c r="I752" i="3"/>
  <c r="J752" i="3"/>
  <c r="K752" i="3"/>
  <c r="R752" i="3"/>
  <c r="M752" i="3"/>
  <c r="T752" i="3"/>
  <c r="N752" i="3"/>
  <c r="O752" i="3"/>
  <c r="P752" i="3"/>
  <c r="Q752" i="3"/>
  <c r="C753" i="3"/>
  <c r="G753" i="3"/>
  <c r="H753" i="3"/>
  <c r="I753" i="3"/>
  <c r="J753" i="3"/>
  <c r="K753" i="3"/>
  <c r="R753" i="3" s="1"/>
  <c r="M753" i="3"/>
  <c r="T753" i="3" s="1"/>
  <c r="N753" i="3"/>
  <c r="O753" i="3"/>
  <c r="P753" i="3"/>
  <c r="Q753" i="3"/>
  <c r="C754" i="3"/>
  <c r="G754" i="3"/>
  <c r="H754" i="3"/>
  <c r="I754" i="3"/>
  <c r="J754" i="3"/>
  <c r="K754" i="3"/>
  <c r="R754" i="3"/>
  <c r="M754" i="3"/>
  <c r="T754" i="3"/>
  <c r="N754" i="3"/>
  <c r="O754" i="3"/>
  <c r="P754" i="3"/>
  <c r="Q754" i="3"/>
  <c r="C755" i="3"/>
  <c r="G755" i="3"/>
  <c r="H755" i="3"/>
  <c r="I755" i="3"/>
  <c r="J755" i="3"/>
  <c r="K755" i="3"/>
  <c r="R755" i="3" s="1"/>
  <c r="M755" i="3"/>
  <c r="T755" i="3" s="1"/>
  <c r="N755" i="3"/>
  <c r="O755" i="3"/>
  <c r="P755" i="3"/>
  <c r="Q755" i="3"/>
  <c r="C756" i="3"/>
  <c r="G756" i="3"/>
  <c r="H756" i="3"/>
  <c r="I756" i="3"/>
  <c r="J756" i="3"/>
  <c r="K756" i="3"/>
  <c r="R756" i="3"/>
  <c r="M756" i="3"/>
  <c r="T756" i="3"/>
  <c r="N756" i="3"/>
  <c r="O756" i="3"/>
  <c r="P756" i="3"/>
  <c r="Q756" i="3"/>
  <c r="C757" i="3"/>
  <c r="G757" i="3"/>
  <c r="H757" i="3"/>
  <c r="I757" i="3"/>
  <c r="J757" i="3"/>
  <c r="K757" i="3"/>
  <c r="R757" i="3" s="1"/>
  <c r="M757" i="3"/>
  <c r="T757" i="3" s="1"/>
  <c r="N757" i="3"/>
  <c r="O757" i="3"/>
  <c r="P757" i="3"/>
  <c r="Q757" i="3"/>
  <c r="C758" i="3"/>
  <c r="G758" i="3"/>
  <c r="H758" i="3"/>
  <c r="I758" i="3"/>
  <c r="J758" i="3"/>
  <c r="K758" i="3"/>
  <c r="R758" i="3"/>
  <c r="M758" i="3"/>
  <c r="T758" i="3"/>
  <c r="N758" i="3"/>
  <c r="O758" i="3"/>
  <c r="P758" i="3"/>
  <c r="Q758" i="3"/>
  <c r="C759" i="3"/>
  <c r="G759" i="3"/>
  <c r="H759" i="3"/>
  <c r="I759" i="3"/>
  <c r="J759" i="3"/>
  <c r="K759" i="3"/>
  <c r="R759" i="3" s="1"/>
  <c r="M759" i="3"/>
  <c r="T759" i="3" s="1"/>
  <c r="N759" i="3"/>
  <c r="O759" i="3"/>
  <c r="P759" i="3"/>
  <c r="Q759" i="3"/>
  <c r="C760" i="3"/>
  <c r="G760" i="3"/>
  <c r="H760" i="3"/>
  <c r="I760" i="3"/>
  <c r="J760" i="3"/>
  <c r="K760" i="3"/>
  <c r="R760" i="3"/>
  <c r="M760" i="3"/>
  <c r="T760" i="3"/>
  <c r="N760" i="3"/>
  <c r="O760" i="3"/>
  <c r="P760" i="3"/>
  <c r="Q760" i="3"/>
  <c r="C761" i="3"/>
  <c r="G761" i="3"/>
  <c r="H761" i="3"/>
  <c r="I761" i="3"/>
  <c r="J761" i="3"/>
  <c r="K761" i="3"/>
  <c r="R761" i="3" s="1"/>
  <c r="M761" i="3"/>
  <c r="T761" i="3" s="1"/>
  <c r="N761" i="3"/>
  <c r="O761" i="3"/>
  <c r="P761" i="3"/>
  <c r="Q761" i="3"/>
  <c r="C762" i="3"/>
  <c r="G762" i="3"/>
  <c r="H762" i="3"/>
  <c r="I762" i="3"/>
  <c r="J762" i="3"/>
  <c r="K762" i="3"/>
  <c r="R762" i="3"/>
  <c r="M762" i="3"/>
  <c r="T762" i="3"/>
  <c r="N762" i="3"/>
  <c r="O762" i="3"/>
  <c r="P762" i="3"/>
  <c r="Q762" i="3"/>
  <c r="C763" i="3"/>
  <c r="G763" i="3"/>
  <c r="H763" i="3"/>
  <c r="I763" i="3"/>
  <c r="J763" i="3"/>
  <c r="K763" i="3"/>
  <c r="R763" i="3" s="1"/>
  <c r="M763" i="3"/>
  <c r="T763" i="3" s="1"/>
  <c r="N763" i="3"/>
  <c r="O763" i="3"/>
  <c r="P763" i="3"/>
  <c r="Q763" i="3"/>
  <c r="C764" i="3"/>
  <c r="G764" i="3"/>
  <c r="H764" i="3"/>
  <c r="I764" i="3"/>
  <c r="J764" i="3"/>
  <c r="K764" i="3"/>
  <c r="R764" i="3"/>
  <c r="M764" i="3"/>
  <c r="T764" i="3"/>
  <c r="N764" i="3"/>
  <c r="O764" i="3"/>
  <c r="P764" i="3"/>
  <c r="Q764" i="3"/>
  <c r="C765" i="3"/>
  <c r="G765" i="3"/>
  <c r="H765" i="3"/>
  <c r="I765" i="3"/>
  <c r="J765" i="3"/>
  <c r="K765" i="3"/>
  <c r="R765" i="3" s="1"/>
  <c r="M765" i="3"/>
  <c r="T765" i="3" s="1"/>
  <c r="N765" i="3"/>
  <c r="O765" i="3"/>
  <c r="P765" i="3"/>
  <c r="Q765" i="3"/>
  <c r="C766" i="3"/>
  <c r="G766" i="3"/>
  <c r="H766" i="3"/>
  <c r="I766" i="3"/>
  <c r="J766" i="3"/>
  <c r="K766" i="3"/>
  <c r="R766" i="3"/>
  <c r="M766" i="3"/>
  <c r="T766" i="3"/>
  <c r="N766" i="3"/>
  <c r="O766" i="3"/>
  <c r="P766" i="3"/>
  <c r="Q766" i="3"/>
  <c r="C767" i="3"/>
  <c r="G767" i="3"/>
  <c r="H767" i="3"/>
  <c r="I767" i="3"/>
  <c r="J767" i="3"/>
  <c r="K767" i="3"/>
  <c r="R767" i="3" s="1"/>
  <c r="M767" i="3"/>
  <c r="T767" i="3" s="1"/>
  <c r="N767" i="3"/>
  <c r="O767" i="3"/>
  <c r="P767" i="3"/>
  <c r="Q767" i="3"/>
  <c r="C768" i="3"/>
  <c r="G768" i="3"/>
  <c r="H768" i="3"/>
  <c r="I768" i="3"/>
  <c r="J768" i="3"/>
  <c r="K768" i="3"/>
  <c r="R768" i="3"/>
  <c r="M768" i="3"/>
  <c r="T768" i="3"/>
  <c r="N768" i="3"/>
  <c r="O768" i="3"/>
  <c r="P768" i="3"/>
  <c r="Q768" i="3"/>
  <c r="C769" i="3"/>
  <c r="G769" i="3"/>
  <c r="H769" i="3"/>
  <c r="I769" i="3"/>
  <c r="J769" i="3"/>
  <c r="K769" i="3"/>
  <c r="R769" i="3" s="1"/>
  <c r="M769" i="3"/>
  <c r="T769" i="3"/>
  <c r="N769" i="3"/>
  <c r="O769" i="3"/>
  <c r="P769" i="3"/>
  <c r="Q769" i="3"/>
  <c r="C770" i="3"/>
  <c r="G770" i="3"/>
  <c r="H770" i="3"/>
  <c r="I770" i="3"/>
  <c r="J770" i="3"/>
  <c r="K770" i="3"/>
  <c r="R770" i="3"/>
  <c r="M770" i="3"/>
  <c r="T770" i="3" s="1"/>
  <c r="N770" i="3"/>
  <c r="O770" i="3"/>
  <c r="P770" i="3"/>
  <c r="Q770" i="3"/>
  <c r="C771" i="3"/>
  <c r="G771" i="3"/>
  <c r="H771" i="3"/>
  <c r="I771" i="3"/>
  <c r="J771" i="3"/>
  <c r="K771" i="3"/>
  <c r="R771" i="3" s="1"/>
  <c r="M771" i="3"/>
  <c r="T771" i="3" s="1"/>
  <c r="N771" i="3"/>
  <c r="O771" i="3"/>
  <c r="P771" i="3"/>
  <c r="Q771" i="3"/>
  <c r="C772" i="3"/>
  <c r="G772" i="3"/>
  <c r="H772" i="3"/>
  <c r="I772" i="3"/>
  <c r="J772" i="3"/>
  <c r="K772" i="3"/>
  <c r="R772" i="3"/>
  <c r="M772" i="3"/>
  <c r="T772" i="3" s="1"/>
  <c r="N772" i="3"/>
  <c r="O772" i="3"/>
  <c r="P772" i="3"/>
  <c r="Q772" i="3"/>
  <c r="C773" i="3"/>
  <c r="G773" i="3"/>
  <c r="H773" i="3"/>
  <c r="I773" i="3"/>
  <c r="J773" i="3"/>
  <c r="K773" i="3"/>
  <c r="R773" i="3" s="1"/>
  <c r="M773" i="3"/>
  <c r="T773" i="3" s="1"/>
  <c r="N773" i="3"/>
  <c r="O773" i="3"/>
  <c r="P773" i="3"/>
  <c r="Q773" i="3"/>
  <c r="C774" i="3"/>
  <c r="G774" i="3"/>
  <c r="H774" i="3"/>
  <c r="I774" i="3"/>
  <c r="J774" i="3"/>
  <c r="K774" i="3"/>
  <c r="R774" i="3"/>
  <c r="M774" i="3"/>
  <c r="T774" i="3" s="1"/>
  <c r="N774" i="3"/>
  <c r="O774" i="3"/>
  <c r="P774" i="3"/>
  <c r="Q774" i="3"/>
  <c r="C775" i="3"/>
  <c r="G775" i="3"/>
  <c r="H775" i="3"/>
  <c r="I775" i="3"/>
  <c r="J775" i="3"/>
  <c r="K775" i="3"/>
  <c r="R775" i="3" s="1"/>
  <c r="M775" i="3"/>
  <c r="T775" i="3" s="1"/>
  <c r="N775" i="3"/>
  <c r="O775" i="3"/>
  <c r="P775" i="3"/>
  <c r="Q775" i="3"/>
  <c r="C776" i="3"/>
  <c r="G776" i="3"/>
  <c r="H776" i="3"/>
  <c r="I776" i="3"/>
  <c r="J776" i="3"/>
  <c r="K776" i="3"/>
  <c r="R776" i="3"/>
  <c r="M776" i="3"/>
  <c r="T776" i="3" s="1"/>
  <c r="N776" i="3"/>
  <c r="O776" i="3"/>
  <c r="P776" i="3"/>
  <c r="Q776" i="3"/>
  <c r="C777" i="3"/>
  <c r="G777" i="3"/>
  <c r="H777" i="3"/>
  <c r="I777" i="3"/>
  <c r="J777" i="3"/>
  <c r="K777" i="3"/>
  <c r="R777" i="3" s="1"/>
  <c r="M777" i="3"/>
  <c r="T777" i="3" s="1"/>
  <c r="N777" i="3"/>
  <c r="O777" i="3"/>
  <c r="P777" i="3"/>
  <c r="Q777" i="3"/>
  <c r="C778" i="3"/>
  <c r="G778" i="3"/>
  <c r="H778" i="3"/>
  <c r="I778" i="3"/>
  <c r="J778" i="3"/>
  <c r="K778" i="3"/>
  <c r="R778" i="3"/>
  <c r="M778" i="3"/>
  <c r="T778" i="3" s="1"/>
  <c r="N778" i="3"/>
  <c r="O778" i="3"/>
  <c r="P778" i="3"/>
  <c r="Q778" i="3"/>
  <c r="C779" i="3"/>
  <c r="G779" i="3"/>
  <c r="H779" i="3"/>
  <c r="I779" i="3"/>
  <c r="J779" i="3"/>
  <c r="K779" i="3"/>
  <c r="R779" i="3" s="1"/>
  <c r="M779" i="3"/>
  <c r="T779" i="3" s="1"/>
  <c r="N779" i="3"/>
  <c r="O779" i="3"/>
  <c r="P779" i="3"/>
  <c r="Q779" i="3"/>
  <c r="C780" i="3"/>
  <c r="G780" i="3"/>
  <c r="H780" i="3"/>
  <c r="I780" i="3"/>
  <c r="J780" i="3"/>
  <c r="K780" i="3"/>
  <c r="R780" i="3"/>
  <c r="M780" i="3"/>
  <c r="T780" i="3" s="1"/>
  <c r="N780" i="3"/>
  <c r="O780" i="3"/>
  <c r="P780" i="3"/>
  <c r="Q780" i="3"/>
  <c r="C781" i="3"/>
  <c r="G781" i="3"/>
  <c r="H781" i="3"/>
  <c r="I781" i="3"/>
  <c r="J781" i="3"/>
  <c r="K781" i="3"/>
  <c r="R781" i="3" s="1"/>
  <c r="M781" i="3"/>
  <c r="T781" i="3" s="1"/>
  <c r="N781" i="3"/>
  <c r="O781" i="3"/>
  <c r="P781" i="3"/>
  <c r="Q781" i="3"/>
  <c r="C782" i="3"/>
  <c r="G782" i="3"/>
  <c r="H782" i="3"/>
  <c r="I782" i="3"/>
  <c r="J782" i="3"/>
  <c r="K782" i="3"/>
  <c r="R782" i="3"/>
  <c r="M782" i="3"/>
  <c r="T782" i="3" s="1"/>
  <c r="N782" i="3"/>
  <c r="O782" i="3"/>
  <c r="P782" i="3"/>
  <c r="Q782" i="3"/>
  <c r="C783" i="3"/>
  <c r="G783" i="3"/>
  <c r="H783" i="3"/>
  <c r="I783" i="3"/>
  <c r="J783" i="3"/>
  <c r="K783" i="3"/>
  <c r="R783" i="3" s="1"/>
  <c r="M783" i="3"/>
  <c r="T783" i="3" s="1"/>
  <c r="N783" i="3"/>
  <c r="O783" i="3"/>
  <c r="P783" i="3"/>
  <c r="Q783" i="3"/>
  <c r="C784" i="3"/>
  <c r="G784" i="3"/>
  <c r="H784" i="3"/>
  <c r="I784" i="3"/>
  <c r="J784" i="3"/>
  <c r="K784" i="3"/>
  <c r="R784" i="3"/>
  <c r="M784" i="3"/>
  <c r="T784" i="3" s="1"/>
  <c r="N784" i="3"/>
  <c r="O784" i="3"/>
  <c r="P784" i="3"/>
  <c r="Q784" i="3"/>
  <c r="C785" i="3"/>
  <c r="G785" i="3"/>
  <c r="H785" i="3"/>
  <c r="I785" i="3"/>
  <c r="J785" i="3"/>
  <c r="K785" i="3"/>
  <c r="R785" i="3" s="1"/>
  <c r="M785" i="3"/>
  <c r="T785" i="3" s="1"/>
  <c r="N785" i="3"/>
  <c r="O785" i="3"/>
  <c r="P785" i="3"/>
  <c r="Q785" i="3"/>
  <c r="C786" i="3"/>
  <c r="G786" i="3"/>
  <c r="H786" i="3"/>
  <c r="I786" i="3"/>
  <c r="J786" i="3"/>
  <c r="K786" i="3"/>
  <c r="R786" i="3"/>
  <c r="M786" i="3"/>
  <c r="T786" i="3" s="1"/>
  <c r="N786" i="3"/>
  <c r="O786" i="3"/>
  <c r="P786" i="3"/>
  <c r="Q786" i="3"/>
  <c r="C787" i="3"/>
  <c r="G787" i="3"/>
  <c r="H787" i="3"/>
  <c r="I787" i="3"/>
  <c r="J787" i="3"/>
  <c r="K787" i="3"/>
  <c r="R787" i="3" s="1"/>
  <c r="M787" i="3"/>
  <c r="T787" i="3" s="1"/>
  <c r="N787" i="3"/>
  <c r="O787" i="3"/>
  <c r="P787" i="3"/>
  <c r="Q787" i="3"/>
  <c r="C788" i="3"/>
  <c r="G788" i="3"/>
  <c r="H788" i="3"/>
  <c r="I788" i="3"/>
  <c r="J788" i="3"/>
  <c r="K788" i="3"/>
  <c r="R788" i="3"/>
  <c r="M788" i="3"/>
  <c r="T788" i="3" s="1"/>
  <c r="N788" i="3"/>
  <c r="O788" i="3"/>
  <c r="P788" i="3"/>
  <c r="Q788" i="3"/>
  <c r="C789" i="3"/>
  <c r="G789" i="3"/>
  <c r="H789" i="3"/>
  <c r="I789" i="3"/>
  <c r="J789" i="3"/>
  <c r="K789" i="3"/>
  <c r="R789" i="3" s="1"/>
  <c r="M789" i="3"/>
  <c r="T789" i="3" s="1"/>
  <c r="N789" i="3"/>
  <c r="O789" i="3"/>
  <c r="P789" i="3"/>
  <c r="Q789" i="3"/>
  <c r="C790" i="3"/>
  <c r="G790" i="3"/>
  <c r="H790" i="3"/>
  <c r="I790" i="3"/>
  <c r="J790" i="3"/>
  <c r="K790" i="3"/>
  <c r="R790" i="3"/>
  <c r="M790" i="3"/>
  <c r="T790" i="3" s="1"/>
  <c r="N790" i="3"/>
  <c r="O790" i="3"/>
  <c r="P790" i="3"/>
  <c r="Q790" i="3"/>
  <c r="C791" i="3"/>
  <c r="G791" i="3"/>
  <c r="H791" i="3"/>
  <c r="I791" i="3"/>
  <c r="J791" i="3"/>
  <c r="K791" i="3"/>
  <c r="R791" i="3" s="1"/>
  <c r="M791" i="3"/>
  <c r="T791" i="3" s="1"/>
  <c r="N791" i="3"/>
  <c r="O791" i="3"/>
  <c r="P791" i="3"/>
  <c r="Q791" i="3"/>
  <c r="C792" i="3"/>
  <c r="G792" i="3"/>
  <c r="H792" i="3"/>
  <c r="I792" i="3"/>
  <c r="J792" i="3"/>
  <c r="K792" i="3"/>
  <c r="R792" i="3" s="1"/>
  <c r="M792" i="3"/>
  <c r="T792" i="3" s="1"/>
  <c r="N792" i="3"/>
  <c r="O792" i="3"/>
  <c r="P792" i="3"/>
  <c r="Q792" i="3"/>
  <c r="C793" i="3"/>
  <c r="G793" i="3"/>
  <c r="H793" i="3"/>
  <c r="I793" i="3"/>
  <c r="J793" i="3"/>
  <c r="K793" i="3"/>
  <c r="R793" i="3" s="1"/>
  <c r="M793" i="3"/>
  <c r="T793" i="3" s="1"/>
  <c r="N793" i="3"/>
  <c r="O793" i="3"/>
  <c r="P793" i="3"/>
  <c r="Q793" i="3"/>
  <c r="C794" i="3"/>
  <c r="G794" i="3"/>
  <c r="H794" i="3"/>
  <c r="I794" i="3"/>
  <c r="J794" i="3"/>
  <c r="K794" i="3"/>
  <c r="R794" i="3" s="1"/>
  <c r="M794" i="3"/>
  <c r="T794" i="3" s="1"/>
  <c r="N794" i="3"/>
  <c r="O794" i="3"/>
  <c r="P794" i="3"/>
  <c r="Q794" i="3"/>
  <c r="C795" i="3"/>
  <c r="G795" i="3"/>
  <c r="H795" i="3"/>
  <c r="I795" i="3"/>
  <c r="J795" i="3"/>
  <c r="K795" i="3"/>
  <c r="R795" i="3" s="1"/>
  <c r="M795" i="3"/>
  <c r="T795" i="3" s="1"/>
  <c r="N795" i="3"/>
  <c r="O795" i="3"/>
  <c r="P795" i="3"/>
  <c r="Q795" i="3"/>
  <c r="C796" i="3"/>
  <c r="G796" i="3"/>
  <c r="H796" i="3"/>
  <c r="I796" i="3"/>
  <c r="J796" i="3"/>
  <c r="K796" i="3"/>
  <c r="R796" i="3" s="1"/>
  <c r="M796" i="3"/>
  <c r="T796" i="3" s="1"/>
  <c r="N796" i="3"/>
  <c r="O796" i="3"/>
  <c r="P796" i="3"/>
  <c r="Q796" i="3"/>
  <c r="C797" i="3"/>
  <c r="G797" i="3"/>
  <c r="H797" i="3"/>
  <c r="I797" i="3"/>
  <c r="J797" i="3"/>
  <c r="K797" i="3"/>
  <c r="R797" i="3" s="1"/>
  <c r="M797" i="3"/>
  <c r="T797" i="3" s="1"/>
  <c r="N797" i="3"/>
  <c r="O797" i="3"/>
  <c r="P797" i="3"/>
  <c r="Q797" i="3"/>
  <c r="C798" i="3"/>
  <c r="G798" i="3"/>
  <c r="H798" i="3"/>
  <c r="I798" i="3"/>
  <c r="J798" i="3"/>
  <c r="K798" i="3"/>
  <c r="R798" i="3" s="1"/>
  <c r="M798" i="3"/>
  <c r="T798" i="3" s="1"/>
  <c r="N798" i="3"/>
  <c r="O798" i="3"/>
  <c r="P798" i="3"/>
  <c r="Q798" i="3"/>
  <c r="C799" i="3"/>
  <c r="G799" i="3"/>
  <c r="H799" i="3"/>
  <c r="I799" i="3"/>
  <c r="J799" i="3"/>
  <c r="K799" i="3"/>
  <c r="R799" i="3" s="1"/>
  <c r="M799" i="3"/>
  <c r="T799" i="3" s="1"/>
  <c r="N799" i="3"/>
  <c r="O799" i="3"/>
  <c r="P799" i="3"/>
  <c r="Q799" i="3"/>
  <c r="C800" i="3"/>
  <c r="G800" i="3"/>
  <c r="H800" i="3"/>
  <c r="I800" i="3"/>
  <c r="J800" i="3"/>
  <c r="K800" i="3"/>
  <c r="R800" i="3" s="1"/>
  <c r="M800" i="3"/>
  <c r="T800" i="3" s="1"/>
  <c r="N800" i="3"/>
  <c r="O800" i="3"/>
  <c r="P800" i="3"/>
  <c r="Q800" i="3"/>
  <c r="C801" i="3"/>
  <c r="G801" i="3"/>
  <c r="H801" i="3"/>
  <c r="I801" i="3"/>
  <c r="J801" i="3"/>
  <c r="K801" i="3"/>
  <c r="R801" i="3" s="1"/>
  <c r="M801" i="3"/>
  <c r="T801" i="3" s="1"/>
  <c r="N801" i="3"/>
  <c r="O801" i="3"/>
  <c r="P801" i="3"/>
  <c r="Q801" i="3"/>
  <c r="C802" i="3"/>
  <c r="G802" i="3"/>
  <c r="H802" i="3"/>
  <c r="I802" i="3"/>
  <c r="J802" i="3"/>
  <c r="K802" i="3"/>
  <c r="R802" i="3" s="1"/>
  <c r="M802" i="3"/>
  <c r="T802" i="3" s="1"/>
  <c r="N802" i="3"/>
  <c r="O802" i="3"/>
  <c r="P802" i="3"/>
  <c r="Q802" i="3"/>
  <c r="C803" i="3"/>
  <c r="G803" i="3"/>
  <c r="H803" i="3"/>
  <c r="I803" i="3"/>
  <c r="J803" i="3"/>
  <c r="K803" i="3"/>
  <c r="R803" i="3" s="1"/>
  <c r="M803" i="3"/>
  <c r="T803" i="3" s="1"/>
  <c r="N803" i="3"/>
  <c r="O803" i="3"/>
  <c r="P803" i="3"/>
  <c r="Q803" i="3"/>
  <c r="C804" i="3"/>
  <c r="G804" i="3"/>
  <c r="H804" i="3"/>
  <c r="I804" i="3"/>
  <c r="J804" i="3"/>
  <c r="K804" i="3"/>
  <c r="R804" i="3" s="1"/>
  <c r="M804" i="3"/>
  <c r="T804" i="3" s="1"/>
  <c r="N804" i="3"/>
  <c r="O804" i="3"/>
  <c r="P804" i="3"/>
  <c r="Q804" i="3"/>
  <c r="C805" i="3"/>
  <c r="G805" i="3"/>
  <c r="H805" i="3"/>
  <c r="I805" i="3"/>
  <c r="J805" i="3"/>
  <c r="K805" i="3"/>
  <c r="R805" i="3" s="1"/>
  <c r="M805" i="3"/>
  <c r="T805" i="3" s="1"/>
  <c r="N805" i="3"/>
  <c r="O805" i="3"/>
  <c r="P805" i="3"/>
  <c r="Q805" i="3"/>
  <c r="C806" i="3"/>
  <c r="G806" i="3"/>
  <c r="H806" i="3"/>
  <c r="I806" i="3"/>
  <c r="J806" i="3"/>
  <c r="K806" i="3"/>
  <c r="R806" i="3" s="1"/>
  <c r="M806" i="3"/>
  <c r="T806" i="3" s="1"/>
  <c r="N806" i="3"/>
  <c r="O806" i="3"/>
  <c r="P806" i="3"/>
  <c r="Q806" i="3"/>
  <c r="C807" i="3"/>
  <c r="G807" i="3"/>
  <c r="H807" i="3"/>
  <c r="I807" i="3"/>
  <c r="J807" i="3"/>
  <c r="K807" i="3"/>
  <c r="R807" i="3" s="1"/>
  <c r="M807" i="3"/>
  <c r="T807" i="3" s="1"/>
  <c r="N807" i="3"/>
  <c r="O807" i="3"/>
  <c r="P807" i="3"/>
  <c r="Q807" i="3"/>
  <c r="C808" i="3"/>
  <c r="G808" i="3"/>
  <c r="H808" i="3"/>
  <c r="I808" i="3"/>
  <c r="J808" i="3"/>
  <c r="K808" i="3"/>
  <c r="R808" i="3" s="1"/>
  <c r="M808" i="3"/>
  <c r="T808" i="3" s="1"/>
  <c r="N808" i="3"/>
  <c r="O808" i="3"/>
  <c r="P808" i="3"/>
  <c r="Q808" i="3"/>
  <c r="C809" i="3"/>
  <c r="G809" i="3"/>
  <c r="H809" i="3"/>
  <c r="I809" i="3"/>
  <c r="J809" i="3"/>
  <c r="K809" i="3"/>
  <c r="R809" i="3" s="1"/>
  <c r="M809" i="3"/>
  <c r="T809" i="3" s="1"/>
  <c r="N809" i="3"/>
  <c r="O809" i="3"/>
  <c r="P809" i="3"/>
  <c r="Q809" i="3"/>
  <c r="C810" i="3"/>
  <c r="G810" i="3"/>
  <c r="H810" i="3"/>
  <c r="I810" i="3"/>
  <c r="J810" i="3"/>
  <c r="K810" i="3"/>
  <c r="R810" i="3" s="1"/>
  <c r="M810" i="3"/>
  <c r="T810" i="3" s="1"/>
  <c r="N810" i="3"/>
  <c r="O810" i="3"/>
  <c r="P810" i="3"/>
  <c r="Q810" i="3"/>
  <c r="C811" i="3"/>
  <c r="G811" i="3"/>
  <c r="H811" i="3"/>
  <c r="I811" i="3"/>
  <c r="J811" i="3"/>
  <c r="K811" i="3"/>
  <c r="R811" i="3" s="1"/>
  <c r="M811" i="3"/>
  <c r="T811" i="3" s="1"/>
  <c r="N811" i="3"/>
  <c r="O811" i="3"/>
  <c r="P811" i="3"/>
  <c r="Q811" i="3"/>
  <c r="C812" i="3"/>
  <c r="G812" i="3"/>
  <c r="H812" i="3"/>
  <c r="I812" i="3"/>
  <c r="J812" i="3"/>
  <c r="K812" i="3"/>
  <c r="R812" i="3" s="1"/>
  <c r="M812" i="3"/>
  <c r="T812" i="3" s="1"/>
  <c r="N812" i="3"/>
  <c r="O812" i="3"/>
  <c r="P812" i="3"/>
  <c r="Q812" i="3"/>
  <c r="C813" i="3"/>
  <c r="G813" i="3"/>
  <c r="H813" i="3"/>
  <c r="I813" i="3"/>
  <c r="J813" i="3"/>
  <c r="K813" i="3"/>
  <c r="R813" i="3" s="1"/>
  <c r="M813" i="3"/>
  <c r="T813" i="3" s="1"/>
  <c r="N813" i="3"/>
  <c r="O813" i="3"/>
  <c r="P813" i="3"/>
  <c r="Q813" i="3"/>
  <c r="C814" i="3"/>
  <c r="G814" i="3"/>
  <c r="H814" i="3"/>
  <c r="I814" i="3"/>
  <c r="J814" i="3"/>
  <c r="K814" i="3"/>
  <c r="R814" i="3" s="1"/>
  <c r="M814" i="3"/>
  <c r="T814" i="3" s="1"/>
  <c r="N814" i="3"/>
  <c r="O814" i="3"/>
  <c r="P814" i="3"/>
  <c r="Q814" i="3"/>
  <c r="C815" i="3"/>
  <c r="G815" i="3"/>
  <c r="H815" i="3"/>
  <c r="I815" i="3"/>
  <c r="J815" i="3"/>
  <c r="K815" i="3"/>
  <c r="R815" i="3" s="1"/>
  <c r="M815" i="3"/>
  <c r="T815" i="3" s="1"/>
  <c r="N815" i="3"/>
  <c r="O815" i="3"/>
  <c r="P815" i="3"/>
  <c r="Q815" i="3"/>
  <c r="C816" i="3"/>
  <c r="G816" i="3"/>
  <c r="H816" i="3"/>
  <c r="I816" i="3"/>
  <c r="J816" i="3"/>
  <c r="K816" i="3"/>
  <c r="R816" i="3" s="1"/>
  <c r="M816" i="3"/>
  <c r="T816" i="3" s="1"/>
  <c r="N816" i="3"/>
  <c r="O816" i="3"/>
  <c r="P816" i="3"/>
  <c r="Q816" i="3"/>
  <c r="C817" i="3"/>
  <c r="G817" i="3"/>
  <c r="H817" i="3"/>
  <c r="I817" i="3"/>
  <c r="J817" i="3"/>
  <c r="K817" i="3"/>
  <c r="R817" i="3" s="1"/>
  <c r="M817" i="3"/>
  <c r="T817" i="3" s="1"/>
  <c r="N817" i="3"/>
  <c r="O817" i="3"/>
  <c r="P817" i="3"/>
  <c r="Q817" i="3"/>
  <c r="C818" i="3"/>
  <c r="G818" i="3"/>
  <c r="H818" i="3"/>
  <c r="I818" i="3"/>
  <c r="J818" i="3"/>
  <c r="K818" i="3"/>
  <c r="R818" i="3"/>
  <c r="M818" i="3"/>
  <c r="T818" i="3" s="1"/>
  <c r="N818" i="3"/>
  <c r="O818" i="3"/>
  <c r="P818" i="3"/>
  <c r="Q818" i="3"/>
  <c r="C819" i="3"/>
  <c r="G819" i="3"/>
  <c r="H819" i="3"/>
  <c r="I819" i="3"/>
  <c r="J819" i="3"/>
  <c r="K819" i="3"/>
  <c r="R819" i="3" s="1"/>
  <c r="M819" i="3"/>
  <c r="T819" i="3" s="1"/>
  <c r="N819" i="3"/>
  <c r="O819" i="3"/>
  <c r="P819" i="3"/>
  <c r="Q819" i="3"/>
  <c r="C820" i="3"/>
  <c r="G820" i="3"/>
  <c r="H820" i="3"/>
  <c r="I820" i="3"/>
  <c r="J820" i="3"/>
  <c r="K820" i="3"/>
  <c r="R820" i="3"/>
  <c r="M820" i="3"/>
  <c r="T820" i="3" s="1"/>
  <c r="N820" i="3"/>
  <c r="O820" i="3"/>
  <c r="P820" i="3"/>
  <c r="Q820" i="3"/>
  <c r="C821" i="3"/>
  <c r="G821" i="3"/>
  <c r="H821" i="3"/>
  <c r="I821" i="3"/>
  <c r="J821" i="3"/>
  <c r="K821" i="3"/>
  <c r="R821" i="3" s="1"/>
  <c r="M821" i="3"/>
  <c r="T821" i="3" s="1"/>
  <c r="N821" i="3"/>
  <c r="O821" i="3"/>
  <c r="P821" i="3"/>
  <c r="Q821" i="3"/>
  <c r="C822" i="3"/>
  <c r="G822" i="3"/>
  <c r="H822" i="3"/>
  <c r="I822" i="3"/>
  <c r="J822" i="3"/>
  <c r="K822" i="3"/>
  <c r="M822" i="3"/>
  <c r="T822" i="3" s="1"/>
  <c r="N822" i="3"/>
  <c r="O822" i="3"/>
  <c r="P822" i="3"/>
  <c r="Q822" i="3"/>
  <c r="R822" i="3"/>
  <c r="C823" i="3"/>
  <c r="G823" i="3"/>
  <c r="H823" i="3"/>
  <c r="I823" i="3"/>
  <c r="J823" i="3"/>
  <c r="K823" i="3"/>
  <c r="R823" i="3" s="1"/>
  <c r="M823" i="3"/>
  <c r="T823" i="3" s="1"/>
  <c r="N823" i="3"/>
  <c r="O823" i="3"/>
  <c r="P823" i="3"/>
  <c r="Q823" i="3"/>
  <c r="C824" i="3"/>
  <c r="G824" i="3"/>
  <c r="H824" i="3"/>
  <c r="I824" i="3"/>
  <c r="J824" i="3"/>
  <c r="K824" i="3"/>
  <c r="R824" i="3"/>
  <c r="M824" i="3"/>
  <c r="T824" i="3"/>
  <c r="N824" i="3"/>
  <c r="O824" i="3"/>
  <c r="P824" i="3"/>
  <c r="Q824" i="3"/>
  <c r="C825" i="3"/>
  <c r="G825" i="3"/>
  <c r="H825" i="3"/>
  <c r="I825" i="3"/>
  <c r="J825" i="3"/>
  <c r="K825" i="3"/>
  <c r="R825" i="3" s="1"/>
  <c r="M825" i="3"/>
  <c r="T825" i="3" s="1"/>
  <c r="N825" i="3"/>
  <c r="O825" i="3"/>
  <c r="P825" i="3"/>
  <c r="Q825" i="3"/>
  <c r="C826" i="3"/>
  <c r="G826" i="3"/>
  <c r="H826" i="3"/>
  <c r="I826" i="3"/>
  <c r="J826" i="3"/>
  <c r="K826" i="3"/>
  <c r="R826" i="3"/>
  <c r="M826" i="3"/>
  <c r="T826" i="3"/>
  <c r="N826" i="3"/>
  <c r="O826" i="3"/>
  <c r="P826" i="3"/>
  <c r="Q826" i="3"/>
  <c r="C827" i="3"/>
  <c r="G827" i="3"/>
  <c r="H827" i="3"/>
  <c r="I827" i="3"/>
  <c r="J827" i="3"/>
  <c r="K827" i="3"/>
  <c r="R827" i="3" s="1"/>
  <c r="M827" i="3"/>
  <c r="T827" i="3" s="1"/>
  <c r="N827" i="3"/>
  <c r="O827" i="3"/>
  <c r="P827" i="3"/>
  <c r="Q827" i="3"/>
  <c r="C828" i="3"/>
  <c r="G828" i="3"/>
  <c r="H828" i="3"/>
  <c r="I828" i="3"/>
  <c r="J828" i="3"/>
  <c r="K828" i="3"/>
  <c r="R828" i="3"/>
  <c r="M828" i="3"/>
  <c r="T828" i="3"/>
  <c r="N828" i="3"/>
  <c r="O828" i="3"/>
  <c r="P828" i="3"/>
  <c r="Q828" i="3"/>
  <c r="C829" i="3"/>
  <c r="G829" i="3"/>
  <c r="H829" i="3"/>
  <c r="I829" i="3"/>
  <c r="J829" i="3"/>
  <c r="K829" i="3"/>
  <c r="R829" i="3" s="1"/>
  <c r="M829" i="3"/>
  <c r="T829" i="3" s="1"/>
  <c r="N829" i="3"/>
  <c r="O829" i="3"/>
  <c r="P829" i="3"/>
  <c r="Q829" i="3"/>
  <c r="C830" i="3"/>
  <c r="G830" i="3"/>
  <c r="H830" i="3"/>
  <c r="I830" i="3"/>
  <c r="J830" i="3"/>
  <c r="K830" i="3"/>
  <c r="R830" i="3"/>
  <c r="M830" i="3"/>
  <c r="T830" i="3"/>
  <c r="N830" i="3"/>
  <c r="O830" i="3"/>
  <c r="P830" i="3"/>
  <c r="Q830" i="3"/>
  <c r="C831" i="3"/>
  <c r="G831" i="3"/>
  <c r="H831" i="3"/>
  <c r="I831" i="3"/>
  <c r="J831" i="3"/>
  <c r="K831" i="3"/>
  <c r="R831" i="3" s="1"/>
  <c r="M831" i="3"/>
  <c r="T831" i="3" s="1"/>
  <c r="N831" i="3"/>
  <c r="O831" i="3"/>
  <c r="P831" i="3"/>
  <c r="Q831" i="3"/>
  <c r="C832" i="3"/>
  <c r="G832" i="3"/>
  <c r="H832" i="3"/>
  <c r="I832" i="3"/>
  <c r="J832" i="3"/>
  <c r="K832" i="3"/>
  <c r="R832" i="3"/>
  <c r="M832" i="3"/>
  <c r="T832" i="3"/>
  <c r="N832" i="3"/>
  <c r="O832" i="3"/>
  <c r="P832" i="3"/>
  <c r="Q832" i="3"/>
  <c r="C833" i="3"/>
  <c r="G833" i="3"/>
  <c r="H833" i="3"/>
  <c r="I833" i="3"/>
  <c r="J833" i="3"/>
  <c r="K833" i="3"/>
  <c r="R833" i="3" s="1"/>
  <c r="M833" i="3"/>
  <c r="T833" i="3" s="1"/>
  <c r="N833" i="3"/>
  <c r="O833" i="3"/>
  <c r="P833" i="3"/>
  <c r="Q833" i="3"/>
  <c r="C834" i="3"/>
  <c r="G834" i="3"/>
  <c r="H834" i="3"/>
  <c r="I834" i="3"/>
  <c r="J834" i="3"/>
  <c r="K834" i="3"/>
  <c r="R834" i="3"/>
  <c r="M834" i="3"/>
  <c r="T834" i="3"/>
  <c r="N834" i="3"/>
  <c r="O834" i="3"/>
  <c r="P834" i="3"/>
  <c r="Q834" i="3"/>
  <c r="C835" i="3"/>
  <c r="G835" i="3"/>
  <c r="H835" i="3"/>
  <c r="I835" i="3"/>
  <c r="J835" i="3"/>
  <c r="K835" i="3"/>
  <c r="R835" i="3" s="1"/>
  <c r="M835" i="3"/>
  <c r="T835" i="3" s="1"/>
  <c r="N835" i="3"/>
  <c r="O835" i="3"/>
  <c r="P835" i="3"/>
  <c r="Q835" i="3"/>
  <c r="C836" i="3"/>
  <c r="G836" i="3"/>
  <c r="H836" i="3"/>
  <c r="I836" i="3"/>
  <c r="J836" i="3"/>
  <c r="K836" i="3"/>
  <c r="R836" i="3"/>
  <c r="M836" i="3"/>
  <c r="T836" i="3"/>
  <c r="N836" i="3"/>
  <c r="O836" i="3"/>
  <c r="P836" i="3"/>
  <c r="Q836" i="3"/>
  <c r="C837" i="3"/>
  <c r="G837" i="3"/>
  <c r="H837" i="3"/>
  <c r="I837" i="3"/>
  <c r="J837" i="3"/>
  <c r="K837" i="3"/>
  <c r="R837" i="3" s="1"/>
  <c r="M837" i="3"/>
  <c r="T837" i="3" s="1"/>
  <c r="N837" i="3"/>
  <c r="O837" i="3"/>
  <c r="P837" i="3"/>
  <c r="Q837" i="3"/>
  <c r="C838" i="3"/>
  <c r="G838" i="3"/>
  <c r="H838" i="3"/>
  <c r="I838" i="3"/>
  <c r="J838" i="3"/>
  <c r="K838" i="3"/>
  <c r="R838" i="3"/>
  <c r="M838" i="3"/>
  <c r="T838" i="3"/>
  <c r="N838" i="3"/>
  <c r="O838" i="3"/>
  <c r="P838" i="3"/>
  <c r="Q838" i="3"/>
  <c r="C839" i="3"/>
  <c r="G839" i="3"/>
  <c r="H839" i="3"/>
  <c r="I839" i="3"/>
  <c r="J839" i="3"/>
  <c r="K839" i="3"/>
  <c r="R839" i="3" s="1"/>
  <c r="M839" i="3"/>
  <c r="T839" i="3" s="1"/>
  <c r="N839" i="3"/>
  <c r="O839" i="3"/>
  <c r="P839" i="3"/>
  <c r="Q839" i="3"/>
  <c r="C840" i="3"/>
  <c r="G840" i="3"/>
  <c r="H840" i="3"/>
  <c r="I840" i="3"/>
  <c r="J840" i="3"/>
  <c r="K840" i="3"/>
  <c r="R840" i="3"/>
  <c r="M840" i="3"/>
  <c r="T840" i="3"/>
  <c r="N840" i="3"/>
  <c r="O840" i="3"/>
  <c r="P840" i="3"/>
  <c r="Q840" i="3"/>
  <c r="C841" i="3"/>
  <c r="G841" i="3"/>
  <c r="H841" i="3"/>
  <c r="I841" i="3"/>
  <c r="J841" i="3"/>
  <c r="K841" i="3"/>
  <c r="R841" i="3" s="1"/>
  <c r="M841" i="3"/>
  <c r="T841" i="3" s="1"/>
  <c r="N841" i="3"/>
  <c r="O841" i="3"/>
  <c r="P841" i="3"/>
  <c r="Q841" i="3"/>
  <c r="C842" i="3"/>
  <c r="G842" i="3"/>
  <c r="H842" i="3"/>
  <c r="I842" i="3"/>
  <c r="J842" i="3"/>
  <c r="K842" i="3"/>
  <c r="R842" i="3"/>
  <c r="M842" i="3"/>
  <c r="T842" i="3"/>
  <c r="N842" i="3"/>
  <c r="O842" i="3"/>
  <c r="P842" i="3"/>
  <c r="Q842" i="3"/>
  <c r="C843" i="3"/>
  <c r="G843" i="3"/>
  <c r="H843" i="3"/>
  <c r="I843" i="3"/>
  <c r="J843" i="3"/>
  <c r="K843" i="3"/>
  <c r="R843" i="3" s="1"/>
  <c r="M843" i="3"/>
  <c r="T843" i="3" s="1"/>
  <c r="N843" i="3"/>
  <c r="O843" i="3"/>
  <c r="P843" i="3"/>
  <c r="Q843" i="3"/>
  <c r="C844" i="3"/>
  <c r="G844" i="3"/>
  <c r="H844" i="3"/>
  <c r="I844" i="3"/>
  <c r="J844" i="3"/>
  <c r="K844" i="3"/>
  <c r="R844" i="3"/>
  <c r="M844" i="3"/>
  <c r="T844" i="3"/>
  <c r="N844" i="3"/>
  <c r="O844" i="3"/>
  <c r="P844" i="3"/>
  <c r="Q844" i="3"/>
  <c r="C845" i="3"/>
  <c r="G845" i="3"/>
  <c r="H845" i="3"/>
  <c r="I845" i="3"/>
  <c r="J845" i="3"/>
  <c r="K845" i="3"/>
  <c r="R845" i="3" s="1"/>
  <c r="M845" i="3"/>
  <c r="T845" i="3" s="1"/>
  <c r="N845" i="3"/>
  <c r="O845" i="3"/>
  <c r="P845" i="3"/>
  <c r="Q845" i="3"/>
  <c r="C846" i="3"/>
  <c r="G846" i="3"/>
  <c r="H846" i="3"/>
  <c r="I846" i="3"/>
  <c r="J846" i="3"/>
  <c r="K846" i="3"/>
  <c r="R846" i="3"/>
  <c r="M846" i="3"/>
  <c r="T846" i="3"/>
  <c r="N846" i="3"/>
  <c r="O846" i="3"/>
  <c r="P846" i="3"/>
  <c r="Q846" i="3"/>
  <c r="C847" i="3"/>
  <c r="G847" i="3"/>
  <c r="H847" i="3"/>
  <c r="I847" i="3"/>
  <c r="J847" i="3"/>
  <c r="K847" i="3"/>
  <c r="R847" i="3" s="1"/>
  <c r="M847" i="3"/>
  <c r="T847" i="3" s="1"/>
  <c r="N847" i="3"/>
  <c r="O847" i="3"/>
  <c r="P847" i="3"/>
  <c r="Q847" i="3"/>
  <c r="C848" i="3"/>
  <c r="G848" i="3"/>
  <c r="H848" i="3"/>
  <c r="I848" i="3"/>
  <c r="J848" i="3"/>
  <c r="K848" i="3"/>
  <c r="R848" i="3"/>
  <c r="M848" i="3"/>
  <c r="T848" i="3"/>
  <c r="N848" i="3"/>
  <c r="O848" i="3"/>
  <c r="P848" i="3"/>
  <c r="Q848" i="3"/>
  <c r="C849" i="3"/>
  <c r="G849" i="3"/>
  <c r="H849" i="3"/>
  <c r="I849" i="3"/>
  <c r="J849" i="3"/>
  <c r="K849" i="3"/>
  <c r="R849" i="3" s="1"/>
  <c r="M849" i="3"/>
  <c r="T849" i="3" s="1"/>
  <c r="N849" i="3"/>
  <c r="O849" i="3"/>
  <c r="P849" i="3"/>
  <c r="Q849" i="3"/>
  <c r="C850" i="3"/>
  <c r="G850" i="3"/>
  <c r="H850" i="3"/>
  <c r="I850" i="3"/>
  <c r="J850" i="3"/>
  <c r="K850" i="3"/>
  <c r="R850" i="3"/>
  <c r="M850" i="3"/>
  <c r="T850" i="3"/>
  <c r="N850" i="3"/>
  <c r="O850" i="3"/>
  <c r="P850" i="3"/>
  <c r="Q850" i="3"/>
  <c r="C851" i="3"/>
  <c r="G851" i="3"/>
  <c r="H851" i="3"/>
  <c r="I851" i="3"/>
  <c r="J851" i="3"/>
  <c r="K851" i="3"/>
  <c r="R851" i="3" s="1"/>
  <c r="M851" i="3"/>
  <c r="T851" i="3" s="1"/>
  <c r="N851" i="3"/>
  <c r="O851" i="3"/>
  <c r="P851" i="3"/>
  <c r="Q851" i="3"/>
  <c r="C852" i="3"/>
  <c r="G852" i="3"/>
  <c r="H852" i="3"/>
  <c r="I852" i="3"/>
  <c r="J852" i="3"/>
  <c r="K852" i="3"/>
  <c r="R852" i="3"/>
  <c r="M852" i="3"/>
  <c r="T852" i="3"/>
  <c r="N852" i="3"/>
  <c r="O852" i="3"/>
  <c r="P852" i="3"/>
  <c r="Q852" i="3"/>
  <c r="C853" i="3"/>
  <c r="G853" i="3"/>
  <c r="H853" i="3"/>
  <c r="I853" i="3"/>
  <c r="J853" i="3"/>
  <c r="K853" i="3"/>
  <c r="R853" i="3" s="1"/>
  <c r="M853" i="3"/>
  <c r="T853" i="3" s="1"/>
  <c r="N853" i="3"/>
  <c r="O853" i="3"/>
  <c r="P853" i="3"/>
  <c r="Q853" i="3"/>
  <c r="C854" i="3"/>
  <c r="G854" i="3"/>
  <c r="H854" i="3"/>
  <c r="I854" i="3"/>
  <c r="J854" i="3"/>
  <c r="K854" i="3"/>
  <c r="R854" i="3"/>
  <c r="M854" i="3"/>
  <c r="T854" i="3"/>
  <c r="N854" i="3"/>
  <c r="O854" i="3"/>
  <c r="P854" i="3"/>
  <c r="Q854" i="3"/>
  <c r="C855" i="3"/>
  <c r="G855" i="3"/>
  <c r="H855" i="3"/>
  <c r="I855" i="3"/>
  <c r="J855" i="3"/>
  <c r="K855" i="3"/>
  <c r="R855" i="3" s="1"/>
  <c r="M855" i="3"/>
  <c r="T855" i="3" s="1"/>
  <c r="N855" i="3"/>
  <c r="O855" i="3"/>
  <c r="P855" i="3"/>
  <c r="Q855" i="3"/>
  <c r="C856" i="3"/>
  <c r="G856" i="3"/>
  <c r="H856" i="3"/>
  <c r="I856" i="3"/>
  <c r="J856" i="3"/>
  <c r="K856" i="3"/>
  <c r="R856" i="3"/>
  <c r="M856" i="3"/>
  <c r="T856" i="3"/>
  <c r="N856" i="3"/>
  <c r="O856" i="3"/>
  <c r="P856" i="3"/>
  <c r="Q856" i="3"/>
  <c r="C857" i="3"/>
  <c r="G857" i="3"/>
  <c r="H857" i="3"/>
  <c r="I857" i="3"/>
  <c r="J857" i="3"/>
  <c r="K857" i="3"/>
  <c r="R857" i="3" s="1"/>
  <c r="M857" i="3"/>
  <c r="T857" i="3" s="1"/>
  <c r="N857" i="3"/>
  <c r="O857" i="3"/>
  <c r="P857" i="3"/>
  <c r="Q857" i="3"/>
  <c r="C858" i="3"/>
  <c r="G858" i="3"/>
  <c r="H858" i="3"/>
  <c r="I858" i="3"/>
  <c r="J858" i="3"/>
  <c r="K858" i="3"/>
  <c r="R858" i="3"/>
  <c r="M858" i="3"/>
  <c r="T858" i="3"/>
  <c r="N858" i="3"/>
  <c r="O858" i="3"/>
  <c r="P858" i="3"/>
  <c r="Q858" i="3"/>
  <c r="C859" i="3"/>
  <c r="G859" i="3"/>
  <c r="H859" i="3"/>
  <c r="I859" i="3"/>
  <c r="J859" i="3"/>
  <c r="K859" i="3"/>
  <c r="R859" i="3" s="1"/>
  <c r="M859" i="3"/>
  <c r="T859" i="3" s="1"/>
  <c r="N859" i="3"/>
  <c r="O859" i="3"/>
  <c r="P859" i="3"/>
  <c r="Q859" i="3"/>
  <c r="C860" i="3"/>
  <c r="G860" i="3"/>
  <c r="H860" i="3"/>
  <c r="I860" i="3"/>
  <c r="J860" i="3"/>
  <c r="K860" i="3"/>
  <c r="R860" i="3"/>
  <c r="M860" i="3"/>
  <c r="T860" i="3"/>
  <c r="N860" i="3"/>
  <c r="O860" i="3"/>
  <c r="P860" i="3"/>
  <c r="Q860" i="3"/>
  <c r="C861" i="3"/>
  <c r="G861" i="3"/>
  <c r="H861" i="3"/>
  <c r="I861" i="3"/>
  <c r="J861" i="3"/>
  <c r="K861" i="3"/>
  <c r="R861" i="3" s="1"/>
  <c r="M861" i="3"/>
  <c r="T861" i="3" s="1"/>
  <c r="N861" i="3"/>
  <c r="O861" i="3"/>
  <c r="P861" i="3"/>
  <c r="Q861" i="3"/>
  <c r="C862" i="3"/>
  <c r="G862" i="3"/>
  <c r="H862" i="3"/>
  <c r="I862" i="3"/>
  <c r="J862" i="3"/>
  <c r="K862" i="3"/>
  <c r="R862" i="3"/>
  <c r="M862" i="3"/>
  <c r="T862" i="3"/>
  <c r="N862" i="3"/>
  <c r="O862" i="3"/>
  <c r="P862" i="3"/>
  <c r="Q862" i="3"/>
  <c r="C863" i="3"/>
  <c r="G863" i="3"/>
  <c r="H863" i="3"/>
  <c r="I863" i="3"/>
  <c r="J863" i="3"/>
  <c r="K863" i="3"/>
  <c r="R863" i="3" s="1"/>
  <c r="M863" i="3"/>
  <c r="T863" i="3" s="1"/>
  <c r="N863" i="3"/>
  <c r="O863" i="3"/>
  <c r="P863" i="3"/>
  <c r="Q863" i="3"/>
  <c r="C864" i="3"/>
  <c r="G864" i="3"/>
  <c r="H864" i="3"/>
  <c r="I864" i="3"/>
  <c r="J864" i="3"/>
  <c r="K864" i="3"/>
  <c r="R864" i="3"/>
  <c r="M864" i="3"/>
  <c r="T864" i="3"/>
  <c r="N864" i="3"/>
  <c r="O864" i="3"/>
  <c r="P864" i="3"/>
  <c r="Q864" i="3"/>
  <c r="C865" i="3"/>
  <c r="G865" i="3"/>
  <c r="H865" i="3"/>
  <c r="I865" i="3"/>
  <c r="J865" i="3"/>
  <c r="K865" i="3"/>
  <c r="R865" i="3" s="1"/>
  <c r="M865" i="3"/>
  <c r="T865" i="3" s="1"/>
  <c r="N865" i="3"/>
  <c r="O865" i="3"/>
  <c r="P865" i="3"/>
  <c r="Q865" i="3"/>
  <c r="C866" i="3"/>
  <c r="G866" i="3"/>
  <c r="H866" i="3"/>
  <c r="I866" i="3"/>
  <c r="J866" i="3"/>
  <c r="K866" i="3"/>
  <c r="R866" i="3"/>
  <c r="M866" i="3"/>
  <c r="T866" i="3"/>
  <c r="N866" i="3"/>
  <c r="O866" i="3"/>
  <c r="P866" i="3"/>
  <c r="Q866" i="3"/>
  <c r="C867" i="3"/>
  <c r="G867" i="3"/>
  <c r="H867" i="3"/>
  <c r="I867" i="3"/>
  <c r="J867" i="3"/>
  <c r="K867" i="3"/>
  <c r="R867" i="3" s="1"/>
  <c r="M867" i="3"/>
  <c r="T867" i="3" s="1"/>
  <c r="N867" i="3"/>
  <c r="O867" i="3"/>
  <c r="P867" i="3"/>
  <c r="Q867" i="3"/>
  <c r="C868" i="3"/>
  <c r="G868" i="3"/>
  <c r="H868" i="3"/>
  <c r="I868" i="3"/>
  <c r="J868" i="3"/>
  <c r="K868" i="3"/>
  <c r="R868" i="3"/>
  <c r="M868" i="3"/>
  <c r="T868" i="3"/>
  <c r="N868" i="3"/>
  <c r="O868" i="3"/>
  <c r="P868" i="3"/>
  <c r="Q868" i="3"/>
  <c r="C869" i="3"/>
  <c r="G869" i="3"/>
  <c r="H869" i="3"/>
  <c r="I869" i="3"/>
  <c r="J869" i="3"/>
  <c r="K869" i="3"/>
  <c r="R869" i="3" s="1"/>
  <c r="M869" i="3"/>
  <c r="T869" i="3"/>
  <c r="N869" i="3"/>
  <c r="O869" i="3"/>
  <c r="P869" i="3"/>
  <c r="Q869" i="3"/>
  <c r="C870" i="3"/>
  <c r="G870" i="3"/>
  <c r="H870" i="3"/>
  <c r="I870" i="3"/>
  <c r="J870" i="3"/>
  <c r="K870" i="3"/>
  <c r="R870" i="3" s="1"/>
  <c r="M870" i="3"/>
  <c r="T870" i="3" s="1"/>
  <c r="N870" i="3"/>
  <c r="O870" i="3"/>
  <c r="P870" i="3"/>
  <c r="Q870" i="3"/>
  <c r="C871" i="3"/>
  <c r="G871" i="3"/>
  <c r="H871" i="3"/>
  <c r="I871" i="3"/>
  <c r="J871" i="3"/>
  <c r="K871" i="3"/>
  <c r="R871" i="3" s="1"/>
  <c r="M871" i="3"/>
  <c r="T871" i="3" s="1"/>
  <c r="N871" i="3"/>
  <c r="O871" i="3"/>
  <c r="P871" i="3"/>
  <c r="Q871" i="3"/>
  <c r="C872" i="3"/>
  <c r="G872" i="3"/>
  <c r="H872" i="3"/>
  <c r="I872" i="3"/>
  <c r="J872" i="3"/>
  <c r="K872" i="3"/>
  <c r="R872" i="3" s="1"/>
  <c r="M872" i="3"/>
  <c r="T872" i="3" s="1"/>
  <c r="N872" i="3"/>
  <c r="O872" i="3"/>
  <c r="P872" i="3"/>
  <c r="Q872" i="3"/>
  <c r="C873" i="3"/>
  <c r="G873" i="3"/>
  <c r="H873" i="3"/>
  <c r="I873" i="3"/>
  <c r="J873" i="3"/>
  <c r="K873" i="3"/>
  <c r="R873" i="3" s="1"/>
  <c r="M873" i="3"/>
  <c r="T873" i="3" s="1"/>
  <c r="N873" i="3"/>
  <c r="O873" i="3"/>
  <c r="P873" i="3"/>
  <c r="Q873" i="3"/>
  <c r="C874" i="3"/>
  <c r="G874" i="3"/>
  <c r="H874" i="3"/>
  <c r="I874" i="3"/>
  <c r="J874" i="3"/>
  <c r="K874" i="3"/>
  <c r="R874" i="3" s="1"/>
  <c r="M874" i="3"/>
  <c r="T874" i="3" s="1"/>
  <c r="N874" i="3"/>
  <c r="O874" i="3"/>
  <c r="P874" i="3"/>
  <c r="Q874" i="3"/>
  <c r="C875" i="3"/>
  <c r="G875" i="3"/>
  <c r="H875" i="3"/>
  <c r="I875" i="3"/>
  <c r="J875" i="3"/>
  <c r="K875" i="3"/>
  <c r="R875" i="3" s="1"/>
  <c r="M875" i="3"/>
  <c r="T875" i="3" s="1"/>
  <c r="N875" i="3"/>
  <c r="O875" i="3"/>
  <c r="P875" i="3"/>
  <c r="Q875" i="3"/>
  <c r="C876" i="3"/>
  <c r="G876" i="3"/>
  <c r="H876" i="3"/>
  <c r="I876" i="3"/>
  <c r="J876" i="3"/>
  <c r="K876" i="3"/>
  <c r="R876" i="3" s="1"/>
  <c r="M876" i="3"/>
  <c r="T876" i="3" s="1"/>
  <c r="N876" i="3"/>
  <c r="O876" i="3"/>
  <c r="P876" i="3"/>
  <c r="Q876" i="3"/>
  <c r="C877" i="3"/>
  <c r="G877" i="3"/>
  <c r="H877" i="3"/>
  <c r="I877" i="3"/>
  <c r="J877" i="3"/>
  <c r="K877" i="3"/>
  <c r="R877" i="3" s="1"/>
  <c r="M877" i="3"/>
  <c r="T877" i="3" s="1"/>
  <c r="N877" i="3"/>
  <c r="O877" i="3"/>
  <c r="P877" i="3"/>
  <c r="Q877" i="3"/>
  <c r="C878" i="3"/>
  <c r="G878" i="3"/>
  <c r="H878" i="3"/>
  <c r="I878" i="3"/>
  <c r="J878" i="3"/>
  <c r="K878" i="3"/>
  <c r="R878" i="3" s="1"/>
  <c r="M878" i="3"/>
  <c r="T878" i="3" s="1"/>
  <c r="N878" i="3"/>
  <c r="O878" i="3"/>
  <c r="P878" i="3"/>
  <c r="Q878" i="3"/>
  <c r="C879" i="3"/>
  <c r="G879" i="3"/>
  <c r="H879" i="3"/>
  <c r="I879" i="3"/>
  <c r="J879" i="3"/>
  <c r="K879" i="3"/>
  <c r="R879" i="3" s="1"/>
  <c r="M879" i="3"/>
  <c r="T879" i="3" s="1"/>
  <c r="N879" i="3"/>
  <c r="O879" i="3"/>
  <c r="P879" i="3"/>
  <c r="Q879" i="3"/>
  <c r="C880" i="3"/>
  <c r="G880" i="3"/>
  <c r="H880" i="3"/>
  <c r="I880" i="3"/>
  <c r="J880" i="3"/>
  <c r="K880" i="3"/>
  <c r="R880" i="3" s="1"/>
  <c r="M880" i="3"/>
  <c r="T880" i="3" s="1"/>
  <c r="N880" i="3"/>
  <c r="O880" i="3"/>
  <c r="P880" i="3"/>
  <c r="Q880" i="3"/>
  <c r="C881" i="3"/>
  <c r="G881" i="3"/>
  <c r="H881" i="3"/>
  <c r="I881" i="3"/>
  <c r="J881" i="3"/>
  <c r="K881" i="3"/>
  <c r="R881" i="3" s="1"/>
  <c r="M881" i="3"/>
  <c r="T881" i="3" s="1"/>
  <c r="N881" i="3"/>
  <c r="O881" i="3"/>
  <c r="P881" i="3"/>
  <c r="Q881" i="3"/>
  <c r="C882" i="3"/>
  <c r="G882" i="3"/>
  <c r="H882" i="3"/>
  <c r="I882" i="3"/>
  <c r="J882" i="3"/>
  <c r="K882" i="3"/>
  <c r="R882" i="3" s="1"/>
  <c r="M882" i="3"/>
  <c r="T882" i="3" s="1"/>
  <c r="N882" i="3"/>
  <c r="O882" i="3"/>
  <c r="P882" i="3"/>
  <c r="Q882" i="3"/>
  <c r="C883" i="3"/>
  <c r="G883" i="3"/>
  <c r="H883" i="3"/>
  <c r="I883" i="3"/>
  <c r="J883" i="3"/>
  <c r="K883" i="3"/>
  <c r="R883" i="3" s="1"/>
  <c r="M883" i="3"/>
  <c r="T883" i="3" s="1"/>
  <c r="N883" i="3"/>
  <c r="O883" i="3"/>
  <c r="P883" i="3"/>
  <c r="Q883" i="3"/>
  <c r="C884" i="3"/>
  <c r="G884" i="3"/>
  <c r="H884" i="3"/>
  <c r="I884" i="3"/>
  <c r="J884" i="3"/>
  <c r="K884" i="3"/>
  <c r="R884" i="3" s="1"/>
  <c r="M884" i="3"/>
  <c r="T884" i="3" s="1"/>
  <c r="N884" i="3"/>
  <c r="O884" i="3"/>
  <c r="P884" i="3"/>
  <c r="Q884" i="3"/>
  <c r="C885" i="3"/>
  <c r="G885" i="3"/>
  <c r="H885" i="3"/>
  <c r="I885" i="3"/>
  <c r="J885" i="3"/>
  <c r="K885" i="3"/>
  <c r="R885" i="3" s="1"/>
  <c r="M885" i="3"/>
  <c r="T885" i="3" s="1"/>
  <c r="N885" i="3"/>
  <c r="O885" i="3"/>
  <c r="P885" i="3"/>
  <c r="Q885" i="3"/>
  <c r="C886" i="3"/>
  <c r="G886" i="3"/>
  <c r="H886" i="3"/>
  <c r="I886" i="3"/>
  <c r="J886" i="3"/>
  <c r="K886" i="3"/>
  <c r="R886" i="3"/>
  <c r="M886" i="3"/>
  <c r="T886" i="3" s="1"/>
  <c r="N886" i="3"/>
  <c r="O886" i="3"/>
  <c r="P886" i="3"/>
  <c r="Q886" i="3"/>
  <c r="C887" i="3"/>
  <c r="G887" i="3"/>
  <c r="H887" i="3"/>
  <c r="I887" i="3"/>
  <c r="J887" i="3"/>
  <c r="K887" i="3"/>
  <c r="R887" i="3" s="1"/>
  <c r="M887" i="3"/>
  <c r="T887" i="3" s="1"/>
  <c r="N887" i="3"/>
  <c r="O887" i="3"/>
  <c r="P887" i="3"/>
  <c r="Q887" i="3"/>
  <c r="C888" i="3"/>
  <c r="G888" i="3"/>
  <c r="H888" i="3"/>
  <c r="I888" i="3"/>
  <c r="J888" i="3"/>
  <c r="K888" i="3"/>
  <c r="R888" i="3"/>
  <c r="M888" i="3"/>
  <c r="T888" i="3" s="1"/>
  <c r="N888" i="3"/>
  <c r="O888" i="3"/>
  <c r="P888" i="3"/>
  <c r="Q888" i="3"/>
  <c r="C889" i="3"/>
  <c r="G889" i="3"/>
  <c r="H889" i="3"/>
  <c r="I889" i="3"/>
  <c r="J889" i="3"/>
  <c r="K889" i="3"/>
  <c r="R889" i="3" s="1"/>
  <c r="M889" i="3"/>
  <c r="T889" i="3" s="1"/>
  <c r="N889" i="3"/>
  <c r="O889" i="3"/>
  <c r="P889" i="3"/>
  <c r="Q889" i="3"/>
  <c r="C890" i="3"/>
  <c r="G890" i="3"/>
  <c r="H890" i="3"/>
  <c r="I890" i="3"/>
  <c r="J890" i="3"/>
  <c r="K890" i="3"/>
  <c r="R890" i="3"/>
  <c r="M890" i="3"/>
  <c r="T890" i="3" s="1"/>
  <c r="N890" i="3"/>
  <c r="O890" i="3"/>
  <c r="P890" i="3"/>
  <c r="Q890" i="3"/>
  <c r="C891" i="3"/>
  <c r="G891" i="3"/>
  <c r="H891" i="3"/>
  <c r="I891" i="3"/>
  <c r="J891" i="3"/>
  <c r="K891" i="3"/>
  <c r="R891" i="3" s="1"/>
  <c r="M891" i="3"/>
  <c r="T891" i="3" s="1"/>
  <c r="N891" i="3"/>
  <c r="O891" i="3"/>
  <c r="P891" i="3"/>
  <c r="Q891" i="3"/>
  <c r="C892" i="3"/>
  <c r="G892" i="3"/>
  <c r="H892" i="3"/>
  <c r="I892" i="3"/>
  <c r="J892" i="3"/>
  <c r="K892" i="3"/>
  <c r="R892" i="3"/>
  <c r="M892" i="3"/>
  <c r="T892" i="3" s="1"/>
  <c r="N892" i="3"/>
  <c r="O892" i="3"/>
  <c r="P892" i="3"/>
  <c r="Q892" i="3"/>
  <c r="C893" i="3"/>
  <c r="G893" i="3"/>
  <c r="H893" i="3"/>
  <c r="I893" i="3"/>
  <c r="J893" i="3"/>
  <c r="K893" i="3"/>
  <c r="R893" i="3" s="1"/>
  <c r="M893" i="3"/>
  <c r="T893" i="3" s="1"/>
  <c r="N893" i="3"/>
  <c r="O893" i="3"/>
  <c r="P893" i="3"/>
  <c r="Q893" i="3"/>
  <c r="C894" i="3"/>
  <c r="G894" i="3"/>
  <c r="H894" i="3"/>
  <c r="I894" i="3"/>
  <c r="J894" i="3"/>
  <c r="K894" i="3"/>
  <c r="R894" i="3"/>
  <c r="M894" i="3"/>
  <c r="T894" i="3" s="1"/>
  <c r="N894" i="3"/>
  <c r="O894" i="3"/>
  <c r="P894" i="3"/>
  <c r="Q894" i="3"/>
  <c r="C895" i="3"/>
  <c r="G895" i="3"/>
  <c r="H895" i="3"/>
  <c r="I895" i="3"/>
  <c r="J895" i="3"/>
  <c r="K895" i="3"/>
  <c r="R895" i="3" s="1"/>
  <c r="M895" i="3"/>
  <c r="T895" i="3" s="1"/>
  <c r="N895" i="3"/>
  <c r="O895" i="3"/>
  <c r="P895" i="3"/>
  <c r="Q895" i="3"/>
  <c r="C896" i="3"/>
  <c r="G896" i="3"/>
  <c r="H896" i="3"/>
  <c r="I896" i="3"/>
  <c r="J896" i="3"/>
  <c r="K896" i="3"/>
  <c r="R896" i="3"/>
  <c r="M896" i="3"/>
  <c r="T896" i="3" s="1"/>
  <c r="N896" i="3"/>
  <c r="O896" i="3"/>
  <c r="P896" i="3"/>
  <c r="Q896" i="3"/>
  <c r="C897" i="3"/>
  <c r="G897" i="3"/>
  <c r="H897" i="3"/>
  <c r="I897" i="3"/>
  <c r="J897" i="3"/>
  <c r="K897" i="3"/>
  <c r="R897" i="3" s="1"/>
  <c r="M897" i="3"/>
  <c r="T897" i="3" s="1"/>
  <c r="N897" i="3"/>
  <c r="O897" i="3"/>
  <c r="P897" i="3"/>
  <c r="Q897" i="3"/>
  <c r="C898" i="3"/>
  <c r="G898" i="3"/>
  <c r="H898" i="3"/>
  <c r="I898" i="3"/>
  <c r="J898" i="3"/>
  <c r="K898" i="3"/>
  <c r="R898" i="3"/>
  <c r="M898" i="3"/>
  <c r="T898" i="3" s="1"/>
  <c r="N898" i="3"/>
  <c r="O898" i="3"/>
  <c r="P898" i="3"/>
  <c r="Q898" i="3"/>
  <c r="C899" i="3"/>
  <c r="G899" i="3"/>
  <c r="H899" i="3"/>
  <c r="I899" i="3"/>
  <c r="J899" i="3"/>
  <c r="K899" i="3"/>
  <c r="R899" i="3" s="1"/>
  <c r="M899" i="3"/>
  <c r="T899" i="3" s="1"/>
  <c r="N899" i="3"/>
  <c r="O899" i="3"/>
  <c r="P899" i="3"/>
  <c r="Q899" i="3"/>
  <c r="C900" i="3"/>
  <c r="G900" i="3"/>
  <c r="H900" i="3"/>
  <c r="I900" i="3"/>
  <c r="J900" i="3"/>
  <c r="K900" i="3"/>
  <c r="R900" i="3"/>
  <c r="M900" i="3"/>
  <c r="T900" i="3" s="1"/>
  <c r="N900" i="3"/>
  <c r="O900" i="3"/>
  <c r="P900" i="3"/>
  <c r="Q900" i="3"/>
  <c r="C901" i="3"/>
  <c r="G901" i="3"/>
  <c r="H901" i="3"/>
  <c r="I901" i="3"/>
  <c r="J901" i="3"/>
  <c r="K901" i="3"/>
  <c r="R901" i="3" s="1"/>
  <c r="M901" i="3"/>
  <c r="T901" i="3" s="1"/>
  <c r="N901" i="3"/>
  <c r="O901" i="3"/>
  <c r="P901" i="3"/>
  <c r="Q901" i="3"/>
  <c r="C902" i="3"/>
  <c r="G902" i="3"/>
  <c r="H902" i="3"/>
  <c r="I902" i="3"/>
  <c r="J902" i="3"/>
  <c r="K902" i="3"/>
  <c r="R902" i="3"/>
  <c r="M902" i="3"/>
  <c r="T902" i="3"/>
  <c r="N902" i="3"/>
  <c r="O902" i="3"/>
  <c r="P902" i="3"/>
  <c r="Q902" i="3"/>
  <c r="C903" i="3"/>
  <c r="G903" i="3"/>
  <c r="H903" i="3"/>
  <c r="I903" i="3"/>
  <c r="J903" i="3"/>
  <c r="K903" i="3"/>
  <c r="R903" i="3" s="1"/>
  <c r="M903" i="3"/>
  <c r="T903" i="3" s="1"/>
  <c r="N903" i="3"/>
  <c r="O903" i="3"/>
  <c r="P903" i="3"/>
  <c r="Q903" i="3"/>
  <c r="C904" i="3"/>
  <c r="G904" i="3"/>
  <c r="H904" i="3"/>
  <c r="I904" i="3"/>
  <c r="J904" i="3"/>
  <c r="K904" i="3"/>
  <c r="R904" i="3"/>
  <c r="M904" i="3"/>
  <c r="T904" i="3"/>
  <c r="N904" i="3"/>
  <c r="O904" i="3"/>
  <c r="P904" i="3"/>
  <c r="Q904" i="3"/>
  <c r="C905" i="3"/>
  <c r="G905" i="3"/>
  <c r="H905" i="3"/>
  <c r="I905" i="3"/>
  <c r="J905" i="3"/>
  <c r="K905" i="3"/>
  <c r="R905" i="3" s="1"/>
  <c r="M905" i="3"/>
  <c r="T905" i="3" s="1"/>
  <c r="N905" i="3"/>
  <c r="O905" i="3"/>
  <c r="P905" i="3"/>
  <c r="Q905" i="3"/>
  <c r="C906" i="3"/>
  <c r="G906" i="3"/>
  <c r="H906" i="3"/>
  <c r="I906" i="3"/>
  <c r="J906" i="3"/>
  <c r="K906" i="3"/>
  <c r="R906" i="3"/>
  <c r="M906" i="3"/>
  <c r="T906" i="3"/>
  <c r="N906" i="3"/>
  <c r="O906" i="3"/>
  <c r="P906" i="3"/>
  <c r="Q906" i="3"/>
  <c r="C907" i="3"/>
  <c r="G907" i="3"/>
  <c r="H907" i="3"/>
  <c r="I907" i="3"/>
  <c r="J907" i="3"/>
  <c r="K907" i="3"/>
  <c r="R907" i="3" s="1"/>
  <c r="M907" i="3"/>
  <c r="T907" i="3" s="1"/>
  <c r="N907" i="3"/>
  <c r="O907" i="3"/>
  <c r="P907" i="3"/>
  <c r="Q907" i="3"/>
  <c r="C908" i="3"/>
  <c r="G908" i="3"/>
  <c r="H908" i="3"/>
  <c r="I908" i="3"/>
  <c r="J908" i="3"/>
  <c r="K908" i="3"/>
  <c r="R908" i="3"/>
  <c r="M908" i="3"/>
  <c r="T908" i="3"/>
  <c r="N908" i="3"/>
  <c r="O908" i="3"/>
  <c r="P908" i="3"/>
  <c r="Q908" i="3"/>
  <c r="C909" i="3"/>
  <c r="G909" i="3"/>
  <c r="H909" i="3"/>
  <c r="I909" i="3"/>
  <c r="J909" i="3"/>
  <c r="K909" i="3"/>
  <c r="R909" i="3" s="1"/>
  <c r="M909" i="3"/>
  <c r="T909" i="3" s="1"/>
  <c r="N909" i="3"/>
  <c r="O909" i="3"/>
  <c r="P909" i="3"/>
  <c r="Q909" i="3"/>
  <c r="C910" i="3"/>
  <c r="G910" i="3"/>
  <c r="H910" i="3"/>
  <c r="I910" i="3"/>
  <c r="J910" i="3"/>
  <c r="K910" i="3"/>
  <c r="R910" i="3"/>
  <c r="M910" i="3"/>
  <c r="N910" i="3"/>
  <c r="O910" i="3"/>
  <c r="P910" i="3"/>
  <c r="Q910" i="3"/>
  <c r="T910" i="3"/>
  <c r="C911" i="3"/>
  <c r="G911" i="3"/>
  <c r="H911" i="3"/>
  <c r="I911" i="3"/>
  <c r="J911" i="3"/>
  <c r="K911" i="3"/>
  <c r="R911" i="3" s="1"/>
  <c r="M911" i="3"/>
  <c r="T911" i="3" s="1"/>
  <c r="N911" i="3"/>
  <c r="O911" i="3"/>
  <c r="P911" i="3"/>
  <c r="Q911" i="3"/>
  <c r="C912" i="3"/>
  <c r="G912" i="3"/>
  <c r="H912" i="3"/>
  <c r="I912" i="3"/>
  <c r="J912" i="3"/>
  <c r="K912" i="3"/>
  <c r="R912" i="3"/>
  <c r="M912" i="3"/>
  <c r="N912" i="3"/>
  <c r="O912" i="3"/>
  <c r="P912" i="3"/>
  <c r="Q912" i="3"/>
  <c r="T912" i="3"/>
  <c r="C913" i="3"/>
  <c r="G913" i="3"/>
  <c r="H913" i="3"/>
  <c r="I913" i="3"/>
  <c r="J913" i="3"/>
  <c r="K913" i="3"/>
  <c r="R913" i="3" s="1"/>
  <c r="M913" i="3"/>
  <c r="T913" i="3" s="1"/>
  <c r="N913" i="3"/>
  <c r="O913" i="3"/>
  <c r="P913" i="3"/>
  <c r="Q913" i="3"/>
  <c r="C914" i="3"/>
  <c r="G914" i="3"/>
  <c r="H914" i="3"/>
  <c r="I914" i="3"/>
  <c r="J914" i="3"/>
  <c r="K914" i="3"/>
  <c r="R914" i="3" s="1"/>
  <c r="M914" i="3"/>
  <c r="T914" i="3" s="1"/>
  <c r="N914" i="3"/>
  <c r="O914" i="3"/>
  <c r="P914" i="3"/>
  <c r="Q914" i="3"/>
  <c r="C915" i="3"/>
  <c r="G915" i="3"/>
  <c r="H915" i="3"/>
  <c r="I915" i="3"/>
  <c r="J915" i="3"/>
  <c r="K915" i="3"/>
  <c r="R915" i="3" s="1"/>
  <c r="M915" i="3"/>
  <c r="T915" i="3" s="1"/>
  <c r="N915" i="3"/>
  <c r="O915" i="3"/>
  <c r="P915" i="3"/>
  <c r="Q915" i="3"/>
  <c r="C916" i="3"/>
  <c r="G916" i="3"/>
  <c r="H916" i="3"/>
  <c r="I916" i="3"/>
  <c r="J916" i="3"/>
  <c r="K916" i="3"/>
  <c r="R916" i="3"/>
  <c r="M916" i="3"/>
  <c r="T916" i="3" s="1"/>
  <c r="N916" i="3"/>
  <c r="O916" i="3"/>
  <c r="P916" i="3"/>
  <c r="Q916" i="3"/>
  <c r="C917" i="3"/>
  <c r="G917" i="3"/>
  <c r="H917" i="3"/>
  <c r="I917" i="3"/>
  <c r="J917" i="3"/>
  <c r="K917" i="3"/>
  <c r="R917" i="3" s="1"/>
  <c r="M917" i="3"/>
  <c r="T917" i="3" s="1"/>
  <c r="N917" i="3"/>
  <c r="O917" i="3"/>
  <c r="P917" i="3"/>
  <c r="Q917" i="3"/>
  <c r="C918" i="3"/>
  <c r="G918" i="3"/>
  <c r="H918" i="3"/>
  <c r="I918" i="3"/>
  <c r="J918" i="3"/>
  <c r="K918" i="3"/>
  <c r="R918" i="3"/>
  <c r="M918" i="3"/>
  <c r="T918" i="3" s="1"/>
  <c r="N918" i="3"/>
  <c r="O918" i="3"/>
  <c r="P918" i="3"/>
  <c r="Q918" i="3"/>
  <c r="C919" i="3"/>
  <c r="G919" i="3"/>
  <c r="H919" i="3"/>
  <c r="I919" i="3"/>
  <c r="J919" i="3"/>
  <c r="K919" i="3"/>
  <c r="R919" i="3" s="1"/>
  <c r="M919" i="3"/>
  <c r="T919" i="3" s="1"/>
  <c r="N919" i="3"/>
  <c r="O919" i="3"/>
  <c r="P919" i="3"/>
  <c r="Q919" i="3"/>
  <c r="C920" i="3"/>
  <c r="G920" i="3"/>
  <c r="H920" i="3"/>
  <c r="I920" i="3"/>
  <c r="J920" i="3"/>
  <c r="K920" i="3"/>
  <c r="R920" i="3"/>
  <c r="M920" i="3"/>
  <c r="T920" i="3" s="1"/>
  <c r="N920" i="3"/>
  <c r="O920" i="3"/>
  <c r="P920" i="3"/>
  <c r="Q920" i="3"/>
  <c r="C921" i="3"/>
  <c r="G921" i="3"/>
  <c r="H921" i="3"/>
  <c r="I921" i="3"/>
  <c r="J921" i="3"/>
  <c r="K921" i="3"/>
  <c r="R921" i="3" s="1"/>
  <c r="M921" i="3"/>
  <c r="T921" i="3" s="1"/>
  <c r="N921" i="3"/>
  <c r="O921" i="3"/>
  <c r="P921" i="3"/>
  <c r="Q921" i="3"/>
  <c r="C922" i="3"/>
  <c r="G922" i="3"/>
  <c r="H922" i="3"/>
  <c r="I922" i="3"/>
  <c r="J922" i="3"/>
  <c r="K922" i="3"/>
  <c r="M922" i="3"/>
  <c r="T922" i="3" s="1"/>
  <c r="N922" i="3"/>
  <c r="O922" i="3"/>
  <c r="P922" i="3"/>
  <c r="Q922" i="3"/>
  <c r="R922" i="3"/>
  <c r="C923" i="3"/>
  <c r="G923" i="3"/>
  <c r="H923" i="3"/>
  <c r="I923" i="3"/>
  <c r="J923" i="3"/>
  <c r="K923" i="3"/>
  <c r="R923" i="3" s="1"/>
  <c r="M923" i="3"/>
  <c r="T923" i="3" s="1"/>
  <c r="N923" i="3"/>
  <c r="O923" i="3"/>
  <c r="P923" i="3"/>
  <c r="Q923" i="3"/>
  <c r="C924" i="3"/>
  <c r="G924" i="3"/>
  <c r="H924" i="3"/>
  <c r="I924" i="3"/>
  <c r="J924" i="3"/>
  <c r="K924" i="3"/>
  <c r="R924" i="3"/>
  <c r="M924" i="3"/>
  <c r="N924" i="3"/>
  <c r="O924" i="3"/>
  <c r="P924" i="3"/>
  <c r="Q924" i="3"/>
  <c r="T924" i="3"/>
  <c r="C925" i="3"/>
  <c r="G925" i="3"/>
  <c r="H925" i="3"/>
  <c r="I925" i="3"/>
  <c r="J925" i="3"/>
  <c r="K925" i="3"/>
  <c r="R925" i="3" s="1"/>
  <c r="M925" i="3"/>
  <c r="T925" i="3" s="1"/>
  <c r="N925" i="3"/>
  <c r="O925" i="3"/>
  <c r="P925" i="3"/>
  <c r="Q925" i="3"/>
  <c r="C926" i="3"/>
  <c r="G926" i="3"/>
  <c r="H926" i="3"/>
  <c r="I926" i="3"/>
  <c r="J926" i="3"/>
  <c r="K926" i="3"/>
  <c r="R926" i="3"/>
  <c r="M926" i="3"/>
  <c r="T926" i="3"/>
  <c r="N926" i="3"/>
  <c r="O926" i="3"/>
  <c r="P926" i="3"/>
  <c r="Q926" i="3"/>
  <c r="C927" i="3"/>
  <c r="G927" i="3"/>
  <c r="H927" i="3"/>
  <c r="I927" i="3"/>
  <c r="J927" i="3"/>
  <c r="K927" i="3"/>
  <c r="R927" i="3" s="1"/>
  <c r="M927" i="3"/>
  <c r="T927" i="3" s="1"/>
  <c r="N927" i="3"/>
  <c r="O927" i="3"/>
  <c r="P927" i="3"/>
  <c r="Q927" i="3"/>
  <c r="C928" i="3"/>
  <c r="G928" i="3"/>
  <c r="H928" i="3"/>
  <c r="I928" i="3"/>
  <c r="J928" i="3"/>
  <c r="K928" i="3"/>
  <c r="R928" i="3"/>
  <c r="M928" i="3"/>
  <c r="T928" i="3"/>
  <c r="N928" i="3"/>
  <c r="O928" i="3"/>
  <c r="P928" i="3"/>
  <c r="Q928" i="3"/>
  <c r="C929" i="3"/>
  <c r="G929" i="3"/>
  <c r="H929" i="3"/>
  <c r="I929" i="3"/>
  <c r="J929" i="3"/>
  <c r="K929" i="3"/>
  <c r="R929" i="3" s="1"/>
  <c r="M929" i="3"/>
  <c r="T929" i="3"/>
  <c r="N929" i="3"/>
  <c r="O929" i="3"/>
  <c r="P929" i="3"/>
  <c r="Q929" i="3"/>
  <c r="C930" i="3"/>
  <c r="G930" i="3"/>
  <c r="H930" i="3"/>
  <c r="I930" i="3"/>
  <c r="J930" i="3"/>
  <c r="K930" i="3"/>
  <c r="R930" i="3"/>
  <c r="M930" i="3"/>
  <c r="T930" i="3" s="1"/>
  <c r="N930" i="3"/>
  <c r="O930" i="3"/>
  <c r="P930" i="3"/>
  <c r="Q930" i="3"/>
  <c r="C931" i="3"/>
  <c r="G931" i="3"/>
  <c r="H931" i="3"/>
  <c r="I931" i="3"/>
  <c r="J931" i="3"/>
  <c r="K931" i="3"/>
  <c r="R931" i="3" s="1"/>
  <c r="M931" i="3"/>
  <c r="T931" i="3" s="1"/>
  <c r="N931" i="3"/>
  <c r="O931" i="3"/>
  <c r="P931" i="3"/>
  <c r="Q931" i="3"/>
  <c r="C932" i="3"/>
  <c r="G932" i="3"/>
  <c r="H932" i="3"/>
  <c r="I932" i="3"/>
  <c r="J932" i="3"/>
  <c r="K932" i="3"/>
  <c r="R932" i="3"/>
  <c r="M932" i="3"/>
  <c r="T932" i="3" s="1"/>
  <c r="N932" i="3"/>
  <c r="O932" i="3"/>
  <c r="P932" i="3"/>
  <c r="Q932" i="3"/>
  <c r="C933" i="3"/>
  <c r="G933" i="3"/>
  <c r="H933" i="3"/>
  <c r="I933" i="3"/>
  <c r="J933" i="3"/>
  <c r="K933" i="3"/>
  <c r="R933" i="3" s="1"/>
  <c r="M933" i="3"/>
  <c r="T933" i="3" s="1"/>
  <c r="N933" i="3"/>
  <c r="O933" i="3"/>
  <c r="P933" i="3"/>
  <c r="Q933" i="3"/>
  <c r="C934" i="3"/>
  <c r="G934" i="3"/>
  <c r="H934" i="3"/>
  <c r="I934" i="3"/>
  <c r="J934" i="3"/>
  <c r="K934" i="3"/>
  <c r="R934" i="3"/>
  <c r="M934" i="3"/>
  <c r="T934" i="3" s="1"/>
  <c r="N934" i="3"/>
  <c r="O934" i="3"/>
  <c r="P934" i="3"/>
  <c r="Q934" i="3"/>
  <c r="C935" i="3"/>
  <c r="G935" i="3"/>
  <c r="H935" i="3"/>
  <c r="I935" i="3"/>
  <c r="J935" i="3"/>
  <c r="K935" i="3"/>
  <c r="R935" i="3" s="1"/>
  <c r="M935" i="3"/>
  <c r="T935" i="3" s="1"/>
  <c r="N935" i="3"/>
  <c r="O935" i="3"/>
  <c r="P935" i="3"/>
  <c r="Q935" i="3"/>
  <c r="C936" i="3"/>
  <c r="G936" i="3"/>
  <c r="H936" i="3"/>
  <c r="I936" i="3"/>
  <c r="J936" i="3"/>
  <c r="K936" i="3"/>
  <c r="R936" i="3"/>
  <c r="M936" i="3"/>
  <c r="T936" i="3" s="1"/>
  <c r="N936" i="3"/>
  <c r="O936" i="3"/>
  <c r="P936" i="3"/>
  <c r="Q936" i="3"/>
  <c r="C937" i="3"/>
  <c r="G937" i="3"/>
  <c r="H937" i="3"/>
  <c r="I937" i="3"/>
  <c r="J937" i="3"/>
  <c r="K937" i="3"/>
  <c r="R937" i="3" s="1"/>
  <c r="M937" i="3"/>
  <c r="T937" i="3" s="1"/>
  <c r="N937" i="3"/>
  <c r="O937" i="3"/>
  <c r="P937" i="3"/>
  <c r="Q937" i="3"/>
  <c r="C938" i="3"/>
  <c r="G938" i="3"/>
  <c r="H938" i="3"/>
  <c r="I938" i="3"/>
  <c r="J938" i="3"/>
  <c r="K938" i="3"/>
  <c r="R938" i="3"/>
  <c r="M938" i="3"/>
  <c r="T938" i="3"/>
  <c r="N938" i="3"/>
  <c r="O938" i="3"/>
  <c r="P938" i="3"/>
  <c r="Q938" i="3"/>
  <c r="C939" i="3"/>
  <c r="G939" i="3"/>
  <c r="H939" i="3"/>
  <c r="I939" i="3"/>
  <c r="J939" i="3"/>
  <c r="K939" i="3"/>
  <c r="R939" i="3" s="1"/>
  <c r="M939" i="3"/>
  <c r="T939" i="3" s="1"/>
  <c r="N939" i="3"/>
  <c r="O939" i="3"/>
  <c r="P939" i="3"/>
  <c r="Q939" i="3"/>
  <c r="C940" i="3"/>
  <c r="G940" i="3"/>
  <c r="H940" i="3"/>
  <c r="I940" i="3"/>
  <c r="J940" i="3"/>
  <c r="K940" i="3"/>
  <c r="R940" i="3"/>
  <c r="M940" i="3"/>
  <c r="T940" i="3"/>
  <c r="N940" i="3"/>
  <c r="O940" i="3"/>
  <c r="P940" i="3"/>
  <c r="Q940" i="3"/>
  <c r="C941" i="3"/>
  <c r="G941" i="3"/>
  <c r="H941" i="3"/>
  <c r="I941" i="3"/>
  <c r="J941" i="3"/>
  <c r="K941" i="3"/>
  <c r="R941" i="3" s="1"/>
  <c r="M941" i="3"/>
  <c r="T941" i="3" s="1"/>
  <c r="N941" i="3"/>
  <c r="O941" i="3"/>
  <c r="P941" i="3"/>
  <c r="Q941" i="3"/>
  <c r="C942" i="3"/>
  <c r="G942" i="3"/>
  <c r="H942" i="3"/>
  <c r="I942" i="3"/>
  <c r="J942" i="3"/>
  <c r="K942" i="3"/>
  <c r="R942" i="3"/>
  <c r="M942" i="3"/>
  <c r="T942" i="3"/>
  <c r="N942" i="3"/>
  <c r="O942" i="3"/>
  <c r="P942" i="3"/>
  <c r="Q942" i="3"/>
  <c r="C943" i="3"/>
  <c r="G943" i="3"/>
  <c r="H943" i="3"/>
  <c r="I943" i="3"/>
  <c r="J943" i="3"/>
  <c r="K943" i="3"/>
  <c r="R943" i="3" s="1"/>
  <c r="M943" i="3"/>
  <c r="T943" i="3" s="1"/>
  <c r="N943" i="3"/>
  <c r="O943" i="3"/>
  <c r="P943" i="3"/>
  <c r="Q943" i="3"/>
  <c r="C944" i="3"/>
  <c r="G944" i="3"/>
  <c r="H944" i="3"/>
  <c r="I944" i="3"/>
  <c r="J944" i="3"/>
  <c r="K944" i="3"/>
  <c r="R944" i="3"/>
  <c r="M944" i="3"/>
  <c r="T944" i="3"/>
  <c r="N944" i="3"/>
  <c r="O944" i="3"/>
  <c r="P944" i="3"/>
  <c r="Q944" i="3"/>
  <c r="C945" i="3"/>
  <c r="G945" i="3"/>
  <c r="H945" i="3"/>
  <c r="I945" i="3"/>
  <c r="J945" i="3"/>
  <c r="K945" i="3"/>
  <c r="R945" i="3" s="1"/>
  <c r="M945" i="3"/>
  <c r="T945" i="3" s="1"/>
  <c r="N945" i="3"/>
  <c r="O945" i="3"/>
  <c r="P945" i="3"/>
  <c r="Q945" i="3"/>
  <c r="C946" i="3"/>
  <c r="G946" i="3"/>
  <c r="H946" i="3"/>
  <c r="I946" i="3"/>
  <c r="J946" i="3"/>
  <c r="K946" i="3"/>
  <c r="R946" i="3"/>
  <c r="M946" i="3"/>
  <c r="T946" i="3"/>
  <c r="N946" i="3"/>
  <c r="O946" i="3"/>
  <c r="P946" i="3"/>
  <c r="Q946" i="3"/>
  <c r="C947" i="3"/>
  <c r="G947" i="3"/>
  <c r="H947" i="3"/>
  <c r="I947" i="3"/>
  <c r="J947" i="3"/>
  <c r="K947" i="3"/>
  <c r="R947" i="3" s="1"/>
  <c r="M947" i="3"/>
  <c r="T947" i="3" s="1"/>
  <c r="N947" i="3"/>
  <c r="O947" i="3"/>
  <c r="P947" i="3"/>
  <c r="Q947" i="3"/>
  <c r="C948" i="3"/>
  <c r="G948" i="3"/>
  <c r="H948" i="3"/>
  <c r="I948" i="3"/>
  <c r="J948" i="3"/>
  <c r="K948" i="3"/>
  <c r="R948" i="3"/>
  <c r="M948" i="3"/>
  <c r="T948" i="3"/>
  <c r="N948" i="3"/>
  <c r="O948" i="3"/>
  <c r="P948" i="3"/>
  <c r="Q948" i="3"/>
  <c r="C949" i="3"/>
  <c r="G949" i="3"/>
  <c r="H949" i="3"/>
  <c r="I949" i="3"/>
  <c r="J949" i="3"/>
  <c r="K949" i="3"/>
  <c r="R949" i="3" s="1"/>
  <c r="M949" i="3"/>
  <c r="T949" i="3" s="1"/>
  <c r="N949" i="3"/>
  <c r="O949" i="3"/>
  <c r="P949" i="3"/>
  <c r="Q949" i="3"/>
  <c r="C950" i="3"/>
  <c r="G950" i="3"/>
  <c r="H950" i="3"/>
  <c r="I950" i="3"/>
  <c r="J950" i="3"/>
  <c r="K950" i="3"/>
  <c r="R950" i="3"/>
  <c r="M950" i="3"/>
  <c r="T950" i="3"/>
  <c r="N950" i="3"/>
  <c r="O950" i="3"/>
  <c r="P950" i="3"/>
  <c r="Q950" i="3"/>
  <c r="C951" i="3"/>
  <c r="G951" i="3"/>
  <c r="H951" i="3"/>
  <c r="I951" i="3"/>
  <c r="J951" i="3"/>
  <c r="K951" i="3"/>
  <c r="R951" i="3" s="1"/>
  <c r="M951" i="3"/>
  <c r="T951" i="3" s="1"/>
  <c r="N951" i="3"/>
  <c r="O951" i="3"/>
  <c r="P951" i="3"/>
  <c r="Q951" i="3"/>
  <c r="C952" i="3"/>
  <c r="G952" i="3"/>
  <c r="H952" i="3"/>
  <c r="I952" i="3"/>
  <c r="J952" i="3"/>
  <c r="K952" i="3"/>
  <c r="R952" i="3"/>
  <c r="M952" i="3"/>
  <c r="T952" i="3"/>
  <c r="N952" i="3"/>
  <c r="O952" i="3"/>
  <c r="P952" i="3"/>
  <c r="Q952" i="3"/>
  <c r="C953" i="3"/>
  <c r="G953" i="3"/>
  <c r="H953" i="3"/>
  <c r="I953" i="3"/>
  <c r="J953" i="3"/>
  <c r="K953" i="3"/>
  <c r="R953" i="3" s="1"/>
  <c r="M953" i="3"/>
  <c r="T953" i="3" s="1"/>
  <c r="N953" i="3"/>
  <c r="O953" i="3"/>
  <c r="P953" i="3"/>
  <c r="Q953" i="3"/>
  <c r="C954" i="3"/>
  <c r="G954" i="3"/>
  <c r="H954" i="3"/>
  <c r="I954" i="3"/>
  <c r="J954" i="3"/>
  <c r="K954" i="3"/>
  <c r="R954" i="3"/>
  <c r="M954" i="3"/>
  <c r="T954" i="3"/>
  <c r="N954" i="3"/>
  <c r="O954" i="3"/>
  <c r="P954" i="3"/>
  <c r="Q954" i="3"/>
  <c r="C955" i="3"/>
  <c r="G955" i="3"/>
  <c r="H955" i="3"/>
  <c r="I955" i="3"/>
  <c r="J955" i="3"/>
  <c r="K955" i="3"/>
  <c r="R955" i="3" s="1"/>
  <c r="M955" i="3"/>
  <c r="T955" i="3" s="1"/>
  <c r="N955" i="3"/>
  <c r="O955" i="3"/>
  <c r="P955" i="3"/>
  <c r="Q955" i="3"/>
  <c r="C956" i="3"/>
  <c r="G956" i="3"/>
  <c r="H956" i="3"/>
  <c r="I956" i="3"/>
  <c r="J956" i="3"/>
  <c r="K956" i="3"/>
  <c r="R956" i="3"/>
  <c r="M956" i="3"/>
  <c r="T956" i="3"/>
  <c r="N956" i="3"/>
  <c r="O956" i="3"/>
  <c r="P956" i="3"/>
  <c r="Q956" i="3"/>
  <c r="C957" i="3"/>
  <c r="G957" i="3"/>
  <c r="H957" i="3"/>
  <c r="I957" i="3"/>
  <c r="J957" i="3"/>
  <c r="K957" i="3"/>
  <c r="R957" i="3" s="1"/>
  <c r="M957" i="3"/>
  <c r="T957" i="3" s="1"/>
  <c r="N957" i="3"/>
  <c r="O957" i="3"/>
  <c r="P957" i="3"/>
  <c r="Q957" i="3"/>
  <c r="C958" i="3"/>
  <c r="G958" i="3"/>
  <c r="H958" i="3"/>
  <c r="I958" i="3"/>
  <c r="J958" i="3"/>
  <c r="K958" i="3"/>
  <c r="R958" i="3"/>
  <c r="M958" i="3"/>
  <c r="T958" i="3"/>
  <c r="N958" i="3"/>
  <c r="O958" i="3"/>
  <c r="P958" i="3"/>
  <c r="Q958" i="3"/>
  <c r="C959" i="3"/>
  <c r="G959" i="3"/>
  <c r="H959" i="3"/>
  <c r="I959" i="3"/>
  <c r="J959" i="3"/>
  <c r="K959" i="3"/>
  <c r="R959" i="3" s="1"/>
  <c r="M959" i="3"/>
  <c r="T959" i="3" s="1"/>
  <c r="N959" i="3"/>
  <c r="O959" i="3"/>
  <c r="P959" i="3"/>
  <c r="Q959" i="3"/>
  <c r="C960" i="3"/>
  <c r="G960" i="3"/>
  <c r="H960" i="3"/>
  <c r="I960" i="3"/>
  <c r="J960" i="3"/>
  <c r="K960" i="3"/>
  <c r="R960" i="3"/>
  <c r="M960" i="3"/>
  <c r="T960" i="3"/>
  <c r="N960" i="3"/>
  <c r="O960" i="3"/>
  <c r="P960" i="3"/>
  <c r="Q960" i="3"/>
  <c r="C961" i="3"/>
  <c r="G961" i="3"/>
  <c r="H961" i="3"/>
  <c r="I961" i="3"/>
  <c r="J961" i="3"/>
  <c r="K961" i="3"/>
  <c r="R961" i="3" s="1"/>
  <c r="M961" i="3"/>
  <c r="T961" i="3" s="1"/>
  <c r="N961" i="3"/>
  <c r="O961" i="3"/>
  <c r="P961" i="3"/>
  <c r="Q961" i="3"/>
  <c r="C962" i="3"/>
  <c r="G962" i="3"/>
  <c r="H962" i="3"/>
  <c r="I962" i="3"/>
  <c r="J962" i="3"/>
  <c r="K962" i="3"/>
  <c r="R962" i="3"/>
  <c r="M962" i="3"/>
  <c r="T962" i="3"/>
  <c r="N962" i="3"/>
  <c r="O962" i="3"/>
  <c r="P962" i="3"/>
  <c r="Q962" i="3"/>
  <c r="C963" i="3"/>
  <c r="G963" i="3"/>
  <c r="H963" i="3"/>
  <c r="I963" i="3"/>
  <c r="J963" i="3"/>
  <c r="K963" i="3"/>
  <c r="R963" i="3" s="1"/>
  <c r="M963" i="3"/>
  <c r="T963" i="3" s="1"/>
  <c r="N963" i="3"/>
  <c r="O963" i="3"/>
  <c r="P963" i="3"/>
  <c r="Q963" i="3"/>
  <c r="C964" i="3"/>
  <c r="G964" i="3"/>
  <c r="H964" i="3"/>
  <c r="I964" i="3"/>
  <c r="J964" i="3"/>
  <c r="K964" i="3"/>
  <c r="R964" i="3"/>
  <c r="M964" i="3"/>
  <c r="T964" i="3"/>
  <c r="N964" i="3"/>
  <c r="O964" i="3"/>
  <c r="P964" i="3"/>
  <c r="Q964" i="3"/>
  <c r="C965" i="3"/>
  <c r="G965" i="3"/>
  <c r="H965" i="3"/>
  <c r="I965" i="3"/>
  <c r="J965" i="3"/>
  <c r="K965" i="3"/>
  <c r="R965" i="3" s="1"/>
  <c r="M965" i="3"/>
  <c r="T965" i="3" s="1"/>
  <c r="N965" i="3"/>
  <c r="O965" i="3"/>
  <c r="P965" i="3"/>
  <c r="Q965" i="3"/>
  <c r="C966" i="3"/>
  <c r="G966" i="3"/>
  <c r="H966" i="3"/>
  <c r="I966" i="3"/>
  <c r="J966" i="3"/>
  <c r="K966" i="3"/>
  <c r="R966" i="3"/>
  <c r="M966" i="3"/>
  <c r="T966" i="3"/>
  <c r="N966" i="3"/>
  <c r="O966" i="3"/>
  <c r="P966" i="3"/>
  <c r="Q966" i="3"/>
  <c r="C967" i="3"/>
  <c r="G967" i="3"/>
  <c r="H967" i="3"/>
  <c r="I967" i="3"/>
  <c r="J967" i="3"/>
  <c r="K967" i="3"/>
  <c r="R967" i="3" s="1"/>
  <c r="M967" i="3"/>
  <c r="T967" i="3" s="1"/>
  <c r="N967" i="3"/>
  <c r="O967" i="3"/>
  <c r="P967" i="3"/>
  <c r="Q967" i="3"/>
  <c r="C968" i="3"/>
  <c r="G968" i="3"/>
  <c r="H968" i="3"/>
  <c r="I968" i="3"/>
  <c r="J968" i="3"/>
  <c r="K968" i="3"/>
  <c r="R968" i="3"/>
  <c r="M968" i="3"/>
  <c r="T968" i="3"/>
  <c r="N968" i="3"/>
  <c r="O968" i="3"/>
  <c r="P968" i="3"/>
  <c r="Q968" i="3"/>
  <c r="C969" i="3"/>
  <c r="G969" i="3"/>
  <c r="H969" i="3"/>
  <c r="I969" i="3"/>
  <c r="J969" i="3"/>
  <c r="K969" i="3"/>
  <c r="R969" i="3" s="1"/>
  <c r="M969" i="3"/>
  <c r="T969" i="3" s="1"/>
  <c r="N969" i="3"/>
  <c r="O969" i="3"/>
  <c r="P969" i="3"/>
  <c r="Q969" i="3"/>
  <c r="C970" i="3"/>
  <c r="G970" i="3"/>
  <c r="H970" i="3"/>
  <c r="I970" i="3"/>
  <c r="J970" i="3"/>
  <c r="K970" i="3"/>
  <c r="R970" i="3" s="1"/>
  <c r="M970" i="3"/>
  <c r="T970" i="3" s="1"/>
  <c r="N970" i="3"/>
  <c r="O970" i="3"/>
  <c r="P970" i="3"/>
  <c r="Q970" i="3"/>
  <c r="C971" i="3"/>
  <c r="G971" i="3"/>
  <c r="H971" i="3"/>
  <c r="I971" i="3"/>
  <c r="J971" i="3"/>
  <c r="K971" i="3"/>
  <c r="R971" i="3" s="1"/>
  <c r="M971" i="3"/>
  <c r="T971" i="3" s="1"/>
  <c r="N971" i="3"/>
  <c r="O971" i="3"/>
  <c r="P971" i="3"/>
  <c r="Q971" i="3"/>
  <c r="C972" i="3"/>
  <c r="G972" i="3"/>
  <c r="H972" i="3"/>
  <c r="I972" i="3"/>
  <c r="J972" i="3"/>
  <c r="K972" i="3"/>
  <c r="R972" i="3"/>
  <c r="M972" i="3"/>
  <c r="T972" i="3" s="1"/>
  <c r="N972" i="3"/>
  <c r="O972" i="3"/>
  <c r="P972" i="3"/>
  <c r="Q972" i="3"/>
  <c r="C973" i="3"/>
  <c r="G973" i="3"/>
  <c r="H973" i="3"/>
  <c r="I973" i="3"/>
  <c r="J973" i="3"/>
  <c r="K973" i="3"/>
  <c r="R973" i="3" s="1"/>
  <c r="M973" i="3"/>
  <c r="T973" i="3" s="1"/>
  <c r="N973" i="3"/>
  <c r="O973" i="3"/>
  <c r="P973" i="3"/>
  <c r="Q973" i="3"/>
  <c r="C974" i="3"/>
  <c r="G974" i="3"/>
  <c r="H974" i="3"/>
  <c r="I974" i="3"/>
  <c r="J974" i="3"/>
  <c r="K974" i="3"/>
  <c r="R974" i="3"/>
  <c r="M974" i="3"/>
  <c r="T974" i="3" s="1"/>
  <c r="N974" i="3"/>
  <c r="O974" i="3"/>
  <c r="P974" i="3"/>
  <c r="Q974" i="3"/>
  <c r="C975" i="3"/>
  <c r="G975" i="3"/>
  <c r="H975" i="3"/>
  <c r="I975" i="3"/>
  <c r="J975" i="3"/>
  <c r="K975" i="3"/>
  <c r="R975" i="3" s="1"/>
  <c r="M975" i="3"/>
  <c r="T975" i="3" s="1"/>
  <c r="N975" i="3"/>
  <c r="O975" i="3"/>
  <c r="P975" i="3"/>
  <c r="Q975" i="3"/>
  <c r="C976" i="3"/>
  <c r="G976" i="3"/>
  <c r="H976" i="3"/>
  <c r="I976" i="3"/>
  <c r="J976" i="3"/>
  <c r="K976" i="3"/>
  <c r="M976" i="3"/>
  <c r="T976" i="3" s="1"/>
  <c r="N976" i="3"/>
  <c r="O976" i="3"/>
  <c r="P976" i="3"/>
  <c r="Q976" i="3"/>
  <c r="R976" i="3"/>
  <c r="C977" i="3"/>
  <c r="G977" i="3"/>
  <c r="H977" i="3"/>
  <c r="I977" i="3"/>
  <c r="J977" i="3"/>
  <c r="K977" i="3"/>
  <c r="R977" i="3" s="1"/>
  <c r="M977" i="3"/>
  <c r="T977" i="3" s="1"/>
  <c r="N977" i="3"/>
  <c r="O977" i="3"/>
  <c r="P977" i="3"/>
  <c r="Q977" i="3"/>
  <c r="C978" i="3"/>
  <c r="G978" i="3"/>
  <c r="H978" i="3"/>
  <c r="I978" i="3"/>
  <c r="J978" i="3"/>
  <c r="K978" i="3"/>
  <c r="R978" i="3"/>
  <c r="M978" i="3"/>
  <c r="T978" i="3"/>
  <c r="N978" i="3"/>
  <c r="O978" i="3"/>
  <c r="P978" i="3"/>
  <c r="Q978" i="3"/>
  <c r="C979" i="3"/>
  <c r="G979" i="3"/>
  <c r="H979" i="3"/>
  <c r="I979" i="3"/>
  <c r="J979" i="3"/>
  <c r="K979" i="3"/>
  <c r="R979" i="3" s="1"/>
  <c r="M979" i="3"/>
  <c r="T979" i="3" s="1"/>
  <c r="N979" i="3"/>
  <c r="O979" i="3"/>
  <c r="P979" i="3"/>
  <c r="Q979" i="3"/>
  <c r="C980" i="3"/>
  <c r="G980" i="3"/>
  <c r="H980" i="3"/>
  <c r="I980" i="3"/>
  <c r="J980" i="3"/>
  <c r="K980" i="3"/>
  <c r="R980" i="3"/>
  <c r="M980" i="3"/>
  <c r="T980" i="3"/>
  <c r="N980" i="3"/>
  <c r="O980" i="3"/>
  <c r="P980" i="3"/>
  <c r="Q980" i="3"/>
  <c r="C981" i="3"/>
  <c r="G981" i="3"/>
  <c r="H981" i="3"/>
  <c r="I981" i="3"/>
  <c r="J981" i="3"/>
  <c r="K981" i="3"/>
  <c r="R981" i="3" s="1"/>
  <c r="M981" i="3"/>
  <c r="T981" i="3" s="1"/>
  <c r="N981" i="3"/>
  <c r="O981" i="3"/>
  <c r="P981" i="3"/>
  <c r="Q981" i="3"/>
  <c r="C982" i="3"/>
  <c r="G982" i="3"/>
  <c r="H982" i="3"/>
  <c r="I982" i="3"/>
  <c r="J982" i="3"/>
  <c r="K982" i="3"/>
  <c r="R982" i="3"/>
  <c r="M982" i="3"/>
  <c r="T982" i="3"/>
  <c r="N982" i="3"/>
  <c r="O982" i="3"/>
  <c r="P982" i="3"/>
  <c r="Q982" i="3"/>
  <c r="C983" i="3"/>
  <c r="G983" i="3"/>
  <c r="H983" i="3"/>
  <c r="I983" i="3"/>
  <c r="J983" i="3"/>
  <c r="K983" i="3"/>
  <c r="R983" i="3" s="1"/>
  <c r="M983" i="3"/>
  <c r="T983" i="3" s="1"/>
  <c r="N983" i="3"/>
  <c r="O983" i="3"/>
  <c r="P983" i="3"/>
  <c r="Q983" i="3"/>
  <c r="C984" i="3"/>
  <c r="G984" i="3"/>
  <c r="H984" i="3"/>
  <c r="I984" i="3"/>
  <c r="J984" i="3"/>
  <c r="K984" i="3"/>
  <c r="R984" i="3"/>
  <c r="M984" i="3"/>
  <c r="T984" i="3"/>
  <c r="N984" i="3"/>
  <c r="O984" i="3"/>
  <c r="P984" i="3"/>
  <c r="Q984" i="3"/>
  <c r="C985" i="3"/>
  <c r="G985" i="3"/>
  <c r="H985" i="3"/>
  <c r="I985" i="3"/>
  <c r="J985" i="3"/>
  <c r="K985" i="3"/>
  <c r="R985" i="3" s="1"/>
  <c r="M985" i="3"/>
  <c r="T985" i="3" s="1"/>
  <c r="N985" i="3"/>
  <c r="O985" i="3"/>
  <c r="P985" i="3"/>
  <c r="Q985" i="3"/>
  <c r="C986" i="3"/>
  <c r="G986" i="3"/>
  <c r="H986" i="3"/>
  <c r="I986" i="3"/>
  <c r="J986" i="3"/>
  <c r="K986" i="3"/>
  <c r="R986" i="3"/>
  <c r="M986" i="3"/>
  <c r="T986" i="3"/>
  <c r="N986" i="3"/>
  <c r="O986" i="3"/>
  <c r="P986" i="3"/>
  <c r="Q986" i="3"/>
  <c r="C987" i="3"/>
  <c r="G987" i="3"/>
  <c r="H987" i="3"/>
  <c r="I987" i="3"/>
  <c r="J987" i="3"/>
  <c r="K987" i="3"/>
  <c r="R987" i="3" s="1"/>
  <c r="M987" i="3"/>
  <c r="T987" i="3" s="1"/>
  <c r="N987" i="3"/>
  <c r="O987" i="3"/>
  <c r="P987" i="3"/>
  <c r="Q987" i="3"/>
  <c r="C988" i="3"/>
  <c r="G988" i="3"/>
  <c r="H988" i="3"/>
  <c r="I988" i="3"/>
  <c r="J988" i="3"/>
  <c r="K988" i="3"/>
  <c r="R988" i="3"/>
  <c r="M988" i="3"/>
  <c r="T988" i="3"/>
  <c r="N988" i="3"/>
  <c r="O988" i="3"/>
  <c r="P988" i="3"/>
  <c r="Q988" i="3"/>
  <c r="C989" i="3"/>
  <c r="G989" i="3"/>
  <c r="H989" i="3"/>
  <c r="I989" i="3"/>
  <c r="J989" i="3"/>
  <c r="K989" i="3"/>
  <c r="R989" i="3" s="1"/>
  <c r="M989" i="3"/>
  <c r="T989" i="3" s="1"/>
  <c r="N989" i="3"/>
  <c r="O989" i="3"/>
  <c r="P989" i="3"/>
  <c r="Q989" i="3"/>
  <c r="C990" i="3"/>
  <c r="G990" i="3"/>
  <c r="H990" i="3"/>
  <c r="I990" i="3"/>
  <c r="J990" i="3"/>
  <c r="K990" i="3"/>
  <c r="M990" i="3"/>
  <c r="T990" i="3" s="1"/>
  <c r="N990" i="3"/>
  <c r="O990" i="3"/>
  <c r="P990" i="3"/>
  <c r="Q990" i="3"/>
  <c r="R990" i="3"/>
  <c r="C991" i="3"/>
  <c r="G991" i="3"/>
  <c r="H991" i="3"/>
  <c r="I991" i="3"/>
  <c r="J991" i="3"/>
  <c r="K991" i="3"/>
  <c r="R991" i="3" s="1"/>
  <c r="M991" i="3"/>
  <c r="T991" i="3" s="1"/>
  <c r="N991" i="3"/>
  <c r="O991" i="3"/>
  <c r="P991" i="3"/>
  <c r="Q991" i="3"/>
  <c r="C992" i="3"/>
  <c r="G992" i="3"/>
  <c r="H992" i="3"/>
  <c r="I992" i="3"/>
  <c r="J992" i="3"/>
  <c r="K992" i="3"/>
  <c r="R992" i="3" s="1"/>
  <c r="M992" i="3"/>
  <c r="T992" i="3"/>
  <c r="N992" i="3"/>
  <c r="O992" i="3"/>
  <c r="P992" i="3"/>
  <c r="Q992" i="3"/>
  <c r="C993" i="3"/>
  <c r="G993" i="3"/>
  <c r="H993" i="3"/>
  <c r="I993" i="3"/>
  <c r="J993" i="3"/>
  <c r="K993" i="3"/>
  <c r="R993" i="3" s="1"/>
  <c r="M993" i="3"/>
  <c r="T993" i="3" s="1"/>
  <c r="N993" i="3"/>
  <c r="O993" i="3"/>
  <c r="P993" i="3"/>
  <c r="Q993" i="3"/>
  <c r="C994" i="3"/>
  <c r="G994" i="3"/>
  <c r="H994" i="3"/>
  <c r="I994" i="3"/>
  <c r="J994" i="3"/>
  <c r="K994" i="3"/>
  <c r="R994" i="3" s="1"/>
  <c r="M994" i="3"/>
  <c r="T994" i="3"/>
  <c r="N994" i="3"/>
  <c r="O994" i="3"/>
  <c r="P994" i="3"/>
  <c r="Q994" i="3"/>
  <c r="C995" i="3"/>
  <c r="G995" i="3"/>
  <c r="H995" i="3"/>
  <c r="I995" i="3"/>
  <c r="J995" i="3"/>
  <c r="K995" i="3"/>
  <c r="R995" i="3" s="1"/>
  <c r="M995" i="3"/>
  <c r="T995" i="3" s="1"/>
  <c r="N995" i="3"/>
  <c r="O995" i="3"/>
  <c r="P995" i="3"/>
  <c r="Q995" i="3"/>
  <c r="C996" i="3"/>
  <c r="G996" i="3"/>
  <c r="H996" i="3"/>
  <c r="I996" i="3"/>
  <c r="J996" i="3"/>
  <c r="K996" i="3"/>
  <c r="R996" i="3" s="1"/>
  <c r="M996" i="3"/>
  <c r="T996" i="3"/>
  <c r="N996" i="3"/>
  <c r="O996" i="3"/>
  <c r="P996" i="3"/>
  <c r="Q996" i="3"/>
  <c r="C22" i="3"/>
  <c r="H22" i="3"/>
  <c r="I22" i="3"/>
  <c r="K22" i="3"/>
  <c r="M22" i="3"/>
  <c r="T22" i="3" s="1"/>
  <c r="C23" i="3"/>
  <c r="H23" i="3"/>
  <c r="G23" i="3"/>
  <c r="I23" i="3"/>
  <c r="K23" i="3"/>
  <c r="M23" i="3"/>
  <c r="T23" i="3" s="1"/>
  <c r="C24" i="3"/>
  <c r="H24" i="3"/>
  <c r="G24" i="3"/>
  <c r="I24" i="3"/>
  <c r="J24" i="3"/>
  <c r="K24" i="3"/>
  <c r="R24" i="3"/>
  <c r="M24" i="3"/>
  <c r="T24" i="3"/>
  <c r="C25" i="3"/>
  <c r="H25" i="3"/>
  <c r="G25" i="3"/>
  <c r="I25" i="3"/>
  <c r="J25" i="3" s="1"/>
  <c r="K25" i="3"/>
  <c r="K26" i="3"/>
  <c r="M25" i="3"/>
  <c r="T25" i="3" s="1"/>
  <c r="C26" i="3"/>
  <c r="H26" i="3"/>
  <c r="I26" i="3"/>
  <c r="J26" i="3"/>
  <c r="M26" i="3"/>
  <c r="T26" i="3" s="1"/>
  <c r="M18" i="3"/>
  <c r="M19" i="3"/>
  <c r="M20" i="3"/>
  <c r="M21" i="3"/>
  <c r="K18" i="3"/>
  <c r="K19" i="3"/>
  <c r="K20" i="3"/>
  <c r="R20" i="3" s="1"/>
  <c r="K21" i="3"/>
  <c r="M17" i="3"/>
  <c r="T17" i="3" s="1"/>
  <c r="K17" i="3"/>
  <c r="H279" i="2"/>
  <c r="H274" i="2"/>
  <c r="H272" i="2"/>
  <c r="H273" i="2"/>
  <c r="H276" i="2"/>
  <c r="H269" i="2"/>
  <c r="H266" i="2"/>
  <c r="H261" i="2"/>
  <c r="H255" i="2"/>
  <c r="H254" i="2"/>
  <c r="H242" i="2"/>
  <c r="H245" i="2"/>
  <c r="H237" i="2"/>
  <c r="H227" i="2"/>
  <c r="H223" i="2"/>
  <c r="H225" i="2"/>
  <c r="H213" i="2"/>
  <c r="H210" i="2"/>
  <c r="H211" i="2"/>
  <c r="H209" i="2"/>
  <c r="H199" i="2"/>
  <c r="H197" i="2"/>
  <c r="H192" i="2"/>
  <c r="H187" i="2"/>
  <c r="H191" i="2"/>
  <c r="H183" i="2"/>
  <c r="H181" i="2"/>
  <c r="H174" i="2"/>
  <c r="H171" i="2"/>
  <c r="H169" i="2"/>
  <c r="H163" i="2"/>
  <c r="H158" i="2"/>
  <c r="H152" i="2"/>
  <c r="H156" i="2"/>
  <c r="H151" i="2"/>
  <c r="H146" i="2"/>
  <c r="H142" i="2"/>
  <c r="H145" i="2"/>
  <c r="H137" i="2"/>
  <c r="H140" i="2"/>
  <c r="H138" i="2"/>
  <c r="H134" i="2"/>
  <c r="H136" i="2"/>
  <c r="H132" i="2"/>
  <c r="H129" i="2"/>
  <c r="H126" i="2"/>
  <c r="H124" i="2"/>
  <c r="H110" i="2"/>
  <c r="H107" i="2"/>
  <c r="H103" i="2"/>
  <c r="H102" i="2"/>
  <c r="H106" i="2"/>
  <c r="H100" i="2"/>
  <c r="H101" i="2"/>
  <c r="H117" i="2"/>
  <c r="H89" i="2"/>
  <c r="H118" i="2"/>
  <c r="H115" i="2"/>
  <c r="H86" i="2"/>
  <c r="H120" i="2"/>
  <c r="H93" i="2"/>
  <c r="H94" i="2"/>
  <c r="H90" i="2"/>
  <c r="H88" i="2"/>
  <c r="H87" i="2"/>
  <c r="H83" i="2"/>
  <c r="H82" i="2"/>
  <c r="H78" i="2"/>
  <c r="H79" i="2"/>
  <c r="H81" i="2"/>
  <c r="H73" i="2"/>
  <c r="H71" i="2"/>
  <c r="H66" i="2"/>
  <c r="H54" i="2"/>
  <c r="H52" i="2"/>
  <c r="H47" i="2"/>
  <c r="H48" i="2"/>
  <c r="H42" i="2"/>
  <c r="H45" i="2"/>
  <c r="H46" i="2"/>
  <c r="H43" i="2"/>
  <c r="O41" i="3"/>
  <c r="N41" i="3"/>
  <c r="H40" i="2"/>
  <c r="H41" i="2"/>
  <c r="P41" i="3"/>
  <c r="H39" i="2"/>
  <c r="P40" i="3"/>
  <c r="P39" i="3"/>
  <c r="O40" i="3"/>
  <c r="J39" i="3"/>
  <c r="P38" i="3"/>
  <c r="O39" i="3"/>
  <c r="Q39" i="3" s="1"/>
  <c r="P37" i="3"/>
  <c r="O38" i="3"/>
  <c r="J37" i="3"/>
  <c r="O37" i="3"/>
  <c r="P35" i="3"/>
  <c r="J34" i="3"/>
  <c r="P33" i="3"/>
  <c r="P34" i="3"/>
  <c r="Q34" i="3" s="1"/>
  <c r="O33" i="3"/>
  <c r="N33" i="3"/>
  <c r="O34" i="3"/>
  <c r="P32" i="3"/>
  <c r="J32" i="3"/>
  <c r="H36" i="2"/>
  <c r="O32" i="3"/>
  <c r="O31" i="3"/>
  <c r="N31" i="3" s="1"/>
  <c r="J30" i="3"/>
  <c r="O30" i="3"/>
  <c r="N30" i="3" s="1"/>
  <c r="P30" i="3"/>
  <c r="P29" i="3"/>
  <c r="J28" i="3"/>
  <c r="J29" i="3"/>
  <c r="O29" i="3"/>
  <c r="P28" i="3"/>
  <c r="O27" i="3"/>
  <c r="N27" i="3" s="1"/>
  <c r="O28" i="3"/>
  <c r="N28" i="3" s="1"/>
  <c r="J27" i="3"/>
  <c r="P27" i="3"/>
  <c r="J23" i="3"/>
  <c r="J22" i="3"/>
  <c r="H995" i="2"/>
  <c r="H990" i="2"/>
  <c r="H983" i="2"/>
  <c r="E980" i="2"/>
  <c r="H978" i="2"/>
  <c r="H976" i="2"/>
  <c r="E968" i="2"/>
  <c r="E966" i="2"/>
  <c r="H964" i="2"/>
  <c r="H960" i="2"/>
  <c r="H945" i="2"/>
  <c r="H939" i="2"/>
  <c r="H934" i="2"/>
  <c r="H924" i="2"/>
  <c r="H908" i="2"/>
  <c r="H906" i="2"/>
  <c r="H898" i="2"/>
  <c r="H896" i="2"/>
  <c r="H890" i="2"/>
  <c r="H888" i="2"/>
  <c r="H874" i="2"/>
  <c r="E994" i="2"/>
  <c r="E993" i="2"/>
  <c r="H992" i="2"/>
  <c r="H988" i="2"/>
  <c r="H986" i="2"/>
  <c r="E982" i="2"/>
  <c r="H981" i="2"/>
  <c r="H974" i="2"/>
  <c r="H969" i="2"/>
  <c r="H962" i="2"/>
  <c r="H957" i="2"/>
  <c r="H953" i="2"/>
  <c r="H951" i="2"/>
  <c r="E944" i="2"/>
  <c r="H922" i="2"/>
  <c r="H920" i="2"/>
  <c r="H912" i="2"/>
  <c r="H910" i="2"/>
  <c r="H892" i="2"/>
  <c r="H886" i="2"/>
  <c r="H877" i="2"/>
  <c r="H863" i="2"/>
  <c r="H935" i="2"/>
  <c r="H915" i="2"/>
  <c r="H907" i="2"/>
  <c r="H878" i="2"/>
  <c r="H864" i="2"/>
  <c r="H862" i="2"/>
  <c r="H845" i="2"/>
  <c r="H840" i="2"/>
  <c r="H825" i="2"/>
  <c r="H820" i="2"/>
  <c r="H816" i="2"/>
  <c r="H813" i="2"/>
  <c r="H804" i="2"/>
  <c r="H789" i="2"/>
  <c r="H769" i="2"/>
  <c r="H872" i="2"/>
  <c r="H866" i="2"/>
  <c r="H858" i="2"/>
  <c r="H848" i="2"/>
  <c r="H828" i="2"/>
  <c r="H818" i="2"/>
  <c r="H811" i="2"/>
  <c r="H802" i="2"/>
  <c r="H800" i="2"/>
  <c r="H792" i="2"/>
  <c r="H790" i="2"/>
  <c r="H788" i="2"/>
  <c r="H784" i="2"/>
  <c r="H747" i="2"/>
  <c r="E759" i="2"/>
  <c r="H759" i="2"/>
  <c r="E755" i="2"/>
  <c r="H755" i="2"/>
  <c r="E767" i="2"/>
  <c r="H767" i="2"/>
  <c r="H728" i="2"/>
  <c r="H720" i="2"/>
  <c r="H718" i="2"/>
  <c r="H714" i="2"/>
  <c r="H712" i="2"/>
  <c r="H706" i="2"/>
  <c r="H704" i="2"/>
  <c r="H681" i="2"/>
  <c r="H667" i="2"/>
  <c r="H655" i="2"/>
  <c r="H647" i="2"/>
  <c r="H633" i="2"/>
  <c r="H631" i="2"/>
  <c r="H630" i="2"/>
  <c r="H616" i="2"/>
  <c r="H603" i="2"/>
  <c r="H584" i="2"/>
  <c r="H570" i="2"/>
  <c r="H569" i="2"/>
  <c r="H552" i="2"/>
  <c r="H546" i="2"/>
  <c r="H537" i="2"/>
  <c r="H729" i="2"/>
  <c r="H723" i="2"/>
  <c r="H689" i="2"/>
  <c r="H666" i="2"/>
  <c r="H660" i="2"/>
  <c r="H644" i="2"/>
  <c r="H551" i="2"/>
  <c r="H778" i="2"/>
  <c r="H774" i="2"/>
  <c r="H766" i="2"/>
  <c r="H756" i="2"/>
  <c r="H748" i="2"/>
  <c r="H742" i="2"/>
  <c r="H740" i="2"/>
  <c r="H732" i="2"/>
  <c r="H730" i="2"/>
  <c r="H724" i="2"/>
  <c r="H702" i="2"/>
  <c r="H690" i="2"/>
  <c r="H687" i="2"/>
  <c r="H684" i="2"/>
  <c r="H683" i="2"/>
  <c r="H672" i="2"/>
  <c r="H661" i="2"/>
  <c r="H653" i="2"/>
  <c r="H643" i="2"/>
  <c r="H639" i="2"/>
  <c r="H638" i="2"/>
  <c r="H625" i="2"/>
  <c r="H624" i="2"/>
  <c r="H610" i="2"/>
  <c r="H588" i="2"/>
  <c r="H586" i="2"/>
  <c r="H574" i="2"/>
  <c r="H572" i="2"/>
  <c r="H544" i="2"/>
  <c r="H518" i="2"/>
  <c r="H505" i="2"/>
  <c r="H536" i="2"/>
  <c r="H500" i="2"/>
  <c r="H490" i="2"/>
  <c r="H489" i="2"/>
  <c r="H488" i="2"/>
  <c r="H486" i="2"/>
  <c r="H481" i="2"/>
  <c r="H480" i="2"/>
  <c r="H470" i="2"/>
  <c r="H469" i="2"/>
  <c r="H468" i="2"/>
  <c r="H466" i="2"/>
  <c r="H461" i="2"/>
  <c r="H460" i="2"/>
  <c r="H450" i="2"/>
  <c r="H449" i="2"/>
  <c r="H448" i="2"/>
  <c r="E413" i="2"/>
  <c r="H381" i="2"/>
  <c r="H496" i="2"/>
  <c r="H495" i="2"/>
  <c r="H494" i="2"/>
  <c r="H476" i="2"/>
  <c r="H475" i="2"/>
  <c r="H474" i="2"/>
  <c r="H456" i="2"/>
  <c r="H455" i="2"/>
  <c r="H454" i="2"/>
  <c r="H445" i="2"/>
  <c r="H435" i="2"/>
  <c r="H434" i="2"/>
  <c r="H421" i="2"/>
  <c r="H416" i="2"/>
  <c r="H405" i="2"/>
  <c r="E405" i="2"/>
  <c r="H399" i="2"/>
  <c r="E399" i="2"/>
  <c r="H433" i="2"/>
  <c r="H427" i="2"/>
  <c r="E427" i="2"/>
  <c r="H390" i="2"/>
  <c r="H423" i="2"/>
  <c r="H417" i="2"/>
  <c r="H414" i="2"/>
  <c r="H409" i="2"/>
  <c r="H406" i="2"/>
  <c r="H382" i="2"/>
  <c r="H360" i="2"/>
  <c r="H354" i="2"/>
  <c r="H348" i="2"/>
  <c r="H326" i="2"/>
  <c r="H324" i="2"/>
  <c r="H320" i="2"/>
  <c r="H318" i="2"/>
  <c r="H316" i="2"/>
  <c r="H304" i="2"/>
  <c r="H302" i="2"/>
  <c r="H296" i="2"/>
  <c r="H294" i="2"/>
  <c r="E244" i="2"/>
  <c r="H244" i="2"/>
  <c r="E236" i="2"/>
  <c r="H236" i="2"/>
  <c r="E228" i="2"/>
  <c r="H228" i="2"/>
  <c r="H351" i="2"/>
  <c r="H339" i="2"/>
  <c r="H327" i="2"/>
  <c r="H321" i="2"/>
  <c r="H267" i="2"/>
  <c r="H259" i="2"/>
  <c r="H432" i="2"/>
  <c r="H425" i="2"/>
  <c r="H407" i="2"/>
  <c r="H380" i="2"/>
  <c r="H374" i="2"/>
  <c r="H368" i="2"/>
  <c r="H346" i="2"/>
  <c r="H334" i="2"/>
  <c r="H312" i="2"/>
  <c r="H310" i="2"/>
  <c r="H292" i="2"/>
  <c r="H280" i="2"/>
  <c r="H271" i="2"/>
  <c r="H260" i="2"/>
  <c r="H257" i="2"/>
  <c r="H248" i="2"/>
  <c r="H241" i="2"/>
  <c r="H233" i="2"/>
  <c r="H231" i="2"/>
  <c r="H178" i="2"/>
  <c r="H164" i="2"/>
  <c r="E164" i="2"/>
  <c r="H212" i="2"/>
  <c r="H278" i="2"/>
  <c r="H270" i="2"/>
  <c r="H268" i="2"/>
  <c r="H264" i="2"/>
  <c r="H262" i="2"/>
  <c r="H256" i="2"/>
  <c r="H253" i="2"/>
  <c r="H246" i="2"/>
  <c r="H243" i="2"/>
  <c r="H229" i="2"/>
  <c r="H216" i="2"/>
  <c r="H195" i="2"/>
  <c r="E184" i="2"/>
  <c r="H184" i="2"/>
  <c r="H173" i="2"/>
  <c r="E198" i="2"/>
  <c r="H198" i="2"/>
  <c r="E170" i="2"/>
  <c r="H170" i="2"/>
  <c r="H215" i="2"/>
  <c r="H207" i="2"/>
  <c r="H201" i="2"/>
  <c r="H193" i="2"/>
  <c r="H179" i="2"/>
  <c r="H177" i="2"/>
  <c r="H155" i="2"/>
  <c r="H148" i="2"/>
  <c r="H144" i="2"/>
  <c r="H130" i="2"/>
  <c r="H128" i="2"/>
  <c r="H116" i="2"/>
  <c r="H114" i="2"/>
  <c r="H113" i="2"/>
  <c r="H65" i="2"/>
  <c r="H62" i="2"/>
  <c r="E62" i="2"/>
  <c r="H125" i="2"/>
  <c r="E109" i="2"/>
  <c r="E108" i="2"/>
  <c r="H168" i="2"/>
  <c r="H153" i="2"/>
  <c r="H135" i="2"/>
  <c r="H121" i="2"/>
  <c r="H119" i="2"/>
  <c r="E88" i="2"/>
  <c r="E72" i="2"/>
  <c r="H72" i="2"/>
  <c r="H104" i="2"/>
  <c r="H99" i="2"/>
  <c r="H92" i="2"/>
  <c r="H85" i="2"/>
  <c r="H77" i="2"/>
  <c r="H76" i="2"/>
  <c r="H69" i="2"/>
  <c r="H67" i="2"/>
  <c r="H51" i="2"/>
  <c r="H49" i="2"/>
  <c r="H38" i="2"/>
  <c r="H37" i="2"/>
  <c r="H33" i="2"/>
  <c r="E48" i="2"/>
  <c r="H97" i="2"/>
  <c r="H95" i="2"/>
  <c r="H35" i="2"/>
  <c r="H893" i="2"/>
  <c r="E893" i="2"/>
  <c r="H879" i="2"/>
  <c r="E879" i="2"/>
  <c r="H865" i="2"/>
  <c r="E865" i="2"/>
  <c r="H841" i="2"/>
  <c r="E841" i="2"/>
  <c r="E819" i="2"/>
  <c r="H819" i="2"/>
  <c r="E947" i="2"/>
  <c r="E945" i="2"/>
  <c r="H931" i="2"/>
  <c r="H929" i="2"/>
  <c r="H925" i="2"/>
  <c r="H923" i="2"/>
  <c r="H911" i="2"/>
  <c r="H909" i="2"/>
  <c r="H905" i="2"/>
  <c r="H903" i="2"/>
  <c r="H887" i="2"/>
  <c r="E887" i="2"/>
  <c r="H873" i="2"/>
  <c r="E873" i="2"/>
  <c r="H859" i="2"/>
  <c r="E859" i="2"/>
  <c r="E847" i="2"/>
  <c r="H847" i="2"/>
  <c r="H829" i="2"/>
  <c r="E829" i="2"/>
  <c r="H954" i="2"/>
  <c r="H940" i="2"/>
  <c r="H919" i="2"/>
  <c r="H917" i="2"/>
  <c r="H899" i="2"/>
  <c r="H897" i="2"/>
  <c r="H891" i="2"/>
  <c r="E891" i="2"/>
  <c r="H867" i="2"/>
  <c r="E867" i="2"/>
  <c r="H853" i="2"/>
  <c r="E853" i="2"/>
  <c r="H843" i="2"/>
  <c r="E843" i="2"/>
  <c r="H948" i="2"/>
  <c r="H946" i="2"/>
  <c r="H885" i="2"/>
  <c r="E885" i="2"/>
  <c r="H871" i="2"/>
  <c r="E871" i="2"/>
  <c r="E807" i="2"/>
  <c r="H807" i="2"/>
  <c r="H691" i="2"/>
  <c r="E691" i="2"/>
  <c r="H850" i="2"/>
  <c r="H832" i="2"/>
  <c r="H824" i="2"/>
  <c r="H810" i="2"/>
  <c r="H719" i="2"/>
  <c r="E719" i="2"/>
  <c r="H713" i="2"/>
  <c r="E713" i="2"/>
  <c r="H705" i="2"/>
  <c r="E705" i="2"/>
  <c r="H803" i="2"/>
  <c r="H791" i="2"/>
  <c r="H783" i="2"/>
  <c r="H771" i="2"/>
  <c r="H763" i="2"/>
  <c r="H751" i="2"/>
  <c r="H743" i="2"/>
  <c r="H731" i="2"/>
  <c r="H707" i="2"/>
  <c r="E707" i="2"/>
  <c r="H699" i="2"/>
  <c r="E699" i="2"/>
  <c r="H693" i="2"/>
  <c r="E693" i="2"/>
  <c r="H844" i="2"/>
  <c r="H830" i="2"/>
  <c r="H812" i="2"/>
  <c r="H797" i="2"/>
  <c r="H785" i="2"/>
  <c r="H777" i="2"/>
  <c r="H765" i="2"/>
  <c r="H757" i="2"/>
  <c r="H745" i="2"/>
  <c r="H737" i="2"/>
  <c r="H725" i="2"/>
  <c r="H711" i="2"/>
  <c r="E711" i="2"/>
  <c r="E687" i="2"/>
  <c r="H664" i="2"/>
  <c r="H658" i="2"/>
  <c r="H656" i="2"/>
  <c r="H652" i="2"/>
  <c r="H648" i="2"/>
  <c r="H646" i="2"/>
  <c r="H634" i="2"/>
  <c r="H649" i="2"/>
  <c r="H635" i="2"/>
  <c r="H617" i="2"/>
  <c r="H597" i="2"/>
  <c r="E593" i="2"/>
  <c r="H593" i="2"/>
  <c r="H637" i="2"/>
  <c r="H629" i="2"/>
  <c r="H623" i="2"/>
  <c r="H621" i="2"/>
  <c r="H609" i="2"/>
  <c r="E591" i="2"/>
  <c r="H591" i="2"/>
  <c r="H608" i="2"/>
  <c r="H606" i="2"/>
  <c r="E587" i="2"/>
  <c r="E585" i="2"/>
  <c r="H579" i="2"/>
  <c r="H568" i="2"/>
  <c r="H566" i="2"/>
  <c r="H535" i="2"/>
  <c r="H534" i="2"/>
  <c r="H521" i="2"/>
  <c r="H520" i="2"/>
  <c r="H509" i="2"/>
  <c r="H508" i="2"/>
  <c r="H506" i="2"/>
  <c r="H602" i="2"/>
  <c r="H594" i="2"/>
  <c r="H580" i="2"/>
  <c r="H562" i="2"/>
  <c r="H555" i="2"/>
  <c r="H554" i="2"/>
  <c r="H541" i="2"/>
  <c r="H540" i="2"/>
  <c r="H529" i="2"/>
  <c r="H528" i="2"/>
  <c r="H526" i="2"/>
  <c r="H517" i="2"/>
  <c r="H503" i="2"/>
  <c r="H501" i="2"/>
  <c r="H371" i="2"/>
  <c r="E371" i="2"/>
  <c r="H385" i="2"/>
  <c r="E385" i="2"/>
  <c r="H420" i="2"/>
  <c r="H400" i="2"/>
  <c r="H393" i="2"/>
  <c r="E393" i="2"/>
  <c r="H387" i="2"/>
  <c r="E387" i="2"/>
  <c r="H365" i="2"/>
  <c r="E365" i="2"/>
  <c r="H428" i="2"/>
  <c r="H426" i="2"/>
  <c r="H422" i="2"/>
  <c r="H408" i="2"/>
  <c r="H402" i="2"/>
  <c r="H391" i="2"/>
  <c r="E391" i="2"/>
  <c r="H379" i="2"/>
  <c r="E379" i="2"/>
  <c r="H373" i="2"/>
  <c r="E373" i="2"/>
  <c r="H367" i="2"/>
  <c r="E367" i="2"/>
  <c r="H333" i="2"/>
  <c r="H331" i="2"/>
  <c r="H319" i="2"/>
  <c r="H317" i="2"/>
  <c r="H303" i="2"/>
  <c r="E303" i="2"/>
  <c r="H295" i="2"/>
  <c r="E295" i="2"/>
  <c r="H297" i="2"/>
  <c r="E297" i="2"/>
  <c r="H289" i="2"/>
  <c r="E289" i="2"/>
  <c r="H283" i="2"/>
  <c r="E283" i="2"/>
  <c r="H275" i="2"/>
  <c r="E275" i="2"/>
  <c r="E359" i="2"/>
  <c r="E353" i="2"/>
  <c r="E351" i="2"/>
  <c r="E347" i="2"/>
  <c r="E345" i="2"/>
  <c r="E339" i="2"/>
  <c r="H301" i="2"/>
  <c r="E301" i="2"/>
  <c r="H277" i="2"/>
  <c r="E277" i="2"/>
  <c r="H323" i="2"/>
  <c r="H311" i="2"/>
  <c r="H309" i="2"/>
  <c r="H281" i="2"/>
  <c r="E281" i="2"/>
  <c r="H249" i="2"/>
  <c r="H220" i="2"/>
  <c r="E220" i="2"/>
  <c r="H206" i="2"/>
  <c r="E206" i="2"/>
  <c r="H182" i="2"/>
  <c r="E182" i="2"/>
  <c r="H214" i="2"/>
  <c r="E214" i="2"/>
  <c r="H200" i="2"/>
  <c r="E200" i="2"/>
  <c r="H186" i="2"/>
  <c r="E186" i="2"/>
  <c r="E269" i="2"/>
  <c r="E263" i="2"/>
  <c r="E261" i="2"/>
  <c r="E257" i="2"/>
  <c r="E255" i="2"/>
  <c r="E248" i="2"/>
  <c r="E246" i="2"/>
  <c r="H230" i="2"/>
  <c r="H222" i="2"/>
  <c r="H208" i="2"/>
  <c r="E208" i="2"/>
  <c r="H194" i="2"/>
  <c r="E194" i="2"/>
  <c r="H180" i="2"/>
  <c r="E180" i="2"/>
  <c r="H252" i="2"/>
  <c r="H240" i="2"/>
  <c r="H238" i="2"/>
  <c r="H226" i="2"/>
  <c r="H224" i="2"/>
  <c r="H202" i="2"/>
  <c r="E202" i="2"/>
  <c r="H188" i="2"/>
  <c r="E188" i="2"/>
  <c r="H162" i="2"/>
  <c r="H154" i="2"/>
  <c r="H147" i="2"/>
  <c r="H133" i="2"/>
  <c r="E133" i="2"/>
  <c r="H127" i="2"/>
  <c r="E127" i="2"/>
  <c r="E174" i="2"/>
  <c r="E168" i="2"/>
  <c r="H160" i="2"/>
  <c r="E153" i="2"/>
  <c r="H131" i="2"/>
  <c r="E131" i="2"/>
  <c r="H157" i="2"/>
  <c r="H141" i="2"/>
  <c r="H139" i="2"/>
  <c r="E139" i="2"/>
  <c r="E125" i="2"/>
  <c r="E119" i="2"/>
  <c r="E113" i="2"/>
  <c r="E97" i="2"/>
  <c r="E95" i="2"/>
  <c r="H84" i="2"/>
  <c r="H105" i="2"/>
  <c r="H91" i="2"/>
  <c r="H74" i="2"/>
  <c r="E74" i="2"/>
  <c r="H98" i="2"/>
  <c r="H96" i="2"/>
  <c r="H80" i="2"/>
  <c r="H75" i="2"/>
  <c r="H50" i="2"/>
  <c r="H70" i="2"/>
  <c r="H64" i="2"/>
  <c r="H63" i="2"/>
  <c r="H61" i="2"/>
  <c r="H56" i="2"/>
  <c r="H44" i="2"/>
  <c r="R23" i="3"/>
  <c r="O24" i="3"/>
  <c r="N24" i="3" s="1"/>
  <c r="P26" i="3"/>
  <c r="G26" i="3"/>
  <c r="O25" i="3"/>
  <c r="N25" i="3" s="1"/>
  <c r="P22" i="3"/>
  <c r="G22" i="3"/>
  <c r="O26" i="3"/>
  <c r="N26" i="3" s="1"/>
  <c r="R25" i="3"/>
  <c r="O22" i="3"/>
  <c r="N22" i="3" s="1"/>
  <c r="R26" i="3"/>
  <c r="O23" i="3"/>
  <c r="N23" i="3" s="1"/>
  <c r="R22" i="3"/>
  <c r="B23" i="2"/>
  <c r="B24" i="2"/>
  <c r="B25" i="2"/>
  <c r="B26" i="2"/>
  <c r="B28" i="2"/>
  <c r="B29" i="2"/>
  <c r="B30" i="2"/>
  <c r="B31" i="2"/>
  <c r="B18" i="2"/>
  <c r="B19" i="2"/>
  <c r="B20" i="2"/>
  <c r="B21" i="2"/>
  <c r="B16" i="2"/>
  <c r="B15" i="2"/>
  <c r="B14" i="2"/>
  <c r="B13" i="2"/>
  <c r="P19" i="3"/>
  <c r="O21" i="3"/>
  <c r="N21" i="3" s="1"/>
  <c r="P17" i="3"/>
  <c r="I21" i="3"/>
  <c r="J21" i="3" s="1"/>
  <c r="H21" i="3"/>
  <c r="I20" i="3"/>
  <c r="I19" i="3"/>
  <c r="J19" i="3" s="1"/>
  <c r="I18" i="3"/>
  <c r="H20" i="3"/>
  <c r="G20" i="3" s="1"/>
  <c r="G21" i="3"/>
  <c r="H19" i="3"/>
  <c r="G19" i="3"/>
  <c r="H18" i="3"/>
  <c r="G18" i="3"/>
  <c r="I17" i="3"/>
  <c r="H17" i="3"/>
  <c r="G17" i="3" s="1"/>
  <c r="C17" i="3"/>
  <c r="R21" i="3"/>
  <c r="T19" i="3"/>
  <c r="C18" i="3"/>
  <c r="G31" i="2"/>
  <c r="F31" i="2"/>
  <c r="E31" i="2"/>
  <c r="A31" i="2"/>
  <c r="C31" i="2"/>
  <c r="G30" i="2"/>
  <c r="F30" i="2"/>
  <c r="E30" i="2" s="1"/>
  <c r="A30" i="2"/>
  <c r="C30" i="2" s="1"/>
  <c r="G29" i="2"/>
  <c r="F29" i="2"/>
  <c r="E29" i="2"/>
  <c r="A29" i="2"/>
  <c r="C29" i="2"/>
  <c r="G28" i="2"/>
  <c r="F28" i="2"/>
  <c r="E28" i="2" s="1"/>
  <c r="A28" i="2"/>
  <c r="C28" i="2" s="1"/>
  <c r="G27" i="2"/>
  <c r="H27" i="2" s="1"/>
  <c r="F27" i="2"/>
  <c r="E27" i="2"/>
  <c r="C27" i="2"/>
  <c r="G26" i="2"/>
  <c r="H26" i="2" s="1"/>
  <c r="F26" i="2"/>
  <c r="E26" i="2"/>
  <c r="A26" i="2"/>
  <c r="C26" i="2"/>
  <c r="G25" i="2"/>
  <c r="F25" i="2"/>
  <c r="H25" i="2" s="1"/>
  <c r="A25" i="2"/>
  <c r="C25" i="2" s="1"/>
  <c r="G24" i="2"/>
  <c r="H24" i="2" s="1"/>
  <c r="F24" i="2"/>
  <c r="E24" i="2"/>
  <c r="A24" i="2"/>
  <c r="C24" i="2"/>
  <c r="G23" i="2"/>
  <c r="F23" i="2"/>
  <c r="E23" i="2" s="1"/>
  <c r="A23" i="2"/>
  <c r="C23" i="2" s="1"/>
  <c r="G22" i="2"/>
  <c r="F22" i="2"/>
  <c r="E22" i="2"/>
  <c r="C22" i="2"/>
  <c r="G21" i="2"/>
  <c r="H21" i="2" s="1"/>
  <c r="G20" i="2"/>
  <c r="G19" i="2"/>
  <c r="G18" i="2"/>
  <c r="H18" i="2" s="1"/>
  <c r="G17" i="2"/>
  <c r="H17" i="2" s="1"/>
  <c r="F21" i="2"/>
  <c r="E21" i="2"/>
  <c r="F20" i="2"/>
  <c r="E20" i="2"/>
  <c r="F19" i="2"/>
  <c r="E19" i="2"/>
  <c r="F18" i="2"/>
  <c r="E18" i="2"/>
  <c r="F17" i="2"/>
  <c r="E17" i="2"/>
  <c r="C17" i="2"/>
  <c r="A21" i="2"/>
  <c r="C21" i="2" s="1"/>
  <c r="A20" i="2"/>
  <c r="C20" i="2" s="1"/>
  <c r="A19" i="2"/>
  <c r="C19" i="2" s="1"/>
  <c r="A18" i="2"/>
  <c r="C18" i="2" s="1"/>
  <c r="Q41" i="3"/>
  <c r="Q40" i="3"/>
  <c r="N40" i="3"/>
  <c r="Q38" i="3"/>
  <c r="Q37" i="3"/>
  <c r="N39" i="3"/>
  <c r="N38" i="3"/>
  <c r="N37" i="3"/>
  <c r="N34" i="3"/>
  <c r="Q33" i="3"/>
  <c r="Q32" i="3"/>
  <c r="N32" i="3"/>
  <c r="Q30" i="3"/>
  <c r="Q29" i="3"/>
  <c r="N29" i="3"/>
  <c r="Q28" i="3"/>
  <c r="R19" i="3"/>
  <c r="T21" i="3"/>
  <c r="T20" i="3"/>
  <c r="R18" i="3"/>
  <c r="T18" i="3"/>
  <c r="Q22" i="3"/>
  <c r="J20" i="3"/>
  <c r="J18" i="3"/>
  <c r="J17" i="3"/>
  <c r="C20" i="3"/>
  <c r="C21" i="3"/>
  <c r="C19" i="3"/>
  <c r="H22" i="2"/>
  <c r="H23" i="2"/>
  <c r="H28" i="2"/>
  <c r="H29" i="2"/>
  <c r="H31" i="2"/>
  <c r="H19" i="2"/>
  <c r="H20" i="2"/>
  <c r="C12" i="3"/>
  <c r="C16" i="3"/>
  <c r="C15" i="3"/>
  <c r="C14" i="3"/>
  <c r="C13" i="3"/>
  <c r="K13" i="3"/>
  <c r="R13" i="3"/>
  <c r="M13" i="3"/>
  <c r="T13" i="3"/>
  <c r="K14" i="3"/>
  <c r="R14" i="3"/>
  <c r="M14" i="3"/>
  <c r="T14" i="3"/>
  <c r="K15" i="3"/>
  <c r="R15" i="3"/>
  <c r="M15" i="3"/>
  <c r="T15" i="3"/>
  <c r="K16" i="3"/>
  <c r="R16" i="3"/>
  <c r="M16" i="3"/>
  <c r="T16" i="3"/>
  <c r="M12" i="3"/>
  <c r="T12" i="3"/>
  <c r="K12" i="3"/>
  <c r="R12" i="3"/>
  <c r="G12" i="2"/>
  <c r="F12" i="2"/>
  <c r="E12" i="2" s="1"/>
  <c r="H12" i="2"/>
  <c r="K3" i="3"/>
  <c r="P2" i="3" s="1"/>
  <c r="M3" i="3"/>
  <c r="K4" i="3"/>
  <c r="M4" i="3"/>
  <c r="K5" i="3"/>
  <c r="O2" i="3" s="1"/>
  <c r="M5" i="3"/>
  <c r="T5" i="3" s="1"/>
  <c r="K6" i="3"/>
  <c r="M6" i="3"/>
  <c r="T6" i="3" s="1"/>
  <c r="K7" i="3"/>
  <c r="M7" i="3"/>
  <c r="T7" i="3" s="1"/>
  <c r="K8" i="3"/>
  <c r="M8" i="3"/>
  <c r="T8" i="3" s="1"/>
  <c r="K9" i="3"/>
  <c r="M9" i="3"/>
  <c r="K10" i="3"/>
  <c r="M10" i="3"/>
  <c r="T10" i="3" s="1"/>
  <c r="M2" i="3"/>
  <c r="T2" i="3" s="1"/>
  <c r="K2" i="3"/>
  <c r="R2" i="3" s="1"/>
  <c r="K11" i="3"/>
  <c r="I16" i="3"/>
  <c r="H16" i="3"/>
  <c r="J16" i="3" s="1"/>
  <c r="I9" i="3"/>
  <c r="G10" i="2"/>
  <c r="H10" i="2" s="1"/>
  <c r="G9" i="2"/>
  <c r="F10" i="2"/>
  <c r="E10" i="2" s="1"/>
  <c r="F2" i="2"/>
  <c r="H2" i="2" s="1"/>
  <c r="C12" i="2"/>
  <c r="F14" i="2"/>
  <c r="E14" i="2" s="1"/>
  <c r="A16" i="2"/>
  <c r="C16" i="2" s="1"/>
  <c r="A15" i="2"/>
  <c r="C15" i="2" s="1"/>
  <c r="A14" i="2"/>
  <c r="C14" i="2" s="1"/>
  <c r="A13" i="2"/>
  <c r="G2" i="2"/>
  <c r="F3" i="2"/>
  <c r="E3" i="2" s="1"/>
  <c r="G3" i="2"/>
  <c r="F4" i="2"/>
  <c r="E4" i="2"/>
  <c r="G4" i="2"/>
  <c r="F5" i="2"/>
  <c r="E5" i="2" s="1"/>
  <c r="G5" i="2"/>
  <c r="H5" i="2" s="1"/>
  <c r="F6" i="2"/>
  <c r="E6" i="2"/>
  <c r="G6" i="2"/>
  <c r="F7" i="2"/>
  <c r="E7" i="2" s="1"/>
  <c r="G7" i="2"/>
  <c r="H7" i="2" s="1"/>
  <c r="F8" i="2"/>
  <c r="E8" i="2"/>
  <c r="G8" i="2"/>
  <c r="F9" i="2"/>
  <c r="E9" i="2" s="1"/>
  <c r="F11" i="2"/>
  <c r="E11" i="2" s="1"/>
  <c r="G11" i="2"/>
  <c r="H9" i="2"/>
  <c r="R3" i="3"/>
  <c r="C13" i="2"/>
  <c r="H9" i="3"/>
  <c r="G9" i="3"/>
  <c r="M11" i="3"/>
  <c r="H6" i="2"/>
  <c r="H8" i="2"/>
  <c r="H4" i="2"/>
  <c r="H3" i="2"/>
  <c r="G13" i="2"/>
  <c r="G16" i="2"/>
  <c r="G15" i="2"/>
  <c r="G14" i="2"/>
  <c r="H14" i="2" s="1"/>
  <c r="F16" i="2"/>
  <c r="E16" i="2" s="1"/>
  <c r="F13" i="2"/>
  <c r="E13" i="2" s="1"/>
  <c r="F15" i="2"/>
  <c r="E15" i="2" s="1"/>
  <c r="T3" i="3"/>
  <c r="R4" i="3"/>
  <c r="H16" i="2"/>
  <c r="J9" i="3"/>
  <c r="H13" i="2"/>
  <c r="T4" i="3"/>
  <c r="H12" i="3"/>
  <c r="G12" i="3" s="1"/>
  <c r="H11" i="3"/>
  <c r="I15" i="3"/>
  <c r="J15" i="3" s="1"/>
  <c r="H15" i="3"/>
  <c r="G15" i="3" s="1"/>
  <c r="I14" i="3"/>
  <c r="H14" i="3"/>
  <c r="G14" i="3" s="1"/>
  <c r="I13" i="3"/>
  <c r="J13" i="3" s="1"/>
  <c r="H13" i="3"/>
  <c r="G13" i="3"/>
  <c r="I12" i="3"/>
  <c r="J12" i="3" s="1"/>
  <c r="I11" i="3"/>
  <c r="J11" i="3" s="1"/>
  <c r="I10" i="3"/>
  <c r="H10" i="3"/>
  <c r="G10" i="3"/>
  <c r="I8" i="3"/>
  <c r="H8" i="3"/>
  <c r="G8" i="3"/>
  <c r="I7" i="3"/>
  <c r="J7" i="3" s="1"/>
  <c r="H7" i="3"/>
  <c r="G7" i="3" s="1"/>
  <c r="I6" i="3"/>
  <c r="H6" i="3"/>
  <c r="G6" i="3" s="1"/>
  <c r="I5" i="3"/>
  <c r="H5" i="3"/>
  <c r="G5" i="3"/>
  <c r="I4" i="3"/>
  <c r="H4" i="3"/>
  <c r="G4" i="3"/>
  <c r="I3" i="3"/>
  <c r="J3" i="3" s="1"/>
  <c r="H3" i="3"/>
  <c r="I2" i="3"/>
  <c r="H2" i="3"/>
  <c r="J2" i="3" s="1"/>
  <c r="G2" i="3"/>
  <c r="P8" i="3"/>
  <c r="P16" i="3"/>
  <c r="R6" i="3"/>
  <c r="J8" i="3"/>
  <c r="O11" i="3"/>
  <c r="P15" i="3"/>
  <c r="P12" i="3"/>
  <c r="P14" i="3"/>
  <c r="Q14" i="3" s="1"/>
  <c r="O3" i="3"/>
  <c r="O16" i="3"/>
  <c r="Q16" i="3" s="1"/>
  <c r="O14" i="3"/>
  <c r="N14" i="3" s="1"/>
  <c r="P6" i="3"/>
  <c r="O5" i="3"/>
  <c r="O12" i="3"/>
  <c r="N12" i="3" s="1"/>
  <c r="P13" i="3"/>
  <c r="O15" i="3"/>
  <c r="N15" i="3" s="1"/>
  <c r="P7" i="3"/>
  <c r="O13" i="3"/>
  <c r="P11" i="3"/>
  <c r="G11" i="3"/>
  <c r="J6" i="3"/>
  <c r="J4" i="3"/>
  <c r="J10" i="3"/>
  <c r="J5" i="3"/>
  <c r="G3" i="3"/>
  <c r="R7" i="3"/>
  <c r="Q15" i="3"/>
  <c r="R8" i="3"/>
  <c r="T9" i="3"/>
  <c r="R9" i="3"/>
  <c r="R10" i="3"/>
  <c r="R11" i="3"/>
  <c r="T11" i="3"/>
  <c r="J151" i="3"/>
  <c r="O151" i="3"/>
  <c r="N151" i="3" s="1"/>
  <c r="P151" i="3"/>
  <c r="Q151" i="3"/>
  <c r="O150" i="3"/>
  <c r="N150" i="3" s="1"/>
  <c r="P150" i="3"/>
  <c r="J149" i="3"/>
  <c r="P149" i="3"/>
  <c r="O149" i="3"/>
  <c r="N149" i="3" s="1"/>
  <c r="O147" i="3"/>
  <c r="N147" i="3" s="1"/>
  <c r="P148" i="3"/>
  <c r="Q148" i="3" s="1"/>
  <c r="R148" i="3"/>
  <c r="P147" i="3"/>
  <c r="O148" i="3"/>
  <c r="N148" i="3"/>
  <c r="O146" i="3"/>
  <c r="N146" i="3" s="1"/>
  <c r="P145" i="3"/>
  <c r="P143" i="3"/>
  <c r="O145" i="3"/>
  <c r="N145" i="3" s="1"/>
  <c r="P144" i="3"/>
  <c r="J144" i="3"/>
  <c r="O144" i="3"/>
  <c r="Q144" i="3" s="1"/>
  <c r="P142" i="3"/>
  <c r="G144" i="3"/>
  <c r="R144" i="3"/>
  <c r="J142" i="3"/>
  <c r="O143" i="3"/>
  <c r="J143" i="3"/>
  <c r="R143" i="3"/>
  <c r="O142" i="3"/>
  <c r="N142" i="3" s="1"/>
  <c r="J141" i="3"/>
  <c r="P141" i="3"/>
  <c r="O141" i="3"/>
  <c r="N141" i="3" s="1"/>
  <c r="O140" i="3"/>
  <c r="N140" i="3" s="1"/>
  <c r="J140" i="3"/>
  <c r="J138" i="3"/>
  <c r="J139" i="3"/>
  <c r="R140" i="3"/>
  <c r="O139" i="3"/>
  <c r="N139" i="3" s="1"/>
  <c r="P140" i="3"/>
  <c r="Q140" i="3" s="1"/>
  <c r="P139" i="3"/>
  <c r="Q139" i="3" s="1"/>
  <c r="R139" i="3"/>
  <c r="G139" i="3"/>
  <c r="P138" i="3"/>
  <c r="R138" i="3"/>
  <c r="P137" i="3"/>
  <c r="O138" i="3"/>
  <c r="O137" i="3"/>
  <c r="N137" i="3" s="1"/>
  <c r="J137" i="3"/>
  <c r="G137" i="3"/>
  <c r="R137" i="3"/>
  <c r="J135" i="3"/>
  <c r="J132" i="3"/>
  <c r="P135" i="3"/>
  <c r="J134" i="3"/>
  <c r="O135" i="3"/>
  <c r="N135" i="3" s="1"/>
  <c r="P133" i="3"/>
  <c r="O134" i="3"/>
  <c r="N134" i="3" s="1"/>
  <c r="O133" i="3"/>
  <c r="N133" i="3" s="1"/>
  <c r="P134" i="3"/>
  <c r="P132" i="3"/>
  <c r="G132" i="3"/>
  <c r="R132" i="3"/>
  <c r="O132" i="3"/>
  <c r="N131" i="3"/>
  <c r="R131" i="3"/>
  <c r="G131" i="3"/>
  <c r="P130" i="3"/>
  <c r="Q130" i="3" s="1"/>
  <c r="O130" i="3"/>
  <c r="N130" i="3" s="1"/>
  <c r="R130" i="3"/>
  <c r="J129" i="3"/>
  <c r="O129" i="3"/>
  <c r="N129" i="3" s="1"/>
  <c r="P129" i="3"/>
  <c r="O128" i="3"/>
  <c r="Q128" i="3" s="1"/>
  <c r="P128" i="3"/>
  <c r="O127" i="3"/>
  <c r="N127" i="3" s="1"/>
  <c r="P127" i="3"/>
  <c r="Q127" i="3" s="1"/>
  <c r="R127" i="3"/>
  <c r="O126" i="3"/>
  <c r="N126" i="3" s="1"/>
  <c r="O125" i="3"/>
  <c r="N125" i="3" s="1"/>
  <c r="P126" i="3"/>
  <c r="Q126" i="3" s="1"/>
  <c r="P125" i="3"/>
  <c r="Q125" i="3" s="1"/>
  <c r="R125" i="3"/>
  <c r="P124" i="3"/>
  <c r="J123" i="3"/>
  <c r="J122" i="3"/>
  <c r="R124" i="3"/>
  <c r="O124" i="3"/>
  <c r="P123" i="3"/>
  <c r="O122" i="3"/>
  <c r="N122" i="3"/>
  <c r="O123" i="3"/>
  <c r="N123" i="3" s="1"/>
  <c r="P122" i="3"/>
  <c r="R121" i="3"/>
  <c r="O121" i="3"/>
  <c r="P120" i="3"/>
  <c r="R120" i="3"/>
  <c r="P119" i="3"/>
  <c r="O120" i="3"/>
  <c r="J119" i="3"/>
  <c r="J118" i="3"/>
  <c r="O119" i="3"/>
  <c r="J117" i="3"/>
  <c r="P118" i="3"/>
  <c r="O118" i="3"/>
  <c r="N118" i="3" s="1"/>
  <c r="P117" i="3"/>
  <c r="Q117" i="3" s="1"/>
  <c r="O117" i="3"/>
  <c r="N117" i="3"/>
  <c r="P116" i="3"/>
  <c r="Q116" i="3" s="1"/>
  <c r="O116" i="3"/>
  <c r="N116" i="3" s="1"/>
  <c r="J112" i="3"/>
  <c r="P115" i="3"/>
  <c r="O114" i="3"/>
  <c r="N114" i="3" s="1"/>
  <c r="P114" i="3"/>
  <c r="P113" i="3"/>
  <c r="O115" i="3"/>
  <c r="N115" i="3"/>
  <c r="O113" i="3"/>
  <c r="Q113" i="3" s="1"/>
  <c r="P112" i="3"/>
  <c r="Q112" i="3" s="1"/>
  <c r="O112" i="3"/>
  <c r="N112" i="3"/>
  <c r="O109" i="3"/>
  <c r="N109" i="3" s="1"/>
  <c r="P111" i="3"/>
  <c r="J111" i="3"/>
  <c r="O111" i="3"/>
  <c r="N111" i="3" s="1"/>
  <c r="J109" i="3"/>
  <c r="P109" i="3"/>
  <c r="Q109" i="3" s="1"/>
  <c r="R109" i="3"/>
  <c r="O108" i="3"/>
  <c r="N108" i="3" s="1"/>
  <c r="J107" i="3"/>
  <c r="R108" i="3"/>
  <c r="P107" i="3"/>
  <c r="Q107" i="3" s="1"/>
  <c r="P108" i="3"/>
  <c r="O107" i="3"/>
  <c r="N107" i="3" s="1"/>
  <c r="P105" i="3"/>
  <c r="Q105" i="3" s="1"/>
  <c r="O105" i="3"/>
  <c r="N105" i="3" s="1"/>
  <c r="O106" i="3"/>
  <c r="N106" i="3" s="1"/>
  <c r="P106" i="3"/>
  <c r="Q106" i="3" s="1"/>
  <c r="O104" i="3"/>
  <c r="N104" i="3" s="1"/>
  <c r="J104" i="3"/>
  <c r="G104" i="3"/>
  <c r="P104" i="3"/>
  <c r="J103" i="3"/>
  <c r="P103" i="3"/>
  <c r="R103" i="3"/>
  <c r="O103" i="3"/>
  <c r="N103" i="3" s="1"/>
  <c r="O102" i="3"/>
  <c r="N102" i="3"/>
  <c r="P102" i="3"/>
  <c r="H52" i="3"/>
  <c r="G52" i="3"/>
  <c r="H53" i="3"/>
  <c r="G53" i="3"/>
  <c r="H54" i="3"/>
  <c r="G54" i="3"/>
  <c r="H55" i="3"/>
  <c r="G55" i="3"/>
  <c r="H56" i="3"/>
  <c r="G56" i="3"/>
  <c r="I52" i="3"/>
  <c r="K56" i="3"/>
  <c r="O56" i="3" s="1"/>
  <c r="N56" i="3" s="1"/>
  <c r="I53" i="3"/>
  <c r="J53" i="3"/>
  <c r="I54" i="3"/>
  <c r="J54" i="3" s="1"/>
  <c r="I55" i="3"/>
  <c r="J55" i="3"/>
  <c r="I56" i="3"/>
  <c r="J56" i="3" s="1"/>
  <c r="F56" i="3"/>
  <c r="M56" i="3"/>
  <c r="T56" i="3"/>
  <c r="E56" i="3"/>
  <c r="Q150" i="3"/>
  <c r="Q149" i="3"/>
  <c r="Q143" i="3"/>
  <c r="Q145" i="3"/>
  <c r="N143" i="3"/>
  <c r="Q141" i="3"/>
  <c r="Q138" i="3"/>
  <c r="Q137" i="3"/>
  <c r="N138" i="3"/>
  <c r="Q134" i="3"/>
  <c r="Q132" i="3"/>
  <c r="N132" i="3"/>
  <c r="Q124" i="3"/>
  <c r="Q122" i="3"/>
  <c r="N124" i="3"/>
  <c r="Q120" i="3"/>
  <c r="N121" i="3"/>
  <c r="N120" i="3"/>
  <c r="N119" i="3"/>
  <c r="Q115" i="3"/>
  <c r="N113" i="3"/>
  <c r="Q102" i="3"/>
  <c r="Q104" i="3"/>
  <c r="J52" i="3"/>
  <c r="P56" i="3"/>
  <c r="O53" i="3"/>
  <c r="N53" i="3" s="1"/>
  <c r="O54" i="3"/>
  <c r="N54" i="3" s="1"/>
  <c r="P52" i="3"/>
  <c r="P53" i="3"/>
  <c r="Q53" i="3" s="1"/>
  <c r="P55" i="3"/>
  <c r="J42" i="11" l="1"/>
  <c r="Q281" i="11"/>
  <c r="Q262" i="11"/>
  <c r="Q55" i="11"/>
  <c r="R12" i="11"/>
  <c r="O15" i="11"/>
  <c r="N15" i="11" s="1"/>
  <c r="R32" i="11"/>
  <c r="P34" i="11"/>
  <c r="Q34" i="11" s="1"/>
  <c r="P36" i="11"/>
  <c r="O43" i="11"/>
  <c r="N43" i="11" s="1"/>
  <c r="P46" i="11"/>
  <c r="Q46" i="11" s="1"/>
  <c r="P62" i="11"/>
  <c r="Q62" i="11" s="1"/>
  <c r="P64" i="11"/>
  <c r="Q64" i="11" s="1"/>
  <c r="Q277" i="11"/>
  <c r="Q268" i="11"/>
  <c r="Q258" i="11"/>
  <c r="Q255" i="11"/>
  <c r="Q243" i="11"/>
  <c r="Q238" i="11"/>
  <c r="Q236" i="11"/>
  <c r="Q226" i="11"/>
  <c r="Q224" i="11"/>
  <c r="Q219" i="11"/>
  <c r="Q210" i="11"/>
  <c r="Q208" i="11"/>
  <c r="Q203" i="11"/>
  <c r="Q194" i="11"/>
  <c r="Q192" i="11"/>
  <c r="Q187" i="11"/>
  <c r="Q178" i="11"/>
  <c r="Q171" i="11"/>
  <c r="Q162" i="11"/>
  <c r="Q155" i="11"/>
  <c r="Q146" i="11"/>
  <c r="Q144" i="11"/>
  <c r="Q139" i="11"/>
  <c r="Q130" i="11"/>
  <c r="Q128" i="11"/>
  <c r="Q123" i="11"/>
  <c r="Q114" i="11"/>
  <c r="Q112" i="11"/>
  <c r="Q107" i="11"/>
  <c r="Q63" i="11"/>
  <c r="Q50" i="11"/>
  <c r="Q42" i="11"/>
  <c r="O19" i="11"/>
  <c r="N19" i="11" s="1"/>
  <c r="O13" i="11"/>
  <c r="N13" i="11" s="1"/>
  <c r="O23" i="11"/>
  <c r="N23" i="11" s="1"/>
  <c r="R23" i="11"/>
  <c r="R59" i="11"/>
  <c r="O57" i="11"/>
  <c r="N57" i="11" s="1"/>
  <c r="P59" i="11"/>
  <c r="Q59" i="11" s="1"/>
  <c r="Q280" i="11"/>
  <c r="Q278" i="11"/>
  <c r="Q273" i="11"/>
  <c r="Q266" i="11"/>
  <c r="Q263" i="11"/>
  <c r="Q246" i="11"/>
  <c r="Q244" i="11"/>
  <c r="Q234" i="11"/>
  <c r="Q231" i="11"/>
  <c r="Q222" i="11"/>
  <c r="Q220" i="11"/>
  <c r="Q215" i="11"/>
  <c r="Q206" i="11"/>
  <c r="Q204" i="11"/>
  <c r="Q199" i="11"/>
  <c r="Q190" i="11"/>
  <c r="Q188" i="11"/>
  <c r="Q183" i="11"/>
  <c r="Q174" i="11"/>
  <c r="Q172" i="11"/>
  <c r="Q167" i="11"/>
  <c r="Q158" i="11"/>
  <c r="Q156" i="11"/>
  <c r="Q151" i="11"/>
  <c r="Q140" i="11"/>
  <c r="Q124" i="11"/>
  <c r="Q108" i="11"/>
  <c r="Q74" i="11"/>
  <c r="Q66" i="11"/>
  <c r="Q58" i="11"/>
  <c r="Q52" i="11"/>
  <c r="P26" i="11"/>
  <c r="Q26" i="11" s="1"/>
  <c r="O17" i="11"/>
  <c r="N17" i="11" s="1"/>
  <c r="P12" i="11"/>
  <c r="O26" i="11"/>
  <c r="N26" i="11" s="1"/>
  <c r="R18" i="11"/>
  <c r="P21" i="11"/>
  <c r="O31" i="11"/>
  <c r="N31" i="11" s="1"/>
  <c r="O38" i="11"/>
  <c r="P41" i="11"/>
  <c r="R47" i="11"/>
  <c r="P48" i="11"/>
  <c r="Q48" i="11" s="1"/>
  <c r="O49" i="11"/>
  <c r="N49" i="11" s="1"/>
  <c r="P51" i="11"/>
  <c r="Q51" i="11" s="1"/>
  <c r="Q274" i="11"/>
  <c r="Q252" i="11"/>
  <c r="Q216" i="11"/>
  <c r="Q200" i="11"/>
  <c r="Q184" i="11"/>
  <c r="Q168" i="11"/>
  <c r="Q152" i="11"/>
  <c r="Q136" i="11"/>
  <c r="Q120" i="11"/>
  <c r="Q104" i="11"/>
  <c r="R52" i="11"/>
  <c r="P54" i="11"/>
  <c r="Q54" i="11" s="1"/>
  <c r="P56" i="11"/>
  <c r="Q56" i="11" s="1"/>
  <c r="P4" i="11"/>
  <c r="O6" i="11"/>
  <c r="P9" i="11"/>
  <c r="O11" i="11"/>
  <c r="N11" i="11" s="1"/>
  <c r="Q56" i="3"/>
  <c r="Q2" i="3"/>
  <c r="R56" i="3"/>
  <c r="O52" i="3"/>
  <c r="N52" i="3" s="1"/>
  <c r="Q129" i="3"/>
  <c r="Q135" i="3"/>
  <c r="J14" i="3"/>
  <c r="Q13" i="3"/>
  <c r="Q12" i="3"/>
  <c r="G16" i="3"/>
  <c r="R5" i="3"/>
  <c r="Q27" i="3"/>
  <c r="P18" i="3"/>
  <c r="P21" i="3"/>
  <c r="Q21" i="3" s="1"/>
  <c r="P23" i="3"/>
  <c r="Q23" i="3" s="1"/>
  <c r="O270" i="3"/>
  <c r="O271" i="3"/>
  <c r="N271" i="3" s="1"/>
  <c r="R269" i="3"/>
  <c r="P262" i="3"/>
  <c r="R262" i="3"/>
  <c r="R258" i="3"/>
  <c r="P260" i="3"/>
  <c r="P261" i="3"/>
  <c r="P54" i="3"/>
  <c r="Q54" i="3" s="1"/>
  <c r="O55" i="3"/>
  <c r="N55" i="3" s="1"/>
  <c r="Q103" i="3"/>
  <c r="Q111" i="3"/>
  <c r="Q123" i="3"/>
  <c r="N144" i="3"/>
  <c r="Q147" i="3"/>
  <c r="O8" i="3"/>
  <c r="N8" i="3" s="1"/>
  <c r="O7" i="3"/>
  <c r="Q7" i="3" s="1"/>
  <c r="O9" i="3"/>
  <c r="N9" i="3" s="1"/>
  <c r="N11" i="3"/>
  <c r="P278" i="3"/>
  <c r="R280" i="3"/>
  <c r="J274" i="3"/>
  <c r="J262" i="3"/>
  <c r="J246" i="3"/>
  <c r="Q114" i="3"/>
  <c r="Q119" i="3"/>
  <c r="N128" i="3"/>
  <c r="Q11" i="3"/>
  <c r="N16" i="3"/>
  <c r="N13" i="3"/>
  <c r="O20" i="3"/>
  <c r="N20" i="3" s="1"/>
  <c r="P20" i="3"/>
  <c r="R235" i="3"/>
  <c r="Q52" i="3"/>
  <c r="N7" i="3"/>
  <c r="N5" i="3"/>
  <c r="N3" i="3"/>
  <c r="J276" i="3"/>
  <c r="O268" i="3"/>
  <c r="J248" i="3"/>
  <c r="R247" i="3"/>
  <c r="O248" i="3"/>
  <c r="O249" i="3"/>
  <c r="N249" i="3" s="1"/>
  <c r="O247" i="3"/>
  <c r="P192" i="3"/>
  <c r="R188" i="3"/>
  <c r="O191" i="3"/>
  <c r="N191" i="3" s="1"/>
  <c r="G128" i="3"/>
  <c r="J128" i="3"/>
  <c r="P281" i="3"/>
  <c r="P277" i="3"/>
  <c r="O267" i="3"/>
  <c r="P259" i="3"/>
  <c r="P258" i="3"/>
  <c r="O252" i="3"/>
  <c r="N252" i="3" s="1"/>
  <c r="J244" i="3"/>
  <c r="R239" i="3"/>
  <c r="O234" i="3"/>
  <c r="P232" i="3"/>
  <c r="R234" i="3"/>
  <c r="O235" i="3"/>
  <c r="N235" i="3" s="1"/>
  <c r="J231" i="3"/>
  <c r="O230" i="3"/>
  <c r="O228" i="3"/>
  <c r="R229" i="3"/>
  <c r="O229" i="3"/>
  <c r="J216" i="3"/>
  <c r="P212" i="3"/>
  <c r="J211" i="3"/>
  <c r="O202" i="3"/>
  <c r="N202" i="3" s="1"/>
  <c r="R201" i="3"/>
  <c r="P177" i="3"/>
  <c r="R179" i="3"/>
  <c r="O171" i="3"/>
  <c r="G166" i="3"/>
  <c r="J164" i="3"/>
  <c r="O154" i="3"/>
  <c r="N154" i="3" s="1"/>
  <c r="J152" i="3"/>
  <c r="J147" i="3"/>
  <c r="P256" i="3"/>
  <c r="P252" i="3"/>
  <c r="O242" i="3"/>
  <c r="N242" i="3" s="1"/>
  <c r="J239" i="3"/>
  <c r="R237" i="3"/>
  <c r="P237" i="3"/>
  <c r="J232" i="3"/>
  <c r="O231" i="3"/>
  <c r="N231" i="3" s="1"/>
  <c r="P219" i="3"/>
  <c r="P218" i="3"/>
  <c r="J212" i="3"/>
  <c r="O211" i="3"/>
  <c r="N211" i="3" s="1"/>
  <c r="O209" i="3"/>
  <c r="N209" i="3" s="1"/>
  <c r="O208" i="3"/>
  <c r="P206" i="3"/>
  <c r="P202" i="3"/>
  <c r="R198" i="3"/>
  <c r="P200" i="3"/>
  <c r="P201" i="3"/>
  <c r="R194" i="3"/>
  <c r="J193" i="3"/>
  <c r="O190" i="3"/>
  <c r="J186" i="3"/>
  <c r="R184" i="3"/>
  <c r="G181" i="3"/>
  <c r="J175" i="3"/>
  <c r="J170" i="3"/>
  <c r="O169" i="3"/>
  <c r="J162" i="3"/>
  <c r="J160" i="3"/>
  <c r="G160" i="3"/>
  <c r="P157" i="3"/>
  <c r="R159" i="3"/>
  <c r="P160" i="3"/>
  <c r="O269" i="3"/>
  <c r="N269" i="3" s="1"/>
  <c r="O262" i="3"/>
  <c r="N262" i="3" s="1"/>
  <c r="P222" i="3"/>
  <c r="R222" i="3"/>
  <c r="P220" i="3"/>
  <c r="R192" i="3"/>
  <c r="J191" i="3"/>
  <c r="J173" i="3"/>
  <c r="J153" i="3"/>
  <c r="P242" i="3"/>
  <c r="P234" i="3"/>
  <c r="Q234" i="3" s="1"/>
  <c r="O222" i="3"/>
  <c r="N222" i="3" s="1"/>
  <c r="P193" i="3"/>
  <c r="J192" i="3"/>
  <c r="R187" i="3"/>
  <c r="O188" i="3"/>
  <c r="O189" i="3"/>
  <c r="N189" i="3" s="1"/>
  <c r="P182" i="3"/>
  <c r="Q182" i="3" s="1"/>
  <c r="R178" i="3"/>
  <c r="P180" i="3"/>
  <c r="P181" i="3"/>
  <c r="J174" i="3"/>
  <c r="R167" i="3"/>
  <c r="O167" i="3"/>
  <c r="O168" i="3"/>
  <c r="N168" i="3" s="1"/>
  <c r="O162" i="3"/>
  <c r="N162" i="3" s="1"/>
  <c r="P162" i="3"/>
  <c r="R158" i="3"/>
  <c r="P159" i="3"/>
  <c r="P153" i="3"/>
  <c r="R152" i="3"/>
  <c r="G136" i="3"/>
  <c r="J136" i="3"/>
  <c r="R118" i="3"/>
  <c r="P121" i="3"/>
  <c r="Q121" i="3" s="1"/>
  <c r="O92" i="3"/>
  <c r="N92" i="3" s="1"/>
  <c r="P93" i="3"/>
  <c r="O94" i="3"/>
  <c r="N94" i="3" s="1"/>
  <c r="R96" i="3"/>
  <c r="P89" i="3"/>
  <c r="R89" i="3"/>
  <c r="J75" i="3"/>
  <c r="P75" i="3"/>
  <c r="O76" i="3"/>
  <c r="N76" i="3" s="1"/>
  <c r="P74" i="3"/>
  <c r="P76" i="3"/>
  <c r="R76" i="3"/>
  <c r="O35" i="3"/>
  <c r="R27" i="3"/>
  <c r="P31" i="3"/>
  <c r="Q31" i="3" s="1"/>
  <c r="J41" i="3"/>
  <c r="O152" i="3"/>
  <c r="N152" i="3" s="1"/>
  <c r="P155" i="3"/>
  <c r="G133" i="3"/>
  <c r="J133" i="3"/>
  <c r="O83" i="3"/>
  <c r="J77" i="3"/>
  <c r="O48" i="3"/>
  <c r="N48" i="3" s="1"/>
  <c r="J38" i="3"/>
  <c r="O36" i="3"/>
  <c r="P110" i="3"/>
  <c r="Q110" i="3" s="1"/>
  <c r="J101" i="3"/>
  <c r="O82" i="3"/>
  <c r="P84" i="3"/>
  <c r="O72" i="3"/>
  <c r="P172" i="3"/>
  <c r="O97" i="3"/>
  <c r="N97" i="3" s="1"/>
  <c r="O63" i="3"/>
  <c r="O47" i="3"/>
  <c r="N47" i="3" s="1"/>
  <c r="H11" i="2"/>
  <c r="E2" i="2"/>
  <c r="Q26" i="3"/>
  <c r="P25" i="3"/>
  <c r="Q25" i="3" s="1"/>
  <c r="Q262" i="3"/>
  <c r="Q108" i="3"/>
  <c r="Q118" i="3"/>
  <c r="Q142" i="3"/>
  <c r="P10" i="3"/>
  <c r="P5" i="3"/>
  <c r="Q5" i="3" s="1"/>
  <c r="O6" i="3"/>
  <c r="H15" i="2"/>
  <c r="H30" i="2"/>
  <c r="E25" i="2"/>
  <c r="R17" i="3"/>
  <c r="Q242" i="3"/>
  <c r="Q162" i="3"/>
  <c r="Q55" i="3"/>
  <c r="Q252" i="3"/>
  <c r="Q222" i="3"/>
  <c r="Q133" i="3"/>
  <c r="O10" i="3"/>
  <c r="N10" i="3" s="1"/>
  <c r="P4" i="3"/>
  <c r="N2" i="3"/>
  <c r="O4" i="3"/>
  <c r="N4" i="3" s="1"/>
  <c r="P9" i="3"/>
  <c r="Q9" i="3" s="1"/>
  <c r="P3" i="3"/>
  <c r="Q3" i="3" s="1"/>
  <c r="O17" i="3"/>
  <c r="O19" i="3"/>
  <c r="O18" i="3"/>
  <c r="P24" i="3"/>
  <c r="Q24" i="3" s="1"/>
  <c r="O281" i="3"/>
  <c r="Q281" i="3" s="1"/>
  <c r="O280" i="3"/>
  <c r="N280" i="3" s="1"/>
  <c r="O279" i="3"/>
  <c r="Q279" i="3" s="1"/>
  <c r="O278" i="3"/>
  <c r="N278" i="3" s="1"/>
  <c r="P271" i="3"/>
  <c r="Q271" i="3" s="1"/>
  <c r="P270" i="3"/>
  <c r="Q270" i="3" s="1"/>
  <c r="P268" i="3"/>
  <c r="Q268" i="3" s="1"/>
  <c r="P267" i="3"/>
  <c r="Q267" i="3" s="1"/>
  <c r="O261" i="3"/>
  <c r="N261" i="3" s="1"/>
  <c r="O260" i="3"/>
  <c r="Q260" i="3" s="1"/>
  <c r="O259" i="3"/>
  <c r="N259" i="3" s="1"/>
  <c r="O258" i="3"/>
  <c r="Q258" i="3" s="1"/>
  <c r="O257" i="3"/>
  <c r="Q257" i="3" s="1"/>
  <c r="P251" i="3"/>
  <c r="Q251" i="3" s="1"/>
  <c r="P250" i="3"/>
  <c r="Q250" i="3" s="1"/>
  <c r="P249" i="3"/>
  <c r="Q249" i="3" s="1"/>
  <c r="P248" i="3"/>
  <c r="Q248" i="3" s="1"/>
  <c r="P247" i="3"/>
  <c r="Q247" i="3" s="1"/>
  <c r="O240" i="3"/>
  <c r="Q240" i="3" s="1"/>
  <c r="O239" i="3"/>
  <c r="N239" i="3" s="1"/>
  <c r="O238" i="3"/>
  <c r="Q238" i="3" s="1"/>
  <c r="O237" i="3"/>
  <c r="Q237" i="3" s="1"/>
  <c r="R236" i="3"/>
  <c r="P235" i="3"/>
  <c r="Q235" i="3" s="1"/>
  <c r="P231" i="3"/>
  <c r="Q231" i="3" s="1"/>
  <c r="P230" i="3"/>
  <c r="Q230" i="3" s="1"/>
  <c r="P229" i="3"/>
  <c r="Q229" i="3" s="1"/>
  <c r="P228" i="3"/>
  <c r="Q228" i="3" s="1"/>
  <c r="P227" i="3"/>
  <c r="Q227" i="3" s="1"/>
  <c r="O221" i="3"/>
  <c r="N221" i="3" s="1"/>
  <c r="O220" i="3"/>
  <c r="Q220" i="3" s="1"/>
  <c r="O219" i="3"/>
  <c r="N219" i="3" s="1"/>
  <c r="O218" i="3"/>
  <c r="Q218" i="3" s="1"/>
  <c r="O217" i="3"/>
  <c r="Q217" i="3" s="1"/>
  <c r="P211" i="3"/>
  <c r="Q211" i="3" s="1"/>
  <c r="P210" i="3"/>
  <c r="Q210" i="3" s="1"/>
  <c r="P208" i="3"/>
  <c r="Q208" i="3" s="1"/>
  <c r="P207" i="3"/>
  <c r="Q207" i="3" s="1"/>
  <c r="O201" i="3"/>
  <c r="N201" i="3" s="1"/>
  <c r="O200" i="3"/>
  <c r="Q200" i="3" s="1"/>
  <c r="O199" i="3"/>
  <c r="N199" i="3" s="1"/>
  <c r="O198" i="3"/>
  <c r="Q198" i="3" s="1"/>
  <c r="O197" i="3"/>
  <c r="Q197" i="3" s="1"/>
  <c r="P191" i="3"/>
  <c r="Q191" i="3" s="1"/>
  <c r="P190" i="3"/>
  <c r="Q190" i="3" s="1"/>
  <c r="P189" i="3"/>
  <c r="Q189" i="3" s="1"/>
  <c r="P188" i="3"/>
  <c r="Q188" i="3" s="1"/>
  <c r="P187" i="3"/>
  <c r="Q187" i="3" s="1"/>
  <c r="O181" i="3"/>
  <c r="N181" i="3" s="1"/>
  <c r="O180" i="3"/>
  <c r="Q180" i="3" s="1"/>
  <c r="O179" i="3"/>
  <c r="N179" i="3" s="1"/>
  <c r="O178" i="3"/>
  <c r="Q178" i="3" s="1"/>
  <c r="O177" i="3"/>
  <c r="Q177" i="3" s="1"/>
  <c r="P171" i="3"/>
  <c r="Q171" i="3" s="1"/>
  <c r="P170" i="3"/>
  <c r="Q170" i="3" s="1"/>
  <c r="P169" i="3"/>
  <c r="Q169" i="3" s="1"/>
  <c r="P168" i="3"/>
  <c r="Q168" i="3" s="1"/>
  <c r="P167" i="3"/>
  <c r="Q167" i="3" s="1"/>
  <c r="O161" i="3"/>
  <c r="N161" i="3" s="1"/>
  <c r="O160" i="3"/>
  <c r="Q160" i="3" s="1"/>
  <c r="O159" i="3"/>
  <c r="N159" i="3" s="1"/>
  <c r="O157" i="3"/>
  <c r="Q157" i="3" s="1"/>
  <c r="P154" i="3"/>
  <c r="Q154" i="3" s="1"/>
  <c r="R153" i="3"/>
  <c r="P152" i="3"/>
  <c r="Q152" i="3" s="1"/>
  <c r="O101" i="3"/>
  <c r="N101" i="3" s="1"/>
  <c r="P96" i="3"/>
  <c r="Q96" i="3" s="1"/>
  <c r="P94" i="3"/>
  <c r="Q94" i="3" s="1"/>
  <c r="O93" i="3"/>
  <c r="N93" i="3" s="1"/>
  <c r="P92" i="3"/>
  <c r="Q92" i="3" s="1"/>
  <c r="P91" i="3"/>
  <c r="Q91" i="3" s="1"/>
  <c r="R91" i="3"/>
  <c r="P87" i="3"/>
  <c r="O87" i="3"/>
  <c r="N87" i="3" s="1"/>
  <c r="O88" i="3"/>
  <c r="N88" i="3" s="1"/>
  <c r="O89" i="3"/>
  <c r="Q89" i="3" s="1"/>
  <c r="O90" i="3"/>
  <c r="N90" i="3" s="1"/>
  <c r="O91" i="3"/>
  <c r="N91" i="3" s="1"/>
  <c r="P86" i="3"/>
  <c r="P85" i="3"/>
  <c r="R85" i="3"/>
  <c r="R82" i="3"/>
  <c r="N82" i="3"/>
  <c r="O73" i="3"/>
  <c r="N73" i="3" s="1"/>
  <c r="R73" i="3"/>
  <c r="R277" i="3"/>
  <c r="O277" i="3"/>
  <c r="N277" i="3" s="1"/>
  <c r="O276" i="3"/>
  <c r="N276" i="3" s="1"/>
  <c r="O275" i="3"/>
  <c r="N275" i="3" s="1"/>
  <c r="O274" i="3"/>
  <c r="N274" i="3" s="1"/>
  <c r="O273" i="3"/>
  <c r="N273" i="3" s="1"/>
  <c r="O272" i="3"/>
  <c r="N272" i="3" s="1"/>
  <c r="N270" i="3"/>
  <c r="P269" i="3"/>
  <c r="Q269" i="3" s="1"/>
  <c r="N268" i="3"/>
  <c r="N267" i="3"/>
  <c r="R267" i="3"/>
  <c r="P266" i="3"/>
  <c r="P265" i="3"/>
  <c r="P264" i="3"/>
  <c r="P263" i="3"/>
  <c r="O256" i="3"/>
  <c r="N256" i="3" s="1"/>
  <c r="O255" i="3"/>
  <c r="N255" i="3" s="1"/>
  <c r="O254" i="3"/>
  <c r="N254" i="3" s="1"/>
  <c r="O253" i="3"/>
  <c r="N253" i="3" s="1"/>
  <c r="N250" i="3"/>
  <c r="N248" i="3"/>
  <c r="N247" i="3"/>
  <c r="P246" i="3"/>
  <c r="P245" i="3"/>
  <c r="P244" i="3"/>
  <c r="P243" i="3"/>
  <c r="O241" i="3"/>
  <c r="N241" i="3" s="1"/>
  <c r="O236" i="3"/>
  <c r="N236" i="3" s="1"/>
  <c r="N234" i="3"/>
  <c r="O233" i="3"/>
  <c r="N233" i="3" s="1"/>
  <c r="O232" i="3"/>
  <c r="N232" i="3" s="1"/>
  <c r="N230" i="3"/>
  <c r="N229" i="3"/>
  <c r="N228" i="3"/>
  <c r="N227" i="3"/>
  <c r="P226" i="3"/>
  <c r="P225" i="3"/>
  <c r="P224" i="3"/>
  <c r="P223" i="3"/>
  <c r="O216" i="3"/>
  <c r="N216" i="3" s="1"/>
  <c r="O215" i="3"/>
  <c r="N215" i="3" s="1"/>
  <c r="O214" i="3"/>
  <c r="N214" i="3" s="1"/>
  <c r="O213" i="3"/>
  <c r="N213" i="3" s="1"/>
  <c r="O212" i="3"/>
  <c r="N212" i="3" s="1"/>
  <c r="N210" i="3"/>
  <c r="P209" i="3"/>
  <c r="Q209" i="3" s="1"/>
  <c r="N208" i="3"/>
  <c r="N207" i="3"/>
  <c r="R207" i="3"/>
  <c r="P205" i="3"/>
  <c r="P204" i="3"/>
  <c r="P203" i="3"/>
  <c r="O196" i="3"/>
  <c r="N196" i="3" s="1"/>
  <c r="O194" i="3"/>
  <c r="N194" i="3" s="1"/>
  <c r="O193" i="3"/>
  <c r="N193" i="3" s="1"/>
  <c r="O192" i="3"/>
  <c r="N192" i="3" s="1"/>
  <c r="N190" i="3"/>
  <c r="N188" i="3"/>
  <c r="N187" i="3"/>
  <c r="P186" i="3"/>
  <c r="P185" i="3"/>
  <c r="P184" i="3"/>
  <c r="P183" i="3"/>
  <c r="O176" i="3"/>
  <c r="N176" i="3" s="1"/>
  <c r="O175" i="3"/>
  <c r="N175" i="3" s="1"/>
  <c r="O174" i="3"/>
  <c r="N174" i="3" s="1"/>
  <c r="O173" i="3"/>
  <c r="N173" i="3" s="1"/>
  <c r="O172" i="3"/>
  <c r="N172" i="3" s="1"/>
  <c r="N171" i="3"/>
  <c r="N169" i="3"/>
  <c r="N167" i="3"/>
  <c r="P166" i="3"/>
  <c r="P165" i="3"/>
  <c r="P164" i="3"/>
  <c r="P163" i="3"/>
  <c r="O158" i="3"/>
  <c r="N158" i="3" s="1"/>
  <c r="O156" i="3"/>
  <c r="N156" i="3" s="1"/>
  <c r="O155" i="3"/>
  <c r="N155" i="3" s="1"/>
  <c r="O153" i="3"/>
  <c r="Q153" i="3" s="1"/>
  <c r="P146" i="3"/>
  <c r="Q146" i="3" s="1"/>
  <c r="O100" i="3"/>
  <c r="N100" i="3" s="1"/>
  <c r="P99" i="3"/>
  <c r="O98" i="3"/>
  <c r="N98" i="3" s="1"/>
  <c r="P97" i="3"/>
  <c r="Q97" i="3" s="1"/>
  <c r="R97" i="3"/>
  <c r="O95" i="3"/>
  <c r="N95" i="3" s="1"/>
  <c r="P88" i="3"/>
  <c r="Q88" i="3" s="1"/>
  <c r="O86" i="3"/>
  <c r="O85" i="3"/>
  <c r="N85" i="3" s="1"/>
  <c r="O84" i="3"/>
  <c r="N84" i="3" s="1"/>
  <c r="P83" i="3"/>
  <c r="Q83" i="3" s="1"/>
  <c r="P82" i="3"/>
  <c r="Q82" i="3" s="1"/>
  <c r="O62" i="3"/>
  <c r="P63" i="3"/>
  <c r="Q63" i="3" s="1"/>
  <c r="O64" i="3"/>
  <c r="N64" i="3" s="1"/>
  <c r="O65" i="3"/>
  <c r="N65" i="3" s="1"/>
  <c r="R65" i="3"/>
  <c r="O58" i="3"/>
  <c r="N58" i="3" s="1"/>
  <c r="R59" i="3"/>
  <c r="O57" i="3"/>
  <c r="N57" i="3" s="1"/>
  <c r="P59" i="3"/>
  <c r="P60" i="3"/>
  <c r="P61" i="3"/>
  <c r="O59" i="3"/>
  <c r="N59" i="3" s="1"/>
  <c r="O60" i="3"/>
  <c r="N60" i="3" s="1"/>
  <c r="O61" i="3"/>
  <c r="N61" i="3" s="1"/>
  <c r="Q93" i="3"/>
  <c r="R83" i="3"/>
  <c r="N83" i="3"/>
  <c r="O77" i="3"/>
  <c r="N77" i="3" s="1"/>
  <c r="O78" i="3"/>
  <c r="N78" i="3" s="1"/>
  <c r="O79" i="3"/>
  <c r="O80" i="3"/>
  <c r="N80" i="3" s="1"/>
  <c r="O81" i="3"/>
  <c r="N81" i="3" s="1"/>
  <c r="R75" i="3"/>
  <c r="R72" i="3"/>
  <c r="N72" i="3"/>
  <c r="P64" i="3"/>
  <c r="Q64" i="3" s="1"/>
  <c r="N281" i="3"/>
  <c r="N279" i="3"/>
  <c r="P276" i="3"/>
  <c r="Q276" i="3" s="1"/>
  <c r="P275" i="3"/>
  <c r="Q275" i="3" s="1"/>
  <c r="P274" i="3"/>
  <c r="Q274" i="3" s="1"/>
  <c r="P273" i="3"/>
  <c r="Q273" i="3" s="1"/>
  <c r="O266" i="3"/>
  <c r="N266" i="3" s="1"/>
  <c r="O265" i="3"/>
  <c r="N265" i="3" s="1"/>
  <c r="O264" i="3"/>
  <c r="N264" i="3" s="1"/>
  <c r="O263" i="3"/>
  <c r="N263" i="3" s="1"/>
  <c r="N260" i="3"/>
  <c r="N258" i="3"/>
  <c r="N257" i="3"/>
  <c r="P255" i="3"/>
  <c r="Q255" i="3" s="1"/>
  <c r="P254" i="3"/>
  <c r="Q254" i="3" s="1"/>
  <c r="P253" i="3"/>
  <c r="Q253" i="3" s="1"/>
  <c r="O246" i="3"/>
  <c r="N246" i="3" s="1"/>
  <c r="O245" i="3"/>
  <c r="N245" i="3" s="1"/>
  <c r="O244" i="3"/>
  <c r="N244" i="3" s="1"/>
  <c r="O243" i="3"/>
  <c r="N243" i="3" s="1"/>
  <c r="P241" i="3"/>
  <c r="Q241" i="3" s="1"/>
  <c r="N240" i="3"/>
  <c r="N238" i="3"/>
  <c r="N237" i="3"/>
  <c r="P236" i="3"/>
  <c r="Q236" i="3" s="1"/>
  <c r="P233" i="3"/>
  <c r="Q233" i="3" s="1"/>
  <c r="O226" i="3"/>
  <c r="N226" i="3" s="1"/>
  <c r="O225" i="3"/>
  <c r="N225" i="3" s="1"/>
  <c r="O224" i="3"/>
  <c r="N224" i="3" s="1"/>
  <c r="O223" i="3"/>
  <c r="N223" i="3" s="1"/>
  <c r="N220" i="3"/>
  <c r="N218" i="3"/>
  <c r="N217" i="3"/>
  <c r="P216" i="3"/>
  <c r="Q216" i="3" s="1"/>
  <c r="P215" i="3"/>
  <c r="Q215" i="3" s="1"/>
  <c r="P214" i="3"/>
  <c r="Q214" i="3" s="1"/>
  <c r="P213" i="3"/>
  <c r="Q213" i="3" s="1"/>
  <c r="O206" i="3"/>
  <c r="N206" i="3" s="1"/>
  <c r="O205" i="3"/>
  <c r="N205" i="3" s="1"/>
  <c r="O204" i="3"/>
  <c r="N204" i="3" s="1"/>
  <c r="O203" i="3"/>
  <c r="N203" i="3" s="1"/>
  <c r="N200" i="3"/>
  <c r="N198" i="3"/>
  <c r="N197" i="3"/>
  <c r="P196" i="3"/>
  <c r="Q196" i="3" s="1"/>
  <c r="O186" i="3"/>
  <c r="N186" i="3" s="1"/>
  <c r="O185" i="3"/>
  <c r="N185" i="3" s="1"/>
  <c r="O184" i="3"/>
  <c r="N184" i="3" s="1"/>
  <c r="O183" i="3"/>
  <c r="N183" i="3" s="1"/>
  <c r="N180" i="3"/>
  <c r="N178" i="3"/>
  <c r="N177" i="3"/>
  <c r="P176" i="3"/>
  <c r="Q176" i="3" s="1"/>
  <c r="P175" i="3"/>
  <c r="Q175" i="3" s="1"/>
  <c r="P173" i="3"/>
  <c r="Q173" i="3" s="1"/>
  <c r="O166" i="3"/>
  <c r="N166" i="3" s="1"/>
  <c r="O165" i="3"/>
  <c r="N165" i="3" s="1"/>
  <c r="O164" i="3"/>
  <c r="N164" i="3" s="1"/>
  <c r="O163" i="3"/>
  <c r="N163" i="3" s="1"/>
  <c r="N160" i="3"/>
  <c r="P158" i="3"/>
  <c r="Q158" i="3" s="1"/>
  <c r="N157" i="3"/>
  <c r="P156" i="3"/>
  <c r="Q156" i="3" s="1"/>
  <c r="O136" i="3"/>
  <c r="N136" i="3" s="1"/>
  <c r="P101" i="3"/>
  <c r="Q101" i="3" s="1"/>
  <c r="P100" i="3"/>
  <c r="Q100" i="3" s="1"/>
  <c r="O99" i="3"/>
  <c r="N99" i="3" s="1"/>
  <c r="P98" i="3"/>
  <c r="Q98" i="3" s="1"/>
  <c r="P95" i="3"/>
  <c r="Q95" i="3" s="1"/>
  <c r="P90" i="3"/>
  <c r="Q90" i="3" s="1"/>
  <c r="N89" i="3"/>
  <c r="N79" i="3"/>
  <c r="P77" i="3"/>
  <c r="Q77" i="3" s="1"/>
  <c r="O75" i="3"/>
  <c r="N75" i="3" s="1"/>
  <c r="O74" i="3"/>
  <c r="N74" i="3" s="1"/>
  <c r="P73" i="3"/>
  <c r="Q73" i="3" s="1"/>
  <c r="P72" i="3"/>
  <c r="Q72" i="3" s="1"/>
  <c r="O67" i="3"/>
  <c r="N67" i="3" s="1"/>
  <c r="O68" i="3"/>
  <c r="N68" i="3" s="1"/>
  <c r="O69" i="3"/>
  <c r="N69" i="3" s="1"/>
  <c r="O70" i="3"/>
  <c r="N70" i="3" s="1"/>
  <c r="O71" i="3"/>
  <c r="N71" i="3" s="1"/>
  <c r="P67" i="3"/>
  <c r="P68" i="3"/>
  <c r="P69" i="3"/>
  <c r="Q69" i="3" s="1"/>
  <c r="P70" i="3"/>
  <c r="P71" i="3"/>
  <c r="P65" i="3"/>
  <c r="Q65" i="3" s="1"/>
  <c r="P62" i="3"/>
  <c r="Q62" i="3" s="1"/>
  <c r="N63" i="3"/>
  <c r="O50" i="3"/>
  <c r="N50" i="3" s="1"/>
  <c r="R51" i="3"/>
  <c r="R33" i="3"/>
  <c r="P36" i="3"/>
  <c r="Q36" i="3" s="1"/>
  <c r="O66" i="3"/>
  <c r="N66" i="3" s="1"/>
  <c r="O51" i="3"/>
  <c r="N51" i="3" s="1"/>
  <c r="P47" i="3"/>
  <c r="Q47" i="3" s="1"/>
  <c r="P48" i="3"/>
  <c r="Q48" i="3" s="1"/>
  <c r="P49" i="3"/>
  <c r="P50" i="3"/>
  <c r="P51" i="3"/>
  <c r="O46" i="3"/>
  <c r="N46" i="3" s="1"/>
  <c r="P45" i="3"/>
  <c r="O44" i="3"/>
  <c r="N44" i="3" s="1"/>
  <c r="P43" i="3"/>
  <c r="O42" i="3"/>
  <c r="N42" i="3" s="1"/>
  <c r="H996" i="2"/>
  <c r="E965" i="2"/>
  <c r="H961" i="2"/>
  <c r="E936" i="2"/>
  <c r="E904" i="2"/>
  <c r="E861" i="2"/>
  <c r="E852" i="2"/>
  <c r="N86" i="3"/>
  <c r="P81" i="3"/>
  <c r="Q81" i="3" s="1"/>
  <c r="P80" i="3"/>
  <c r="Q80" i="3" s="1"/>
  <c r="P79" i="3"/>
  <c r="Q79" i="3" s="1"/>
  <c r="P78" i="3"/>
  <c r="Q78" i="3" s="1"/>
  <c r="P66" i="3"/>
  <c r="Q66" i="3" s="1"/>
  <c r="N62" i="3"/>
  <c r="P57" i="3"/>
  <c r="Q57" i="3" s="1"/>
  <c r="P58" i="3"/>
  <c r="Q58" i="3" s="1"/>
  <c r="O49" i="3"/>
  <c r="N49" i="3" s="1"/>
  <c r="P46" i="3"/>
  <c r="O45" i="3"/>
  <c r="N45" i="3" s="1"/>
  <c r="P44" i="3"/>
  <c r="Q44" i="3" s="1"/>
  <c r="O43" i="3"/>
  <c r="N43" i="3" s="1"/>
  <c r="P42" i="3"/>
  <c r="N36" i="3"/>
  <c r="E950" i="2"/>
  <c r="H949" i="2"/>
  <c r="E889" i="2"/>
  <c r="E869" i="2"/>
  <c r="H868" i="2"/>
  <c r="E854" i="2"/>
  <c r="H991" i="2"/>
  <c r="H963" i="2"/>
  <c r="H956" i="2"/>
  <c r="H952" i="2"/>
  <c r="H937" i="2"/>
  <c r="H933" i="2"/>
  <c r="H834" i="2"/>
  <c r="H493" i="2"/>
  <c r="H378" i="2"/>
  <c r="H814" i="2"/>
  <c r="H808" i="2"/>
  <c r="H801" i="2"/>
  <c r="H798" i="2"/>
  <c r="H793" i="2"/>
  <c r="H786" i="2"/>
  <c r="H779" i="2"/>
  <c r="H775" i="2"/>
  <c r="H772" i="2"/>
  <c r="H768" i="2"/>
  <c r="H761" i="2"/>
  <c r="H753" i="2"/>
  <c r="H741" i="2"/>
  <c r="H738" i="2"/>
  <c r="H733" i="2"/>
  <c r="H726" i="2"/>
  <c r="H709" i="2"/>
  <c r="H700" i="2"/>
  <c r="H698" i="2"/>
  <c r="H696" i="2"/>
  <c r="H688" i="2"/>
  <c r="H682" i="2"/>
  <c r="H677" i="2"/>
  <c r="H675" i="2"/>
  <c r="H670" i="2"/>
  <c r="H663" i="2"/>
  <c r="H659" i="2"/>
  <c r="H627" i="2"/>
  <c r="H619" i="2"/>
  <c r="H615" i="2"/>
  <c r="H599" i="2"/>
  <c r="H589" i="2"/>
  <c r="H564" i="2"/>
  <c r="H559" i="2"/>
  <c r="H547" i="2"/>
  <c r="H543" i="2"/>
  <c r="H539" i="2"/>
  <c r="H533" i="2"/>
  <c r="H531" i="2"/>
  <c r="H524" i="2"/>
  <c r="H516" i="2"/>
  <c r="H512" i="2"/>
  <c r="H510" i="2"/>
  <c r="H498" i="2"/>
  <c r="H491" i="2"/>
  <c r="H483" i="2"/>
  <c r="H479" i="2"/>
  <c r="H446" i="2"/>
  <c r="H443" i="2"/>
  <c r="H437" i="2"/>
  <c r="H429" i="2"/>
  <c r="H418" i="2"/>
  <c r="H394" i="2"/>
  <c r="H376" i="2"/>
  <c r="H507" i="2"/>
  <c r="H502" i="2"/>
  <c r="H485" i="2"/>
  <c r="H467" i="2"/>
  <c r="H458" i="2"/>
  <c r="H451" i="2"/>
  <c r="H439" i="2"/>
  <c r="H431" i="2"/>
  <c r="H412" i="2"/>
  <c r="H404" i="2"/>
  <c r="H398" i="2"/>
  <c r="H392" i="2"/>
  <c r="H389" i="2"/>
  <c r="H383" i="2"/>
  <c r="H161" i="2"/>
  <c r="H196" i="2"/>
  <c r="H185" i="2"/>
  <c r="H176" i="2"/>
  <c r="H167" i="2"/>
  <c r="H159" i="2"/>
  <c r="E34" i="2"/>
  <c r="Q28" i="11"/>
  <c r="P43" i="11"/>
  <c r="Q43" i="11" s="1"/>
  <c r="O44" i="11"/>
  <c r="N44" i="11" s="1"/>
  <c r="Q33" i="11"/>
  <c r="Q17" i="11"/>
  <c r="R27" i="11"/>
  <c r="P27" i="11"/>
  <c r="O28" i="11"/>
  <c r="N28" i="11" s="1"/>
  <c r="P31" i="11"/>
  <c r="Q31" i="11" s="1"/>
  <c r="O32" i="11"/>
  <c r="N32" i="11" s="1"/>
  <c r="P35" i="11"/>
  <c r="Q35" i="11" s="1"/>
  <c r="O36" i="11"/>
  <c r="Q45" i="11"/>
  <c r="P29" i="11"/>
  <c r="Q29" i="11" s="1"/>
  <c r="O27" i="11"/>
  <c r="N27" i="11" s="1"/>
  <c r="O25" i="11"/>
  <c r="N25" i="11" s="1"/>
  <c r="P22" i="11"/>
  <c r="Q22" i="11" s="1"/>
  <c r="P20" i="11"/>
  <c r="Q20" i="11" s="1"/>
  <c r="O18" i="11"/>
  <c r="N18" i="11" s="1"/>
  <c r="P13" i="11"/>
  <c r="Q13" i="11" s="1"/>
  <c r="R22" i="11"/>
  <c r="P23" i="11"/>
  <c r="Q23" i="11" s="1"/>
  <c r="O24" i="11"/>
  <c r="P19" i="11"/>
  <c r="Q19" i="11" s="1"/>
  <c r="O20" i="11"/>
  <c r="N20" i="11" s="1"/>
  <c r="R37" i="11"/>
  <c r="P39" i="11"/>
  <c r="Q39" i="11" s="1"/>
  <c r="O40" i="11"/>
  <c r="Q41" i="11"/>
  <c r="O30" i="11"/>
  <c r="N30" i="11" s="1"/>
  <c r="P25" i="11"/>
  <c r="Q25" i="11" s="1"/>
  <c r="O21" i="11"/>
  <c r="N21" i="11" s="1"/>
  <c r="P18" i="11"/>
  <c r="P16" i="11"/>
  <c r="O14" i="11"/>
  <c r="N14" i="11" s="1"/>
  <c r="Q9" i="11"/>
  <c r="O12" i="11"/>
  <c r="N12" i="11" s="1"/>
  <c r="P15" i="11"/>
  <c r="Q15" i="11" s="1"/>
  <c r="O16" i="11"/>
  <c r="N16" i="11" s="1"/>
  <c r="R42" i="11"/>
  <c r="P3" i="11"/>
  <c r="Q3" i="11" s="1"/>
  <c r="O4" i="11"/>
  <c r="P7" i="11"/>
  <c r="Q7" i="11" s="1"/>
  <c r="O8" i="11"/>
  <c r="P11" i="11"/>
  <c r="Q11" i="11" s="1"/>
  <c r="O2" i="11"/>
  <c r="N2" i="11" s="1"/>
  <c r="R2" i="11"/>
  <c r="P2" i="11"/>
  <c r="Q49" i="11" l="1"/>
  <c r="Q6" i="11"/>
  <c r="N6" i="11"/>
  <c r="N38" i="11"/>
  <c r="Q38" i="11"/>
  <c r="Q57" i="11"/>
  <c r="Q71" i="3"/>
  <c r="Q67" i="3"/>
  <c r="Q59" i="3"/>
  <c r="Q278" i="3"/>
  <c r="N35" i="3"/>
  <c r="Q35" i="3"/>
  <c r="Q8" i="3"/>
  <c r="Q42" i="3"/>
  <c r="Q46" i="3"/>
  <c r="Q50" i="3"/>
  <c r="Q68" i="3"/>
  <c r="Q87" i="3"/>
  <c r="Q76" i="3"/>
  <c r="Q202" i="3"/>
  <c r="Q20" i="3"/>
  <c r="Q4" i="11"/>
  <c r="N4" i="11"/>
  <c r="Q16" i="11"/>
  <c r="Q32" i="11"/>
  <c r="Q30" i="11"/>
  <c r="Q45" i="3"/>
  <c r="Q49" i="3"/>
  <c r="Q163" i="3"/>
  <c r="Q183" i="3"/>
  <c r="Q204" i="3"/>
  <c r="Q223" i="3"/>
  <c r="Q246" i="3"/>
  <c r="Q263" i="3"/>
  <c r="Q86" i="3"/>
  <c r="Q212" i="3"/>
  <c r="N19" i="3"/>
  <c r="Q19" i="3"/>
  <c r="Q172" i="3"/>
  <c r="Q256" i="3"/>
  <c r="Q6" i="3"/>
  <c r="N6" i="3"/>
  <c r="Q199" i="3"/>
  <c r="Q18" i="11"/>
  <c r="Q21" i="11"/>
  <c r="Q44" i="11"/>
  <c r="Q74" i="3"/>
  <c r="Q99" i="3"/>
  <c r="Q164" i="3"/>
  <c r="Q184" i="3"/>
  <c r="Q205" i="3"/>
  <c r="Q224" i="3"/>
  <c r="Q243" i="3"/>
  <c r="Q264" i="3"/>
  <c r="N153" i="3"/>
  <c r="Q161" i="3"/>
  <c r="N17" i="3"/>
  <c r="Q17" i="3"/>
  <c r="Q84" i="3"/>
  <c r="Q179" i="3"/>
  <c r="Q201" i="3"/>
  <c r="Q259" i="3"/>
  <c r="Q272" i="3"/>
  <c r="Q2" i="11"/>
  <c r="Q8" i="11"/>
  <c r="N8" i="11"/>
  <c r="Q40" i="11"/>
  <c r="N40" i="11"/>
  <c r="Q36" i="11"/>
  <c r="N36" i="11"/>
  <c r="Q12" i="11"/>
  <c r="Q43" i="3"/>
  <c r="Q51" i="3"/>
  <c r="Q70" i="3"/>
  <c r="Q75" i="3"/>
  <c r="Q61" i="3"/>
  <c r="Q165" i="3"/>
  <c r="Q185" i="3"/>
  <c r="Q225" i="3"/>
  <c r="Q244" i="3"/>
  <c r="Q265" i="3"/>
  <c r="Q219" i="3"/>
  <c r="Q4" i="3"/>
  <c r="Q181" i="3"/>
  <c r="Q239" i="3"/>
  <c r="Q261" i="3"/>
  <c r="Q192" i="3"/>
  <c r="Q277" i="3"/>
  <c r="Q10" i="3"/>
  <c r="Q136" i="3"/>
  <c r="Q194" i="3"/>
  <c r="Q221" i="3"/>
  <c r="Q24" i="11"/>
  <c r="N24" i="11"/>
  <c r="Q27" i="11"/>
  <c r="Q14" i="11"/>
  <c r="Q60" i="3"/>
  <c r="Q166" i="3"/>
  <c r="Q186" i="3"/>
  <c r="Q203" i="3"/>
  <c r="Q226" i="3"/>
  <c r="Q245" i="3"/>
  <c r="Q266" i="3"/>
  <c r="Q85" i="3"/>
  <c r="Q206" i="3"/>
  <c r="Q232" i="3"/>
  <c r="Q18" i="3"/>
  <c r="N18" i="3"/>
  <c r="Q159" i="3"/>
  <c r="Q174" i="3"/>
  <c r="Q193" i="3"/>
  <c r="Q155" i="3"/>
  <c r="Q280" i="3"/>
</calcChain>
</file>

<file path=xl/sharedStrings.xml><?xml version="1.0" encoding="utf-8"?>
<sst xmlns="http://schemas.openxmlformats.org/spreadsheetml/2006/main" count="4750" uniqueCount="182">
  <si>
    <t>Country</t>
  </si>
  <si>
    <t>Company</t>
  </si>
  <si>
    <t>Location type</t>
  </si>
  <si>
    <t>City</t>
  </si>
  <si>
    <t>EXP Date</t>
  </si>
  <si>
    <t>MFG Date</t>
  </si>
  <si>
    <t>Lot#</t>
  </si>
  <si>
    <t>Strength</t>
  </si>
  <si>
    <t>Formulation</t>
  </si>
  <si>
    <t>API form</t>
  </si>
  <si>
    <t>Name</t>
  </si>
  <si>
    <t>Sample #</t>
  </si>
  <si>
    <t>MARKETER</t>
  </si>
  <si>
    <t>MANUFACTURER</t>
  </si>
  <si>
    <t>SAMPLING INFORMATION</t>
  </si>
  <si>
    <t>RMD</t>
  </si>
  <si>
    <t>AVERAGE</t>
  </si>
  <si>
    <t>STDEV</t>
  </si>
  <si>
    <t>STDEV%</t>
  </si>
  <si>
    <t>Content Mass</t>
  </si>
  <si>
    <t>SAMP. LOC.</t>
  </si>
  <si>
    <t>%w/w</t>
  </si>
  <si>
    <t>%API</t>
  </si>
  <si>
    <t>±</t>
  </si>
  <si>
    <t>API mass</t>
  </si>
  <si>
    <t>CIPSTD1</t>
  </si>
  <si>
    <t>CIP0001</t>
  </si>
  <si>
    <t>TAB</t>
  </si>
  <si>
    <t>Hydrochloride</t>
  </si>
  <si>
    <t>Excipro</t>
  </si>
  <si>
    <t>Accra</t>
  </si>
  <si>
    <t>Pharmacy</t>
  </si>
  <si>
    <t>Exeter Health limited</t>
  </si>
  <si>
    <t>UK</t>
  </si>
  <si>
    <t>central depot</t>
  </si>
  <si>
    <t>-</t>
  </si>
  <si>
    <t>CIP0002</t>
  </si>
  <si>
    <t>Cipro-Denk 500</t>
  </si>
  <si>
    <t>Port-au-Prince</t>
  </si>
  <si>
    <t>Allphamed Arzneimittel GmbH</t>
  </si>
  <si>
    <t>DEU</t>
  </si>
  <si>
    <t>Denk Pharma GmbH</t>
  </si>
  <si>
    <t>CIP0003</t>
  </si>
  <si>
    <t>Ciprox 500</t>
  </si>
  <si>
    <t>IP16H2194</t>
  </si>
  <si>
    <t>4C-Carribean Canadian Chemical Company</t>
  </si>
  <si>
    <t>HAI</t>
  </si>
  <si>
    <t>CIP0004</t>
  </si>
  <si>
    <t>Ciprobid 500</t>
  </si>
  <si>
    <t>S603857</t>
  </si>
  <si>
    <t>IND</t>
  </si>
  <si>
    <t>New Delhi</t>
  </si>
  <si>
    <t>unknown</t>
  </si>
  <si>
    <t>German Remedies</t>
  </si>
  <si>
    <t>Zydus Alidac</t>
  </si>
  <si>
    <t>CIP0005</t>
  </si>
  <si>
    <t>IDN</t>
  </si>
  <si>
    <t>Jakarta</t>
  </si>
  <si>
    <t>Novopharin</t>
  </si>
  <si>
    <t>CIP0006</t>
  </si>
  <si>
    <t>PNG</t>
  </si>
  <si>
    <t>Port Moresby</t>
  </si>
  <si>
    <t>Bernofarm</t>
  </si>
  <si>
    <t>CIP0007</t>
  </si>
  <si>
    <t>Cipropharm 500</t>
  </si>
  <si>
    <t>ETH</t>
  </si>
  <si>
    <t>Addis Adaba</t>
  </si>
  <si>
    <t>Pharma International</t>
  </si>
  <si>
    <t>JOR</t>
  </si>
  <si>
    <t>CIP0008</t>
  </si>
  <si>
    <t>Cipro-Far 500</t>
  </si>
  <si>
    <t>Generics portugueses</t>
  </si>
  <si>
    <t>PRT</t>
  </si>
  <si>
    <t>CIP0009</t>
  </si>
  <si>
    <t>Zindolin 500</t>
  </si>
  <si>
    <t>Remedica</t>
  </si>
  <si>
    <t>CYP</t>
  </si>
  <si>
    <t>CIP0010</t>
  </si>
  <si>
    <t>CIP0011</t>
  </si>
  <si>
    <t>CIP0012</t>
  </si>
  <si>
    <t>F68556</t>
  </si>
  <si>
    <t>SLE</t>
  </si>
  <si>
    <t>Kamakwie</t>
  </si>
  <si>
    <t>Hospital</t>
  </si>
  <si>
    <t>Activis</t>
  </si>
  <si>
    <t>ISL</t>
  </si>
  <si>
    <t>CIP0013</t>
  </si>
  <si>
    <t>PS01655</t>
  </si>
  <si>
    <t>Central Pharma Ltd</t>
  </si>
  <si>
    <t>GBR</t>
  </si>
  <si>
    <t>Accord Medical Drug Supplies</t>
  </si>
  <si>
    <t>CIP0014</t>
  </si>
  <si>
    <t>Amoxidel</t>
  </si>
  <si>
    <t>Makeni</t>
  </si>
  <si>
    <t>Shenzhen Zhijun Medical % Pharma Co.</t>
  </si>
  <si>
    <t>PRC</t>
  </si>
  <si>
    <t>CIP0015</t>
  </si>
  <si>
    <t>Dr. Reddy's Laboratories Inc.</t>
  </si>
  <si>
    <t>CIP0016</t>
  </si>
  <si>
    <t>14E076</t>
  </si>
  <si>
    <t>GER</t>
  </si>
  <si>
    <t>CIP0017</t>
  </si>
  <si>
    <t>Mihici-500</t>
  </si>
  <si>
    <t>M5077</t>
  </si>
  <si>
    <t>Pharmacy (Poor Man's)</t>
  </si>
  <si>
    <t>Pharmacy (MK Helathcare)</t>
  </si>
  <si>
    <t>Pharmacy (AAA&amp;T)</t>
  </si>
  <si>
    <t>Mihika Pharmaceuticals</t>
  </si>
  <si>
    <t>CIP0018</t>
  </si>
  <si>
    <t>KT109</t>
  </si>
  <si>
    <t>CIP0019</t>
  </si>
  <si>
    <t>KET4278</t>
  </si>
  <si>
    <t>Maxwell Life science</t>
  </si>
  <si>
    <t>CIP0020</t>
  </si>
  <si>
    <t>Pharmacy (Mohammed S. Jalloh)</t>
  </si>
  <si>
    <t>Sinochem Ningbo Ltd</t>
  </si>
  <si>
    <t>CHN</t>
  </si>
  <si>
    <t>CIP0021</t>
  </si>
  <si>
    <t>Cipro-Tro</t>
  </si>
  <si>
    <t>14728-01</t>
  </si>
  <si>
    <t>Freetown</t>
  </si>
  <si>
    <t>Troge Pharmaceuticals</t>
  </si>
  <si>
    <t>CIP0022</t>
  </si>
  <si>
    <t>CIP0023</t>
  </si>
  <si>
    <t>LT1816</t>
  </si>
  <si>
    <t>Pharmacy (Saveway)</t>
  </si>
  <si>
    <t>Pharmacy (Saamam)</t>
  </si>
  <si>
    <t>CIP0024</t>
  </si>
  <si>
    <t>Ciprobay</t>
  </si>
  <si>
    <t>BXHC871</t>
  </si>
  <si>
    <t>CND</t>
  </si>
  <si>
    <t>GHA</t>
  </si>
  <si>
    <t>Tema</t>
  </si>
  <si>
    <t>Pharmacy (Dampong Med. Center)</t>
  </si>
  <si>
    <t xml:space="preserve">Bayer Pharma </t>
  </si>
  <si>
    <t>CIP0025</t>
  </si>
  <si>
    <t>Ciprolex</t>
  </si>
  <si>
    <t>Atimpoku/Volta Bridge</t>
  </si>
  <si>
    <t>Pharmacy (Eric Chemists Ltd.)</t>
  </si>
  <si>
    <t>Unichem Industries Ltd.</t>
  </si>
  <si>
    <t>CIP0026</t>
  </si>
  <si>
    <t>CIP0027</t>
  </si>
  <si>
    <t>Ciprinol</t>
  </si>
  <si>
    <t>NB8269</t>
  </si>
  <si>
    <t>KRKA</t>
  </si>
  <si>
    <t>SVN</t>
  </si>
  <si>
    <t>CIP0028</t>
  </si>
  <si>
    <t>Pharmacy (Jefiko Pharmacy ltd.)</t>
  </si>
  <si>
    <t>CIP0029</t>
  </si>
  <si>
    <t>BXH70F1</t>
  </si>
  <si>
    <t>Pharmacy (Medimart I)</t>
  </si>
  <si>
    <t>CIP0030</t>
  </si>
  <si>
    <t>Pharmacy (Top-up)</t>
  </si>
  <si>
    <t>CIP0031</t>
  </si>
  <si>
    <t>Luex Pharmaceuticals</t>
  </si>
  <si>
    <t>Pharmacy (Chasca)</t>
  </si>
  <si>
    <t>CIP0032</t>
  </si>
  <si>
    <t>Pharmacy (Medimart II)</t>
  </si>
  <si>
    <t>CIP0033</t>
  </si>
  <si>
    <t>Bioflox</t>
  </si>
  <si>
    <t>151104</t>
  </si>
  <si>
    <t>Reyoung pharmaceuticals Co. Ltd.</t>
  </si>
  <si>
    <t>CIP0034</t>
  </si>
  <si>
    <t>Shalcip 500</t>
  </si>
  <si>
    <t>P6507</t>
  </si>
  <si>
    <t>DRC</t>
  </si>
  <si>
    <t>Kinshasa</t>
  </si>
  <si>
    <t>Central Depot</t>
  </si>
  <si>
    <t>Shalina Pharmaceuticals</t>
  </si>
  <si>
    <t>UAE</t>
  </si>
  <si>
    <t>CIP0035</t>
  </si>
  <si>
    <t>CSPC Ouyi Pharmaceutical Co. Ltd.</t>
  </si>
  <si>
    <t>Mark. Mission Pharma</t>
  </si>
  <si>
    <t>DNK</t>
  </si>
  <si>
    <t>B</t>
  </si>
  <si>
    <t>Packet</t>
  </si>
  <si>
    <t>Paquet</t>
  </si>
  <si>
    <t>N</t>
  </si>
  <si>
    <t>U</t>
  </si>
  <si>
    <t>A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</si>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</sst>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"/>
    <numFmt numFmtId="166" formatCode="0.0%"/>
    <numFmt numFmtId="167" formatCode="_-* #,##0_-;\-* #,##0_-;_-* &quot;-&quot;??_-;_-@_-"/>
    <numFmt numFmtId="168" formatCode="mm/yy;@"/>
    <numFmt numFmtId="169" formatCode="mm/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7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0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9" fontId="0" fillId="0" borderId="15" xfId="2" applyNumberFormat="1" applyFont="1" applyBorder="1" applyAlignment="1">
      <alignment vertical="center"/>
    </xf>
    <xf numFmtId="9" fontId="0" fillId="0" borderId="2" xfId="2" applyNumberFormat="1" applyFont="1" applyBorder="1" applyAlignment="1">
      <alignment vertical="center"/>
    </xf>
    <xf numFmtId="9" fontId="0" fillId="0" borderId="14" xfId="2" applyNumberFormat="1" applyFont="1" applyBorder="1" applyAlignment="1">
      <alignment vertical="center"/>
    </xf>
    <xf numFmtId="9" fontId="0" fillId="0" borderId="2" xfId="2" applyFont="1" applyBorder="1" applyAlignment="1">
      <alignment vertical="center"/>
    </xf>
    <xf numFmtId="9" fontId="0" fillId="0" borderId="14" xfId="2" quotePrefix="1" applyFont="1" applyBorder="1" applyAlignment="1">
      <alignment vertical="center"/>
    </xf>
    <xf numFmtId="1" fontId="0" fillId="0" borderId="15" xfId="0" applyNumberFormat="1" applyBorder="1" applyAlignment="1">
      <alignment vertical="center"/>
    </xf>
    <xf numFmtId="1" fontId="0" fillId="0" borderId="2" xfId="0" applyNumberFormat="1" applyBorder="1" applyAlignment="1">
      <alignment vertical="center"/>
    </xf>
    <xf numFmtId="1" fontId="0" fillId="0" borderId="14" xfId="0" applyNumberFormat="1" applyBorder="1" applyAlignment="1">
      <alignment vertical="center"/>
    </xf>
    <xf numFmtId="9" fontId="0" fillId="0" borderId="14" xfId="2" applyFont="1" applyBorder="1" applyAlignment="1">
      <alignment vertical="center"/>
    </xf>
    <xf numFmtId="167" fontId="0" fillId="0" borderId="15" xfId="1" applyNumberFormat="1" applyFont="1" applyBorder="1" applyAlignment="1">
      <alignment vertical="center"/>
    </xf>
    <xf numFmtId="167" fontId="0" fillId="0" borderId="2" xfId="1" applyNumberFormat="1" applyFont="1" applyBorder="1" applyAlignment="1">
      <alignment vertical="center"/>
    </xf>
    <xf numFmtId="167" fontId="0" fillId="0" borderId="14" xfId="1" applyNumberFormat="1" applyFon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15" xfId="0" applyNumberFormat="1" applyBorder="1"/>
    <xf numFmtId="0" fontId="0" fillId="0" borderId="0" xfId="0"/>
    <xf numFmtId="0" fontId="0" fillId="0" borderId="0" xfId="0" applyFill="1"/>
    <xf numFmtId="166" fontId="0" fillId="7" borderId="4" xfId="2" applyNumberFormat="1" applyFont="1" applyFill="1" applyBorder="1"/>
    <xf numFmtId="166" fontId="0" fillId="7" borderId="1" xfId="2" applyNumberFormat="1" applyFont="1" applyFill="1" applyBorder="1"/>
    <xf numFmtId="166" fontId="0" fillId="7" borderId="7" xfId="2" applyNumberFormat="1" applyFont="1" applyFill="1" applyBorder="1"/>
    <xf numFmtId="0" fontId="0" fillId="0" borderId="0" xfId="0"/>
    <xf numFmtId="9" fontId="0" fillId="0" borderId="3" xfId="2" applyNumberFormat="1" applyFont="1" applyBorder="1" applyAlignment="1">
      <alignment vertical="center"/>
    </xf>
    <xf numFmtId="9" fontId="0" fillId="0" borderId="9" xfId="2" applyNumberFormat="1" applyFont="1" applyBorder="1" applyAlignment="1">
      <alignment vertical="center"/>
    </xf>
    <xf numFmtId="166" fontId="3" fillId="0" borderId="5" xfId="2" applyNumberFormat="1" applyFont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3" fillId="0" borderId="8" xfId="2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6" fontId="0" fillId="0" borderId="14" xfId="2" applyNumberFormat="1" applyFont="1" applyBorder="1" applyAlignment="1">
      <alignment horizontal="center"/>
    </xf>
    <xf numFmtId="166" fontId="0" fillId="0" borderId="2" xfId="2" applyNumberFormat="1" applyFont="1" applyBorder="1" applyAlignment="1">
      <alignment horizontal="center"/>
    </xf>
    <xf numFmtId="166" fontId="0" fillId="0" borderId="15" xfId="2" applyNumberFormat="1" applyFont="1" applyBorder="1" applyAlignment="1">
      <alignment horizontal="center"/>
    </xf>
    <xf numFmtId="1" fontId="0" fillId="0" borderId="2" xfId="0" applyNumberFormat="1" applyBorder="1"/>
    <xf numFmtId="1" fontId="0" fillId="0" borderId="15" xfId="0" applyNumberFormat="1" applyBorder="1"/>
    <xf numFmtId="0" fontId="0" fillId="0" borderId="0" xfId="0" applyFill="1"/>
    <xf numFmtId="166" fontId="0" fillId="0" borderId="14" xfId="2" applyNumberFormat="1" applyFont="1" applyBorder="1" applyAlignment="1">
      <alignment vertical="center"/>
    </xf>
    <xf numFmtId="166" fontId="0" fillId="0" borderId="2" xfId="2" applyNumberFormat="1" applyFont="1" applyBorder="1" applyAlignment="1">
      <alignment vertical="center"/>
    </xf>
    <xf numFmtId="166" fontId="0" fillId="0" borderId="15" xfId="2" applyNumberFormat="1" applyFont="1" applyBorder="1" applyAlignment="1">
      <alignment vertical="center"/>
    </xf>
    <xf numFmtId="166" fontId="0" fillId="5" borderId="7" xfId="2" applyNumberFormat="1" applyFont="1" applyFill="1" applyBorder="1"/>
    <xf numFmtId="166" fontId="0" fillId="5" borderId="1" xfId="2" applyNumberFormat="1" applyFont="1" applyFill="1" applyBorder="1"/>
    <xf numFmtId="166" fontId="0" fillId="5" borderId="4" xfId="2" applyNumberFormat="1" applyFont="1" applyFill="1" applyBorder="1"/>
    <xf numFmtId="9" fontId="0" fillId="0" borderId="0" xfId="0" applyNumberFormat="1"/>
    <xf numFmtId="0" fontId="0" fillId="0" borderId="1" xfId="0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0" fillId="0" borderId="15" xfId="2" applyNumberFormat="1" applyFont="1" applyBorder="1"/>
    <xf numFmtId="166" fontId="0" fillId="0" borderId="2" xfId="2" applyNumberFormat="1" applyFont="1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168" fontId="0" fillId="0" borderId="3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168" fontId="0" fillId="0" borderId="2" xfId="0" applyNumberFormat="1" applyFont="1" applyFill="1" applyBorder="1" applyAlignment="1">
      <alignment horizontal="center" vertical="center"/>
    </xf>
    <xf numFmtId="169" fontId="0" fillId="0" borderId="11" xfId="0" applyNumberFormat="1" applyBorder="1" applyAlignment="1">
      <alignment horizontal="center"/>
    </xf>
    <xf numFmtId="169" fontId="0" fillId="0" borderId="2" xfId="0" applyNumberFormat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169" fontId="0" fillId="0" borderId="2" xfId="0" applyNumberFormat="1" applyFont="1" applyFill="1" applyBorder="1" applyAlignment="1">
      <alignment horizontal="center" vertical="center"/>
    </xf>
    <xf numFmtId="169" fontId="0" fillId="0" borderId="3" xfId="0" applyNumberFormat="1" applyBorder="1" applyAlignment="1">
      <alignment horizontal="center"/>
    </xf>
    <xf numFmtId="0" fontId="0" fillId="5" borderId="14" xfId="0" applyFill="1" applyBorder="1" applyAlignment="1">
      <alignment horizontal="left"/>
    </xf>
    <xf numFmtId="0" fontId="0" fillId="5" borderId="14" xfId="0" applyFill="1" applyBorder="1" applyAlignment="1">
      <alignment horizontal="left" vertical="center"/>
    </xf>
    <xf numFmtId="165" fontId="0" fillId="5" borderId="2" xfId="0" applyNumberFormat="1" applyFill="1" applyBorder="1" applyAlignment="1">
      <alignment horizontal="center"/>
    </xf>
    <xf numFmtId="165" fontId="0" fillId="5" borderId="14" xfId="0" applyNumberFormat="1" applyFill="1" applyBorder="1" applyAlignment="1">
      <alignment horizontal="center"/>
    </xf>
    <xf numFmtId="165" fontId="0" fillId="5" borderId="15" xfId="0" applyNumberFormat="1" applyFill="1" applyBorder="1" applyAlignment="1">
      <alignment horizontal="center"/>
    </xf>
    <xf numFmtId="166" fontId="0" fillId="5" borderId="9" xfId="0" applyNumberFormat="1" applyFont="1" applyFill="1" applyBorder="1"/>
    <xf numFmtId="166" fontId="0" fillId="5" borderId="0" xfId="0" applyNumberFormat="1" applyFill="1"/>
    <xf numFmtId="166" fontId="0" fillId="5" borderId="9" xfId="0" applyNumberFormat="1" applyFill="1" applyBorder="1"/>
    <xf numFmtId="166" fontId="0" fillId="5" borderId="3" xfId="0" applyNumberFormat="1" applyFill="1" applyBorder="1"/>
    <xf numFmtId="166" fontId="0" fillId="5" borderId="6" xfId="0" applyNumberFormat="1" applyFill="1" applyBorder="1"/>
    <xf numFmtId="166" fontId="1" fillId="5" borderId="7" xfId="2" applyNumberFormat="1" applyFont="1" applyFill="1" applyBorder="1"/>
    <xf numFmtId="166" fontId="0" fillId="5" borderId="0" xfId="2" applyNumberFormat="1" applyFont="1" applyFill="1"/>
    <xf numFmtId="166" fontId="0" fillId="6" borderId="9" xfId="2" applyNumberFormat="1" applyFont="1" applyFill="1" applyBorder="1" applyAlignment="1">
      <alignment horizontal="right" vertical="center"/>
    </xf>
    <xf numFmtId="166" fontId="0" fillId="6" borderId="3" xfId="2" applyNumberFormat="1" applyFont="1" applyFill="1" applyBorder="1" applyAlignment="1">
      <alignment horizontal="right"/>
    </xf>
    <xf numFmtId="166" fontId="0" fillId="6" borderId="6" xfId="2" applyNumberFormat="1" applyFont="1" applyFill="1" applyBorder="1" applyAlignment="1">
      <alignment horizontal="right"/>
    </xf>
    <xf numFmtId="166" fontId="0" fillId="6" borderId="7" xfId="2" applyNumberFormat="1" applyFont="1" applyFill="1" applyBorder="1"/>
    <xf numFmtId="166" fontId="0" fillId="6" borderId="1" xfId="2" applyNumberFormat="1" applyFont="1" applyFill="1" applyBorder="1"/>
    <xf numFmtId="166" fontId="0" fillId="6" borderId="4" xfId="2" applyNumberFormat="1" applyFont="1" applyFill="1" applyBorder="1"/>
    <xf numFmtId="1" fontId="0" fillId="6" borderId="9" xfId="0" applyNumberFormat="1" applyFill="1" applyBorder="1"/>
    <xf numFmtId="1" fontId="0" fillId="6" borderId="3" xfId="0" applyNumberFormat="1" applyFill="1" applyBorder="1"/>
    <xf numFmtId="1" fontId="0" fillId="6" borderId="6" xfId="0" applyNumberFormat="1" applyFill="1" applyBorder="1"/>
    <xf numFmtId="1" fontId="0" fillId="6" borderId="7" xfId="0" applyNumberFormat="1" applyFill="1" applyBorder="1"/>
    <xf numFmtId="1" fontId="0" fillId="6" borderId="1" xfId="0" applyNumberFormat="1" applyFill="1" applyBorder="1"/>
    <xf numFmtId="1" fontId="0" fillId="6" borderId="4" xfId="0" applyNumberFormat="1" applyFill="1" applyBorder="1"/>
    <xf numFmtId="166" fontId="0" fillId="6" borderId="9" xfId="2" applyNumberFormat="1" applyFont="1" applyFill="1" applyBorder="1" applyAlignment="1">
      <alignment horizontal="right"/>
    </xf>
    <xf numFmtId="166" fontId="0" fillId="5" borderId="0" xfId="0" applyNumberFormat="1" applyFill="1" applyBorder="1"/>
    <xf numFmtId="0" fontId="0" fillId="0" borderId="0" xfId="0"/>
    <xf numFmtId="0" fontId="3" fillId="0" borderId="0" xfId="0" applyFont="1" applyAlignment="1">
      <alignment horizontal="center"/>
    </xf>
    <xf numFmtId="166" fontId="0" fillId="5" borderId="0" xfId="0" applyNumberFormat="1" applyFont="1" applyFill="1"/>
    <xf numFmtId="166" fontId="0" fillId="5" borderId="0" xfId="2" applyNumberFormat="1" applyFont="1" applyFill="1"/>
    <xf numFmtId="0" fontId="3" fillId="0" borderId="0" xfId="0" applyFont="1" applyAlignment="1">
      <alignment horizontal="center"/>
    </xf>
    <xf numFmtId="166" fontId="0" fillId="5" borderId="0" xfId="0" applyNumberFormat="1" applyFont="1" applyFill="1"/>
    <xf numFmtId="166" fontId="0" fillId="5" borderId="0" xfId="2" applyNumberFormat="1" applyFont="1" applyFill="1"/>
    <xf numFmtId="0" fontId="3" fillId="0" borderId="0" xfId="0" applyFont="1" applyAlignment="1">
      <alignment horizontal="center"/>
    </xf>
    <xf numFmtId="166" fontId="0" fillId="5" borderId="0" xfId="0" applyNumberFormat="1" applyFont="1" applyFill="1"/>
    <xf numFmtId="166" fontId="0" fillId="5" borderId="0" xfId="2" applyNumberFormat="1" applyFont="1" applyFill="1"/>
    <xf numFmtId="0" fontId="3" fillId="0" borderId="0" xfId="0" applyFont="1" applyAlignment="1">
      <alignment horizontal="center"/>
    </xf>
    <xf numFmtId="166" fontId="0" fillId="5" borderId="0" xfId="0" applyNumberFormat="1" applyFont="1" applyFill="1"/>
    <xf numFmtId="166" fontId="0" fillId="5" borderId="0" xfId="2" applyNumberFormat="1" applyFont="1" applyFill="1"/>
    <xf numFmtId="166" fontId="0" fillId="5" borderId="0" xfId="0" applyNumberFormat="1" applyFont="1" applyFill="1"/>
    <xf numFmtId="166" fontId="0" fillId="5" borderId="0" xfId="0" applyNumberFormat="1" applyFill="1"/>
    <xf numFmtId="0" fontId="3" fillId="0" borderId="0" xfId="0" applyFont="1" applyAlignment="1">
      <alignment horizontal="center"/>
    </xf>
    <xf numFmtId="166" fontId="0" fillId="5" borderId="0" xfId="2" applyNumberFormat="1" applyFont="1" applyFill="1"/>
    <xf numFmtId="166" fontId="0" fillId="5" borderId="0" xfId="0" applyNumberFormat="1" applyFill="1"/>
    <xf numFmtId="0" fontId="3" fillId="0" borderId="0" xfId="0" applyFont="1" applyAlignment="1">
      <alignment horizontal="center"/>
    </xf>
    <xf numFmtId="166" fontId="0" fillId="5" borderId="0" xfId="2" applyNumberFormat="1" applyFont="1" applyFill="1"/>
    <xf numFmtId="166" fontId="0" fillId="5" borderId="0" xfId="0" applyNumberFormat="1" applyFill="1"/>
    <xf numFmtId="0" fontId="3" fillId="0" borderId="0" xfId="0" applyFont="1" applyAlignment="1">
      <alignment horizontal="center"/>
    </xf>
    <xf numFmtId="166" fontId="0" fillId="5" borderId="0" xfId="2" applyNumberFormat="1" applyFont="1" applyFill="1"/>
    <xf numFmtId="10" fontId="6" fillId="5" borderId="0" xfId="0" applyNumberFormat="1" applyFont="1" applyFill="1"/>
    <xf numFmtId="10" fontId="6" fillId="5" borderId="6" xfId="0" applyNumberFormat="1" applyFont="1" applyFill="1" applyBorder="1"/>
    <xf numFmtId="166" fontId="1" fillId="6" borderId="3" xfId="2" applyNumberFormat="1" applyFont="1" applyFill="1" applyBorder="1" applyAlignment="1">
      <alignment horizontal="right"/>
    </xf>
    <xf numFmtId="166" fontId="1" fillId="6" borderId="9" xfId="2" applyNumberFormat="1" applyFont="1" applyFill="1" applyBorder="1" applyAlignment="1">
      <alignment horizontal="right"/>
    </xf>
    <xf numFmtId="166" fontId="1" fillId="6" borderId="6" xfId="2" applyNumberFormat="1" applyFont="1" applyFill="1" applyBorder="1" applyAlignment="1">
      <alignment horizontal="right"/>
    </xf>
    <xf numFmtId="10" fontId="0" fillId="5" borderId="3" xfId="0" applyNumberFormat="1" applyFill="1" applyBorder="1"/>
    <xf numFmtId="10" fontId="0" fillId="5" borderId="6" xfId="0" applyNumberFormat="1" applyFill="1" applyBorder="1"/>
    <xf numFmtId="10" fontId="6" fillId="8" borderId="0" xfId="0" applyNumberFormat="1" applyFont="1" applyFill="1"/>
    <xf numFmtId="10" fontId="6" fillId="8" borderId="0" xfId="0" applyNumberFormat="1" applyFont="1" applyFill="1" applyAlignment="1">
      <alignment horizontal="center"/>
    </xf>
    <xf numFmtId="10" fontId="6" fillId="8" borderId="6" xfId="0" applyNumberFormat="1" applyFont="1" applyFill="1" applyBorder="1" applyAlignment="1">
      <alignment horizontal="center"/>
    </xf>
    <xf numFmtId="10" fontId="0" fillId="0" borderId="14" xfId="2" applyNumberFormat="1" applyFont="1" applyBorder="1" applyAlignment="1">
      <alignment vertical="center"/>
    </xf>
    <xf numFmtId="10" fontId="0" fillId="0" borderId="2" xfId="2" applyNumberFormat="1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0" fontId="0" fillId="0" borderId="2" xfId="2" applyNumberFormat="1" applyFont="1" applyBorder="1"/>
    <xf numFmtId="10" fontId="0" fillId="0" borderId="15" xfId="2" applyNumberFormat="1" applyFont="1" applyBorder="1"/>
    <xf numFmtId="0" fontId="0" fillId="9" borderId="14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165" fontId="0" fillId="9" borderId="2" xfId="0" applyNumberFormat="1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165" fontId="0" fillId="9" borderId="14" xfId="0" applyNumberFormat="1" applyFill="1" applyBorder="1" applyAlignment="1">
      <alignment horizontal="center"/>
    </xf>
    <xf numFmtId="165" fontId="0" fillId="9" borderId="15" xfId="0" applyNumberFormat="1" applyFill="1" applyBorder="1" applyAlignment="1">
      <alignment horizontal="center"/>
    </xf>
    <xf numFmtId="166" fontId="0" fillId="7" borderId="9" xfId="2" applyNumberFormat="1" applyFont="1" applyFill="1" applyBorder="1" applyAlignment="1">
      <alignment horizontal="right"/>
    </xf>
    <xf numFmtId="166" fontId="0" fillId="7" borderId="3" xfId="2" applyNumberFormat="1" applyFont="1" applyFill="1" applyBorder="1" applyAlignment="1">
      <alignment horizontal="right"/>
    </xf>
    <xf numFmtId="166" fontId="0" fillId="7" borderId="6" xfId="2" applyNumberFormat="1" applyFont="1" applyFill="1" applyBorder="1" applyAlignment="1">
      <alignment horizontal="right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79">
    <cellStyle name="Comma" xfId="1" builtinId="3"/>
    <cellStyle name="Comma 2" xfId="78" xr:uid="{A60E09D2-9766-472C-84A5-8E44A628B426}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Normal" xfId="0" builtinId="0"/>
    <cellStyle name="Normal 2" xfId="3" xr:uid="{00000000-0005-0000-0000-00004C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/C:/Users/sover/Desktop/Pharmaceutical%20Project/gates%20foundation/gates%20foundation/CIP/UV%20Results/CIP0006-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12">
    <oleItems>
      <mc:AlternateContent xmlns:mc="http://schemas.openxmlformats.org/markup-compatibility/2006">
        <mc:Choice Requires="x14">
          <x14:oleItem name="!T5!R25C13:R25C15" advise="1">
            <x14:values cols="3">
              <value>
                <val>0.77184125163464012</val>
              </value>
              <value t="str">
                <val>±</val>
              </value>
              <value>
                <val>5.1153174616967497E-3</val>
              </value>
            </x14:values>
          </x14:oleItem>
        </mc:Choice>
        <mc:Fallback>
          <oleItem name="!T5!R25C13:R25C15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zoomScale="85" zoomScaleNormal="85" zoomScalePageLayoutView="85" workbookViewId="0">
      <selection sqref="A1:H1"/>
    </sheetView>
  </sheetViews>
  <sheetFormatPr baseColWidth="10" defaultColWidth="8.83203125" defaultRowHeight="15" x14ac:dyDescent="0.2"/>
  <cols>
    <col min="1" max="1" width="8.83203125" style="65" customWidth="1"/>
    <col min="2" max="2" width="15.5" style="3" bestFit="1" customWidth="1"/>
    <col min="3" max="3" width="13.6640625" style="3" bestFit="1" customWidth="1"/>
    <col min="4" max="4" width="11.83203125" style="3" bestFit="1" customWidth="1"/>
    <col min="5" max="5" width="8.5" style="3" bestFit="1" customWidth="1"/>
    <col min="6" max="6" width="11.1640625" style="3" bestFit="1" customWidth="1"/>
    <col min="7" max="7" width="8.83203125" style="105"/>
    <col min="8" max="8" width="8.83203125" style="109"/>
    <col min="9" max="9" width="8.83203125" style="3"/>
    <col min="10" max="10" width="22.5" style="3" bestFit="1" customWidth="1"/>
    <col min="11" max="11" width="32.5" style="2" bestFit="1" customWidth="1"/>
    <col min="12" max="12" width="45.33203125" style="3" bestFit="1" customWidth="1"/>
    <col min="13" max="13" width="8" style="3" bestFit="1" customWidth="1"/>
    <col min="14" max="14" width="30" style="2" bestFit="1" customWidth="1"/>
    <col min="15" max="15" width="8.5" style="1" bestFit="1" customWidth="1"/>
    <col min="16" max="16384" width="8.83203125" style="98"/>
  </cols>
  <sheetData>
    <row r="1" spans="1:15" ht="16" thickBot="1" x14ac:dyDescent="0.25">
      <c r="A1" s="193"/>
      <c r="B1" s="193"/>
      <c r="C1" s="193"/>
      <c r="D1" s="193"/>
      <c r="E1" s="193"/>
      <c r="F1" s="193"/>
      <c r="G1" s="193"/>
      <c r="H1" s="194"/>
      <c r="I1" s="186" t="s">
        <v>14</v>
      </c>
      <c r="J1" s="187"/>
      <c r="K1" s="188"/>
      <c r="L1" s="189" t="s">
        <v>13</v>
      </c>
      <c r="M1" s="190"/>
      <c r="N1" s="191" t="s">
        <v>12</v>
      </c>
      <c r="O1" s="192"/>
    </row>
    <row r="2" spans="1:15" ht="16" thickBot="1" x14ac:dyDescent="0.25">
      <c r="A2" s="96" t="s">
        <v>11</v>
      </c>
      <c r="B2" s="95" t="s">
        <v>10</v>
      </c>
      <c r="C2" s="95" t="s">
        <v>9</v>
      </c>
      <c r="D2" s="95" t="s">
        <v>8</v>
      </c>
      <c r="E2" s="95" t="s">
        <v>7</v>
      </c>
      <c r="F2" s="95" t="s">
        <v>6</v>
      </c>
      <c r="G2" s="104" t="s">
        <v>5</v>
      </c>
      <c r="H2" s="108" t="s">
        <v>4</v>
      </c>
      <c r="I2" s="7" t="s">
        <v>0</v>
      </c>
      <c r="J2" s="7" t="s">
        <v>3</v>
      </c>
      <c r="K2" s="6" t="s">
        <v>2</v>
      </c>
      <c r="L2" s="7" t="s">
        <v>1</v>
      </c>
      <c r="M2" s="7" t="s">
        <v>0</v>
      </c>
      <c r="N2" s="6" t="s">
        <v>1</v>
      </c>
      <c r="O2" s="5" t="s">
        <v>0</v>
      </c>
    </row>
    <row r="3" spans="1:15" x14ac:dyDescent="0.2">
      <c r="A3" s="65" t="s">
        <v>25</v>
      </c>
      <c r="C3" s="3" t="s">
        <v>28</v>
      </c>
      <c r="D3" s="3" t="s">
        <v>27</v>
      </c>
      <c r="E3" s="3">
        <v>500</v>
      </c>
      <c r="I3" s="3" t="s">
        <v>130</v>
      </c>
    </row>
    <row r="4" spans="1:15" x14ac:dyDescent="0.2">
      <c r="A4" s="65" t="s">
        <v>26</v>
      </c>
      <c r="B4" s="3" t="s">
        <v>29</v>
      </c>
      <c r="C4" s="3" t="s">
        <v>28</v>
      </c>
      <c r="D4" s="3" t="s">
        <v>27</v>
      </c>
      <c r="E4" s="3">
        <v>500</v>
      </c>
      <c r="F4" s="3">
        <v>5002</v>
      </c>
      <c r="G4" s="105">
        <v>42095</v>
      </c>
      <c r="H4" s="109">
        <v>43160</v>
      </c>
      <c r="I4" s="3" t="s">
        <v>131</v>
      </c>
      <c r="J4" s="3" t="s">
        <v>30</v>
      </c>
      <c r="K4" s="2" t="s">
        <v>34</v>
      </c>
      <c r="L4" s="3" t="s">
        <v>32</v>
      </c>
      <c r="M4" s="3" t="s">
        <v>33</v>
      </c>
      <c r="N4" s="2" t="s">
        <v>35</v>
      </c>
      <c r="O4" s="1" t="s">
        <v>35</v>
      </c>
    </row>
    <row r="5" spans="1:15" x14ac:dyDescent="0.2">
      <c r="A5" s="65" t="s">
        <v>36</v>
      </c>
      <c r="B5" s="3" t="s">
        <v>37</v>
      </c>
      <c r="C5" s="3" t="s">
        <v>28</v>
      </c>
      <c r="D5" s="3" t="s">
        <v>27</v>
      </c>
      <c r="E5" s="3">
        <v>500</v>
      </c>
      <c r="F5" s="3">
        <v>18763</v>
      </c>
      <c r="G5" s="105">
        <v>42248</v>
      </c>
      <c r="H5" s="109">
        <v>43313</v>
      </c>
      <c r="I5" s="3" t="s">
        <v>46</v>
      </c>
      <c r="J5" s="3" t="s">
        <v>38</v>
      </c>
      <c r="K5" s="2" t="s">
        <v>31</v>
      </c>
      <c r="L5" s="3" t="s">
        <v>39</v>
      </c>
      <c r="M5" s="3" t="s">
        <v>40</v>
      </c>
      <c r="N5" s="2" t="s">
        <v>41</v>
      </c>
      <c r="O5" s="1" t="s">
        <v>40</v>
      </c>
    </row>
    <row r="6" spans="1:15" x14ac:dyDescent="0.2">
      <c r="A6" s="65" t="s">
        <v>42</v>
      </c>
      <c r="B6" s="3" t="s">
        <v>43</v>
      </c>
      <c r="C6" s="3" t="s">
        <v>28</v>
      </c>
      <c r="D6" s="3" t="s">
        <v>27</v>
      </c>
      <c r="E6" s="3">
        <v>500</v>
      </c>
      <c r="F6" s="3" t="s">
        <v>44</v>
      </c>
      <c r="G6" s="105" t="s">
        <v>35</v>
      </c>
      <c r="H6" s="109">
        <v>43405</v>
      </c>
      <c r="I6" s="3" t="s">
        <v>46</v>
      </c>
      <c r="J6" s="3" t="s">
        <v>38</v>
      </c>
      <c r="K6" s="2" t="s">
        <v>31</v>
      </c>
      <c r="L6" s="3" t="s">
        <v>45</v>
      </c>
      <c r="M6" s="3" t="s">
        <v>46</v>
      </c>
      <c r="N6" s="2" t="s">
        <v>35</v>
      </c>
      <c r="O6" s="1" t="s">
        <v>35</v>
      </c>
    </row>
    <row r="7" spans="1:15" x14ac:dyDescent="0.2">
      <c r="A7" s="65" t="s">
        <v>47</v>
      </c>
      <c r="B7" s="3" t="s">
        <v>48</v>
      </c>
      <c r="C7" s="3" t="s">
        <v>28</v>
      </c>
      <c r="D7" s="3" t="s">
        <v>27</v>
      </c>
      <c r="E7" s="3">
        <v>500</v>
      </c>
      <c r="F7" s="3" t="s">
        <v>49</v>
      </c>
      <c r="G7" s="105">
        <v>42614</v>
      </c>
      <c r="H7" s="109">
        <v>43678</v>
      </c>
      <c r="I7" s="3" t="s">
        <v>50</v>
      </c>
      <c r="J7" s="3" t="s">
        <v>51</v>
      </c>
      <c r="K7" s="2" t="s">
        <v>52</v>
      </c>
      <c r="L7" s="3" t="s">
        <v>53</v>
      </c>
      <c r="M7" s="3" t="s">
        <v>50</v>
      </c>
      <c r="N7" s="2" t="s">
        <v>54</v>
      </c>
      <c r="O7" s="1" t="s">
        <v>50</v>
      </c>
    </row>
    <row r="8" spans="1:15" x14ac:dyDescent="0.2">
      <c r="A8" s="65" t="s">
        <v>55</v>
      </c>
      <c r="B8" s="3" t="s">
        <v>35</v>
      </c>
      <c r="C8" s="3" t="s">
        <v>28</v>
      </c>
      <c r="D8" s="3" t="s">
        <v>27</v>
      </c>
      <c r="E8" s="3">
        <v>500</v>
      </c>
      <c r="F8" s="3">
        <v>160539108</v>
      </c>
      <c r="G8" s="105" t="s">
        <v>35</v>
      </c>
      <c r="H8" s="109">
        <v>43952</v>
      </c>
      <c r="I8" s="3" t="s">
        <v>56</v>
      </c>
      <c r="J8" s="3" t="s">
        <v>57</v>
      </c>
      <c r="K8" s="2" t="s">
        <v>52</v>
      </c>
      <c r="L8" s="3" t="s">
        <v>58</v>
      </c>
      <c r="M8" s="3" t="s">
        <v>56</v>
      </c>
      <c r="N8" s="2" t="s">
        <v>35</v>
      </c>
      <c r="O8" s="1" t="s">
        <v>35</v>
      </c>
    </row>
    <row r="9" spans="1:15" x14ac:dyDescent="0.2">
      <c r="A9" s="65" t="s">
        <v>59</v>
      </c>
      <c r="B9" s="3" t="s">
        <v>35</v>
      </c>
      <c r="C9" s="3" t="s">
        <v>28</v>
      </c>
      <c r="D9" s="3" t="s">
        <v>27</v>
      </c>
      <c r="E9" s="3">
        <v>500</v>
      </c>
      <c r="F9" s="3">
        <v>10344</v>
      </c>
      <c r="G9" s="105" t="s">
        <v>35</v>
      </c>
      <c r="H9" s="109">
        <v>43770</v>
      </c>
      <c r="I9" s="3" t="s">
        <v>60</v>
      </c>
      <c r="J9" s="3" t="s">
        <v>61</v>
      </c>
      <c r="K9" s="2" t="s">
        <v>52</v>
      </c>
      <c r="L9" s="3" t="s">
        <v>62</v>
      </c>
      <c r="M9" s="3" t="s">
        <v>60</v>
      </c>
      <c r="N9" s="2" t="s">
        <v>35</v>
      </c>
      <c r="O9" s="1" t="s">
        <v>35</v>
      </c>
    </row>
    <row r="10" spans="1:15" x14ac:dyDescent="0.2">
      <c r="A10" s="65" t="s">
        <v>63</v>
      </c>
      <c r="B10" s="3" t="s">
        <v>64</v>
      </c>
      <c r="C10" s="3" t="s">
        <v>28</v>
      </c>
      <c r="D10" s="3" t="s">
        <v>27</v>
      </c>
      <c r="E10" s="3">
        <v>500</v>
      </c>
      <c r="F10" s="3">
        <v>16385</v>
      </c>
      <c r="G10" s="105">
        <v>42552</v>
      </c>
      <c r="H10" s="109">
        <v>43647</v>
      </c>
      <c r="I10" s="3" t="s">
        <v>65</v>
      </c>
      <c r="J10" s="3" t="s">
        <v>66</v>
      </c>
      <c r="K10" s="2" t="s">
        <v>52</v>
      </c>
      <c r="L10" s="3" t="s">
        <v>67</v>
      </c>
      <c r="M10" s="3" t="s">
        <v>68</v>
      </c>
      <c r="N10" s="2" t="s">
        <v>35</v>
      </c>
      <c r="O10" s="1" t="s">
        <v>35</v>
      </c>
    </row>
    <row r="11" spans="1:15" x14ac:dyDescent="0.2">
      <c r="A11" s="65" t="s">
        <v>69</v>
      </c>
      <c r="B11" s="3" t="s">
        <v>70</v>
      </c>
      <c r="C11" s="3" t="s">
        <v>28</v>
      </c>
      <c r="D11" s="3" t="s">
        <v>27</v>
      </c>
      <c r="E11" s="3">
        <v>500</v>
      </c>
      <c r="F11" s="3">
        <v>6267</v>
      </c>
      <c r="G11" s="105" t="s">
        <v>35</v>
      </c>
      <c r="H11" s="109">
        <v>43252</v>
      </c>
      <c r="I11" s="3" t="s">
        <v>65</v>
      </c>
      <c r="J11" s="3" t="s">
        <v>66</v>
      </c>
      <c r="K11" s="2" t="s">
        <v>52</v>
      </c>
      <c r="L11" s="3" t="s">
        <v>71</v>
      </c>
      <c r="M11" s="3" t="s">
        <v>72</v>
      </c>
      <c r="N11" s="2" t="s">
        <v>35</v>
      </c>
      <c r="O11" s="1" t="s">
        <v>35</v>
      </c>
    </row>
    <row r="12" spans="1:15" x14ac:dyDescent="0.2">
      <c r="A12" s="65" t="s">
        <v>73</v>
      </c>
      <c r="B12" s="3" t="s">
        <v>74</v>
      </c>
      <c r="C12" s="3" t="s">
        <v>28</v>
      </c>
      <c r="D12" s="3" t="s">
        <v>27</v>
      </c>
      <c r="E12" s="3">
        <v>500</v>
      </c>
      <c r="F12" s="3">
        <v>68428</v>
      </c>
      <c r="G12" s="105">
        <v>42491</v>
      </c>
      <c r="H12" s="109">
        <v>44317</v>
      </c>
      <c r="I12" s="3" t="s">
        <v>65</v>
      </c>
      <c r="J12" s="3" t="s">
        <v>66</v>
      </c>
      <c r="K12" s="2" t="s">
        <v>52</v>
      </c>
      <c r="L12" s="3" t="s">
        <v>75</v>
      </c>
      <c r="M12" s="3" t="s">
        <v>76</v>
      </c>
      <c r="N12" s="2" t="s">
        <v>35</v>
      </c>
      <c r="O12" s="1" t="s">
        <v>35</v>
      </c>
    </row>
    <row r="13" spans="1:15" x14ac:dyDescent="0.2">
      <c r="A13" s="65" t="s">
        <v>77</v>
      </c>
      <c r="B13" s="3" t="s">
        <v>37</v>
      </c>
      <c r="C13" s="3" t="s">
        <v>28</v>
      </c>
      <c r="D13" s="3" t="s">
        <v>27</v>
      </c>
      <c r="E13" s="3">
        <v>500</v>
      </c>
      <c r="F13" s="3">
        <v>19534</v>
      </c>
      <c r="G13" s="105">
        <v>42552</v>
      </c>
      <c r="H13" s="109">
        <v>43586</v>
      </c>
      <c r="I13" s="3" t="s">
        <v>65</v>
      </c>
      <c r="J13" s="3" t="s">
        <v>66</v>
      </c>
      <c r="K13" s="2" t="s">
        <v>52</v>
      </c>
      <c r="L13" s="3" t="s">
        <v>39</v>
      </c>
      <c r="M13" s="3" t="s">
        <v>40</v>
      </c>
      <c r="N13" s="2" t="s">
        <v>41</v>
      </c>
      <c r="O13" s="1" t="s">
        <v>40</v>
      </c>
    </row>
    <row r="14" spans="1:15" x14ac:dyDescent="0.2">
      <c r="A14" s="65" t="s">
        <v>78</v>
      </c>
      <c r="B14" s="3" t="s">
        <v>74</v>
      </c>
      <c r="C14" s="3" t="s">
        <v>28</v>
      </c>
      <c r="D14" s="3" t="s">
        <v>27</v>
      </c>
      <c r="E14" s="3">
        <v>500</v>
      </c>
      <c r="F14" s="3">
        <v>69223</v>
      </c>
      <c r="G14" s="105">
        <v>42552</v>
      </c>
      <c r="H14" s="109">
        <v>44378</v>
      </c>
      <c r="I14" s="3" t="s">
        <v>65</v>
      </c>
      <c r="J14" s="3" t="s">
        <v>66</v>
      </c>
      <c r="K14" s="2" t="s">
        <v>52</v>
      </c>
      <c r="L14" s="3" t="s">
        <v>75</v>
      </c>
      <c r="M14" s="3" t="s">
        <v>76</v>
      </c>
      <c r="N14" s="2" t="s">
        <v>35</v>
      </c>
      <c r="O14" s="1" t="s">
        <v>35</v>
      </c>
    </row>
    <row r="15" spans="1:15" x14ac:dyDescent="0.2">
      <c r="A15" s="65" t="s">
        <v>79</v>
      </c>
      <c r="B15" s="3" t="s">
        <v>35</v>
      </c>
      <c r="C15" s="3" t="s">
        <v>28</v>
      </c>
      <c r="D15" s="3" t="s">
        <v>27</v>
      </c>
      <c r="E15" s="3">
        <v>500</v>
      </c>
      <c r="F15" s="3" t="s">
        <v>80</v>
      </c>
      <c r="G15" s="106" t="s">
        <v>35</v>
      </c>
      <c r="H15" s="110">
        <v>42815</v>
      </c>
      <c r="I15" s="3" t="s">
        <v>81</v>
      </c>
      <c r="J15" s="3" t="s">
        <v>82</v>
      </c>
      <c r="K15" s="2" t="s">
        <v>83</v>
      </c>
      <c r="L15" s="2" t="s">
        <v>84</v>
      </c>
      <c r="M15" s="65" t="s">
        <v>85</v>
      </c>
      <c r="N15" s="2" t="s">
        <v>35</v>
      </c>
      <c r="O15" s="2" t="s">
        <v>35</v>
      </c>
    </row>
    <row r="16" spans="1:15" s="99" customFormat="1" x14ac:dyDescent="0.2">
      <c r="A16" s="83" t="s">
        <v>86</v>
      </c>
      <c r="B16" s="97" t="s">
        <v>35</v>
      </c>
      <c r="C16" s="97" t="s">
        <v>28</v>
      </c>
      <c r="D16" s="97" t="s">
        <v>27</v>
      </c>
      <c r="E16" s="97">
        <v>250</v>
      </c>
      <c r="F16" s="97" t="s">
        <v>87</v>
      </c>
      <c r="G16" s="107" t="s">
        <v>35</v>
      </c>
      <c r="H16" s="111">
        <v>43221</v>
      </c>
      <c r="I16" s="97" t="s">
        <v>81</v>
      </c>
      <c r="J16" s="97" t="s">
        <v>82</v>
      </c>
      <c r="K16" s="97" t="s">
        <v>83</v>
      </c>
      <c r="L16" s="97" t="s">
        <v>88</v>
      </c>
      <c r="M16" s="97" t="s">
        <v>89</v>
      </c>
      <c r="N16" s="97" t="s">
        <v>90</v>
      </c>
      <c r="O16" s="97" t="s">
        <v>89</v>
      </c>
    </row>
    <row r="17" spans="1:15" s="99" customFormat="1" x14ac:dyDescent="0.2">
      <c r="A17" s="83" t="s">
        <v>91</v>
      </c>
      <c r="B17" s="97" t="s">
        <v>92</v>
      </c>
      <c r="C17" s="97" t="s">
        <v>28</v>
      </c>
      <c r="D17" s="97" t="s">
        <v>27</v>
      </c>
      <c r="E17" s="97">
        <v>500</v>
      </c>
      <c r="F17" s="97">
        <v>190916</v>
      </c>
      <c r="G17" s="105">
        <v>42278</v>
      </c>
      <c r="H17" s="111">
        <v>43026</v>
      </c>
      <c r="I17" s="97" t="s">
        <v>81</v>
      </c>
      <c r="J17" s="97" t="s">
        <v>93</v>
      </c>
      <c r="K17" s="97" t="s">
        <v>104</v>
      </c>
      <c r="L17" s="97" t="s">
        <v>94</v>
      </c>
      <c r="M17" s="97" t="s">
        <v>95</v>
      </c>
      <c r="N17" s="97" t="s">
        <v>35</v>
      </c>
      <c r="O17" s="97" t="s">
        <v>35</v>
      </c>
    </row>
    <row r="18" spans="1:15" s="99" customFormat="1" x14ac:dyDescent="0.2">
      <c r="A18" s="83" t="s">
        <v>96</v>
      </c>
      <c r="B18" s="97" t="s">
        <v>35</v>
      </c>
      <c r="C18" s="97" t="s">
        <v>28</v>
      </c>
      <c r="D18" s="97" t="s">
        <v>27</v>
      </c>
      <c r="E18" s="97">
        <v>500</v>
      </c>
      <c r="F18" s="101" t="s">
        <v>99</v>
      </c>
      <c r="G18" s="107" t="s">
        <v>35</v>
      </c>
      <c r="H18" s="111">
        <v>42873</v>
      </c>
      <c r="I18" s="97" t="s">
        <v>81</v>
      </c>
      <c r="J18" s="97" t="s">
        <v>93</v>
      </c>
      <c r="K18" s="97" t="s">
        <v>105</v>
      </c>
      <c r="L18" s="97" t="s">
        <v>97</v>
      </c>
      <c r="M18" s="97" t="s">
        <v>89</v>
      </c>
      <c r="N18" s="97" t="s">
        <v>35</v>
      </c>
      <c r="O18" s="97" t="s">
        <v>35</v>
      </c>
    </row>
    <row r="19" spans="1:15" s="99" customFormat="1" x14ac:dyDescent="0.2">
      <c r="A19" s="83" t="s">
        <v>98</v>
      </c>
      <c r="B19" s="97" t="s">
        <v>37</v>
      </c>
      <c r="C19" s="97" t="s">
        <v>28</v>
      </c>
      <c r="D19" s="97" t="s">
        <v>27</v>
      </c>
      <c r="E19" s="97">
        <v>500</v>
      </c>
      <c r="F19" s="100">
        <v>19533</v>
      </c>
      <c r="G19" s="107">
        <v>42552</v>
      </c>
      <c r="H19" s="111">
        <v>42905</v>
      </c>
      <c r="I19" s="97" t="s">
        <v>81</v>
      </c>
      <c r="J19" s="97" t="s">
        <v>93</v>
      </c>
      <c r="K19" s="97" t="s">
        <v>105</v>
      </c>
      <c r="L19" s="97" t="s">
        <v>39</v>
      </c>
      <c r="M19" s="97" t="s">
        <v>40</v>
      </c>
      <c r="N19" s="97" t="s">
        <v>41</v>
      </c>
      <c r="O19" s="97" t="s">
        <v>40</v>
      </c>
    </row>
    <row r="20" spans="1:15" s="99" customFormat="1" x14ac:dyDescent="0.2">
      <c r="A20" s="83" t="s">
        <v>101</v>
      </c>
      <c r="B20" s="97" t="s">
        <v>102</v>
      </c>
      <c r="C20" s="97" t="s">
        <v>28</v>
      </c>
      <c r="D20" s="97" t="s">
        <v>27</v>
      </c>
      <c r="E20" s="97">
        <v>500</v>
      </c>
      <c r="F20" s="97" t="s">
        <v>103</v>
      </c>
      <c r="G20" s="107">
        <v>42339</v>
      </c>
      <c r="H20" s="111">
        <v>43405</v>
      </c>
      <c r="I20" s="97" t="s">
        <v>81</v>
      </c>
      <c r="J20" s="97" t="s">
        <v>93</v>
      </c>
      <c r="K20" s="97" t="s">
        <v>106</v>
      </c>
      <c r="L20" s="97" t="s">
        <v>107</v>
      </c>
      <c r="M20" s="97" t="s">
        <v>50</v>
      </c>
      <c r="N20" s="97" t="s">
        <v>35</v>
      </c>
      <c r="O20" s="97" t="s">
        <v>35</v>
      </c>
    </row>
    <row r="21" spans="1:15" s="99" customFormat="1" x14ac:dyDescent="0.2">
      <c r="A21" s="83" t="s">
        <v>108</v>
      </c>
      <c r="B21" s="97" t="s">
        <v>35</v>
      </c>
      <c r="C21" s="97" t="s">
        <v>28</v>
      </c>
      <c r="D21" s="97" t="s">
        <v>27</v>
      </c>
      <c r="E21" s="97">
        <v>500</v>
      </c>
      <c r="F21" s="97" t="s">
        <v>109</v>
      </c>
      <c r="G21" s="107">
        <v>42583</v>
      </c>
      <c r="H21" s="111">
        <v>43647</v>
      </c>
      <c r="I21" s="97" t="s">
        <v>81</v>
      </c>
      <c r="J21" s="97" t="s">
        <v>93</v>
      </c>
      <c r="K21" s="97" t="s">
        <v>106</v>
      </c>
      <c r="L21" s="97" t="s">
        <v>107</v>
      </c>
      <c r="M21" s="97" t="s">
        <v>50</v>
      </c>
      <c r="N21" s="97" t="s">
        <v>35</v>
      </c>
      <c r="O21" s="97" t="s">
        <v>35</v>
      </c>
    </row>
    <row r="22" spans="1:15" s="99" customFormat="1" x14ac:dyDescent="0.2">
      <c r="A22" s="83" t="s">
        <v>110</v>
      </c>
      <c r="B22" s="97" t="s">
        <v>35</v>
      </c>
      <c r="C22" s="97" t="s">
        <v>28</v>
      </c>
      <c r="D22" s="97" t="s">
        <v>27</v>
      </c>
      <c r="E22" s="97">
        <v>500</v>
      </c>
      <c r="F22" s="97" t="s">
        <v>111</v>
      </c>
      <c r="G22" s="107">
        <v>41883</v>
      </c>
      <c r="H22" s="111">
        <v>42948</v>
      </c>
      <c r="I22" s="97" t="s">
        <v>81</v>
      </c>
      <c r="J22" s="97" t="s">
        <v>93</v>
      </c>
      <c r="K22" s="97" t="s">
        <v>106</v>
      </c>
      <c r="L22" s="97" t="s">
        <v>112</v>
      </c>
      <c r="M22" s="97" t="s">
        <v>50</v>
      </c>
      <c r="N22" s="97" t="s">
        <v>35</v>
      </c>
      <c r="O22" s="97" t="s">
        <v>35</v>
      </c>
    </row>
    <row r="23" spans="1:15" s="99" customFormat="1" x14ac:dyDescent="0.2">
      <c r="A23" s="83" t="s">
        <v>113</v>
      </c>
      <c r="B23" s="97" t="s">
        <v>35</v>
      </c>
      <c r="C23" s="97" t="s">
        <v>28</v>
      </c>
      <c r="D23" s="97" t="s">
        <v>27</v>
      </c>
      <c r="E23" s="97">
        <v>500</v>
      </c>
      <c r="F23" s="97">
        <v>160208</v>
      </c>
      <c r="G23" s="107">
        <v>42401</v>
      </c>
      <c r="H23" s="111">
        <v>43497</v>
      </c>
      <c r="I23" s="97" t="s">
        <v>81</v>
      </c>
      <c r="J23" s="97" t="s">
        <v>93</v>
      </c>
      <c r="K23" s="97" t="s">
        <v>114</v>
      </c>
      <c r="L23" s="97" t="s">
        <v>115</v>
      </c>
      <c r="M23" s="97" t="s">
        <v>116</v>
      </c>
      <c r="N23" s="97" t="s">
        <v>35</v>
      </c>
      <c r="O23" s="97" t="s">
        <v>35</v>
      </c>
    </row>
    <row r="24" spans="1:15" s="99" customFormat="1" x14ac:dyDescent="0.2">
      <c r="A24" s="83" t="s">
        <v>117</v>
      </c>
      <c r="B24" s="97" t="s">
        <v>118</v>
      </c>
      <c r="C24" s="97" t="s">
        <v>28</v>
      </c>
      <c r="D24" s="97" t="s">
        <v>27</v>
      </c>
      <c r="E24" s="97">
        <v>500</v>
      </c>
      <c r="F24" s="97" t="s">
        <v>119</v>
      </c>
      <c r="G24" s="107">
        <v>42675</v>
      </c>
      <c r="H24" s="111">
        <v>44105</v>
      </c>
      <c r="I24" s="97" t="s">
        <v>81</v>
      </c>
      <c r="J24" s="97" t="s">
        <v>120</v>
      </c>
      <c r="K24" s="97" t="s">
        <v>125</v>
      </c>
      <c r="L24" s="97" t="s">
        <v>121</v>
      </c>
      <c r="M24" s="97" t="s">
        <v>100</v>
      </c>
      <c r="N24" s="97" t="s">
        <v>35</v>
      </c>
      <c r="O24" s="97" t="s">
        <v>35</v>
      </c>
    </row>
    <row r="25" spans="1:15" x14ac:dyDescent="0.2">
      <c r="A25" s="65" t="s">
        <v>122</v>
      </c>
      <c r="B25" s="3" t="s">
        <v>118</v>
      </c>
      <c r="C25" s="3" t="s">
        <v>28</v>
      </c>
      <c r="D25" s="3" t="s">
        <v>27</v>
      </c>
      <c r="E25" s="2">
        <v>500</v>
      </c>
      <c r="F25" s="65" t="s">
        <v>119</v>
      </c>
      <c r="G25" s="105">
        <v>42675</v>
      </c>
      <c r="H25" s="109">
        <v>44105</v>
      </c>
      <c r="I25" s="65" t="s">
        <v>81</v>
      </c>
      <c r="J25" s="3" t="s">
        <v>120</v>
      </c>
      <c r="K25" s="2" t="s">
        <v>126</v>
      </c>
      <c r="L25" s="3" t="s">
        <v>121</v>
      </c>
      <c r="M25" s="3" t="s">
        <v>100</v>
      </c>
      <c r="N25" s="2" t="s">
        <v>35</v>
      </c>
      <c r="O25" s="1" t="s">
        <v>35</v>
      </c>
    </row>
    <row r="26" spans="1:15" x14ac:dyDescent="0.2">
      <c r="A26" s="65" t="s">
        <v>123</v>
      </c>
      <c r="B26" s="3" t="s">
        <v>102</v>
      </c>
      <c r="C26" s="3" t="s">
        <v>28</v>
      </c>
      <c r="D26" s="3" t="s">
        <v>27</v>
      </c>
      <c r="E26" s="3">
        <v>500</v>
      </c>
      <c r="F26" s="3" t="s">
        <v>124</v>
      </c>
      <c r="G26" s="105">
        <v>42583</v>
      </c>
      <c r="H26" s="109">
        <v>43647</v>
      </c>
      <c r="I26" s="3" t="s">
        <v>81</v>
      </c>
      <c r="J26" s="3" t="s">
        <v>120</v>
      </c>
      <c r="K26" s="2" t="s">
        <v>126</v>
      </c>
      <c r="L26" s="3" t="s">
        <v>107</v>
      </c>
      <c r="M26" s="3" t="s">
        <v>50</v>
      </c>
      <c r="N26" s="2" t="s">
        <v>35</v>
      </c>
      <c r="O26" s="1" t="s">
        <v>35</v>
      </c>
    </row>
    <row r="27" spans="1:15" x14ac:dyDescent="0.2">
      <c r="A27" s="65" t="s">
        <v>127</v>
      </c>
      <c r="B27" s="3" t="s">
        <v>128</v>
      </c>
      <c r="C27" s="3" t="s">
        <v>28</v>
      </c>
      <c r="D27" s="3" t="s">
        <v>27</v>
      </c>
      <c r="E27" s="3">
        <v>500</v>
      </c>
      <c r="F27" s="3" t="s">
        <v>129</v>
      </c>
      <c r="G27" s="105">
        <v>42339</v>
      </c>
      <c r="H27" s="109">
        <v>44166</v>
      </c>
      <c r="I27" s="3" t="s">
        <v>131</v>
      </c>
      <c r="J27" s="3" t="s">
        <v>132</v>
      </c>
      <c r="K27" s="3" t="s">
        <v>133</v>
      </c>
      <c r="L27" s="3" t="s">
        <v>134</v>
      </c>
      <c r="M27" s="3" t="s">
        <v>100</v>
      </c>
      <c r="N27" s="2" t="s">
        <v>35</v>
      </c>
      <c r="O27" s="1" t="s">
        <v>35</v>
      </c>
    </row>
    <row r="28" spans="1:15" x14ac:dyDescent="0.2">
      <c r="A28" s="65" t="s">
        <v>135</v>
      </c>
      <c r="B28" s="3" t="s">
        <v>136</v>
      </c>
      <c r="C28" s="3" t="s">
        <v>28</v>
      </c>
      <c r="D28" s="3" t="s">
        <v>27</v>
      </c>
      <c r="E28" s="3">
        <v>500</v>
      </c>
      <c r="F28" s="3">
        <v>87</v>
      </c>
      <c r="G28" s="105">
        <v>42705</v>
      </c>
      <c r="H28" s="112">
        <v>43405</v>
      </c>
      <c r="I28" s="3" t="s">
        <v>131</v>
      </c>
      <c r="J28" s="3" t="s">
        <v>137</v>
      </c>
      <c r="K28" s="3" t="s">
        <v>138</v>
      </c>
      <c r="L28" s="3" t="s">
        <v>139</v>
      </c>
      <c r="M28" s="3" t="s">
        <v>131</v>
      </c>
      <c r="N28" s="2" t="s">
        <v>154</v>
      </c>
      <c r="O28" s="1" t="s">
        <v>89</v>
      </c>
    </row>
    <row r="29" spans="1:15" x14ac:dyDescent="0.2">
      <c r="A29" s="65" t="s">
        <v>140</v>
      </c>
      <c r="B29" s="3" t="s">
        <v>37</v>
      </c>
      <c r="C29" s="3" t="s">
        <v>28</v>
      </c>
      <c r="D29" s="3" t="s">
        <v>27</v>
      </c>
      <c r="E29" s="3">
        <v>500</v>
      </c>
      <c r="F29" s="3">
        <v>19301</v>
      </c>
      <c r="G29" s="105">
        <v>42461</v>
      </c>
      <c r="H29" s="109">
        <v>43525</v>
      </c>
      <c r="I29" s="3" t="s">
        <v>131</v>
      </c>
      <c r="J29" s="3" t="s">
        <v>137</v>
      </c>
      <c r="K29" s="2" t="s">
        <v>138</v>
      </c>
      <c r="L29" s="3" t="s">
        <v>39</v>
      </c>
      <c r="M29" s="3" t="s">
        <v>100</v>
      </c>
      <c r="N29" s="2" t="s">
        <v>41</v>
      </c>
      <c r="O29" s="1" t="s">
        <v>100</v>
      </c>
    </row>
    <row r="30" spans="1:15" x14ac:dyDescent="0.2">
      <c r="A30" s="65" t="s">
        <v>141</v>
      </c>
      <c r="B30" s="3" t="s">
        <v>142</v>
      </c>
      <c r="C30" s="3" t="s">
        <v>28</v>
      </c>
      <c r="D30" s="3" t="s">
        <v>27</v>
      </c>
      <c r="E30" s="3">
        <v>500</v>
      </c>
      <c r="F30" s="3" t="s">
        <v>143</v>
      </c>
      <c r="G30" s="105">
        <v>42036</v>
      </c>
      <c r="H30" s="109">
        <v>43862</v>
      </c>
      <c r="I30" s="3" t="s">
        <v>131</v>
      </c>
      <c r="J30" s="3" t="s">
        <v>137</v>
      </c>
      <c r="K30" s="2" t="s">
        <v>138</v>
      </c>
      <c r="L30" s="3" t="s">
        <v>144</v>
      </c>
      <c r="M30" s="3" t="s">
        <v>145</v>
      </c>
      <c r="N30" s="2" t="s">
        <v>35</v>
      </c>
      <c r="O30" s="1" t="s">
        <v>35</v>
      </c>
    </row>
    <row r="31" spans="1:15" x14ac:dyDescent="0.2">
      <c r="A31" s="65" t="s">
        <v>146</v>
      </c>
      <c r="B31" s="3" t="s">
        <v>37</v>
      </c>
      <c r="C31" s="3" t="s">
        <v>28</v>
      </c>
      <c r="D31" s="3" t="s">
        <v>27</v>
      </c>
      <c r="E31" s="3">
        <v>500</v>
      </c>
      <c r="F31" s="3">
        <v>19534</v>
      </c>
      <c r="G31" s="105">
        <v>42552</v>
      </c>
      <c r="H31" s="109">
        <v>43617</v>
      </c>
      <c r="I31" s="3" t="s">
        <v>131</v>
      </c>
      <c r="J31" s="3" t="s">
        <v>132</v>
      </c>
      <c r="K31" s="2" t="s">
        <v>147</v>
      </c>
      <c r="L31" s="3" t="s">
        <v>39</v>
      </c>
      <c r="M31" s="3" t="s">
        <v>100</v>
      </c>
      <c r="N31" s="2" t="s">
        <v>41</v>
      </c>
      <c r="O31" s="1" t="s">
        <v>100</v>
      </c>
    </row>
    <row r="32" spans="1:15" x14ac:dyDescent="0.2">
      <c r="A32" s="65" t="s">
        <v>148</v>
      </c>
      <c r="B32" s="3" t="s">
        <v>128</v>
      </c>
      <c r="C32" s="3" t="s">
        <v>28</v>
      </c>
      <c r="D32" s="3" t="s">
        <v>27</v>
      </c>
      <c r="E32" s="3">
        <v>500</v>
      </c>
      <c r="F32" s="3" t="s">
        <v>149</v>
      </c>
      <c r="G32" s="105">
        <v>42156</v>
      </c>
      <c r="H32" s="109">
        <v>43983</v>
      </c>
      <c r="I32" s="3" t="s">
        <v>131</v>
      </c>
      <c r="J32" s="3" t="s">
        <v>132</v>
      </c>
      <c r="K32" s="2" t="s">
        <v>150</v>
      </c>
      <c r="L32" s="3" t="s">
        <v>134</v>
      </c>
      <c r="M32" s="3" t="s">
        <v>100</v>
      </c>
      <c r="N32" s="2" t="s">
        <v>35</v>
      </c>
      <c r="O32" s="1" t="s">
        <v>35</v>
      </c>
    </row>
    <row r="33" spans="1:15" x14ac:dyDescent="0.2">
      <c r="A33" s="65" t="s">
        <v>151</v>
      </c>
      <c r="B33" s="3" t="s">
        <v>128</v>
      </c>
      <c r="C33" s="3" t="s">
        <v>28</v>
      </c>
      <c r="D33" s="3" t="s">
        <v>27</v>
      </c>
      <c r="E33" s="3">
        <v>500</v>
      </c>
      <c r="F33" s="3" t="s">
        <v>129</v>
      </c>
      <c r="G33" s="105">
        <v>42339</v>
      </c>
      <c r="H33" s="109">
        <v>44166</v>
      </c>
      <c r="I33" s="3" t="s">
        <v>131</v>
      </c>
      <c r="J33" s="3" t="s">
        <v>132</v>
      </c>
      <c r="K33" s="2" t="s">
        <v>152</v>
      </c>
      <c r="L33" s="3" t="s">
        <v>134</v>
      </c>
      <c r="M33" s="3" t="s">
        <v>100</v>
      </c>
      <c r="N33" s="2" t="s">
        <v>35</v>
      </c>
      <c r="O33" s="1" t="s">
        <v>35</v>
      </c>
    </row>
    <row r="34" spans="1:15" x14ac:dyDescent="0.2">
      <c r="A34" s="65" t="s">
        <v>153</v>
      </c>
      <c r="B34" s="3" t="s">
        <v>136</v>
      </c>
      <c r="C34" s="3" t="s">
        <v>28</v>
      </c>
      <c r="D34" s="3" t="s">
        <v>27</v>
      </c>
      <c r="E34" s="3">
        <v>500</v>
      </c>
      <c r="F34" s="3">
        <v>98</v>
      </c>
      <c r="G34" s="105">
        <v>42826</v>
      </c>
      <c r="H34" s="109">
        <v>43525</v>
      </c>
      <c r="I34" s="3" t="s">
        <v>131</v>
      </c>
      <c r="J34" s="3" t="s">
        <v>132</v>
      </c>
      <c r="K34" s="2" t="s">
        <v>155</v>
      </c>
      <c r="L34" s="3" t="s">
        <v>139</v>
      </c>
      <c r="M34" s="3" t="s">
        <v>131</v>
      </c>
      <c r="N34" s="2" t="s">
        <v>154</v>
      </c>
      <c r="O34" s="1" t="s">
        <v>89</v>
      </c>
    </row>
    <row r="35" spans="1:15" x14ac:dyDescent="0.2">
      <c r="A35" s="65" t="s">
        <v>156</v>
      </c>
      <c r="B35" s="3" t="s">
        <v>128</v>
      </c>
      <c r="C35" s="3" t="s">
        <v>28</v>
      </c>
      <c r="D35" s="3" t="s">
        <v>27</v>
      </c>
      <c r="E35" s="3">
        <v>500</v>
      </c>
      <c r="F35" s="3" t="s">
        <v>129</v>
      </c>
      <c r="G35" s="105">
        <v>42339</v>
      </c>
      <c r="H35" s="109">
        <v>44166</v>
      </c>
      <c r="I35" s="3" t="s">
        <v>131</v>
      </c>
      <c r="J35" s="3" t="s">
        <v>132</v>
      </c>
      <c r="K35" s="2" t="s">
        <v>157</v>
      </c>
      <c r="L35" s="3" t="s">
        <v>134</v>
      </c>
      <c r="M35" s="3" t="s">
        <v>100</v>
      </c>
      <c r="N35" s="2" t="s">
        <v>35</v>
      </c>
      <c r="O35" s="1" t="s">
        <v>35</v>
      </c>
    </row>
    <row r="36" spans="1:15" x14ac:dyDescent="0.2">
      <c r="A36" s="65" t="s">
        <v>158</v>
      </c>
      <c r="B36" s="3" t="s">
        <v>159</v>
      </c>
      <c r="C36" s="3" t="s">
        <v>28</v>
      </c>
      <c r="D36" s="3" t="s">
        <v>27</v>
      </c>
      <c r="E36" s="3">
        <v>500</v>
      </c>
      <c r="F36" s="4" t="s">
        <v>160</v>
      </c>
      <c r="G36" s="105">
        <v>42309</v>
      </c>
      <c r="H36" s="109">
        <v>43405</v>
      </c>
      <c r="I36" s="3" t="s">
        <v>46</v>
      </c>
      <c r="J36" s="3" t="s">
        <v>38</v>
      </c>
      <c r="K36" s="2" t="s">
        <v>31</v>
      </c>
      <c r="L36" s="3" t="s">
        <v>161</v>
      </c>
      <c r="M36" s="3" t="s">
        <v>116</v>
      </c>
      <c r="N36" s="2" t="s">
        <v>35</v>
      </c>
      <c r="O36" s="1" t="s">
        <v>35</v>
      </c>
    </row>
    <row r="37" spans="1:15" ht="15.75" customHeight="1" x14ac:dyDescent="0.2">
      <c r="A37" s="65" t="s">
        <v>162</v>
      </c>
      <c r="B37" s="3" t="s">
        <v>163</v>
      </c>
      <c r="C37" s="3" t="s">
        <v>28</v>
      </c>
      <c r="D37" s="3" t="s">
        <v>27</v>
      </c>
      <c r="E37" s="3">
        <v>500</v>
      </c>
      <c r="F37" s="3" t="s">
        <v>164</v>
      </c>
      <c r="G37" s="105">
        <v>42552</v>
      </c>
      <c r="H37" s="109">
        <v>43617</v>
      </c>
      <c r="I37" s="3" t="s">
        <v>165</v>
      </c>
      <c r="J37" s="3" t="s">
        <v>166</v>
      </c>
      <c r="K37" s="2" t="s">
        <v>167</v>
      </c>
      <c r="L37" s="3" t="s">
        <v>161</v>
      </c>
      <c r="M37" s="3" t="s">
        <v>116</v>
      </c>
      <c r="N37" s="2" t="s">
        <v>168</v>
      </c>
      <c r="O37" s="1" t="s">
        <v>169</v>
      </c>
    </row>
    <row r="38" spans="1:15" x14ac:dyDescent="0.2">
      <c r="A38" s="65" t="s">
        <v>170</v>
      </c>
      <c r="B38" s="3" t="s">
        <v>35</v>
      </c>
      <c r="C38" s="3" t="s">
        <v>28</v>
      </c>
      <c r="D38" s="3" t="s">
        <v>27</v>
      </c>
      <c r="E38" s="3">
        <v>500</v>
      </c>
      <c r="F38" s="3">
        <v>527160902</v>
      </c>
      <c r="G38" s="105">
        <v>42614</v>
      </c>
      <c r="H38" s="109">
        <v>43678</v>
      </c>
      <c r="I38" s="3" t="s">
        <v>165</v>
      </c>
      <c r="J38" s="3" t="s">
        <v>166</v>
      </c>
      <c r="K38" s="2" t="s">
        <v>34</v>
      </c>
      <c r="L38" s="3" t="s">
        <v>171</v>
      </c>
      <c r="M38" s="3" t="s">
        <v>116</v>
      </c>
      <c r="N38" s="2" t="s">
        <v>172</v>
      </c>
      <c r="O38" s="1" t="s">
        <v>173</v>
      </c>
    </row>
  </sheetData>
  <mergeCells count="4">
    <mergeCell ref="I1:K1"/>
    <mergeCell ref="L1:M1"/>
    <mergeCell ref="N1:O1"/>
    <mergeCell ref="A1:H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96"/>
  <sheetViews>
    <sheetView zoomScale="136" workbookViewId="0">
      <selection activeCell="M14" sqref="M14"/>
    </sheetView>
  </sheetViews>
  <sheetFormatPr baseColWidth="10" defaultColWidth="8.83203125" defaultRowHeight="15" x14ac:dyDescent="0.2"/>
  <cols>
    <col min="1" max="1" width="12.1640625" style="32" bestFit="1" customWidth="1"/>
    <col min="2" max="2" width="7.33203125" style="64" customWidth="1"/>
    <col min="3" max="3" width="13.1640625" style="34" bestFit="1" customWidth="1"/>
    <col min="4" max="4" width="14.33203125" bestFit="1" customWidth="1"/>
    <col min="6" max="6" width="11.1640625" bestFit="1" customWidth="1"/>
  </cols>
  <sheetData>
    <row r="1" spans="1:13" ht="16" thickBot="1" x14ac:dyDescent="0.25">
      <c r="A1" s="28" t="s">
        <v>11</v>
      </c>
      <c r="B1" s="33" t="s">
        <v>176</v>
      </c>
      <c r="C1" s="33" t="s">
        <v>20</v>
      </c>
      <c r="D1" s="21" t="s">
        <v>19</v>
      </c>
      <c r="E1" s="20" t="s">
        <v>15</v>
      </c>
      <c r="F1" s="20" t="s">
        <v>16</v>
      </c>
      <c r="G1" s="20" t="s">
        <v>17</v>
      </c>
      <c r="H1" s="20" t="s">
        <v>18</v>
      </c>
    </row>
    <row r="2" spans="1:13" x14ac:dyDescent="0.2">
      <c r="A2" s="114" t="s">
        <v>25</v>
      </c>
      <c r="B2" s="114"/>
      <c r="C2" s="27" t="s">
        <v>130</v>
      </c>
      <c r="D2" s="177">
        <v>768.8</v>
      </c>
      <c r="E2" s="22">
        <f>(D2-F2)/F2</f>
        <v>8.9371251591227521E-3</v>
      </c>
      <c r="F2" s="15">
        <f>AVERAGE(D2:D11)</f>
        <v>761.99</v>
      </c>
      <c r="G2" s="19">
        <f>_xlfn.STDEV.S(D2:D11)</f>
        <v>5.0794684761301285</v>
      </c>
      <c r="H2" s="76">
        <f>G2/F2</f>
        <v>6.6660566098375677E-3</v>
      </c>
      <c r="J2" s="82"/>
      <c r="K2" s="139"/>
      <c r="L2" s="82"/>
      <c r="M2" s="82"/>
    </row>
    <row r="3" spans="1:13" x14ac:dyDescent="0.2">
      <c r="A3" s="26" t="s">
        <v>25</v>
      </c>
      <c r="B3" s="26"/>
      <c r="C3" s="26" t="s">
        <v>130</v>
      </c>
      <c r="D3" s="178">
        <v>756.7</v>
      </c>
      <c r="E3" s="23">
        <f t="shared" ref="E3:E11" si="0">(D3-F3)/F3</f>
        <v>-6.942348324781117E-3</v>
      </c>
      <c r="F3" s="14">
        <f>AVERAGE(D2:D11)</f>
        <v>761.99</v>
      </c>
      <c r="G3" s="18">
        <f>_xlfn.STDEV.S(D2:D11)</f>
        <v>5.0794684761301285</v>
      </c>
      <c r="H3" s="77">
        <f t="shared" ref="H3:H11" si="1">G3/F3</f>
        <v>6.6660566098375677E-3</v>
      </c>
      <c r="J3" s="82"/>
      <c r="K3" s="139"/>
      <c r="L3" s="82"/>
      <c r="M3" s="82"/>
    </row>
    <row r="4" spans="1:13" x14ac:dyDescent="0.2">
      <c r="A4" s="26" t="s">
        <v>25</v>
      </c>
      <c r="B4" s="26"/>
      <c r="C4" s="26" t="s">
        <v>130</v>
      </c>
      <c r="D4" s="178">
        <v>766.8</v>
      </c>
      <c r="E4" s="23">
        <f t="shared" si="0"/>
        <v>6.3124187981468856E-3</v>
      </c>
      <c r="F4" s="14">
        <f>AVERAGE(D2:D11)</f>
        <v>761.99</v>
      </c>
      <c r="G4" s="18">
        <f>_xlfn.STDEV.S(D2:D11)</f>
        <v>5.0794684761301285</v>
      </c>
      <c r="H4" s="77">
        <f t="shared" si="1"/>
        <v>6.6660566098375677E-3</v>
      </c>
    </row>
    <row r="5" spans="1:13" x14ac:dyDescent="0.2">
      <c r="A5" s="26" t="s">
        <v>25</v>
      </c>
      <c r="B5" s="26"/>
      <c r="C5" s="26" t="s">
        <v>130</v>
      </c>
      <c r="D5" s="178">
        <v>767.3</v>
      </c>
      <c r="E5" s="23">
        <f t="shared" si="0"/>
        <v>6.9685953883908518E-3</v>
      </c>
      <c r="F5" s="14">
        <f>AVERAGE(D2:D11)</f>
        <v>761.99</v>
      </c>
      <c r="G5" s="18">
        <f>_xlfn.STDEV.S(D2:D11)</f>
        <v>5.0794684761301285</v>
      </c>
      <c r="H5" s="77">
        <f t="shared" si="1"/>
        <v>6.6660566098375677E-3</v>
      </c>
    </row>
    <row r="6" spans="1:13" x14ac:dyDescent="0.2">
      <c r="A6" s="26" t="s">
        <v>25</v>
      </c>
      <c r="B6" s="26"/>
      <c r="C6" s="26" t="s">
        <v>130</v>
      </c>
      <c r="D6" s="178">
        <v>759.5</v>
      </c>
      <c r="E6" s="23">
        <f t="shared" si="0"/>
        <v>-3.2677594194149649E-3</v>
      </c>
      <c r="F6" s="14">
        <f>AVERAGE(D2:D11)</f>
        <v>761.99</v>
      </c>
      <c r="G6" s="18">
        <f>_xlfn.STDEV.S(D2:D11)</f>
        <v>5.0794684761301285</v>
      </c>
      <c r="H6" s="77">
        <f t="shared" si="1"/>
        <v>6.6660566098375677E-3</v>
      </c>
    </row>
    <row r="7" spans="1:13" x14ac:dyDescent="0.2">
      <c r="A7" s="26" t="s">
        <v>25</v>
      </c>
      <c r="B7" s="26"/>
      <c r="C7" s="26" t="s">
        <v>130</v>
      </c>
      <c r="D7" s="178">
        <v>757.9</v>
      </c>
      <c r="E7" s="23">
        <f t="shared" si="0"/>
        <v>-5.3675245081956872E-3</v>
      </c>
      <c r="F7" s="14">
        <f>AVERAGE(D2:D11)</f>
        <v>761.99</v>
      </c>
      <c r="G7" s="18">
        <f>_xlfn.STDEV.S(D2:D11)</f>
        <v>5.0794684761301285</v>
      </c>
      <c r="H7" s="77">
        <f t="shared" si="1"/>
        <v>6.6660566098375677E-3</v>
      </c>
    </row>
    <row r="8" spans="1:13" x14ac:dyDescent="0.2">
      <c r="A8" s="26" t="s">
        <v>25</v>
      </c>
      <c r="B8" s="26"/>
      <c r="C8" s="26" t="s">
        <v>130</v>
      </c>
      <c r="D8" s="178">
        <v>757.7</v>
      </c>
      <c r="E8" s="23">
        <f t="shared" si="0"/>
        <v>-5.6299951442931847E-3</v>
      </c>
      <c r="F8" s="14">
        <f>AVERAGE(D2:D11)</f>
        <v>761.99</v>
      </c>
      <c r="G8" s="18">
        <f>_xlfn.STDEV.S(D2:D11)</f>
        <v>5.0794684761301285</v>
      </c>
      <c r="H8" s="77">
        <f t="shared" si="1"/>
        <v>6.6660566098375677E-3</v>
      </c>
    </row>
    <row r="9" spans="1:13" x14ac:dyDescent="0.2">
      <c r="A9" s="26" t="s">
        <v>25</v>
      </c>
      <c r="B9" s="26"/>
      <c r="C9" s="26" t="s">
        <v>130</v>
      </c>
      <c r="D9" s="179">
        <v>756</v>
      </c>
      <c r="E9" s="23">
        <f t="shared" si="0"/>
        <v>-7.8609955511227299E-3</v>
      </c>
      <c r="F9" s="14">
        <f>AVERAGE(D2:D11)</f>
        <v>761.99</v>
      </c>
      <c r="G9" s="18">
        <f>_xlfn.STDEV.S(D2:D11)</f>
        <v>5.0794684761301285</v>
      </c>
      <c r="H9" s="77">
        <f t="shared" si="1"/>
        <v>6.6660566098375677E-3</v>
      </c>
    </row>
    <row r="10" spans="1:13" s="63" customFormat="1" x14ac:dyDescent="0.2">
      <c r="A10" s="26" t="s">
        <v>25</v>
      </c>
      <c r="B10" s="26"/>
      <c r="C10" s="26" t="s">
        <v>130</v>
      </c>
      <c r="D10" s="179">
        <v>767.4</v>
      </c>
      <c r="E10" s="71">
        <f t="shared" si="0"/>
        <v>7.0998307064396755E-3</v>
      </c>
      <c r="F10" s="14">
        <f>AVERAGE(D2:D11)</f>
        <v>761.99</v>
      </c>
      <c r="G10" s="18">
        <f>_xlfn.STDEV.S(D2:D11)</f>
        <v>5.0794684761301285</v>
      </c>
      <c r="H10" s="77">
        <f t="shared" si="1"/>
        <v>6.6660566098375677E-3</v>
      </c>
    </row>
    <row r="11" spans="1:13" ht="16" thickBot="1" x14ac:dyDescent="0.25">
      <c r="A11" s="25" t="s">
        <v>25</v>
      </c>
      <c r="B11" s="25"/>
      <c r="C11" s="25" t="s">
        <v>130</v>
      </c>
      <c r="D11" s="180">
        <v>761.8</v>
      </c>
      <c r="E11" s="24">
        <f t="shared" si="0"/>
        <v>-2.4934710429277886E-4</v>
      </c>
      <c r="F11" s="13">
        <f>AVERAGE(D2:D11)</f>
        <v>761.99</v>
      </c>
      <c r="G11" s="17">
        <f>_xlfn.STDEV.S(D2:D11)</f>
        <v>5.0794684761301285</v>
      </c>
      <c r="H11" s="78">
        <f t="shared" si="1"/>
        <v>6.6660566098375677E-3</v>
      </c>
    </row>
    <row r="12" spans="1:13" x14ac:dyDescent="0.2">
      <c r="A12" s="113" t="s">
        <v>26</v>
      </c>
      <c r="B12" s="113" t="s">
        <v>174</v>
      </c>
      <c r="C12" s="31" t="str">
        <f>LOOKUP(A12,'Table 1'!$A$3:$A$9999,'Table 1'!$I$3:$I$9999)</f>
        <v>GHA</v>
      </c>
      <c r="D12" s="181">
        <v>779.1</v>
      </c>
      <c r="E12" s="35">
        <f>IFERROR((D12-F12)/F12,"")</f>
        <v>1.665057285278089E-2</v>
      </c>
      <c r="F12" s="15">
        <f>IFERROR(AVERAGE(D12:D16),"")</f>
        <v>766.33999999999992</v>
      </c>
      <c r="G12" s="15">
        <f>IFERROR(_xlfn.STDEV.S(D12:D16),"")</f>
        <v>7.7105771509012309</v>
      </c>
      <c r="H12" s="76">
        <f>IFERROR(G12/F12,"")</f>
        <v>1.0061561644832883E-2</v>
      </c>
    </row>
    <row r="13" spans="1:13" x14ac:dyDescent="0.2">
      <c r="A13" s="30" t="str">
        <f>A12</f>
        <v>CIP0001</v>
      </c>
      <c r="B13" s="30" t="str">
        <f>IF(B12="","",B12)</f>
        <v>B</v>
      </c>
      <c r="C13" s="30" t="str">
        <f>LOOKUP(A13,'Table 1'!$A$3:$A$9999,'Table 1'!$I$3:$I$9999)</f>
        <v>GHA</v>
      </c>
      <c r="D13" s="179">
        <v>766.6</v>
      </c>
      <c r="E13" s="36">
        <f t="shared" ref="E13:E16" si="2">(D13-F13)/F13</f>
        <v>3.3927499543297312E-4</v>
      </c>
      <c r="F13" s="14">
        <f>AVERAGE(D12:D16)</f>
        <v>766.33999999999992</v>
      </c>
      <c r="G13" s="38">
        <f>_xlfn.STDEV.S(D12:D16)</f>
        <v>7.7105771509012309</v>
      </c>
      <c r="H13" s="77">
        <f t="shared" ref="H13:H16" si="3">G13/F13</f>
        <v>1.0061561644832883E-2</v>
      </c>
    </row>
    <row r="14" spans="1:13" x14ac:dyDescent="0.2">
      <c r="A14" s="30" t="str">
        <f>A12</f>
        <v>CIP0001</v>
      </c>
      <c r="B14" s="30" t="str">
        <f>IF(B12="","",B12)</f>
        <v>B</v>
      </c>
      <c r="C14" s="30" t="str">
        <f>LOOKUP(A14,'Table 1'!$A$3:$A$9999,'Table 1'!$I$3:$I$9999)</f>
        <v>GHA</v>
      </c>
      <c r="D14" s="179">
        <v>765.5</v>
      </c>
      <c r="E14" s="36">
        <f t="shared" si="2"/>
        <v>-1.0961192160136731E-3</v>
      </c>
      <c r="F14" s="14">
        <f>AVERAGE(D12:D16)</f>
        <v>766.33999999999992</v>
      </c>
      <c r="G14" s="38">
        <f>_xlfn.STDEV.S(D12:D16)</f>
        <v>7.7105771509012309</v>
      </c>
      <c r="H14" s="77">
        <f t="shared" si="3"/>
        <v>1.0061561644832883E-2</v>
      </c>
    </row>
    <row r="15" spans="1:13" x14ac:dyDescent="0.2">
      <c r="A15" s="30" t="str">
        <f>A12</f>
        <v>CIP0001</v>
      </c>
      <c r="B15" s="30" t="str">
        <f>IF(B12="","",B12)</f>
        <v>B</v>
      </c>
      <c r="C15" s="30" t="str">
        <f>LOOKUP(A15,'Table 1'!$A$3:$A$9999,'Table 1'!$I$3:$I$9999)</f>
        <v>GHA</v>
      </c>
      <c r="D15" s="179">
        <v>760.1</v>
      </c>
      <c r="E15" s="36">
        <f t="shared" si="2"/>
        <v>-8.1425998903879426E-3</v>
      </c>
      <c r="F15" s="14">
        <f>AVERAGE(D12:D16)</f>
        <v>766.33999999999992</v>
      </c>
      <c r="G15" s="38">
        <f>_xlfn.STDEV.S(D12:D16)</f>
        <v>7.7105771509012309</v>
      </c>
      <c r="H15" s="77">
        <f t="shared" si="3"/>
        <v>1.0061561644832883E-2</v>
      </c>
    </row>
    <row r="16" spans="1:13" ht="16" thickBot="1" x14ac:dyDescent="0.25">
      <c r="A16" s="29" t="str">
        <f>A12</f>
        <v>CIP0001</v>
      </c>
      <c r="B16" s="30" t="str">
        <f>IF(B12="","",B12)</f>
        <v>B</v>
      </c>
      <c r="C16" s="29" t="str">
        <f>LOOKUP(A16,'Table 1'!$A$3:$A$9999,'Table 1'!$I$3:$I$9999)</f>
        <v>GHA</v>
      </c>
      <c r="D16" s="182">
        <v>760.4</v>
      </c>
      <c r="E16" s="37">
        <f t="shared" si="2"/>
        <v>-7.7511287418116524E-3</v>
      </c>
      <c r="F16" s="13">
        <f>AVERAGE(D12:D16)</f>
        <v>766.33999999999992</v>
      </c>
      <c r="G16" s="39">
        <f>_xlfn.STDEV.S(D12:D16)</f>
        <v>7.7105771509012309</v>
      </c>
      <c r="H16" s="78">
        <f t="shared" si="3"/>
        <v>1.0061561644832883E-2</v>
      </c>
    </row>
    <row r="17" spans="1:8" x14ac:dyDescent="0.2">
      <c r="A17" s="113" t="s">
        <v>26</v>
      </c>
      <c r="B17" s="113" t="s">
        <v>177</v>
      </c>
      <c r="C17" s="31" t="str">
        <f>IF(A17="","",LOOKUP(A17,'Table 1'!$A$3:$A$9999,'Table 1'!$I$3:$I$9999))</f>
        <v>GHA</v>
      </c>
      <c r="D17" s="181">
        <v>768.5</v>
      </c>
      <c r="E17" s="70">
        <f>IFERROR((D17-F17)/F17,"")</f>
        <v>1.9295455138065556E-3</v>
      </c>
      <c r="F17" s="15">
        <f>IFERROR(AVERAGE(D17:D21),"")</f>
        <v>767.0200000000001</v>
      </c>
      <c r="G17" s="15">
        <f>IFERROR(_xlfn.STDEV.S(D17:D21),"")</f>
        <v>6.2846638732711533</v>
      </c>
      <c r="H17" s="76">
        <f>IFERROR(G17/F17,"")</f>
        <v>8.1936114746305865E-3</v>
      </c>
    </row>
    <row r="18" spans="1:8" x14ac:dyDescent="0.2">
      <c r="A18" s="30" t="str">
        <f>IF(A17="","",A17)</f>
        <v>CIP0001</v>
      </c>
      <c r="B18" s="30" t="str">
        <f>IF(B17="","",B17)</f>
        <v>N</v>
      </c>
      <c r="C18" s="30" t="str">
        <f>IF(A18="","",LOOKUP(A18,'Table 1'!$A$3:$A$9999,'Table 1'!$I$3:$I$9999))</f>
        <v>GHA</v>
      </c>
      <c r="D18" s="179">
        <v>768.5</v>
      </c>
      <c r="E18" s="71">
        <f t="shared" ref="E18:E32" si="4">IFERROR((D18-F18)/F18,"")</f>
        <v>1.9295455138065556E-3</v>
      </c>
      <c r="F18" s="14">
        <f>IFERROR(AVERAGE(D17:D21),"")</f>
        <v>767.0200000000001</v>
      </c>
      <c r="G18" s="73">
        <f>IFERROR(_xlfn.STDEV.S(D17:D21),"")</f>
        <v>6.2846638732711533</v>
      </c>
      <c r="H18" s="77">
        <f t="shared" ref="H18:H21" si="5">IFERROR(G18/F18,"")</f>
        <v>8.1936114746305865E-3</v>
      </c>
    </row>
    <row r="19" spans="1:8" x14ac:dyDescent="0.2">
      <c r="A19" s="30" t="str">
        <f>IF(A17="","",A17)</f>
        <v>CIP0001</v>
      </c>
      <c r="B19" s="30" t="str">
        <f>IF(B17="","",B17)</f>
        <v>N</v>
      </c>
      <c r="C19" s="30" t="str">
        <f>IF(A19="","",LOOKUP(A19,'Table 1'!$A$3:$A$9999,'Table 1'!$I$3:$I$9999))</f>
        <v>GHA</v>
      </c>
      <c r="D19" s="179">
        <v>775.8</v>
      </c>
      <c r="E19" s="71">
        <f t="shared" si="4"/>
        <v>1.1446898385961067E-2</v>
      </c>
      <c r="F19" s="14">
        <f>IFERROR(AVERAGE(D17:D21),"")</f>
        <v>767.0200000000001</v>
      </c>
      <c r="G19" s="73">
        <f>IFERROR(_xlfn.STDEV.S(D17:D21),"")</f>
        <v>6.2846638732711533</v>
      </c>
      <c r="H19" s="77">
        <f t="shared" si="5"/>
        <v>8.1936114746305865E-3</v>
      </c>
    </row>
    <row r="20" spans="1:8" x14ac:dyDescent="0.2">
      <c r="A20" s="30" t="str">
        <f>IF(A17="","",A17)</f>
        <v>CIP0001</v>
      </c>
      <c r="B20" s="30" t="str">
        <f>IF(B17="","",B17)</f>
        <v>N</v>
      </c>
      <c r="C20" s="30" t="str">
        <f>IF(A20="","",LOOKUP(A20,'Table 1'!$A$3:$A$9999,'Table 1'!$I$3:$I$9999))</f>
        <v>GHA</v>
      </c>
      <c r="D20" s="179">
        <v>763.1</v>
      </c>
      <c r="E20" s="71">
        <f t="shared" si="4"/>
        <v>-5.1106881176502207E-3</v>
      </c>
      <c r="F20" s="14">
        <f>IFERROR(AVERAGE(D17:D21),"")</f>
        <v>767.0200000000001</v>
      </c>
      <c r="G20" s="73">
        <f>IFERROR(_xlfn.STDEV.S(D17:D21),"")</f>
        <v>6.2846638732711533</v>
      </c>
      <c r="H20" s="77">
        <f t="shared" si="5"/>
        <v>8.1936114746305865E-3</v>
      </c>
    </row>
    <row r="21" spans="1:8" ht="16" thickBot="1" x14ac:dyDescent="0.25">
      <c r="A21" s="29" t="str">
        <f>IF(A17="","",A17)</f>
        <v>CIP0001</v>
      </c>
      <c r="B21" s="30" t="str">
        <f>IF(B17="","",B17)</f>
        <v>N</v>
      </c>
      <c r="C21" s="29" t="str">
        <f>IF(A21="","",LOOKUP(A21,'Table 1'!$A$3:$A$9999,'Table 1'!$I$3:$I$9999))</f>
        <v>GHA</v>
      </c>
      <c r="D21" s="182">
        <v>759.2</v>
      </c>
      <c r="E21" s="72">
        <f t="shared" si="4"/>
        <v>-1.0195301295924551E-2</v>
      </c>
      <c r="F21" s="13">
        <f>IFERROR(AVERAGE(D17:D21),"")</f>
        <v>767.0200000000001</v>
      </c>
      <c r="G21" s="74">
        <f>IFERROR(_xlfn.STDEV.S(D17:D21),"")</f>
        <v>6.2846638732711533</v>
      </c>
      <c r="H21" s="78">
        <f t="shared" si="5"/>
        <v>8.1936114746305865E-3</v>
      </c>
    </row>
    <row r="22" spans="1:8" x14ac:dyDescent="0.2">
      <c r="A22" s="113" t="s">
        <v>26</v>
      </c>
      <c r="B22" s="113" t="s">
        <v>178</v>
      </c>
      <c r="C22" s="31" t="str">
        <f>IF(A22="","",LOOKUP(A22,'Table 1'!$A$3:$A$9999,'Table 1'!$I$3:$I$9999))</f>
        <v>GHA</v>
      </c>
      <c r="D22" s="181">
        <v>764.6</v>
      </c>
      <c r="E22" s="70">
        <f>IFERROR((D22-F22)/F22,"")</f>
        <v>-5.8768462658624074E-3</v>
      </c>
      <c r="F22" s="15">
        <f>IFERROR(AVERAGE(D22:D26),"")</f>
        <v>769.12000000000012</v>
      </c>
      <c r="G22" s="15">
        <f>IFERROR(_xlfn.STDEV.S(D22:D26),"")</f>
        <v>6.1442656192583218</v>
      </c>
      <c r="H22" s="76">
        <f>IFERROR(G22/F22,"")</f>
        <v>7.9886956772133363E-3</v>
      </c>
    </row>
    <row r="23" spans="1:8" x14ac:dyDescent="0.2">
      <c r="A23" s="30" t="str">
        <f>IF(A22="","",A22)</f>
        <v>CIP0001</v>
      </c>
      <c r="B23" s="30" t="str">
        <f t="shared" ref="B23" si="6">IF(B22="","",B22)</f>
        <v>U</v>
      </c>
      <c r="C23" s="30" t="str">
        <f>IF(A23="","",LOOKUP(A23,'Table 1'!$A$3:$A$9999,'Table 1'!$I$3:$I$9999))</f>
        <v>GHA</v>
      </c>
      <c r="D23" s="179">
        <v>773.8</v>
      </c>
      <c r="E23" s="71">
        <f t="shared" si="4"/>
        <v>6.0848762221757799E-3</v>
      </c>
      <c r="F23" s="14">
        <f>IFERROR(AVERAGE(D22:D26),"")</f>
        <v>769.12000000000012</v>
      </c>
      <c r="G23" s="73">
        <f>IFERROR(_xlfn.STDEV.S(D22:D26),"")</f>
        <v>6.1442656192583218</v>
      </c>
      <c r="H23" s="77">
        <f t="shared" ref="H23:H26" si="7">IFERROR(G23/F23,"")</f>
        <v>7.9886956772133363E-3</v>
      </c>
    </row>
    <row r="24" spans="1:8" x14ac:dyDescent="0.2">
      <c r="A24" s="30" t="str">
        <f>IF(A22="","",A22)</f>
        <v>CIP0001</v>
      </c>
      <c r="B24" s="30" t="str">
        <f t="shared" ref="B24" si="8">IF(B22="","",B22)</f>
        <v>U</v>
      </c>
      <c r="C24" s="30" t="str">
        <f>IF(A24="","",LOOKUP(A24,'Table 1'!$A$3:$A$9999,'Table 1'!$I$3:$I$9999))</f>
        <v>GHA</v>
      </c>
      <c r="D24" s="179">
        <v>763.4</v>
      </c>
      <c r="E24" s="71">
        <f t="shared" si="4"/>
        <v>-7.4370709382152855E-3</v>
      </c>
      <c r="F24" s="14">
        <f>IFERROR(AVERAGE(D22:D26),"")</f>
        <v>769.12000000000012</v>
      </c>
      <c r="G24" s="73">
        <f>IFERROR(_xlfn.STDEV.S(D22:D26),"")</f>
        <v>6.1442656192583218</v>
      </c>
      <c r="H24" s="77">
        <f t="shared" si="7"/>
        <v>7.9886956772133363E-3</v>
      </c>
    </row>
    <row r="25" spans="1:8" x14ac:dyDescent="0.2">
      <c r="A25" s="30" t="str">
        <f>IF(A22="","",A22)</f>
        <v>CIP0001</v>
      </c>
      <c r="B25" s="30" t="str">
        <f t="shared" ref="B25" si="9">IF(B22="","",B22)</f>
        <v>U</v>
      </c>
      <c r="C25" s="30" t="str">
        <f>IF(A25="","",LOOKUP(A25,'Table 1'!$A$3:$A$9999,'Table 1'!$I$3:$I$9999))</f>
        <v>GHA</v>
      </c>
      <c r="D25" s="179">
        <v>777.4</v>
      </c>
      <c r="E25" s="71">
        <f t="shared" si="4"/>
        <v>1.0765550239234265E-2</v>
      </c>
      <c r="F25" s="14">
        <f>IFERROR(AVERAGE(D22:D26),"")</f>
        <v>769.12000000000012</v>
      </c>
      <c r="G25" s="73">
        <f>IFERROR(_xlfn.STDEV.S(D22:D26),"")</f>
        <v>6.1442656192583218</v>
      </c>
      <c r="H25" s="77">
        <f t="shared" si="7"/>
        <v>7.9886956772133363E-3</v>
      </c>
    </row>
    <row r="26" spans="1:8" ht="16" thickBot="1" x14ac:dyDescent="0.25">
      <c r="A26" s="29" t="str">
        <f>IF(A22="","",A22)</f>
        <v>CIP0001</v>
      </c>
      <c r="B26" s="30" t="str">
        <f t="shared" ref="B26" si="10">IF(B22="","",B22)</f>
        <v>U</v>
      </c>
      <c r="C26" s="29" t="str">
        <f>IF(A26="","",LOOKUP(A26,'Table 1'!$A$3:$A$9999,'Table 1'!$I$3:$I$9999))</f>
        <v>GHA</v>
      </c>
      <c r="D26" s="182">
        <v>766.4</v>
      </c>
      <c r="E26" s="72">
        <f t="shared" si="4"/>
        <v>-3.5365092573332387E-3</v>
      </c>
      <c r="F26" s="13">
        <f>IFERROR(AVERAGE(D22:D26),"")</f>
        <v>769.12000000000012</v>
      </c>
      <c r="G26" s="74">
        <f>IFERROR(_xlfn.STDEV.S(D22:D26),"")</f>
        <v>6.1442656192583218</v>
      </c>
      <c r="H26" s="78">
        <f t="shared" si="7"/>
        <v>7.9886956772133363E-3</v>
      </c>
    </row>
    <row r="27" spans="1:8" x14ac:dyDescent="0.2">
      <c r="A27" s="113" t="s">
        <v>36</v>
      </c>
      <c r="B27" s="113"/>
      <c r="C27" s="31" t="str">
        <f>IF(A27="","",LOOKUP(A27,'Table 1'!$A$3:$A$9999,'Table 1'!$I$3:$I$9999))</f>
        <v>HAI</v>
      </c>
      <c r="D27" s="181">
        <v>741.1</v>
      </c>
      <c r="E27" s="70">
        <f>IFERROR((D27-F27)/F27,"")</f>
        <v>1.6430765854728854E-2</v>
      </c>
      <c r="F27" s="15">
        <f>IFERROR(AVERAGE(D27:D31),"")</f>
        <v>729.12000000000012</v>
      </c>
      <c r="G27" s="15">
        <f>IFERROR(_xlfn.STDEV.S(D27:D31),"")</f>
        <v>27.077887657644201</v>
      </c>
      <c r="H27" s="76">
        <f>IFERROR(G27/F27,"")</f>
        <v>3.713776560462502E-2</v>
      </c>
    </row>
    <row r="28" spans="1:8" x14ac:dyDescent="0.2">
      <c r="A28" s="30" t="str">
        <f>IF(A27="","",A27)</f>
        <v>CIP0002</v>
      </c>
      <c r="B28" s="30" t="str">
        <f t="shared" ref="B28" si="11">IF(B27="","",B27)</f>
        <v/>
      </c>
      <c r="C28" s="30" t="str">
        <f>IF(A28="","",LOOKUP(A28,'Table 1'!$A$3:$A$9999,'Table 1'!$I$3:$I$9999))</f>
        <v>HAI</v>
      </c>
      <c r="D28" s="179">
        <v>726.6</v>
      </c>
      <c r="E28" s="71">
        <f t="shared" si="4"/>
        <v>-3.4562211981568123E-3</v>
      </c>
      <c r="F28" s="14">
        <f>IFERROR(AVERAGE(D27:D31),"")</f>
        <v>729.12000000000012</v>
      </c>
      <c r="G28" s="73">
        <f>IFERROR(_xlfn.STDEV.S(D27:D31),"")</f>
        <v>27.077887657644201</v>
      </c>
      <c r="H28" s="77">
        <f t="shared" ref="H28:H32" si="12">IFERROR(G28/F28,"")</f>
        <v>3.713776560462502E-2</v>
      </c>
    </row>
    <row r="29" spans="1:8" x14ac:dyDescent="0.2">
      <c r="A29" s="30" t="str">
        <f>IF(A27="","",A27)</f>
        <v>CIP0002</v>
      </c>
      <c r="B29" s="30" t="str">
        <f t="shared" ref="B29" si="13">IF(B27="","",B27)</f>
        <v/>
      </c>
      <c r="C29" s="30" t="str">
        <f>IF(A29="","",LOOKUP(A29,'Table 1'!$A$3:$A$9999,'Table 1'!$I$3:$I$9999))</f>
        <v>HAI</v>
      </c>
      <c r="D29" s="179">
        <v>752.1</v>
      </c>
      <c r="E29" s="71">
        <f t="shared" si="4"/>
        <v>3.1517445687952464E-2</v>
      </c>
      <c r="F29" s="14">
        <f>IFERROR(AVERAGE(D27:D31),"")</f>
        <v>729.12000000000012</v>
      </c>
      <c r="G29" s="73">
        <f>IFERROR(_xlfn.STDEV.S(D27:D31),"")</f>
        <v>27.077887657644201</v>
      </c>
      <c r="H29" s="77">
        <f t="shared" si="12"/>
        <v>3.713776560462502E-2</v>
      </c>
    </row>
    <row r="30" spans="1:8" x14ac:dyDescent="0.2">
      <c r="A30" s="30" t="str">
        <f>IF(A27="","",A27)</f>
        <v>CIP0002</v>
      </c>
      <c r="B30" s="30" t="str">
        <f t="shared" ref="B30" si="14">IF(B27="","",B27)</f>
        <v/>
      </c>
      <c r="C30" s="30" t="str">
        <f>IF(A30="","",LOOKUP(A30,'Table 1'!$A$3:$A$9999,'Table 1'!$I$3:$I$9999))</f>
        <v>HAI</v>
      </c>
      <c r="D30" s="179">
        <v>683.5</v>
      </c>
      <c r="E30" s="71">
        <f t="shared" si="4"/>
        <v>-6.2568575817423894E-2</v>
      </c>
      <c r="F30" s="14">
        <f>IFERROR(AVERAGE(D27:D31),"")</f>
        <v>729.12000000000012</v>
      </c>
      <c r="G30" s="73">
        <f>IFERROR(_xlfn.STDEV.S(D27:D31),"")</f>
        <v>27.077887657644201</v>
      </c>
      <c r="H30" s="77">
        <f t="shared" si="12"/>
        <v>3.713776560462502E-2</v>
      </c>
    </row>
    <row r="31" spans="1:8" ht="16" thickBot="1" x14ac:dyDescent="0.25">
      <c r="A31" s="29" t="str">
        <f>IF(A27="","",A27)</f>
        <v>CIP0002</v>
      </c>
      <c r="B31" s="30" t="str">
        <f t="shared" ref="B31" si="15">IF(B27="","",B27)</f>
        <v/>
      </c>
      <c r="C31" s="29" t="str">
        <f>IF(A31="","",LOOKUP(A31,'Table 1'!$A$3:$A$9999,'Table 1'!$I$3:$I$9999))</f>
        <v>HAI</v>
      </c>
      <c r="D31" s="182">
        <v>742.3</v>
      </c>
      <c r="E31" s="72">
        <f t="shared" si="4"/>
        <v>1.8076585472898608E-2</v>
      </c>
      <c r="F31" s="13">
        <f>IFERROR(AVERAGE(D27:D31),"")</f>
        <v>729.12000000000012</v>
      </c>
      <c r="G31" s="74">
        <f>IFERROR(_xlfn.STDEV.S(D27:D31),"")</f>
        <v>27.077887657644201</v>
      </c>
      <c r="H31" s="78">
        <f t="shared" si="12"/>
        <v>3.713776560462502E-2</v>
      </c>
    </row>
    <row r="32" spans="1:8" s="139" customFormat="1" x14ac:dyDescent="0.2">
      <c r="A32" s="113" t="s">
        <v>42</v>
      </c>
      <c r="B32" s="113" t="s">
        <v>179</v>
      </c>
      <c r="C32" s="31" t="str">
        <f>IF(A32="","",LOOKUP(A32,'Table 1'!$A$3:$A$9999,'Table 1'!$I$3:$I$9999))</f>
        <v>HAI</v>
      </c>
      <c r="D32" s="181">
        <v>788.6</v>
      </c>
      <c r="E32" s="70">
        <f t="shared" si="4"/>
        <v>-2.8576486356624319E-3</v>
      </c>
      <c r="F32" s="15">
        <f t="shared" ref="F32" si="16">IFERROR(AVERAGE(D32:D36),"")</f>
        <v>790.86</v>
      </c>
      <c r="G32" s="15">
        <f t="shared" ref="G32" si="17">IFERROR(_xlfn.STDEV.S(D32:D36),"")</f>
        <v>8.5377397477318144</v>
      </c>
      <c r="H32" s="76">
        <f t="shared" si="12"/>
        <v>1.0795513425551696E-2</v>
      </c>
    </row>
    <row r="33" spans="1:8" s="139" customFormat="1" x14ac:dyDescent="0.2">
      <c r="A33" s="30" t="str">
        <f t="shared" ref="A33:B93" si="18">IF(A32="","",A32)</f>
        <v>CIP0003</v>
      </c>
      <c r="B33" s="30" t="str">
        <f t="shared" si="18"/>
        <v>A</v>
      </c>
      <c r="C33" s="30" t="str">
        <f>IF(A33="","",LOOKUP(A33,'Table 1'!$A$3:$A$9999,'Table 1'!$I$3:$I$9999))</f>
        <v>HAI</v>
      </c>
      <c r="D33" s="179">
        <v>777.7</v>
      </c>
      <c r="E33" s="71">
        <f t="shared" ref="E33:E96" si="19">IFERROR((D33-F33)/F33,"")</f>
        <v>-1.6640113294388345E-2</v>
      </c>
      <c r="F33" s="14">
        <f t="shared" ref="F33" si="20">IFERROR(AVERAGE(D32:D36),"")</f>
        <v>790.86</v>
      </c>
      <c r="G33" s="73">
        <f t="shared" ref="G33" si="21">IFERROR(_xlfn.STDEV.S(D32:D36),"")</f>
        <v>8.5377397477318144</v>
      </c>
      <c r="H33" s="77">
        <f t="shared" ref="H33:H96" si="22">IFERROR(G33/F33,"")</f>
        <v>1.0795513425551696E-2</v>
      </c>
    </row>
    <row r="34" spans="1:8" s="139" customFormat="1" x14ac:dyDescent="0.2">
      <c r="A34" s="30" t="str">
        <f t="shared" ref="A34:B49" si="23">IF(A32="","",A32)</f>
        <v>CIP0003</v>
      </c>
      <c r="B34" s="30" t="str">
        <f t="shared" si="23"/>
        <v>A</v>
      </c>
      <c r="C34" s="30" t="str">
        <f>IF(A34="","",LOOKUP(A34,'Table 1'!$A$3:$A$9999,'Table 1'!$I$3:$I$9999))</f>
        <v>HAI</v>
      </c>
      <c r="D34" s="179">
        <v>792.4</v>
      </c>
      <c r="E34" s="71">
        <f t="shared" si="19"/>
        <v>1.9472473004071057E-3</v>
      </c>
      <c r="F34" s="14">
        <f t="shared" ref="F34" si="24">IFERROR(AVERAGE(D32:D36),"")</f>
        <v>790.86</v>
      </c>
      <c r="G34" s="73">
        <f t="shared" ref="G34" si="25">IFERROR(_xlfn.STDEV.S(D32:D36),"")</f>
        <v>8.5377397477318144</v>
      </c>
      <c r="H34" s="77">
        <f t="shared" si="22"/>
        <v>1.0795513425551696E-2</v>
      </c>
    </row>
    <row r="35" spans="1:8" s="139" customFormat="1" x14ac:dyDescent="0.2">
      <c r="A35" s="30" t="str">
        <f t="shared" ref="A35:B50" si="26">IF(A32="","",A32)</f>
        <v>CIP0003</v>
      </c>
      <c r="B35" s="30" t="str">
        <f t="shared" si="26"/>
        <v>A</v>
      </c>
      <c r="C35" s="30" t="str">
        <f>IF(A35="","",LOOKUP(A35,'Table 1'!$A$3:$A$9999,'Table 1'!$I$3:$I$9999))</f>
        <v>HAI</v>
      </c>
      <c r="D35" s="179">
        <v>800.5</v>
      </c>
      <c r="E35" s="71">
        <f t="shared" si="19"/>
        <v>1.2189262322029167E-2</v>
      </c>
      <c r="F35" s="14">
        <f t="shared" ref="F35" si="27">IFERROR(AVERAGE(D32:D36),"")</f>
        <v>790.86</v>
      </c>
      <c r="G35" s="73">
        <f t="shared" ref="G35" si="28">IFERROR(_xlfn.STDEV.S(D32:D36),"")</f>
        <v>8.5377397477318144</v>
      </c>
      <c r="H35" s="77">
        <f t="shared" si="22"/>
        <v>1.0795513425551696E-2</v>
      </c>
    </row>
    <row r="36" spans="1:8" s="139" customFormat="1" ht="16" thickBot="1" x14ac:dyDescent="0.25">
      <c r="A36" s="29" t="str">
        <f t="shared" ref="A36:B51" si="29">IF(A32="","",A32)</f>
        <v>CIP0003</v>
      </c>
      <c r="B36" s="30" t="str">
        <f t="shared" si="29"/>
        <v>A</v>
      </c>
      <c r="C36" s="29" t="str">
        <f>IF(A36="","",LOOKUP(A36,'Table 1'!$A$3:$A$9999,'Table 1'!$I$3:$I$9999))</f>
        <v>HAI</v>
      </c>
      <c r="D36" s="182">
        <v>795.1</v>
      </c>
      <c r="E36" s="72">
        <f t="shared" si="19"/>
        <v>5.3612523076145072E-3</v>
      </c>
      <c r="F36" s="13">
        <f t="shared" ref="F36" si="30">IFERROR(AVERAGE(D32:D36),"")</f>
        <v>790.86</v>
      </c>
      <c r="G36" s="74">
        <f t="shared" ref="G36" si="31">IFERROR(_xlfn.STDEV.S(D32:D36),"")</f>
        <v>8.5377397477318144</v>
      </c>
      <c r="H36" s="78">
        <f t="shared" si="22"/>
        <v>1.0795513425551696E-2</v>
      </c>
    </row>
    <row r="37" spans="1:8" s="139" customFormat="1" x14ac:dyDescent="0.2">
      <c r="A37" s="113" t="s">
        <v>42</v>
      </c>
      <c r="B37" s="113" t="s">
        <v>174</v>
      </c>
      <c r="C37" s="31" t="str">
        <f>IF(A37="","",LOOKUP(A37,'Table 1'!$A$3:$A$9999,'Table 1'!$I$3:$I$9999))</f>
        <v>HAI</v>
      </c>
      <c r="D37" s="181">
        <v>780</v>
      </c>
      <c r="E37" s="70">
        <f t="shared" si="19"/>
        <v>-1.1482016576686257E-2</v>
      </c>
      <c r="F37" s="15">
        <f t="shared" ref="F37" si="32">IFERROR(AVERAGE(D37:D41),"")</f>
        <v>789.06000000000006</v>
      </c>
      <c r="G37" s="15">
        <f t="shared" ref="G37" si="33">IFERROR(_xlfn.STDEV.S(D37:D41),"")</f>
        <v>6.4612692251600219</v>
      </c>
      <c r="H37" s="76">
        <f t="shared" si="22"/>
        <v>8.1885651600132076E-3</v>
      </c>
    </row>
    <row r="38" spans="1:8" s="139" customFormat="1" x14ac:dyDescent="0.2">
      <c r="A38" s="30" t="str">
        <f t="shared" ref="A38" si="34">IF(A37="","",A37)</f>
        <v>CIP0003</v>
      </c>
      <c r="B38" s="30" t="str">
        <f t="shared" si="18"/>
        <v>B</v>
      </c>
      <c r="C38" s="30" t="str">
        <f>IF(A38="","",LOOKUP(A38,'Table 1'!$A$3:$A$9999,'Table 1'!$I$3:$I$9999))</f>
        <v>HAI</v>
      </c>
      <c r="D38" s="179">
        <v>793.8</v>
      </c>
      <c r="E38" s="71">
        <f t="shared" si="19"/>
        <v>6.0071477454184665E-3</v>
      </c>
      <c r="F38" s="14">
        <f t="shared" ref="F38" si="35">IFERROR(AVERAGE(D37:D41),"")</f>
        <v>789.06000000000006</v>
      </c>
      <c r="G38" s="73">
        <f t="shared" ref="G38" si="36">IFERROR(_xlfn.STDEV.S(D37:D41),"")</f>
        <v>6.4612692251600219</v>
      </c>
      <c r="H38" s="77">
        <f t="shared" si="22"/>
        <v>8.1885651600132076E-3</v>
      </c>
    </row>
    <row r="39" spans="1:8" s="139" customFormat="1" x14ac:dyDescent="0.2">
      <c r="A39" s="30" t="str">
        <f t="shared" ref="A39" si="37">IF(A37="","",A37)</f>
        <v>CIP0003</v>
      </c>
      <c r="B39" s="30" t="str">
        <f t="shared" si="23"/>
        <v>B</v>
      </c>
      <c r="C39" s="30" t="str">
        <f>IF(A39="","",LOOKUP(A39,'Table 1'!$A$3:$A$9999,'Table 1'!$I$3:$I$9999))</f>
        <v>HAI</v>
      </c>
      <c r="D39" s="179">
        <v>793.1</v>
      </c>
      <c r="E39" s="71">
        <f t="shared" si="19"/>
        <v>5.1200162218335279E-3</v>
      </c>
      <c r="F39" s="14">
        <f t="shared" ref="F39" si="38">IFERROR(AVERAGE(D37:D41),"")</f>
        <v>789.06000000000006</v>
      </c>
      <c r="G39" s="73">
        <f t="shared" ref="G39" si="39">IFERROR(_xlfn.STDEV.S(D37:D41),"")</f>
        <v>6.4612692251600219</v>
      </c>
      <c r="H39" s="77">
        <f t="shared" si="22"/>
        <v>8.1885651600132076E-3</v>
      </c>
    </row>
    <row r="40" spans="1:8" s="139" customFormat="1" x14ac:dyDescent="0.2">
      <c r="A40" s="30" t="str">
        <f t="shared" ref="A40" si="40">IF(A37="","",A37)</f>
        <v>CIP0003</v>
      </c>
      <c r="B40" s="30" t="str">
        <f t="shared" si="26"/>
        <v>B</v>
      </c>
      <c r="C40" s="30" t="str">
        <f>IF(A40="","",LOOKUP(A40,'Table 1'!$A$3:$A$9999,'Table 1'!$I$3:$I$9999))</f>
        <v>HAI</v>
      </c>
      <c r="D40" s="179">
        <v>784.4</v>
      </c>
      <c r="E40" s="71">
        <f t="shared" si="19"/>
        <v>-5.9057612855804142E-3</v>
      </c>
      <c r="F40" s="14">
        <f t="shared" ref="F40" si="41">IFERROR(AVERAGE(D37:D41),"")</f>
        <v>789.06000000000006</v>
      </c>
      <c r="G40" s="73">
        <f t="shared" ref="G40" si="42">IFERROR(_xlfn.STDEV.S(D37:D41),"")</f>
        <v>6.4612692251600219</v>
      </c>
      <c r="H40" s="77">
        <f t="shared" si="22"/>
        <v>8.1885651600132076E-3</v>
      </c>
    </row>
    <row r="41" spans="1:8" s="139" customFormat="1" ht="16" thickBot="1" x14ac:dyDescent="0.25">
      <c r="A41" s="29" t="str">
        <f t="shared" ref="A41" si="43">IF(A37="","",A37)</f>
        <v>CIP0003</v>
      </c>
      <c r="B41" s="30" t="str">
        <f t="shared" si="29"/>
        <v>B</v>
      </c>
      <c r="C41" s="29" t="str">
        <f>IF(A41="","",LOOKUP(A41,'Table 1'!$A$3:$A$9999,'Table 1'!$I$3:$I$9999))</f>
        <v>HAI</v>
      </c>
      <c r="D41" s="182">
        <v>794</v>
      </c>
      <c r="E41" s="72">
        <f t="shared" si="19"/>
        <v>6.2606138950142458E-3</v>
      </c>
      <c r="F41" s="13">
        <f t="shared" ref="F41" si="44">IFERROR(AVERAGE(D37:D41),"")</f>
        <v>789.06000000000006</v>
      </c>
      <c r="G41" s="74">
        <f t="shared" ref="G41" si="45">IFERROR(_xlfn.STDEV.S(D37:D41),"")</f>
        <v>6.4612692251600219</v>
      </c>
      <c r="H41" s="78">
        <f t="shared" si="22"/>
        <v>8.1885651600132076E-3</v>
      </c>
    </row>
    <row r="42" spans="1:8" s="139" customFormat="1" x14ac:dyDescent="0.2">
      <c r="A42" s="113" t="s">
        <v>47</v>
      </c>
      <c r="B42" s="113"/>
      <c r="C42" s="31" t="str">
        <f>IF(A42="","",LOOKUP(A42,'Table 1'!$A$3:$A$9999,'Table 1'!$I$3:$I$9999))</f>
        <v>IND</v>
      </c>
      <c r="D42" s="181">
        <v>756.6</v>
      </c>
      <c r="E42" s="70">
        <f t="shared" si="19"/>
        <v>2.4314957218672203E-2</v>
      </c>
      <c r="F42" s="15">
        <f t="shared" ref="F42" si="46">IFERROR(AVERAGE(D42:D46),"")</f>
        <v>738.64</v>
      </c>
      <c r="G42" s="15">
        <f t="shared" ref="G42" si="47">IFERROR(_xlfn.STDEV.S(D42:D46),"")</f>
        <v>13.734919002309407</v>
      </c>
      <c r="H42" s="76">
        <f t="shared" si="22"/>
        <v>1.8594875720661496E-2</v>
      </c>
    </row>
    <row r="43" spans="1:8" s="139" customFormat="1" x14ac:dyDescent="0.2">
      <c r="A43" s="30" t="str">
        <f t="shared" ref="A43" si="48">IF(A42="","",A42)</f>
        <v>CIP0004</v>
      </c>
      <c r="B43" s="30" t="str">
        <f t="shared" si="18"/>
        <v/>
      </c>
      <c r="C43" s="30" t="str">
        <f>IF(A43="","",LOOKUP(A43,'Table 1'!$A$3:$A$9999,'Table 1'!$I$3:$I$9999))</f>
        <v>IND</v>
      </c>
      <c r="D43" s="179">
        <v>743</v>
      </c>
      <c r="E43" s="71">
        <f t="shared" si="19"/>
        <v>5.9027401711253301E-3</v>
      </c>
      <c r="F43" s="14">
        <f t="shared" ref="F43" si="49">IFERROR(AVERAGE(D42:D46),"")</f>
        <v>738.64</v>
      </c>
      <c r="G43" s="73">
        <f t="shared" ref="G43" si="50">IFERROR(_xlfn.STDEV.S(D42:D46),"")</f>
        <v>13.734919002309407</v>
      </c>
      <c r="H43" s="77">
        <f t="shared" si="22"/>
        <v>1.8594875720661496E-2</v>
      </c>
    </row>
    <row r="44" spans="1:8" s="139" customFormat="1" x14ac:dyDescent="0.2">
      <c r="A44" s="30" t="str">
        <f t="shared" ref="A44" si="51">IF(A42="","",A42)</f>
        <v>CIP0004</v>
      </c>
      <c r="B44" s="30" t="str">
        <f t="shared" si="23"/>
        <v/>
      </c>
      <c r="C44" s="30" t="str">
        <f>IF(A44="","",LOOKUP(A44,'Table 1'!$A$3:$A$9999,'Table 1'!$I$3:$I$9999))</f>
        <v>IND</v>
      </c>
      <c r="D44" s="179">
        <v>739.6</v>
      </c>
      <c r="E44" s="71">
        <f t="shared" si="19"/>
        <v>1.2996859092386499E-3</v>
      </c>
      <c r="F44" s="14">
        <f t="shared" ref="F44" si="52">IFERROR(AVERAGE(D42:D46),"")</f>
        <v>738.64</v>
      </c>
      <c r="G44" s="73">
        <f t="shared" ref="G44" si="53">IFERROR(_xlfn.STDEV.S(D42:D46),"")</f>
        <v>13.734919002309407</v>
      </c>
      <c r="H44" s="77">
        <f t="shared" si="22"/>
        <v>1.8594875720661496E-2</v>
      </c>
    </row>
    <row r="45" spans="1:8" s="139" customFormat="1" x14ac:dyDescent="0.2">
      <c r="A45" s="30" t="str">
        <f t="shared" ref="A45" si="54">IF(A42="","",A42)</f>
        <v>CIP0004</v>
      </c>
      <c r="B45" s="30" t="str">
        <f t="shared" si="26"/>
        <v/>
      </c>
      <c r="C45" s="30" t="str">
        <f>IF(A45="","",LOOKUP(A45,'Table 1'!$A$3:$A$9999,'Table 1'!$I$3:$I$9999))</f>
        <v>IND</v>
      </c>
      <c r="D45" s="179">
        <v>735.4</v>
      </c>
      <c r="E45" s="71">
        <f t="shared" si="19"/>
        <v>-4.38643994368029E-3</v>
      </c>
      <c r="F45" s="14">
        <f t="shared" ref="F45" si="55">IFERROR(AVERAGE(D42:D46),"")</f>
        <v>738.64</v>
      </c>
      <c r="G45" s="73">
        <f t="shared" ref="G45" si="56">IFERROR(_xlfn.STDEV.S(D42:D46),"")</f>
        <v>13.734919002309407</v>
      </c>
      <c r="H45" s="77">
        <f t="shared" si="22"/>
        <v>1.8594875720661496E-2</v>
      </c>
    </row>
    <row r="46" spans="1:8" s="139" customFormat="1" ht="16" thickBot="1" x14ac:dyDescent="0.25">
      <c r="A46" s="29" t="str">
        <f t="shared" ref="A46" si="57">IF(A42="","",A42)</f>
        <v>CIP0004</v>
      </c>
      <c r="B46" s="30" t="str">
        <f t="shared" si="29"/>
        <v/>
      </c>
      <c r="C46" s="29" t="str">
        <f>IF(A46="","",LOOKUP(A46,'Table 1'!$A$3:$A$9999,'Table 1'!$I$3:$I$9999))</f>
        <v>IND</v>
      </c>
      <c r="D46" s="182">
        <v>718.6</v>
      </c>
      <c r="E46" s="72">
        <f t="shared" si="19"/>
        <v>-2.7130943355355739E-2</v>
      </c>
      <c r="F46" s="13">
        <f t="shared" ref="F46" si="58">IFERROR(AVERAGE(D42:D46),"")</f>
        <v>738.64</v>
      </c>
      <c r="G46" s="74">
        <f t="shared" ref="G46" si="59">IFERROR(_xlfn.STDEV.S(D42:D46),"")</f>
        <v>13.734919002309407</v>
      </c>
      <c r="H46" s="78">
        <f t="shared" si="22"/>
        <v>1.8594875720661496E-2</v>
      </c>
    </row>
    <row r="47" spans="1:8" s="139" customFormat="1" x14ac:dyDescent="0.2">
      <c r="A47" s="113" t="s">
        <v>55</v>
      </c>
      <c r="B47" s="113"/>
      <c r="C47" s="31" t="str">
        <f>IF(A47="","",LOOKUP(A47,'Table 1'!$A$3:$A$9999,'Table 1'!$I$3:$I$9999))</f>
        <v>IDN</v>
      </c>
      <c r="D47" s="181">
        <v>687.1</v>
      </c>
      <c r="E47" s="70">
        <f t="shared" si="19"/>
        <v>1.139307583608103E-2</v>
      </c>
      <c r="F47" s="15">
        <f t="shared" ref="F47" si="60">IFERROR(AVERAGE(D47:D51),"")</f>
        <v>679.36</v>
      </c>
      <c r="G47" s="15">
        <f t="shared" ref="G47" si="61">IFERROR(_xlfn.STDEV.S(D47:D51),"")</f>
        <v>6.2046756563095373</v>
      </c>
      <c r="H47" s="76">
        <f t="shared" si="22"/>
        <v>9.1331189005969399E-3</v>
      </c>
    </row>
    <row r="48" spans="1:8" s="139" customFormat="1" x14ac:dyDescent="0.2">
      <c r="A48" s="30" t="str">
        <f t="shared" ref="A48" si="62">IF(A47="","",A47)</f>
        <v>CIP0005</v>
      </c>
      <c r="B48" s="30" t="str">
        <f t="shared" si="18"/>
        <v/>
      </c>
      <c r="C48" s="30" t="str">
        <f>IF(A48="","",LOOKUP(A48,'Table 1'!$A$3:$A$9999,'Table 1'!$I$3:$I$9999))</f>
        <v>IDN</v>
      </c>
      <c r="D48" s="179">
        <v>680.9</v>
      </c>
      <c r="E48" s="71">
        <f t="shared" si="19"/>
        <v>2.2668393782382884E-3</v>
      </c>
      <c r="F48" s="14">
        <f t="shared" ref="F48" si="63">IFERROR(AVERAGE(D47:D51),"")</f>
        <v>679.36</v>
      </c>
      <c r="G48" s="73">
        <f t="shared" ref="G48" si="64">IFERROR(_xlfn.STDEV.S(D47:D51),"")</f>
        <v>6.2046756563095373</v>
      </c>
      <c r="H48" s="77">
        <f t="shared" si="22"/>
        <v>9.1331189005969399E-3</v>
      </c>
    </row>
    <row r="49" spans="1:8" s="139" customFormat="1" x14ac:dyDescent="0.2">
      <c r="A49" s="30" t="str">
        <f t="shared" ref="A49" si="65">IF(A47="","",A47)</f>
        <v>CIP0005</v>
      </c>
      <c r="B49" s="30" t="str">
        <f t="shared" si="23"/>
        <v/>
      </c>
      <c r="C49" s="30" t="str">
        <f>IF(A49="","",LOOKUP(A49,'Table 1'!$A$3:$A$9999,'Table 1'!$I$3:$I$9999))</f>
        <v>IDN</v>
      </c>
      <c r="D49" s="179">
        <v>669.9</v>
      </c>
      <c r="E49" s="71">
        <f t="shared" si="19"/>
        <v>-1.3924870466321296E-2</v>
      </c>
      <c r="F49" s="14">
        <f t="shared" ref="F49" si="66">IFERROR(AVERAGE(D47:D51),"")</f>
        <v>679.36</v>
      </c>
      <c r="G49" s="73">
        <f t="shared" ref="G49" si="67">IFERROR(_xlfn.STDEV.S(D47:D51),"")</f>
        <v>6.2046756563095373</v>
      </c>
      <c r="H49" s="77">
        <f t="shared" si="22"/>
        <v>9.1331189005969399E-3</v>
      </c>
    </row>
    <row r="50" spans="1:8" s="139" customFormat="1" x14ac:dyDescent="0.2">
      <c r="A50" s="30" t="str">
        <f t="shared" ref="A50" si="68">IF(A47="","",A47)</f>
        <v>CIP0005</v>
      </c>
      <c r="B50" s="30" t="str">
        <f t="shared" si="26"/>
        <v/>
      </c>
      <c r="C50" s="30" t="str">
        <f>IF(A50="","",LOOKUP(A50,'Table 1'!$A$3:$A$9999,'Table 1'!$I$3:$I$9999))</f>
        <v>IDN</v>
      </c>
      <c r="D50" s="179">
        <v>680.5</v>
      </c>
      <c r="E50" s="71">
        <f t="shared" si="19"/>
        <v>1.678049929345246E-3</v>
      </c>
      <c r="F50" s="14">
        <f t="shared" ref="F50" si="69">IFERROR(AVERAGE(D47:D51),"")</f>
        <v>679.36</v>
      </c>
      <c r="G50" s="73">
        <f t="shared" ref="G50" si="70">IFERROR(_xlfn.STDEV.S(D47:D51),"")</f>
        <v>6.2046756563095373</v>
      </c>
      <c r="H50" s="77">
        <f t="shared" si="22"/>
        <v>9.1331189005969399E-3</v>
      </c>
    </row>
    <row r="51" spans="1:8" s="139" customFormat="1" ht="16" thickBot="1" x14ac:dyDescent="0.25">
      <c r="A51" s="29" t="str">
        <f t="shared" ref="A51" si="71">IF(A47="","",A47)</f>
        <v>CIP0005</v>
      </c>
      <c r="B51" s="30" t="str">
        <f t="shared" si="29"/>
        <v/>
      </c>
      <c r="C51" s="29" t="str">
        <f>IF(A51="","",LOOKUP(A51,'Table 1'!$A$3:$A$9999,'Table 1'!$I$3:$I$9999))</f>
        <v>IDN</v>
      </c>
      <c r="D51" s="182">
        <v>678.4</v>
      </c>
      <c r="E51" s="72">
        <f t="shared" si="19"/>
        <v>-1.4130946773434356E-3</v>
      </c>
      <c r="F51" s="13">
        <f t="shared" ref="F51" si="72">IFERROR(AVERAGE(D47:D51),"")</f>
        <v>679.36</v>
      </c>
      <c r="G51" s="74">
        <f t="shared" ref="G51" si="73">IFERROR(_xlfn.STDEV.S(D47:D51),"")</f>
        <v>6.2046756563095373</v>
      </c>
      <c r="H51" s="78">
        <f t="shared" si="22"/>
        <v>9.1331189005969399E-3</v>
      </c>
    </row>
    <row r="52" spans="1:8" s="139" customFormat="1" x14ac:dyDescent="0.2">
      <c r="A52" s="113" t="s">
        <v>59</v>
      </c>
      <c r="B52" s="113"/>
      <c r="C52" s="31" t="str">
        <f>IF(A52="","",LOOKUP(A52,'Table 1'!$A$3:$A$9999,'Table 1'!$I$3:$I$9999))</f>
        <v>PNG</v>
      </c>
      <c r="D52" s="181">
        <v>671.5</v>
      </c>
      <c r="E52" s="70">
        <f t="shared" si="19"/>
        <v>-8.446295147810038E-3</v>
      </c>
      <c r="F52" s="15">
        <f t="shared" ref="F52" si="74">IFERROR(AVERAGE(D52:D56),"")</f>
        <v>677.21999999999991</v>
      </c>
      <c r="G52" s="15">
        <f t="shared" ref="G52" si="75">IFERROR(_xlfn.STDEV.S(D52:D56),"")</f>
        <v>5.6224549798108558</v>
      </c>
      <c r="H52" s="76">
        <f t="shared" si="22"/>
        <v>8.3022577298527168E-3</v>
      </c>
    </row>
    <row r="53" spans="1:8" s="139" customFormat="1" x14ac:dyDescent="0.2">
      <c r="A53" s="30" t="str">
        <f t="shared" ref="A53" si="76">IF(A52="","",A52)</f>
        <v>CIP0006</v>
      </c>
      <c r="B53" s="30" t="str">
        <f t="shared" si="18"/>
        <v/>
      </c>
      <c r="C53" s="30" t="str">
        <f>IF(A53="","",LOOKUP(A53,'Table 1'!$A$3:$A$9999,'Table 1'!$I$3:$I$9999))</f>
        <v>PNG</v>
      </c>
      <c r="D53" s="179">
        <v>683.6</v>
      </c>
      <c r="E53" s="71">
        <f t="shared" si="19"/>
        <v>9.4208676648653462E-3</v>
      </c>
      <c r="F53" s="14">
        <f t="shared" ref="F53" si="77">IFERROR(AVERAGE(D52:D56),"")</f>
        <v>677.21999999999991</v>
      </c>
      <c r="G53" s="73">
        <f t="shared" ref="G53" si="78">IFERROR(_xlfn.STDEV.S(D52:D56),"")</f>
        <v>5.6224549798108558</v>
      </c>
      <c r="H53" s="77">
        <f t="shared" si="22"/>
        <v>8.3022577298527168E-3</v>
      </c>
    </row>
    <row r="54" spans="1:8" s="139" customFormat="1" x14ac:dyDescent="0.2">
      <c r="A54" s="30" t="str">
        <f t="shared" ref="A54:B69" si="79">IF(A52="","",A52)</f>
        <v>CIP0006</v>
      </c>
      <c r="B54" s="30" t="str">
        <f t="shared" si="79"/>
        <v/>
      </c>
      <c r="C54" s="30" t="str">
        <f>IF(A54="","",LOOKUP(A54,'Table 1'!$A$3:$A$9999,'Table 1'!$I$3:$I$9999))</f>
        <v>PNG</v>
      </c>
      <c r="D54" s="179">
        <v>678.8</v>
      </c>
      <c r="E54" s="71">
        <f t="shared" si="19"/>
        <v>2.3330675408287428E-3</v>
      </c>
      <c r="F54" s="14">
        <f t="shared" ref="F54" si="80">IFERROR(AVERAGE(D52:D56),"")</f>
        <v>677.21999999999991</v>
      </c>
      <c r="G54" s="73">
        <f t="shared" ref="G54" si="81">IFERROR(_xlfn.STDEV.S(D52:D56),"")</f>
        <v>5.6224549798108558</v>
      </c>
      <c r="H54" s="77">
        <f t="shared" si="22"/>
        <v>8.3022577298527168E-3</v>
      </c>
    </row>
    <row r="55" spans="1:8" s="139" customFormat="1" x14ac:dyDescent="0.2">
      <c r="A55" s="30" t="str">
        <f t="shared" ref="A55:B70" si="82">IF(A52="","",A52)</f>
        <v>CIP0006</v>
      </c>
      <c r="B55" s="30" t="str">
        <f t="shared" si="82"/>
        <v/>
      </c>
      <c r="C55" s="30" t="str">
        <f>IF(A55="","",LOOKUP(A55,'Table 1'!$A$3:$A$9999,'Table 1'!$I$3:$I$9999))</f>
        <v>PNG</v>
      </c>
      <c r="D55" s="179">
        <v>681</v>
      </c>
      <c r="E55" s="71">
        <f t="shared" si="19"/>
        <v>5.5816425976788738E-3</v>
      </c>
      <c r="F55" s="14">
        <f t="shared" ref="F55" si="83">IFERROR(AVERAGE(D52:D56),"")</f>
        <v>677.21999999999991</v>
      </c>
      <c r="G55" s="73">
        <f t="shared" ref="G55" si="84">IFERROR(_xlfn.STDEV.S(D52:D56),"")</f>
        <v>5.6224549798108558</v>
      </c>
      <c r="H55" s="77">
        <f t="shared" si="22"/>
        <v>8.3022577298527168E-3</v>
      </c>
    </row>
    <row r="56" spans="1:8" s="139" customFormat="1" ht="16" thickBot="1" x14ac:dyDescent="0.25">
      <c r="A56" s="29" t="str">
        <f t="shared" ref="A56:B71" si="85">IF(A52="","",A52)</f>
        <v>CIP0006</v>
      </c>
      <c r="B56" s="30" t="str">
        <f t="shared" si="85"/>
        <v/>
      </c>
      <c r="C56" s="29" t="str">
        <f>IF(A56="","",LOOKUP(A56,'Table 1'!$A$3:$A$9999,'Table 1'!$I$3:$I$9999))</f>
        <v>PNG</v>
      </c>
      <c r="D56" s="182">
        <v>671.2</v>
      </c>
      <c r="E56" s="72">
        <f t="shared" si="19"/>
        <v>-8.8892826555622521E-3</v>
      </c>
      <c r="F56" s="13">
        <f t="shared" ref="F56" si="86">IFERROR(AVERAGE(D52:D56),"")</f>
        <v>677.21999999999991</v>
      </c>
      <c r="G56" s="74">
        <f t="shared" ref="G56" si="87">IFERROR(_xlfn.STDEV.S(D52:D56),"")</f>
        <v>5.6224549798108558</v>
      </c>
      <c r="H56" s="78">
        <f t="shared" si="22"/>
        <v>8.3022577298527168E-3</v>
      </c>
    </row>
    <row r="57" spans="1:8" s="139" customFormat="1" x14ac:dyDescent="0.2">
      <c r="A57" s="113" t="s">
        <v>63</v>
      </c>
      <c r="B57" s="113"/>
      <c r="C57" s="31" t="str">
        <f>IF(A57="","",LOOKUP(A57,'Table 1'!$A$3:$A$9999,'Table 1'!$I$3:$I$9999))</f>
        <v>ETH</v>
      </c>
      <c r="D57" s="181">
        <v>847.4</v>
      </c>
      <c r="E57" s="70">
        <f t="shared" si="19"/>
        <v>4.8762376237623882E-2</v>
      </c>
      <c r="F57" s="15">
        <f t="shared" ref="F57" si="88">IFERROR(AVERAGE(D57:D61),"")</f>
        <v>807.99999999999989</v>
      </c>
      <c r="G57" s="15">
        <f t="shared" ref="G57" si="89">IFERROR(_xlfn.STDEV.S(D57:D61),"")</f>
        <v>47.09761140440137</v>
      </c>
      <c r="H57" s="76">
        <f t="shared" si="22"/>
        <v>5.8289123025249232E-2</v>
      </c>
    </row>
    <row r="58" spans="1:8" s="139" customFormat="1" x14ac:dyDescent="0.2">
      <c r="A58" s="30" t="str">
        <f t="shared" ref="A58" si="90">IF(A57="","",A57)</f>
        <v>CIP0007</v>
      </c>
      <c r="B58" s="30" t="str">
        <f t="shared" si="18"/>
        <v/>
      </c>
      <c r="C58" s="30" t="str">
        <f>IF(A58="","",LOOKUP(A58,'Table 1'!$A$3:$A$9999,'Table 1'!$I$3:$I$9999))</f>
        <v>ETH</v>
      </c>
      <c r="D58" s="179">
        <v>790.3</v>
      </c>
      <c r="E58" s="71">
        <f t="shared" si="19"/>
        <v>-2.1905940594059325E-2</v>
      </c>
      <c r="F58" s="14">
        <f t="shared" ref="F58" si="91">IFERROR(AVERAGE(D57:D61),"")</f>
        <v>807.99999999999989</v>
      </c>
      <c r="G58" s="73">
        <f t="shared" ref="G58" si="92">IFERROR(_xlfn.STDEV.S(D57:D61),"")</f>
        <v>47.09761140440137</v>
      </c>
      <c r="H58" s="77">
        <f t="shared" si="22"/>
        <v>5.8289123025249232E-2</v>
      </c>
    </row>
    <row r="59" spans="1:8" s="139" customFormat="1" x14ac:dyDescent="0.2">
      <c r="A59" s="30" t="str">
        <f t="shared" ref="A59" si="93">IF(A57="","",A57)</f>
        <v>CIP0007</v>
      </c>
      <c r="B59" s="30" t="str">
        <f t="shared" si="79"/>
        <v/>
      </c>
      <c r="C59" s="30" t="str">
        <f>IF(A59="","",LOOKUP(A59,'Table 1'!$A$3:$A$9999,'Table 1'!$I$3:$I$9999))</f>
        <v>ETH</v>
      </c>
      <c r="D59" s="179">
        <v>777.2</v>
      </c>
      <c r="E59" s="71">
        <f t="shared" si="19"/>
        <v>-3.8118811881187931E-2</v>
      </c>
      <c r="F59" s="14">
        <f t="shared" ref="F59" si="94">IFERROR(AVERAGE(D57:D61),"")</f>
        <v>807.99999999999989</v>
      </c>
      <c r="G59" s="73">
        <f t="shared" ref="G59" si="95">IFERROR(_xlfn.STDEV.S(D57:D61),"")</f>
        <v>47.09761140440137</v>
      </c>
      <c r="H59" s="77">
        <f t="shared" si="22"/>
        <v>5.8289123025249232E-2</v>
      </c>
    </row>
    <row r="60" spans="1:8" s="139" customFormat="1" x14ac:dyDescent="0.2">
      <c r="A60" s="30" t="str">
        <f t="shared" ref="A60" si="96">IF(A57="","",A57)</f>
        <v>CIP0007</v>
      </c>
      <c r="B60" s="30" t="str">
        <f t="shared" si="82"/>
        <v/>
      </c>
      <c r="C60" s="30" t="str">
        <f>IF(A60="","",LOOKUP(A60,'Table 1'!$A$3:$A$9999,'Table 1'!$I$3:$I$9999))</f>
        <v>ETH</v>
      </c>
      <c r="D60" s="179">
        <v>757.7</v>
      </c>
      <c r="E60" s="71">
        <f t="shared" si="19"/>
        <v>-6.2252475247524565E-2</v>
      </c>
      <c r="F60" s="14">
        <f t="shared" ref="F60" si="97">IFERROR(AVERAGE(D57:D61),"")</f>
        <v>807.99999999999989</v>
      </c>
      <c r="G60" s="73">
        <f t="shared" ref="G60" si="98">IFERROR(_xlfn.STDEV.S(D57:D61),"")</f>
        <v>47.09761140440137</v>
      </c>
      <c r="H60" s="77">
        <f t="shared" si="22"/>
        <v>5.8289123025249232E-2</v>
      </c>
    </row>
    <row r="61" spans="1:8" s="139" customFormat="1" ht="16" thickBot="1" x14ac:dyDescent="0.25">
      <c r="A61" s="29" t="str">
        <f t="shared" ref="A61" si="99">IF(A57="","",A57)</f>
        <v>CIP0007</v>
      </c>
      <c r="B61" s="30" t="str">
        <f t="shared" si="85"/>
        <v/>
      </c>
      <c r="C61" s="29" t="str">
        <f>IF(A61="","",LOOKUP(A61,'Table 1'!$A$3:$A$9999,'Table 1'!$I$3:$I$9999))</f>
        <v>ETH</v>
      </c>
      <c r="D61" s="182">
        <v>867.4</v>
      </c>
      <c r="E61" s="72">
        <f t="shared" si="19"/>
        <v>7.3514851485148636E-2</v>
      </c>
      <c r="F61" s="13">
        <f t="shared" ref="F61" si="100">IFERROR(AVERAGE(D57:D61),"")</f>
        <v>807.99999999999989</v>
      </c>
      <c r="G61" s="74">
        <f t="shared" ref="G61" si="101">IFERROR(_xlfn.STDEV.S(D57:D61),"")</f>
        <v>47.09761140440137</v>
      </c>
      <c r="H61" s="78">
        <f t="shared" si="22"/>
        <v>5.8289123025249232E-2</v>
      </c>
    </row>
    <row r="62" spans="1:8" s="139" customFormat="1" x14ac:dyDescent="0.2">
      <c r="A62" s="113" t="s">
        <v>69</v>
      </c>
      <c r="B62" s="113"/>
      <c r="C62" s="31" t="str">
        <f>IF(A62="","",LOOKUP(A62,'Table 1'!$A$3:$A$9999,'Table 1'!$I$3:$I$9999))</f>
        <v>ETH</v>
      </c>
      <c r="D62" s="181">
        <v>740.6</v>
      </c>
      <c r="E62" s="70">
        <f t="shared" si="19"/>
        <v>1.2052802754926413E-2</v>
      </c>
      <c r="F62" s="15">
        <f t="shared" ref="F62" si="102">IFERROR(AVERAGE(D62:D66),"")</f>
        <v>731.78</v>
      </c>
      <c r="G62" s="15">
        <f t="shared" ref="G62" si="103">IFERROR(_xlfn.STDEV.S(D62:D66),"")</f>
        <v>8.8335723238110173</v>
      </c>
      <c r="H62" s="76">
        <f t="shared" si="22"/>
        <v>1.2071349755132714E-2</v>
      </c>
    </row>
    <row r="63" spans="1:8" s="139" customFormat="1" x14ac:dyDescent="0.2">
      <c r="A63" s="30" t="str">
        <f t="shared" ref="A63" si="104">IF(A62="","",A62)</f>
        <v>CIP0008</v>
      </c>
      <c r="B63" s="30" t="str">
        <f t="shared" si="18"/>
        <v/>
      </c>
      <c r="C63" s="30" t="str">
        <f>IF(A63="","",LOOKUP(A63,'Table 1'!$A$3:$A$9999,'Table 1'!$I$3:$I$9999))</f>
        <v>ETH</v>
      </c>
      <c r="D63" s="179">
        <v>727.4</v>
      </c>
      <c r="E63" s="71">
        <f t="shared" si="19"/>
        <v>-5.9854054497253213E-3</v>
      </c>
      <c r="F63" s="14">
        <f t="shared" ref="F63" si="105">IFERROR(AVERAGE(D62:D66),"")</f>
        <v>731.78</v>
      </c>
      <c r="G63" s="73">
        <f t="shared" ref="G63" si="106">IFERROR(_xlfn.STDEV.S(D62:D66),"")</f>
        <v>8.8335723238110173</v>
      </c>
      <c r="H63" s="77">
        <f t="shared" si="22"/>
        <v>1.2071349755132714E-2</v>
      </c>
    </row>
    <row r="64" spans="1:8" s="139" customFormat="1" x14ac:dyDescent="0.2">
      <c r="A64" s="30" t="str">
        <f t="shared" ref="A64" si="107">IF(A62="","",A62)</f>
        <v>CIP0008</v>
      </c>
      <c r="B64" s="30" t="str">
        <f t="shared" si="79"/>
        <v/>
      </c>
      <c r="C64" s="30" t="str">
        <f>IF(A64="","",LOOKUP(A64,'Table 1'!$A$3:$A$9999,'Table 1'!$I$3:$I$9999))</f>
        <v>ETH</v>
      </c>
      <c r="D64" s="179">
        <v>731.6</v>
      </c>
      <c r="E64" s="71">
        <f t="shared" si="19"/>
        <v>-2.4597556642699987E-4</v>
      </c>
      <c r="F64" s="14">
        <f t="shared" ref="F64" si="108">IFERROR(AVERAGE(D62:D66),"")</f>
        <v>731.78</v>
      </c>
      <c r="G64" s="73">
        <f t="shared" ref="G64" si="109">IFERROR(_xlfn.STDEV.S(D62:D66),"")</f>
        <v>8.8335723238110173</v>
      </c>
      <c r="H64" s="77">
        <f t="shared" si="22"/>
        <v>1.2071349755132714E-2</v>
      </c>
    </row>
    <row r="65" spans="1:8" s="139" customFormat="1" x14ac:dyDescent="0.2">
      <c r="A65" s="30" t="str">
        <f t="shared" ref="A65" si="110">IF(A62="","",A62)</f>
        <v>CIP0008</v>
      </c>
      <c r="B65" s="30" t="str">
        <f t="shared" si="82"/>
        <v/>
      </c>
      <c r="C65" s="30" t="str">
        <f>IF(A65="","",LOOKUP(A65,'Table 1'!$A$3:$A$9999,'Table 1'!$I$3:$I$9999))</f>
        <v>ETH</v>
      </c>
      <c r="D65" s="179">
        <v>719.5</v>
      </c>
      <c r="E65" s="71">
        <f t="shared" si="19"/>
        <v>-1.6780999754024396E-2</v>
      </c>
      <c r="F65" s="14">
        <f t="shared" ref="F65" si="111">IFERROR(AVERAGE(D62:D66),"")</f>
        <v>731.78</v>
      </c>
      <c r="G65" s="73">
        <f t="shared" ref="G65" si="112">IFERROR(_xlfn.STDEV.S(D62:D66),"")</f>
        <v>8.8335723238110173</v>
      </c>
      <c r="H65" s="77">
        <f t="shared" si="22"/>
        <v>1.2071349755132714E-2</v>
      </c>
    </row>
    <row r="66" spans="1:8" s="139" customFormat="1" ht="16" thickBot="1" x14ac:dyDescent="0.25">
      <c r="A66" s="29" t="str">
        <f t="shared" ref="A66" si="113">IF(A62="","",A62)</f>
        <v>CIP0008</v>
      </c>
      <c r="B66" s="30" t="str">
        <f t="shared" si="85"/>
        <v/>
      </c>
      <c r="C66" s="29" t="str">
        <f>IF(A66="","",LOOKUP(A66,'Table 1'!$A$3:$A$9999,'Table 1'!$I$3:$I$9999))</f>
        <v>ETH</v>
      </c>
      <c r="D66" s="182">
        <v>739.8</v>
      </c>
      <c r="E66" s="72">
        <f t="shared" si="19"/>
        <v>1.095957801525046E-2</v>
      </c>
      <c r="F66" s="13">
        <f t="shared" ref="F66" si="114">IFERROR(AVERAGE(D62:D66),"")</f>
        <v>731.78</v>
      </c>
      <c r="G66" s="74">
        <f t="shared" ref="G66" si="115">IFERROR(_xlfn.STDEV.S(D62:D66),"")</f>
        <v>8.8335723238110173</v>
      </c>
      <c r="H66" s="78">
        <f t="shared" si="22"/>
        <v>1.2071349755132714E-2</v>
      </c>
    </row>
    <row r="67" spans="1:8" s="139" customFormat="1" x14ac:dyDescent="0.2">
      <c r="A67" s="113" t="s">
        <v>73</v>
      </c>
      <c r="B67" s="113"/>
      <c r="C67" s="31" t="str">
        <f>IF(A67="","",LOOKUP(A67,'Table 1'!$A$3:$A$9999,'Table 1'!$I$3:$I$9999))</f>
        <v>ETH</v>
      </c>
      <c r="D67" s="181">
        <v>793.1</v>
      </c>
      <c r="E67" s="70">
        <f t="shared" si="19"/>
        <v>-1.399870704659604E-2</v>
      </c>
      <c r="F67" s="15">
        <f t="shared" ref="F67" si="116">IFERROR(AVERAGE(D67:D71),"")</f>
        <v>804.36</v>
      </c>
      <c r="G67" s="15">
        <f t="shared" ref="G67" si="117">IFERROR(_xlfn.STDEV.S(D67:D71),"")</f>
        <v>8.2284871027425215</v>
      </c>
      <c r="H67" s="76">
        <f t="shared" si="22"/>
        <v>1.0229856162343381E-2</v>
      </c>
    </row>
    <row r="68" spans="1:8" s="139" customFormat="1" x14ac:dyDescent="0.2">
      <c r="A68" s="30" t="str">
        <f t="shared" ref="A68" si="118">IF(A67="","",A67)</f>
        <v>CIP0009</v>
      </c>
      <c r="B68" s="30" t="str">
        <f t="shared" si="18"/>
        <v/>
      </c>
      <c r="C68" s="30" t="str">
        <f>IF(A68="","",LOOKUP(A68,'Table 1'!$A$3:$A$9999,'Table 1'!$I$3:$I$9999))</f>
        <v>ETH</v>
      </c>
      <c r="D68" s="179">
        <v>808.9</v>
      </c>
      <c r="E68" s="71">
        <f t="shared" si="19"/>
        <v>5.6442388980058227E-3</v>
      </c>
      <c r="F68" s="14">
        <f t="shared" ref="F68" si="119">IFERROR(AVERAGE(D67:D71),"")</f>
        <v>804.36</v>
      </c>
      <c r="G68" s="73">
        <f t="shared" ref="G68" si="120">IFERROR(_xlfn.STDEV.S(D67:D71),"")</f>
        <v>8.2284871027425215</v>
      </c>
      <c r="H68" s="77">
        <f t="shared" si="22"/>
        <v>1.0229856162343381E-2</v>
      </c>
    </row>
    <row r="69" spans="1:8" s="139" customFormat="1" x14ac:dyDescent="0.2">
      <c r="A69" s="30" t="str">
        <f t="shared" ref="A69" si="121">IF(A67="","",A67)</f>
        <v>CIP0009</v>
      </c>
      <c r="B69" s="30" t="str">
        <f t="shared" si="79"/>
        <v/>
      </c>
      <c r="C69" s="30" t="str">
        <f>IF(A69="","",LOOKUP(A69,'Table 1'!$A$3:$A$9999,'Table 1'!$I$3:$I$9999))</f>
        <v>ETH</v>
      </c>
      <c r="D69" s="179">
        <v>802.4</v>
      </c>
      <c r="E69" s="71">
        <f t="shared" si="19"/>
        <v>-2.4367198766721818E-3</v>
      </c>
      <c r="F69" s="14">
        <f t="shared" ref="F69" si="122">IFERROR(AVERAGE(D67:D71),"")</f>
        <v>804.36</v>
      </c>
      <c r="G69" s="73">
        <f t="shared" ref="G69" si="123">IFERROR(_xlfn.STDEV.S(D67:D71),"")</f>
        <v>8.2284871027425215</v>
      </c>
      <c r="H69" s="77">
        <f t="shared" si="22"/>
        <v>1.0229856162343381E-2</v>
      </c>
    </row>
    <row r="70" spans="1:8" s="139" customFormat="1" x14ac:dyDescent="0.2">
      <c r="A70" s="30" t="str">
        <f t="shared" ref="A70" si="124">IF(A67="","",A67)</f>
        <v>CIP0009</v>
      </c>
      <c r="B70" s="30" t="str">
        <f t="shared" si="82"/>
        <v/>
      </c>
      <c r="C70" s="30" t="str">
        <f>IF(A70="","",LOOKUP(A70,'Table 1'!$A$3:$A$9999,'Table 1'!$I$3:$I$9999))</f>
        <v>ETH</v>
      </c>
      <c r="D70" s="179">
        <v>815.1</v>
      </c>
      <c r="E70" s="71">
        <f t="shared" si="19"/>
        <v>1.3352230344621822E-2</v>
      </c>
      <c r="F70" s="14">
        <f t="shared" ref="F70" si="125">IFERROR(AVERAGE(D67:D71),"")</f>
        <v>804.36</v>
      </c>
      <c r="G70" s="73">
        <f t="shared" ref="G70" si="126">IFERROR(_xlfn.STDEV.S(D67:D71),"")</f>
        <v>8.2284871027425215</v>
      </c>
      <c r="H70" s="77">
        <f t="shared" si="22"/>
        <v>1.0229856162343381E-2</v>
      </c>
    </row>
    <row r="71" spans="1:8" s="139" customFormat="1" ht="16" thickBot="1" x14ac:dyDescent="0.25">
      <c r="A71" s="29" t="str">
        <f t="shared" ref="A71" si="127">IF(A67="","",A67)</f>
        <v>CIP0009</v>
      </c>
      <c r="B71" s="30" t="str">
        <f t="shared" si="85"/>
        <v/>
      </c>
      <c r="C71" s="29" t="str">
        <f>IF(A71="","",LOOKUP(A71,'Table 1'!$A$3:$A$9999,'Table 1'!$I$3:$I$9999))</f>
        <v>ETH</v>
      </c>
      <c r="D71" s="182">
        <v>802.3</v>
      </c>
      <c r="E71" s="72">
        <f t="shared" si="19"/>
        <v>-2.5610423193595643E-3</v>
      </c>
      <c r="F71" s="13">
        <f t="shared" ref="F71" si="128">IFERROR(AVERAGE(D67:D71),"")</f>
        <v>804.36</v>
      </c>
      <c r="G71" s="74">
        <f t="shared" ref="G71" si="129">IFERROR(_xlfn.STDEV.S(D67:D71),"")</f>
        <v>8.2284871027425215</v>
      </c>
      <c r="H71" s="78">
        <f t="shared" si="22"/>
        <v>1.0229856162343381E-2</v>
      </c>
    </row>
    <row r="72" spans="1:8" s="139" customFormat="1" x14ac:dyDescent="0.2">
      <c r="A72" s="113" t="s">
        <v>77</v>
      </c>
      <c r="B72" s="113"/>
      <c r="C72" s="31" t="str">
        <f>IF(A72="","",LOOKUP(A72,'Table 1'!$A$3:$A$9999,'Table 1'!$I$3:$I$9999))</f>
        <v>ETH</v>
      </c>
      <c r="D72" s="181">
        <v>742.6</v>
      </c>
      <c r="E72" s="70">
        <f t="shared" si="19"/>
        <v>-5.0111209368382988E-3</v>
      </c>
      <c r="F72" s="15">
        <f t="shared" ref="F72" si="130">IFERROR(AVERAGE(D72:D76),"")</f>
        <v>746.33999999999992</v>
      </c>
      <c r="G72" s="15">
        <f t="shared" ref="G72" si="131">IFERROR(_xlfn.STDEV.S(D72:D76),"")</f>
        <v>8.6051147580959082</v>
      </c>
      <c r="H72" s="76">
        <f t="shared" si="22"/>
        <v>1.1529751531602097E-2</v>
      </c>
    </row>
    <row r="73" spans="1:8" s="139" customFormat="1" x14ac:dyDescent="0.2">
      <c r="A73" s="30" t="str">
        <f t="shared" ref="A73" si="132">IF(A72="","",A72)</f>
        <v>CIP0010</v>
      </c>
      <c r="B73" s="30" t="str">
        <f t="shared" si="18"/>
        <v/>
      </c>
      <c r="C73" s="30" t="str">
        <f>IF(A73="","",LOOKUP(A73,'Table 1'!$A$3:$A$9999,'Table 1'!$I$3:$I$9999))</f>
        <v>ETH</v>
      </c>
      <c r="D73" s="179">
        <v>756</v>
      </c>
      <c r="E73" s="71">
        <f t="shared" si="19"/>
        <v>1.2943162633652333E-2</v>
      </c>
      <c r="F73" s="14">
        <f t="shared" ref="F73" si="133">IFERROR(AVERAGE(D72:D76),"")</f>
        <v>746.33999999999992</v>
      </c>
      <c r="G73" s="73">
        <f t="shared" ref="G73" si="134">IFERROR(_xlfn.STDEV.S(D72:D76),"")</f>
        <v>8.6051147580959082</v>
      </c>
      <c r="H73" s="77">
        <f t="shared" si="22"/>
        <v>1.1529751531602097E-2</v>
      </c>
    </row>
    <row r="74" spans="1:8" s="139" customFormat="1" x14ac:dyDescent="0.2">
      <c r="A74" s="30" t="str">
        <f t="shared" ref="A74:B89" si="135">IF(A72="","",A72)</f>
        <v>CIP0010</v>
      </c>
      <c r="B74" s="30" t="str">
        <f t="shared" si="135"/>
        <v/>
      </c>
      <c r="C74" s="30" t="str">
        <f>IF(A74="","",LOOKUP(A74,'Table 1'!$A$3:$A$9999,'Table 1'!$I$3:$I$9999))</f>
        <v>ETH</v>
      </c>
      <c r="D74" s="179">
        <v>749.6</v>
      </c>
      <c r="E74" s="71">
        <f t="shared" si="19"/>
        <v>4.3679824208807047E-3</v>
      </c>
      <c r="F74" s="14">
        <f t="shared" ref="F74" si="136">IFERROR(AVERAGE(D72:D76),"")</f>
        <v>746.33999999999992</v>
      </c>
      <c r="G74" s="73">
        <f t="shared" ref="G74" si="137">IFERROR(_xlfn.STDEV.S(D72:D76),"")</f>
        <v>8.6051147580959082</v>
      </c>
      <c r="H74" s="77">
        <f t="shared" si="22"/>
        <v>1.1529751531602097E-2</v>
      </c>
    </row>
    <row r="75" spans="1:8" s="139" customFormat="1" x14ac:dyDescent="0.2">
      <c r="A75" s="30" t="str">
        <f t="shared" ref="A75:B90" si="138">IF(A72="","",A72)</f>
        <v>CIP0010</v>
      </c>
      <c r="B75" s="30" t="str">
        <f t="shared" si="138"/>
        <v/>
      </c>
      <c r="C75" s="30" t="str">
        <f>IF(A75="","",LOOKUP(A75,'Table 1'!$A$3:$A$9999,'Table 1'!$I$3:$I$9999))</f>
        <v>ETH</v>
      </c>
      <c r="D75" s="179">
        <v>750</v>
      </c>
      <c r="E75" s="71">
        <f t="shared" si="19"/>
        <v>4.9039311841789024E-3</v>
      </c>
      <c r="F75" s="14">
        <f t="shared" ref="F75" si="139">IFERROR(AVERAGE(D72:D76),"")</f>
        <v>746.33999999999992</v>
      </c>
      <c r="G75" s="73">
        <f t="shared" ref="G75" si="140">IFERROR(_xlfn.STDEV.S(D72:D76),"")</f>
        <v>8.6051147580959082</v>
      </c>
      <c r="H75" s="77">
        <f t="shared" si="22"/>
        <v>1.1529751531602097E-2</v>
      </c>
    </row>
    <row r="76" spans="1:8" s="139" customFormat="1" ht="16" thickBot="1" x14ac:dyDescent="0.25">
      <c r="A76" s="29" t="str">
        <f t="shared" ref="A76:B91" si="141">IF(A72="","",A72)</f>
        <v>CIP0010</v>
      </c>
      <c r="B76" s="30" t="str">
        <f t="shared" si="141"/>
        <v/>
      </c>
      <c r="C76" s="29" t="str">
        <f>IF(A76="","",LOOKUP(A76,'Table 1'!$A$3:$A$9999,'Table 1'!$I$3:$I$9999))</f>
        <v>ETH</v>
      </c>
      <c r="D76" s="182">
        <v>733.5</v>
      </c>
      <c r="E76" s="72">
        <f t="shared" si="19"/>
        <v>-1.7203955301873033E-2</v>
      </c>
      <c r="F76" s="13">
        <f t="shared" ref="F76" si="142">IFERROR(AVERAGE(D72:D76),"")</f>
        <v>746.33999999999992</v>
      </c>
      <c r="G76" s="74">
        <f t="shared" ref="G76" si="143">IFERROR(_xlfn.STDEV.S(D72:D76),"")</f>
        <v>8.6051147580959082</v>
      </c>
      <c r="H76" s="78">
        <f t="shared" si="22"/>
        <v>1.1529751531602097E-2</v>
      </c>
    </row>
    <row r="77" spans="1:8" s="139" customFormat="1" x14ac:dyDescent="0.2">
      <c r="A77" s="113" t="s">
        <v>78</v>
      </c>
      <c r="B77" s="113"/>
      <c r="C77" s="31" t="str">
        <f>IF(A77="","",LOOKUP(A77,'Table 1'!$A$3:$A$9999,'Table 1'!$I$3:$I$9999))</f>
        <v>ETH</v>
      </c>
      <c r="D77" s="181">
        <v>798</v>
      </c>
      <c r="E77" s="70">
        <f t="shared" si="19"/>
        <v>2.7645136969088285E-3</v>
      </c>
      <c r="F77" s="15">
        <f t="shared" ref="F77" si="144">IFERROR(AVERAGE(D77:D81),"")</f>
        <v>795.8</v>
      </c>
      <c r="G77" s="15">
        <f t="shared" ref="G77" si="145">IFERROR(_xlfn.STDEV.S(D77:D81),"")</f>
        <v>3.7682887362833544</v>
      </c>
      <c r="H77" s="76">
        <f t="shared" si="22"/>
        <v>4.7352208297101713E-3</v>
      </c>
    </row>
    <row r="78" spans="1:8" s="139" customFormat="1" x14ac:dyDescent="0.2">
      <c r="A78" s="30" t="str">
        <f t="shared" ref="A78" si="146">IF(A77="","",A77)</f>
        <v>CIP0011</v>
      </c>
      <c r="B78" s="30" t="str">
        <f t="shared" si="18"/>
        <v/>
      </c>
      <c r="C78" s="30" t="str">
        <f>IF(A78="","",LOOKUP(A78,'Table 1'!$A$3:$A$9999,'Table 1'!$I$3:$I$9999))</f>
        <v>ETH</v>
      </c>
      <c r="D78" s="179">
        <v>796</v>
      </c>
      <c r="E78" s="71">
        <f t="shared" si="19"/>
        <v>2.5131942699176363E-4</v>
      </c>
      <c r="F78" s="14">
        <f t="shared" ref="F78" si="147">IFERROR(AVERAGE(D77:D81),"")</f>
        <v>795.8</v>
      </c>
      <c r="G78" s="73">
        <f t="shared" ref="G78" si="148">IFERROR(_xlfn.STDEV.S(D77:D81),"")</f>
        <v>3.7682887362833544</v>
      </c>
      <c r="H78" s="77">
        <f t="shared" si="22"/>
        <v>4.7352208297101713E-3</v>
      </c>
    </row>
    <row r="79" spans="1:8" s="139" customFormat="1" x14ac:dyDescent="0.2">
      <c r="A79" s="30" t="str">
        <f t="shared" ref="A79" si="149">IF(A77="","",A77)</f>
        <v>CIP0011</v>
      </c>
      <c r="B79" s="30" t="str">
        <f t="shared" si="135"/>
        <v/>
      </c>
      <c r="C79" s="30" t="str">
        <f>IF(A79="","",LOOKUP(A79,'Table 1'!$A$3:$A$9999,'Table 1'!$I$3:$I$9999))</f>
        <v>ETH</v>
      </c>
      <c r="D79" s="179">
        <v>795</v>
      </c>
      <c r="E79" s="71">
        <f t="shared" si="19"/>
        <v>-1.0052777079667687E-3</v>
      </c>
      <c r="F79" s="14">
        <f t="shared" ref="F79" si="150">IFERROR(AVERAGE(D77:D81),"")</f>
        <v>795.8</v>
      </c>
      <c r="G79" s="73">
        <f t="shared" ref="G79" si="151">IFERROR(_xlfn.STDEV.S(D77:D81),"")</f>
        <v>3.7682887362833544</v>
      </c>
      <c r="H79" s="77">
        <f t="shared" si="22"/>
        <v>4.7352208297101713E-3</v>
      </c>
    </row>
    <row r="80" spans="1:8" s="139" customFormat="1" x14ac:dyDescent="0.2">
      <c r="A80" s="30" t="str">
        <f t="shared" ref="A80" si="152">IF(A77="","",A77)</f>
        <v>CIP0011</v>
      </c>
      <c r="B80" s="30" t="str">
        <f t="shared" si="138"/>
        <v/>
      </c>
      <c r="C80" s="30" t="str">
        <f>IF(A80="","",LOOKUP(A80,'Table 1'!$A$3:$A$9999,'Table 1'!$I$3:$I$9999))</f>
        <v>ETH</v>
      </c>
      <c r="D80" s="179">
        <v>800</v>
      </c>
      <c r="E80" s="71">
        <f t="shared" si="19"/>
        <v>5.2777079668258932E-3</v>
      </c>
      <c r="F80" s="14">
        <f t="shared" ref="F80" si="153">IFERROR(AVERAGE(D77:D81),"")</f>
        <v>795.8</v>
      </c>
      <c r="G80" s="73">
        <f t="shared" ref="G80" si="154">IFERROR(_xlfn.STDEV.S(D77:D81),"")</f>
        <v>3.7682887362833544</v>
      </c>
      <c r="H80" s="77">
        <f t="shared" si="22"/>
        <v>4.7352208297101713E-3</v>
      </c>
    </row>
    <row r="81" spans="1:8" s="139" customFormat="1" ht="16" thickBot="1" x14ac:dyDescent="0.25">
      <c r="A81" s="29" t="str">
        <f t="shared" ref="A81" si="155">IF(A77="","",A77)</f>
        <v>CIP0011</v>
      </c>
      <c r="B81" s="30" t="str">
        <f t="shared" si="141"/>
        <v/>
      </c>
      <c r="C81" s="29" t="str">
        <f>IF(A81="","",LOOKUP(A81,'Table 1'!$A$3:$A$9999,'Table 1'!$I$3:$I$9999))</f>
        <v>ETH</v>
      </c>
      <c r="D81" s="182">
        <v>790</v>
      </c>
      <c r="E81" s="72">
        <f t="shared" si="19"/>
        <v>-7.2882633827594306E-3</v>
      </c>
      <c r="F81" s="13">
        <f t="shared" ref="F81" si="156">IFERROR(AVERAGE(D77:D81),"")</f>
        <v>795.8</v>
      </c>
      <c r="G81" s="74">
        <f t="shared" ref="G81" si="157">IFERROR(_xlfn.STDEV.S(D77:D81),"")</f>
        <v>3.7682887362833544</v>
      </c>
      <c r="H81" s="78">
        <f t="shared" si="22"/>
        <v>4.7352208297101713E-3</v>
      </c>
    </row>
    <row r="82" spans="1:8" s="139" customFormat="1" x14ac:dyDescent="0.2">
      <c r="A82" s="113" t="s">
        <v>79</v>
      </c>
      <c r="B82" s="113"/>
      <c r="C82" s="31" t="str">
        <f>IF(A82="","",LOOKUP(A82,'Table 1'!$A$3:$A$9999,'Table 1'!$I$3:$I$9999))</f>
        <v>SLE</v>
      </c>
      <c r="D82" s="181">
        <v>781.2</v>
      </c>
      <c r="E82" s="70">
        <f t="shared" si="19"/>
        <v>5.6124813346379275E-3</v>
      </c>
      <c r="F82" s="15">
        <f t="shared" ref="F82" si="158">IFERROR(AVERAGE(D82:D86),"")</f>
        <v>776.83999999999992</v>
      </c>
      <c r="G82" s="15">
        <f t="shared" ref="G82" si="159">IFERROR(_xlfn.STDEV.S(D82:D86),"")</f>
        <v>10.420796514662428</v>
      </c>
      <c r="H82" s="76">
        <f t="shared" si="22"/>
        <v>1.3414340809770903E-2</v>
      </c>
    </row>
    <row r="83" spans="1:8" s="139" customFormat="1" x14ac:dyDescent="0.2">
      <c r="A83" s="30" t="str">
        <f t="shared" ref="A83" si="160">IF(A82="","",A82)</f>
        <v>CIP0012</v>
      </c>
      <c r="B83" s="30" t="str">
        <f t="shared" si="18"/>
        <v/>
      </c>
      <c r="C83" s="30" t="str">
        <f>IF(A83="","",LOOKUP(A83,'Table 1'!$A$3:$A$9999,'Table 1'!$I$3:$I$9999))</f>
        <v>SLE</v>
      </c>
      <c r="D83" s="179">
        <v>764.9</v>
      </c>
      <c r="E83" s="71">
        <f t="shared" si="19"/>
        <v>-1.5369960352196002E-2</v>
      </c>
      <c r="F83" s="14">
        <f t="shared" ref="F83" si="161">IFERROR(AVERAGE(D82:D86),"")</f>
        <v>776.83999999999992</v>
      </c>
      <c r="G83" s="73">
        <f t="shared" ref="G83" si="162">IFERROR(_xlfn.STDEV.S(D82:D86),"")</f>
        <v>10.420796514662428</v>
      </c>
      <c r="H83" s="77">
        <f t="shared" si="22"/>
        <v>1.3414340809770903E-2</v>
      </c>
    </row>
    <row r="84" spans="1:8" s="139" customFormat="1" x14ac:dyDescent="0.2">
      <c r="A84" s="30" t="str">
        <f t="shared" ref="A84" si="163">IF(A82="","",A82)</f>
        <v>CIP0012</v>
      </c>
      <c r="B84" s="30" t="str">
        <f t="shared" si="135"/>
        <v/>
      </c>
      <c r="C84" s="30" t="str">
        <f>IF(A84="","",LOOKUP(A84,'Table 1'!$A$3:$A$9999,'Table 1'!$I$3:$I$9999))</f>
        <v>SLE</v>
      </c>
      <c r="D84" s="179">
        <v>785</v>
      </c>
      <c r="E84" s="71">
        <f t="shared" si="19"/>
        <v>1.0504093507028581E-2</v>
      </c>
      <c r="F84" s="14">
        <f t="shared" ref="F84" si="164">IFERROR(AVERAGE(D82:D86),"")</f>
        <v>776.83999999999992</v>
      </c>
      <c r="G84" s="73">
        <f t="shared" ref="G84" si="165">IFERROR(_xlfn.STDEV.S(D82:D86),"")</f>
        <v>10.420796514662428</v>
      </c>
      <c r="H84" s="77">
        <f t="shared" si="22"/>
        <v>1.3414340809770903E-2</v>
      </c>
    </row>
    <row r="85" spans="1:8" s="139" customFormat="1" x14ac:dyDescent="0.2">
      <c r="A85" s="30" t="str">
        <f t="shared" ref="A85" si="166">IF(A82="","",A82)</f>
        <v>CIP0012</v>
      </c>
      <c r="B85" s="30" t="str">
        <f t="shared" si="138"/>
        <v/>
      </c>
      <c r="C85" s="30" t="str">
        <f>IF(A85="","",LOOKUP(A85,'Table 1'!$A$3:$A$9999,'Table 1'!$I$3:$I$9999))</f>
        <v>SLE</v>
      </c>
      <c r="D85" s="179">
        <v>766.4</v>
      </c>
      <c r="E85" s="71">
        <f t="shared" si="19"/>
        <v>-1.3439060810462826E-2</v>
      </c>
      <c r="F85" s="14">
        <f t="shared" ref="F85" si="167">IFERROR(AVERAGE(D82:D86),"")</f>
        <v>776.83999999999992</v>
      </c>
      <c r="G85" s="73">
        <f t="shared" ref="G85" si="168">IFERROR(_xlfn.STDEV.S(D82:D86),"")</f>
        <v>10.420796514662428</v>
      </c>
      <c r="H85" s="77">
        <f t="shared" si="22"/>
        <v>1.3414340809770903E-2</v>
      </c>
    </row>
    <row r="86" spans="1:8" s="139" customFormat="1" ht="16" thickBot="1" x14ac:dyDescent="0.25">
      <c r="A86" s="29" t="str">
        <f t="shared" ref="A86" si="169">IF(A82="","",A82)</f>
        <v>CIP0012</v>
      </c>
      <c r="B86" s="30" t="str">
        <f t="shared" si="141"/>
        <v/>
      </c>
      <c r="C86" s="29" t="str">
        <f>IF(A86="","",LOOKUP(A86,'Table 1'!$A$3:$A$9999,'Table 1'!$I$3:$I$9999))</f>
        <v>SLE</v>
      </c>
      <c r="D86" s="182">
        <v>786.7</v>
      </c>
      <c r="E86" s="72">
        <f t="shared" si="19"/>
        <v>1.2692446320992905E-2</v>
      </c>
      <c r="F86" s="13">
        <f t="shared" ref="F86" si="170">IFERROR(AVERAGE(D82:D86),"")</f>
        <v>776.83999999999992</v>
      </c>
      <c r="G86" s="74">
        <f t="shared" ref="G86" si="171">IFERROR(_xlfn.STDEV.S(D82:D86),"")</f>
        <v>10.420796514662428</v>
      </c>
      <c r="H86" s="78">
        <f t="shared" si="22"/>
        <v>1.3414340809770903E-2</v>
      </c>
    </row>
    <row r="87" spans="1:8" s="139" customFormat="1" x14ac:dyDescent="0.2">
      <c r="A87" s="113" t="s">
        <v>86</v>
      </c>
      <c r="B87" s="113"/>
      <c r="C87" s="31" t="str">
        <f>IF(A87="","",LOOKUP(A87,'Table 1'!$A$3:$A$9999,'Table 1'!$I$3:$I$9999))</f>
        <v>SLE</v>
      </c>
      <c r="D87" s="181">
        <v>339.1</v>
      </c>
      <c r="E87" s="70">
        <f t="shared" si="19"/>
        <v>-1.6759452563210313E-2</v>
      </c>
      <c r="F87" s="15">
        <f t="shared" ref="F87" si="172">IFERROR(AVERAGE(D87:D91),"")</f>
        <v>344.88</v>
      </c>
      <c r="G87" s="15">
        <f t="shared" ref="G87" si="173">IFERROR(_xlfn.STDEV.S(D87:D91),"")</f>
        <v>6.4673796857769226</v>
      </c>
      <c r="H87" s="76">
        <f t="shared" si="22"/>
        <v>1.8752550701046516E-2</v>
      </c>
    </row>
    <row r="88" spans="1:8" s="139" customFormat="1" x14ac:dyDescent="0.2">
      <c r="A88" s="30" t="str">
        <f t="shared" ref="A88" si="174">IF(A87="","",A87)</f>
        <v>CIP0013</v>
      </c>
      <c r="B88" s="30" t="str">
        <f t="shared" si="18"/>
        <v/>
      </c>
      <c r="C88" s="30" t="str">
        <f>IF(A88="","",LOOKUP(A88,'Table 1'!$A$3:$A$9999,'Table 1'!$I$3:$I$9999))</f>
        <v>SLE</v>
      </c>
      <c r="D88" s="179">
        <v>347</v>
      </c>
      <c r="E88" s="71">
        <f t="shared" si="19"/>
        <v>6.1470656460218178E-3</v>
      </c>
      <c r="F88" s="14">
        <f t="shared" ref="F88" si="175">IFERROR(AVERAGE(D87:D91),"")</f>
        <v>344.88</v>
      </c>
      <c r="G88" s="73">
        <f t="shared" ref="G88" si="176">IFERROR(_xlfn.STDEV.S(D87:D91),"")</f>
        <v>6.4673796857769226</v>
      </c>
      <c r="H88" s="77">
        <f t="shared" si="22"/>
        <v>1.8752550701046516E-2</v>
      </c>
    </row>
    <row r="89" spans="1:8" s="139" customFormat="1" x14ac:dyDescent="0.2">
      <c r="A89" s="30" t="str">
        <f t="shared" ref="A89" si="177">IF(A87="","",A87)</f>
        <v>CIP0013</v>
      </c>
      <c r="B89" s="30" t="str">
        <f t="shared" si="135"/>
        <v/>
      </c>
      <c r="C89" s="30" t="str">
        <f>IF(A89="","",LOOKUP(A89,'Table 1'!$A$3:$A$9999,'Table 1'!$I$3:$I$9999))</f>
        <v>SLE</v>
      </c>
      <c r="D89" s="179">
        <v>343.4</v>
      </c>
      <c r="E89" s="71">
        <f t="shared" si="19"/>
        <v>-4.2913477151473502E-3</v>
      </c>
      <c r="F89" s="14">
        <f t="shared" ref="F89" si="178">IFERROR(AVERAGE(D87:D91),"")</f>
        <v>344.88</v>
      </c>
      <c r="G89" s="73">
        <f t="shared" ref="G89" si="179">IFERROR(_xlfn.STDEV.S(D87:D91),"")</f>
        <v>6.4673796857769226</v>
      </c>
      <c r="H89" s="77">
        <f t="shared" si="22"/>
        <v>1.8752550701046516E-2</v>
      </c>
    </row>
    <row r="90" spans="1:8" s="139" customFormat="1" x14ac:dyDescent="0.2">
      <c r="A90" s="30" t="str">
        <f t="shared" ref="A90" si="180">IF(A87="","",A87)</f>
        <v>CIP0013</v>
      </c>
      <c r="B90" s="30" t="str">
        <f t="shared" si="138"/>
        <v/>
      </c>
      <c r="C90" s="30" t="str">
        <f>IF(A90="","",LOOKUP(A90,'Table 1'!$A$3:$A$9999,'Table 1'!$I$3:$I$9999))</f>
        <v>SLE</v>
      </c>
      <c r="D90" s="179">
        <v>339.9</v>
      </c>
      <c r="E90" s="71">
        <f t="shared" si="19"/>
        <v>-1.4439805149617312E-2</v>
      </c>
      <c r="F90" s="14">
        <f t="shared" ref="F90" si="181">IFERROR(AVERAGE(D87:D91),"")</f>
        <v>344.88</v>
      </c>
      <c r="G90" s="73">
        <f t="shared" ref="G90" si="182">IFERROR(_xlfn.STDEV.S(D87:D91),"")</f>
        <v>6.4673796857769226</v>
      </c>
      <c r="H90" s="77">
        <f t="shared" si="22"/>
        <v>1.8752550701046516E-2</v>
      </c>
    </row>
    <row r="91" spans="1:8" s="139" customFormat="1" ht="16" thickBot="1" x14ac:dyDescent="0.25">
      <c r="A91" s="29" t="str">
        <f t="shared" ref="A91" si="183">IF(A87="","",A87)</f>
        <v>CIP0013</v>
      </c>
      <c r="B91" s="30" t="str">
        <f t="shared" si="141"/>
        <v/>
      </c>
      <c r="C91" s="29" t="str">
        <f>IF(A91="","",LOOKUP(A91,'Table 1'!$A$3:$A$9999,'Table 1'!$I$3:$I$9999))</f>
        <v>SLE</v>
      </c>
      <c r="D91" s="182">
        <v>355</v>
      </c>
      <c r="E91" s="72">
        <f t="shared" si="19"/>
        <v>2.9343539781953157E-2</v>
      </c>
      <c r="F91" s="13">
        <f t="shared" ref="F91" si="184">IFERROR(AVERAGE(D87:D91),"")</f>
        <v>344.88</v>
      </c>
      <c r="G91" s="74">
        <f t="shared" ref="G91" si="185">IFERROR(_xlfn.STDEV.S(D87:D91),"")</f>
        <v>6.4673796857769226</v>
      </c>
      <c r="H91" s="78">
        <f t="shared" si="22"/>
        <v>1.8752550701046516E-2</v>
      </c>
    </row>
    <row r="92" spans="1:8" s="139" customFormat="1" x14ac:dyDescent="0.2">
      <c r="A92" s="113" t="s">
        <v>91</v>
      </c>
      <c r="B92" s="113" t="s">
        <v>179</v>
      </c>
      <c r="C92" s="31" t="str">
        <f>IF(A92="","",LOOKUP(A92,'Table 1'!$A$3:$A$9999,'Table 1'!$I$3:$I$9999))</f>
        <v>SLE</v>
      </c>
      <c r="D92" s="181">
        <v>782</v>
      </c>
      <c r="E92" s="70">
        <f t="shared" si="19"/>
        <v>1.3741249675913952E-2</v>
      </c>
      <c r="F92" s="15">
        <f t="shared" ref="F92" si="186">IFERROR(AVERAGE(D92:D96),"")</f>
        <v>771.4</v>
      </c>
      <c r="G92" s="15">
        <f t="shared" ref="G92" si="187">IFERROR(_xlfn.STDEV.S(D92:D96),"")</f>
        <v>7.3688533707762156</v>
      </c>
      <c r="H92" s="76">
        <f t="shared" si="22"/>
        <v>9.5525711314184813E-3</v>
      </c>
    </row>
    <row r="93" spans="1:8" s="139" customFormat="1" x14ac:dyDescent="0.2">
      <c r="A93" s="30" t="str">
        <f t="shared" ref="A93" si="188">IF(A92="","",A92)</f>
        <v>CIP0014</v>
      </c>
      <c r="B93" s="30" t="str">
        <f t="shared" si="18"/>
        <v>A</v>
      </c>
      <c r="C93" s="30" t="str">
        <f>IF(A93="","",LOOKUP(A93,'Table 1'!$A$3:$A$9999,'Table 1'!$I$3:$I$9999))</f>
        <v>SLE</v>
      </c>
      <c r="D93" s="179">
        <v>770</v>
      </c>
      <c r="E93" s="71">
        <f t="shared" si="19"/>
        <v>-1.8148820326678472E-3</v>
      </c>
      <c r="F93" s="14">
        <f t="shared" ref="F93" si="189">IFERROR(AVERAGE(D92:D96),"")</f>
        <v>771.4</v>
      </c>
      <c r="G93" s="73">
        <f t="shared" ref="G93" si="190">IFERROR(_xlfn.STDEV.S(D92:D96),"")</f>
        <v>7.3688533707762156</v>
      </c>
      <c r="H93" s="77">
        <f t="shared" si="22"/>
        <v>9.5525711314184813E-3</v>
      </c>
    </row>
    <row r="94" spans="1:8" s="139" customFormat="1" x14ac:dyDescent="0.2">
      <c r="A94" s="30" t="str">
        <f t="shared" ref="A94:B109" si="191">IF(A92="","",A92)</f>
        <v>CIP0014</v>
      </c>
      <c r="B94" s="30" t="str">
        <f t="shared" si="191"/>
        <v>A</v>
      </c>
      <c r="C94" s="30" t="str">
        <f>IF(A94="","",LOOKUP(A94,'Table 1'!$A$3:$A$9999,'Table 1'!$I$3:$I$9999))</f>
        <v>SLE</v>
      </c>
      <c r="D94" s="179">
        <v>775</v>
      </c>
      <c r="E94" s="71">
        <f t="shared" si="19"/>
        <v>4.6668395125745695E-3</v>
      </c>
      <c r="F94" s="14">
        <f t="shared" ref="F94" si="192">IFERROR(AVERAGE(D92:D96),"")</f>
        <v>771.4</v>
      </c>
      <c r="G94" s="73">
        <f t="shared" ref="G94" si="193">IFERROR(_xlfn.STDEV.S(D92:D96),"")</f>
        <v>7.3688533707762156</v>
      </c>
      <c r="H94" s="77">
        <f t="shared" si="22"/>
        <v>9.5525711314184813E-3</v>
      </c>
    </row>
    <row r="95" spans="1:8" s="139" customFormat="1" x14ac:dyDescent="0.2">
      <c r="A95" s="30" t="str">
        <f t="shared" ref="A95:B110" si="194">IF(A92="","",A92)</f>
        <v>CIP0014</v>
      </c>
      <c r="B95" s="30" t="str">
        <f t="shared" si="194"/>
        <v>A</v>
      </c>
      <c r="C95" s="30" t="str">
        <f>IF(A95="","",LOOKUP(A95,'Table 1'!$A$3:$A$9999,'Table 1'!$I$3:$I$9999))</f>
        <v>SLE</v>
      </c>
      <c r="D95" s="179">
        <v>767</v>
      </c>
      <c r="E95" s="71">
        <f t="shared" si="19"/>
        <v>-5.7039149598132975E-3</v>
      </c>
      <c r="F95" s="14">
        <f t="shared" ref="F95" si="195">IFERROR(AVERAGE(D92:D96),"")</f>
        <v>771.4</v>
      </c>
      <c r="G95" s="73">
        <f t="shared" ref="G95" si="196">IFERROR(_xlfn.STDEV.S(D92:D96),"")</f>
        <v>7.3688533707762156</v>
      </c>
      <c r="H95" s="77">
        <f t="shared" si="22"/>
        <v>9.5525711314184813E-3</v>
      </c>
    </row>
    <row r="96" spans="1:8" s="139" customFormat="1" ht="16" thickBot="1" x14ac:dyDescent="0.25">
      <c r="A96" s="29" t="str">
        <f t="shared" ref="A96:B111" si="197">IF(A92="","",A92)</f>
        <v>CIP0014</v>
      </c>
      <c r="B96" s="30" t="str">
        <f t="shared" si="197"/>
        <v>A</v>
      </c>
      <c r="C96" s="29" t="str">
        <f>IF(A96="","",LOOKUP(A96,'Table 1'!$A$3:$A$9999,'Table 1'!$I$3:$I$9999))</f>
        <v>SLE</v>
      </c>
      <c r="D96" s="182">
        <v>763</v>
      </c>
      <c r="E96" s="72">
        <f t="shared" si="19"/>
        <v>-1.088929219600723E-2</v>
      </c>
      <c r="F96" s="13">
        <f t="shared" ref="F96" si="198">IFERROR(AVERAGE(D92:D96),"")</f>
        <v>771.4</v>
      </c>
      <c r="G96" s="74">
        <f t="shared" ref="G96" si="199">IFERROR(_xlfn.STDEV.S(D92:D96),"")</f>
        <v>7.3688533707762156</v>
      </c>
      <c r="H96" s="78">
        <f t="shared" si="22"/>
        <v>9.5525711314184813E-3</v>
      </c>
    </row>
    <row r="97" spans="1:8" s="139" customFormat="1" x14ac:dyDescent="0.2">
      <c r="A97" s="113" t="s">
        <v>91</v>
      </c>
      <c r="B97" s="113" t="s">
        <v>174</v>
      </c>
      <c r="C97" s="31" t="str">
        <f>IF(A97="","",LOOKUP(A97,'Table 1'!$A$3:$A$9999,'Table 1'!$I$3:$I$9999))</f>
        <v>SLE</v>
      </c>
      <c r="D97" s="181">
        <v>778</v>
      </c>
      <c r="E97" s="70">
        <f t="shared" ref="E97:E160" si="200">IFERROR((D97-F97)/F97,"")</f>
        <v>9.3409444732745796E-3</v>
      </c>
      <c r="F97" s="15">
        <f t="shared" ref="F97" si="201">IFERROR(AVERAGE(D97:D101),"")</f>
        <v>770.8</v>
      </c>
      <c r="G97" s="15">
        <f t="shared" ref="G97" si="202">IFERROR(_xlfn.STDEV.S(D97:D101),"")</f>
        <v>7.5960516059331775</v>
      </c>
      <c r="H97" s="76">
        <f t="shared" ref="H97:H160" si="203">IFERROR(G97/F97,"")</f>
        <v>9.8547633704374384E-3</v>
      </c>
    </row>
    <row r="98" spans="1:8" s="139" customFormat="1" x14ac:dyDescent="0.2">
      <c r="A98" s="30" t="str">
        <f t="shared" ref="A98:B158" si="204">IF(A97="","",A97)</f>
        <v>CIP0014</v>
      </c>
      <c r="B98" s="30" t="str">
        <f t="shared" si="204"/>
        <v>B</v>
      </c>
      <c r="C98" s="30" t="str">
        <f>IF(A98="","",LOOKUP(A98,'Table 1'!$A$3:$A$9999,'Table 1'!$I$3:$I$9999))</f>
        <v>SLE</v>
      </c>
      <c r="D98" s="179">
        <v>765</v>
      </c>
      <c r="E98" s="71">
        <f t="shared" si="200"/>
        <v>-7.5246497145821933E-3</v>
      </c>
      <c r="F98" s="14">
        <f t="shared" ref="F98" si="205">IFERROR(AVERAGE(D97:D101),"")</f>
        <v>770.8</v>
      </c>
      <c r="G98" s="73">
        <f t="shared" ref="G98" si="206">IFERROR(_xlfn.STDEV.S(D97:D101),"")</f>
        <v>7.5960516059331775</v>
      </c>
      <c r="H98" s="77">
        <f t="shared" si="203"/>
        <v>9.8547633704374384E-3</v>
      </c>
    </row>
    <row r="99" spans="1:8" s="139" customFormat="1" x14ac:dyDescent="0.2">
      <c r="A99" s="30" t="str">
        <f t="shared" ref="A99" si="207">IF(A97="","",A97)</f>
        <v>CIP0014</v>
      </c>
      <c r="B99" s="30" t="str">
        <f t="shared" si="191"/>
        <v>B</v>
      </c>
      <c r="C99" s="30" t="str">
        <f>IF(A99="","",LOOKUP(A99,'Table 1'!$A$3:$A$9999,'Table 1'!$I$3:$I$9999))</f>
        <v>SLE</v>
      </c>
      <c r="D99" s="179">
        <v>764</v>
      </c>
      <c r="E99" s="71">
        <f t="shared" si="200"/>
        <v>-8.8220031136480997E-3</v>
      </c>
      <c r="F99" s="14">
        <f t="shared" ref="F99" si="208">IFERROR(AVERAGE(D97:D101),"")</f>
        <v>770.8</v>
      </c>
      <c r="G99" s="73">
        <f t="shared" ref="G99" si="209">IFERROR(_xlfn.STDEV.S(D97:D101),"")</f>
        <v>7.5960516059331775</v>
      </c>
      <c r="H99" s="77">
        <f t="shared" si="203"/>
        <v>9.8547633704374384E-3</v>
      </c>
    </row>
    <row r="100" spans="1:8" s="139" customFormat="1" x14ac:dyDescent="0.2">
      <c r="A100" s="30" t="str">
        <f t="shared" ref="A100" si="210">IF(A97="","",A97)</f>
        <v>CIP0014</v>
      </c>
      <c r="B100" s="30" t="str">
        <f t="shared" si="194"/>
        <v>B</v>
      </c>
      <c r="C100" s="30" t="str">
        <f>IF(A100="","",LOOKUP(A100,'Table 1'!$A$3:$A$9999,'Table 1'!$I$3:$I$9999))</f>
        <v>SLE</v>
      </c>
      <c r="D100" s="179">
        <v>780</v>
      </c>
      <c r="E100" s="71">
        <f t="shared" si="200"/>
        <v>1.1935651271406391E-2</v>
      </c>
      <c r="F100" s="14">
        <f t="shared" ref="F100" si="211">IFERROR(AVERAGE(D97:D101),"")</f>
        <v>770.8</v>
      </c>
      <c r="G100" s="73">
        <f t="shared" ref="G100" si="212">IFERROR(_xlfn.STDEV.S(D97:D101),"")</f>
        <v>7.5960516059331775</v>
      </c>
      <c r="H100" s="77">
        <f t="shared" si="203"/>
        <v>9.8547633704374384E-3</v>
      </c>
    </row>
    <row r="101" spans="1:8" s="139" customFormat="1" ht="16" thickBot="1" x14ac:dyDescent="0.25">
      <c r="A101" s="29" t="str">
        <f t="shared" ref="A101" si="213">IF(A97="","",A97)</f>
        <v>CIP0014</v>
      </c>
      <c r="B101" s="30" t="str">
        <f t="shared" si="197"/>
        <v>B</v>
      </c>
      <c r="C101" s="29" t="str">
        <f>IF(A101="","",LOOKUP(A101,'Table 1'!$A$3:$A$9999,'Table 1'!$I$3:$I$9999))</f>
        <v>SLE</v>
      </c>
      <c r="D101" s="182">
        <v>767</v>
      </c>
      <c r="E101" s="72">
        <f t="shared" si="200"/>
        <v>-4.9299429164503823E-3</v>
      </c>
      <c r="F101" s="13">
        <f t="shared" ref="F101" si="214">IFERROR(AVERAGE(D97:D101),"")</f>
        <v>770.8</v>
      </c>
      <c r="G101" s="74">
        <f t="shared" ref="G101" si="215">IFERROR(_xlfn.STDEV.S(D97:D101),"")</f>
        <v>7.5960516059331775</v>
      </c>
      <c r="H101" s="78">
        <f t="shared" si="203"/>
        <v>9.8547633704374384E-3</v>
      </c>
    </row>
    <row r="102" spans="1:8" s="139" customFormat="1" x14ac:dyDescent="0.2">
      <c r="A102" s="113" t="s">
        <v>91</v>
      </c>
      <c r="B102" s="113" t="s">
        <v>180</v>
      </c>
      <c r="C102" s="31" t="str">
        <f>IF(A102="","",LOOKUP(A102,'Table 1'!$A$3:$A$9999,'Table 1'!$I$3:$I$9999))</f>
        <v>SLE</v>
      </c>
      <c r="D102" s="181">
        <v>777</v>
      </c>
      <c r="E102" s="70">
        <f t="shared" si="200"/>
        <v>5.1746442432082798E-3</v>
      </c>
      <c r="F102" s="15">
        <f t="shared" ref="F102" si="216">IFERROR(AVERAGE(D102:D106),"")</f>
        <v>773</v>
      </c>
      <c r="G102" s="15">
        <f t="shared" ref="G102" si="217">IFERROR(_xlfn.STDEV.S(D102:D106),"")</f>
        <v>7.4833147735478827</v>
      </c>
      <c r="H102" s="76">
        <f t="shared" si="203"/>
        <v>9.6808729282637559E-3</v>
      </c>
    </row>
    <row r="103" spans="1:8" s="139" customFormat="1" x14ac:dyDescent="0.2">
      <c r="A103" s="30" t="str">
        <f t="shared" ref="A103" si="218">IF(A102="","",A102)</f>
        <v>CIP0014</v>
      </c>
      <c r="B103" s="30" t="str">
        <f t="shared" si="204"/>
        <v>C</v>
      </c>
      <c r="C103" s="30" t="str">
        <f>IF(A103="","",LOOKUP(A103,'Table 1'!$A$3:$A$9999,'Table 1'!$I$3:$I$9999))</f>
        <v>SLE</v>
      </c>
      <c r="D103" s="179">
        <v>779</v>
      </c>
      <c r="E103" s="71">
        <f t="shared" si="200"/>
        <v>7.7619663648124193E-3</v>
      </c>
      <c r="F103" s="14">
        <f t="shared" ref="F103" si="219">IFERROR(AVERAGE(D102:D106),"")</f>
        <v>773</v>
      </c>
      <c r="G103" s="73">
        <f t="shared" ref="G103" si="220">IFERROR(_xlfn.STDEV.S(D102:D106),"")</f>
        <v>7.4833147735478827</v>
      </c>
      <c r="H103" s="77">
        <f t="shared" si="203"/>
        <v>9.6808729282637559E-3</v>
      </c>
    </row>
    <row r="104" spans="1:8" s="139" customFormat="1" x14ac:dyDescent="0.2">
      <c r="A104" s="30" t="str">
        <f t="shared" ref="A104" si="221">IF(A102="","",A102)</f>
        <v>CIP0014</v>
      </c>
      <c r="B104" s="30" t="str">
        <f t="shared" si="191"/>
        <v>C</v>
      </c>
      <c r="C104" s="30" t="str">
        <f>IF(A104="","",LOOKUP(A104,'Table 1'!$A$3:$A$9999,'Table 1'!$I$3:$I$9999))</f>
        <v>SLE</v>
      </c>
      <c r="D104" s="179">
        <v>767</v>
      </c>
      <c r="E104" s="71">
        <f t="shared" si="200"/>
        <v>-7.7619663648124193E-3</v>
      </c>
      <c r="F104" s="14">
        <f t="shared" ref="F104" si="222">IFERROR(AVERAGE(D102:D106),"")</f>
        <v>773</v>
      </c>
      <c r="G104" s="73">
        <f t="shared" ref="G104" si="223">IFERROR(_xlfn.STDEV.S(D102:D106),"")</f>
        <v>7.4833147735478827</v>
      </c>
      <c r="H104" s="77">
        <f t="shared" si="203"/>
        <v>9.6808729282637559E-3</v>
      </c>
    </row>
    <row r="105" spans="1:8" s="139" customFormat="1" x14ac:dyDescent="0.2">
      <c r="A105" s="30" t="str">
        <f t="shared" ref="A105" si="224">IF(A102="","",A102)</f>
        <v>CIP0014</v>
      </c>
      <c r="B105" s="30" t="str">
        <f t="shared" si="194"/>
        <v>C</v>
      </c>
      <c r="C105" s="30" t="str">
        <f>IF(A105="","",LOOKUP(A105,'Table 1'!$A$3:$A$9999,'Table 1'!$I$3:$I$9999))</f>
        <v>SLE</v>
      </c>
      <c r="D105" s="179">
        <v>763</v>
      </c>
      <c r="E105" s="71">
        <f t="shared" si="200"/>
        <v>-1.2936610608020699E-2</v>
      </c>
      <c r="F105" s="14">
        <f t="shared" ref="F105" si="225">IFERROR(AVERAGE(D102:D106),"")</f>
        <v>773</v>
      </c>
      <c r="G105" s="73">
        <f t="shared" ref="G105" si="226">IFERROR(_xlfn.STDEV.S(D102:D106),"")</f>
        <v>7.4833147735478827</v>
      </c>
      <c r="H105" s="77">
        <f t="shared" si="203"/>
        <v>9.6808729282637559E-3</v>
      </c>
    </row>
    <row r="106" spans="1:8" s="139" customFormat="1" ht="16" thickBot="1" x14ac:dyDescent="0.25">
      <c r="A106" s="29" t="str">
        <f t="shared" ref="A106" si="227">IF(A102="","",A102)</f>
        <v>CIP0014</v>
      </c>
      <c r="B106" s="30" t="str">
        <f t="shared" si="197"/>
        <v>C</v>
      </c>
      <c r="C106" s="29" t="str">
        <f>IF(A106="","",LOOKUP(A106,'Table 1'!$A$3:$A$9999,'Table 1'!$I$3:$I$9999))</f>
        <v>SLE</v>
      </c>
      <c r="D106" s="182">
        <v>779</v>
      </c>
      <c r="E106" s="72">
        <f t="shared" si="200"/>
        <v>7.7619663648124193E-3</v>
      </c>
      <c r="F106" s="13">
        <f t="shared" ref="F106" si="228">IFERROR(AVERAGE(D102:D106),"")</f>
        <v>773</v>
      </c>
      <c r="G106" s="74">
        <f t="shared" ref="G106" si="229">IFERROR(_xlfn.STDEV.S(D102:D106),"")</f>
        <v>7.4833147735478827</v>
      </c>
      <c r="H106" s="78">
        <f t="shared" si="203"/>
        <v>9.6808729282637559E-3</v>
      </c>
    </row>
    <row r="107" spans="1:8" s="139" customFormat="1" x14ac:dyDescent="0.2">
      <c r="A107" s="113" t="s">
        <v>91</v>
      </c>
      <c r="B107" s="113" t="s">
        <v>181</v>
      </c>
      <c r="C107" s="31" t="str">
        <f>IF(A107="","",LOOKUP(A107,'Table 1'!$A$3:$A$9999,'Table 1'!$I$3:$I$9999))</f>
        <v>SLE</v>
      </c>
      <c r="D107" s="181">
        <v>756</v>
      </c>
      <c r="E107" s="70">
        <f t="shared" si="200"/>
        <v>-1.8436769670215587E-2</v>
      </c>
      <c r="F107" s="15">
        <f t="shared" ref="F107" si="230">IFERROR(AVERAGE(D107:D111),"")</f>
        <v>770.2</v>
      </c>
      <c r="G107" s="15">
        <f t="shared" ref="G107" si="231">IFERROR(_xlfn.STDEV.S(D107:D111),"")</f>
        <v>8.8994381845147963</v>
      </c>
      <c r="H107" s="76">
        <f t="shared" si="203"/>
        <v>1.1554710704381714E-2</v>
      </c>
    </row>
    <row r="108" spans="1:8" s="139" customFormat="1" x14ac:dyDescent="0.2">
      <c r="A108" s="30" t="str">
        <f t="shared" ref="A108" si="232">IF(A107="","",A107)</f>
        <v>CIP0014</v>
      </c>
      <c r="B108" s="30" t="str">
        <f t="shared" si="204"/>
        <v>D</v>
      </c>
      <c r="C108" s="30" t="str">
        <f>IF(A108="","",LOOKUP(A108,'Table 1'!$A$3:$A$9999,'Table 1'!$I$3:$I$9999))</f>
        <v>SLE</v>
      </c>
      <c r="D108" s="179">
        <v>778</v>
      </c>
      <c r="E108" s="71">
        <f t="shared" si="200"/>
        <v>1.0127239678005653E-2</v>
      </c>
      <c r="F108" s="14">
        <f t="shared" ref="F108" si="233">IFERROR(AVERAGE(D107:D111),"")</f>
        <v>770.2</v>
      </c>
      <c r="G108" s="73">
        <f t="shared" ref="G108" si="234">IFERROR(_xlfn.STDEV.S(D107:D111),"")</f>
        <v>8.8994381845147963</v>
      </c>
      <c r="H108" s="77">
        <f t="shared" si="203"/>
        <v>1.1554710704381714E-2</v>
      </c>
    </row>
    <row r="109" spans="1:8" s="139" customFormat="1" x14ac:dyDescent="0.2">
      <c r="A109" s="30" t="str">
        <f t="shared" ref="A109" si="235">IF(A107="","",A107)</f>
        <v>CIP0014</v>
      </c>
      <c r="B109" s="30" t="str">
        <f t="shared" si="191"/>
        <v>D</v>
      </c>
      <c r="C109" s="30" t="str">
        <f>IF(A109="","",LOOKUP(A109,'Table 1'!$A$3:$A$9999,'Table 1'!$I$3:$I$9999))</f>
        <v>SLE</v>
      </c>
      <c r="D109" s="179">
        <v>777</v>
      </c>
      <c r="E109" s="71">
        <f t="shared" si="200"/>
        <v>8.8288756167228689E-3</v>
      </c>
      <c r="F109" s="14">
        <f t="shared" ref="F109" si="236">IFERROR(AVERAGE(D107:D111),"")</f>
        <v>770.2</v>
      </c>
      <c r="G109" s="73">
        <f t="shared" ref="G109" si="237">IFERROR(_xlfn.STDEV.S(D107:D111),"")</f>
        <v>8.8994381845147963</v>
      </c>
      <c r="H109" s="77">
        <f t="shared" si="203"/>
        <v>1.1554710704381714E-2</v>
      </c>
    </row>
    <row r="110" spans="1:8" s="139" customFormat="1" x14ac:dyDescent="0.2">
      <c r="A110" s="30" t="str">
        <f t="shared" ref="A110" si="238">IF(A107="","",A107)</f>
        <v>CIP0014</v>
      </c>
      <c r="B110" s="30" t="str">
        <f t="shared" si="194"/>
        <v>D</v>
      </c>
      <c r="C110" s="30" t="str">
        <f>IF(A110="","",LOOKUP(A110,'Table 1'!$A$3:$A$9999,'Table 1'!$I$3:$I$9999))</f>
        <v>SLE</v>
      </c>
      <c r="D110" s="179">
        <v>768</v>
      </c>
      <c r="E110" s="71">
        <f t="shared" si="200"/>
        <v>-2.856400934822183E-3</v>
      </c>
      <c r="F110" s="14">
        <f t="shared" ref="F110" si="239">IFERROR(AVERAGE(D107:D111),"")</f>
        <v>770.2</v>
      </c>
      <c r="G110" s="73">
        <f t="shared" ref="G110" si="240">IFERROR(_xlfn.STDEV.S(D107:D111),"")</f>
        <v>8.8994381845147963</v>
      </c>
      <c r="H110" s="77">
        <f t="shared" si="203"/>
        <v>1.1554710704381714E-2</v>
      </c>
    </row>
    <row r="111" spans="1:8" s="139" customFormat="1" ht="16" thickBot="1" x14ac:dyDescent="0.25">
      <c r="A111" s="29" t="str">
        <f t="shared" ref="A111" si="241">IF(A107="","",A107)</f>
        <v>CIP0014</v>
      </c>
      <c r="B111" s="30" t="str">
        <f t="shared" si="197"/>
        <v>D</v>
      </c>
      <c r="C111" s="29" t="str">
        <f>IF(A111="","",LOOKUP(A111,'Table 1'!$A$3:$A$9999,'Table 1'!$I$3:$I$9999))</f>
        <v>SLE</v>
      </c>
      <c r="D111" s="182">
        <v>772</v>
      </c>
      <c r="E111" s="72">
        <f t="shared" si="200"/>
        <v>2.3370553103089515E-3</v>
      </c>
      <c r="F111" s="13">
        <f t="shared" ref="F111" si="242">IFERROR(AVERAGE(D107:D111),"")</f>
        <v>770.2</v>
      </c>
      <c r="G111" s="74">
        <f t="shared" ref="G111" si="243">IFERROR(_xlfn.STDEV.S(D107:D111),"")</f>
        <v>8.8994381845147963</v>
      </c>
      <c r="H111" s="78">
        <f t="shared" si="203"/>
        <v>1.1554710704381714E-2</v>
      </c>
    </row>
    <row r="112" spans="1:8" s="139" customFormat="1" x14ac:dyDescent="0.2">
      <c r="A112" s="113" t="s">
        <v>96</v>
      </c>
      <c r="B112" s="113" t="s">
        <v>179</v>
      </c>
      <c r="C112" s="31" t="str">
        <f>IF(A112="","",LOOKUP(A112,'Table 1'!$A$3:$A$9999,'Table 1'!$I$3:$I$9999))</f>
        <v>SLE</v>
      </c>
      <c r="D112" s="181">
        <v>790</v>
      </c>
      <c r="E112" s="70">
        <f t="shared" si="200"/>
        <v>1.3860369609856203E-2</v>
      </c>
      <c r="F112" s="15">
        <f t="shared" ref="F112" si="244">IFERROR(AVERAGE(D112:D116),"")</f>
        <v>779.2</v>
      </c>
      <c r="G112" s="15">
        <f t="shared" ref="G112" si="245">IFERROR(_xlfn.STDEV.S(D112:D116),"")</f>
        <v>10.756393447619885</v>
      </c>
      <c r="H112" s="76">
        <f t="shared" si="203"/>
        <v>1.3804406375282192E-2</v>
      </c>
    </row>
    <row r="113" spans="1:8" s="139" customFormat="1" x14ac:dyDescent="0.2">
      <c r="A113" s="30" t="str">
        <f t="shared" ref="A113" si="246">IF(A112="","",A112)</f>
        <v>CIP0015</v>
      </c>
      <c r="B113" s="30" t="str">
        <f t="shared" si="204"/>
        <v>A</v>
      </c>
      <c r="C113" s="30" t="str">
        <f>IF(A113="","",LOOKUP(A113,'Table 1'!$A$3:$A$9999,'Table 1'!$I$3:$I$9999))</f>
        <v>SLE</v>
      </c>
      <c r="D113" s="179">
        <v>763</v>
      </c>
      <c r="E113" s="71">
        <f t="shared" si="200"/>
        <v>-2.0790554414784453E-2</v>
      </c>
      <c r="F113" s="14">
        <f t="shared" ref="F113" si="247">IFERROR(AVERAGE(D112:D116),"")</f>
        <v>779.2</v>
      </c>
      <c r="G113" s="73">
        <f t="shared" ref="G113" si="248">IFERROR(_xlfn.STDEV.S(D112:D116),"")</f>
        <v>10.756393447619885</v>
      </c>
      <c r="H113" s="77">
        <f t="shared" si="203"/>
        <v>1.3804406375282192E-2</v>
      </c>
    </row>
    <row r="114" spans="1:8" s="139" customFormat="1" x14ac:dyDescent="0.2">
      <c r="A114" s="30" t="str">
        <f t="shared" ref="A114:B129" si="249">IF(A112="","",A112)</f>
        <v>CIP0015</v>
      </c>
      <c r="B114" s="30" t="str">
        <f t="shared" si="249"/>
        <v>A</v>
      </c>
      <c r="C114" s="30" t="str">
        <f>IF(A114="","",LOOKUP(A114,'Table 1'!$A$3:$A$9999,'Table 1'!$I$3:$I$9999))</f>
        <v>SLE</v>
      </c>
      <c r="D114" s="179">
        <v>785</v>
      </c>
      <c r="E114" s="71">
        <f t="shared" si="200"/>
        <v>7.4435318275153416E-3</v>
      </c>
      <c r="F114" s="14">
        <f t="shared" ref="F114" si="250">IFERROR(AVERAGE(D112:D116),"")</f>
        <v>779.2</v>
      </c>
      <c r="G114" s="73">
        <f t="shared" ref="G114" si="251">IFERROR(_xlfn.STDEV.S(D112:D116),"")</f>
        <v>10.756393447619885</v>
      </c>
      <c r="H114" s="77">
        <f t="shared" si="203"/>
        <v>1.3804406375282192E-2</v>
      </c>
    </row>
    <row r="115" spans="1:8" s="139" customFormat="1" x14ac:dyDescent="0.2">
      <c r="A115" s="30" t="str">
        <f t="shared" ref="A115:B130" si="252">IF(A112="","",A112)</f>
        <v>CIP0015</v>
      </c>
      <c r="B115" s="30" t="str">
        <f t="shared" si="252"/>
        <v>A</v>
      </c>
      <c r="C115" s="30" t="str">
        <f>IF(A115="","",LOOKUP(A115,'Table 1'!$A$3:$A$9999,'Table 1'!$I$3:$I$9999))</f>
        <v>SLE</v>
      </c>
      <c r="D115" s="179">
        <v>784</v>
      </c>
      <c r="E115" s="71">
        <f t="shared" si="200"/>
        <v>6.1601642710471692E-3</v>
      </c>
      <c r="F115" s="14">
        <f t="shared" ref="F115" si="253">IFERROR(AVERAGE(D112:D116),"")</f>
        <v>779.2</v>
      </c>
      <c r="G115" s="73">
        <f t="shared" ref="G115" si="254">IFERROR(_xlfn.STDEV.S(D112:D116),"")</f>
        <v>10.756393447619885</v>
      </c>
      <c r="H115" s="77">
        <f t="shared" si="203"/>
        <v>1.3804406375282192E-2</v>
      </c>
    </row>
    <row r="116" spans="1:8" s="139" customFormat="1" ht="16" thickBot="1" x14ac:dyDescent="0.25">
      <c r="A116" s="29" t="str">
        <f t="shared" ref="A116:B131" si="255">IF(A112="","",A112)</f>
        <v>CIP0015</v>
      </c>
      <c r="B116" s="30" t="str">
        <f t="shared" si="255"/>
        <v>A</v>
      </c>
      <c r="C116" s="29" t="str">
        <f>IF(A116="","",LOOKUP(A116,'Table 1'!$A$3:$A$9999,'Table 1'!$I$3:$I$9999))</f>
        <v>SLE</v>
      </c>
      <c r="D116" s="182">
        <v>774</v>
      </c>
      <c r="E116" s="72">
        <f t="shared" si="200"/>
        <v>-6.6735112936345551E-3</v>
      </c>
      <c r="F116" s="13">
        <f t="shared" ref="F116" si="256">IFERROR(AVERAGE(D112:D116),"")</f>
        <v>779.2</v>
      </c>
      <c r="G116" s="74">
        <f t="shared" ref="G116" si="257">IFERROR(_xlfn.STDEV.S(D112:D116),"")</f>
        <v>10.756393447619885</v>
      </c>
      <c r="H116" s="78">
        <f t="shared" si="203"/>
        <v>1.3804406375282192E-2</v>
      </c>
    </row>
    <row r="117" spans="1:8" s="139" customFormat="1" x14ac:dyDescent="0.2">
      <c r="A117" s="113" t="s">
        <v>96</v>
      </c>
      <c r="B117" s="113" t="s">
        <v>174</v>
      </c>
      <c r="C117" s="31" t="str">
        <f>IF(A117="","",LOOKUP(A117,'Table 1'!$A$3:$A$9999,'Table 1'!$I$3:$I$9999))</f>
        <v>SLE</v>
      </c>
      <c r="D117" s="181">
        <v>775</v>
      </c>
      <c r="E117" s="70">
        <f t="shared" si="200"/>
        <v>3.8860103626943004E-3</v>
      </c>
      <c r="F117" s="15">
        <f t="shared" ref="F117" si="258">IFERROR(AVERAGE(D117:D121),"")</f>
        <v>772</v>
      </c>
      <c r="G117" s="15">
        <f t="shared" ref="G117" si="259">IFERROR(_xlfn.STDEV.S(D117:D121),"")</f>
        <v>8.6313382508160341</v>
      </c>
      <c r="H117" s="76">
        <f t="shared" si="203"/>
        <v>1.1180489962196935E-2</v>
      </c>
    </row>
    <row r="118" spans="1:8" s="139" customFormat="1" x14ac:dyDescent="0.2">
      <c r="A118" s="30" t="str">
        <f t="shared" ref="A118" si="260">IF(A117="","",A117)</f>
        <v>CIP0015</v>
      </c>
      <c r="B118" s="30" t="str">
        <f t="shared" si="204"/>
        <v>B</v>
      </c>
      <c r="C118" s="30" t="str">
        <f>IF(A118="","",LOOKUP(A118,'Table 1'!$A$3:$A$9999,'Table 1'!$I$3:$I$9999))</f>
        <v>SLE</v>
      </c>
      <c r="D118" s="179">
        <v>770</v>
      </c>
      <c r="E118" s="71">
        <f t="shared" si="200"/>
        <v>-2.5906735751295338E-3</v>
      </c>
      <c r="F118" s="14">
        <f t="shared" ref="F118" si="261">IFERROR(AVERAGE(D117:D121),"")</f>
        <v>772</v>
      </c>
      <c r="G118" s="73">
        <f t="shared" ref="G118" si="262">IFERROR(_xlfn.STDEV.S(D117:D121),"")</f>
        <v>8.6313382508160341</v>
      </c>
      <c r="H118" s="77">
        <f t="shared" si="203"/>
        <v>1.1180489962196935E-2</v>
      </c>
    </row>
    <row r="119" spans="1:8" s="139" customFormat="1" x14ac:dyDescent="0.2">
      <c r="A119" s="30" t="str">
        <f t="shared" ref="A119" si="263">IF(A117="","",A117)</f>
        <v>CIP0015</v>
      </c>
      <c r="B119" s="30" t="str">
        <f t="shared" si="249"/>
        <v>B</v>
      </c>
      <c r="C119" s="30" t="str">
        <f>IF(A119="","",LOOKUP(A119,'Table 1'!$A$3:$A$9999,'Table 1'!$I$3:$I$9999))</f>
        <v>SLE</v>
      </c>
      <c r="D119" s="179">
        <v>780</v>
      </c>
      <c r="E119" s="71">
        <f t="shared" si="200"/>
        <v>1.0362694300518135E-2</v>
      </c>
      <c r="F119" s="14">
        <f t="shared" ref="F119" si="264">IFERROR(AVERAGE(D117:D121),"")</f>
        <v>772</v>
      </c>
      <c r="G119" s="73">
        <f t="shared" ref="G119" si="265">IFERROR(_xlfn.STDEV.S(D117:D121),"")</f>
        <v>8.6313382508160341</v>
      </c>
      <c r="H119" s="77">
        <f t="shared" si="203"/>
        <v>1.1180489962196935E-2</v>
      </c>
    </row>
    <row r="120" spans="1:8" s="139" customFormat="1" x14ac:dyDescent="0.2">
      <c r="A120" s="30" t="str">
        <f t="shared" ref="A120" si="266">IF(A117="","",A117)</f>
        <v>CIP0015</v>
      </c>
      <c r="B120" s="30" t="str">
        <f t="shared" si="252"/>
        <v>B</v>
      </c>
      <c r="C120" s="30" t="str">
        <f>IF(A120="","",LOOKUP(A120,'Table 1'!$A$3:$A$9999,'Table 1'!$I$3:$I$9999))</f>
        <v>SLE</v>
      </c>
      <c r="D120" s="179">
        <v>758</v>
      </c>
      <c r="E120" s="71">
        <f t="shared" si="200"/>
        <v>-1.8134715025906734E-2</v>
      </c>
      <c r="F120" s="14">
        <f t="shared" ref="F120" si="267">IFERROR(AVERAGE(D117:D121),"")</f>
        <v>772</v>
      </c>
      <c r="G120" s="73">
        <f t="shared" ref="G120" si="268">IFERROR(_xlfn.STDEV.S(D117:D121),"")</f>
        <v>8.6313382508160341</v>
      </c>
      <c r="H120" s="77">
        <f t="shared" si="203"/>
        <v>1.1180489962196935E-2</v>
      </c>
    </row>
    <row r="121" spans="1:8" s="139" customFormat="1" ht="16" thickBot="1" x14ac:dyDescent="0.25">
      <c r="A121" s="29" t="str">
        <f t="shared" ref="A121" si="269">IF(A117="","",A117)</f>
        <v>CIP0015</v>
      </c>
      <c r="B121" s="30" t="str">
        <f t="shared" si="255"/>
        <v>B</v>
      </c>
      <c r="C121" s="29" t="str">
        <f>IF(A121="","",LOOKUP(A121,'Table 1'!$A$3:$A$9999,'Table 1'!$I$3:$I$9999))</f>
        <v>SLE</v>
      </c>
      <c r="D121" s="182">
        <v>777</v>
      </c>
      <c r="E121" s="72">
        <f t="shared" si="200"/>
        <v>6.4766839378238338E-3</v>
      </c>
      <c r="F121" s="13">
        <f t="shared" ref="F121" si="270">IFERROR(AVERAGE(D117:D121),"")</f>
        <v>772</v>
      </c>
      <c r="G121" s="74">
        <f t="shared" ref="G121" si="271">IFERROR(_xlfn.STDEV.S(D117:D121),"")</f>
        <v>8.6313382508160341</v>
      </c>
      <c r="H121" s="78">
        <f t="shared" si="203"/>
        <v>1.1180489962196935E-2</v>
      </c>
    </row>
    <row r="122" spans="1:8" s="139" customFormat="1" x14ac:dyDescent="0.2">
      <c r="A122" s="113" t="s">
        <v>96</v>
      </c>
      <c r="B122" s="113" t="s">
        <v>180</v>
      </c>
      <c r="C122" s="31" t="str">
        <f>IF(A122="","",LOOKUP(A122,'Table 1'!$A$3:$A$9999,'Table 1'!$I$3:$I$9999))</f>
        <v>SLE</v>
      </c>
      <c r="D122" s="181">
        <v>783</v>
      </c>
      <c r="E122" s="70">
        <f t="shared" si="200"/>
        <v>6.6855232707637513E-3</v>
      </c>
      <c r="F122" s="15">
        <f t="shared" ref="F122" si="272">IFERROR(AVERAGE(D122:D126),"")</f>
        <v>777.8</v>
      </c>
      <c r="G122" s="15">
        <f t="shared" ref="G122" si="273">IFERROR(_xlfn.STDEV.S(D122:D126),"")</f>
        <v>10.56882207249228</v>
      </c>
      <c r="H122" s="76">
        <f t="shared" si="203"/>
        <v>1.3588097290424634E-2</v>
      </c>
    </row>
    <row r="123" spans="1:8" s="139" customFormat="1" x14ac:dyDescent="0.2">
      <c r="A123" s="30" t="str">
        <f t="shared" ref="A123" si="274">IF(A122="","",A122)</f>
        <v>CIP0015</v>
      </c>
      <c r="B123" s="30" t="str">
        <f t="shared" si="204"/>
        <v>C</v>
      </c>
      <c r="C123" s="30" t="str">
        <f>IF(A123="","",LOOKUP(A123,'Table 1'!$A$3:$A$9999,'Table 1'!$I$3:$I$9999))</f>
        <v>SLE</v>
      </c>
      <c r="D123" s="179">
        <v>787</v>
      </c>
      <c r="E123" s="71">
        <f t="shared" si="200"/>
        <v>1.1828233479043515E-2</v>
      </c>
      <c r="F123" s="14">
        <f t="shared" ref="F123" si="275">IFERROR(AVERAGE(D122:D126),"")</f>
        <v>777.8</v>
      </c>
      <c r="G123" s="73">
        <f t="shared" ref="G123" si="276">IFERROR(_xlfn.STDEV.S(D122:D126),"")</f>
        <v>10.56882207249228</v>
      </c>
      <c r="H123" s="77">
        <f t="shared" si="203"/>
        <v>1.3588097290424634E-2</v>
      </c>
    </row>
    <row r="124" spans="1:8" s="139" customFormat="1" x14ac:dyDescent="0.2">
      <c r="A124" s="30" t="str">
        <f t="shared" ref="A124" si="277">IF(A122="","",A122)</f>
        <v>CIP0015</v>
      </c>
      <c r="B124" s="30" t="str">
        <f t="shared" si="249"/>
        <v>C</v>
      </c>
      <c r="C124" s="30" t="str">
        <f>IF(A124="","",LOOKUP(A124,'Table 1'!$A$3:$A$9999,'Table 1'!$I$3:$I$9999))</f>
        <v>SLE</v>
      </c>
      <c r="D124" s="179">
        <v>785</v>
      </c>
      <c r="E124" s="71">
        <f t="shared" si="200"/>
        <v>9.2568783749036338E-3</v>
      </c>
      <c r="F124" s="14">
        <f t="shared" ref="F124" si="278">IFERROR(AVERAGE(D122:D126),"")</f>
        <v>777.8</v>
      </c>
      <c r="G124" s="73">
        <f t="shared" ref="G124" si="279">IFERROR(_xlfn.STDEV.S(D122:D126),"")</f>
        <v>10.56882207249228</v>
      </c>
      <c r="H124" s="77">
        <f t="shared" si="203"/>
        <v>1.3588097290424634E-2</v>
      </c>
    </row>
    <row r="125" spans="1:8" s="139" customFormat="1" x14ac:dyDescent="0.2">
      <c r="A125" s="30" t="str">
        <f t="shared" ref="A125" si="280">IF(A122="","",A122)</f>
        <v>CIP0015</v>
      </c>
      <c r="B125" s="30" t="str">
        <f t="shared" si="252"/>
        <v>C</v>
      </c>
      <c r="C125" s="30" t="str">
        <f>IF(A125="","",LOOKUP(A125,'Table 1'!$A$3:$A$9999,'Table 1'!$I$3:$I$9999))</f>
        <v>SLE</v>
      </c>
      <c r="D125" s="179">
        <v>772</v>
      </c>
      <c r="E125" s="71">
        <f t="shared" si="200"/>
        <v>-7.4569298020055992E-3</v>
      </c>
      <c r="F125" s="14">
        <f t="shared" ref="F125" si="281">IFERROR(AVERAGE(D122:D126),"")</f>
        <v>777.8</v>
      </c>
      <c r="G125" s="73">
        <f t="shared" ref="G125" si="282">IFERROR(_xlfn.STDEV.S(D122:D126),"")</f>
        <v>10.56882207249228</v>
      </c>
      <c r="H125" s="77">
        <f t="shared" si="203"/>
        <v>1.3588097290424634E-2</v>
      </c>
    </row>
    <row r="126" spans="1:8" s="139" customFormat="1" ht="16" thickBot="1" x14ac:dyDescent="0.25">
      <c r="A126" s="29" t="str">
        <f t="shared" ref="A126" si="283">IF(A122="","",A122)</f>
        <v>CIP0015</v>
      </c>
      <c r="B126" s="30" t="str">
        <f t="shared" si="255"/>
        <v>C</v>
      </c>
      <c r="C126" s="29" t="str">
        <f>IF(A126="","",LOOKUP(A126,'Table 1'!$A$3:$A$9999,'Table 1'!$I$3:$I$9999))</f>
        <v>SLE</v>
      </c>
      <c r="D126" s="182">
        <v>762</v>
      </c>
      <c r="E126" s="72">
        <f t="shared" si="200"/>
        <v>-2.031370532270501E-2</v>
      </c>
      <c r="F126" s="13">
        <f t="shared" ref="F126" si="284">IFERROR(AVERAGE(D122:D126),"")</f>
        <v>777.8</v>
      </c>
      <c r="G126" s="74">
        <f t="shared" ref="G126" si="285">IFERROR(_xlfn.STDEV.S(D122:D126),"")</f>
        <v>10.56882207249228</v>
      </c>
      <c r="H126" s="78">
        <f t="shared" si="203"/>
        <v>1.3588097290424634E-2</v>
      </c>
    </row>
    <row r="127" spans="1:8" s="139" customFormat="1" x14ac:dyDescent="0.2">
      <c r="A127" s="113" t="s">
        <v>96</v>
      </c>
      <c r="B127" s="113" t="s">
        <v>181</v>
      </c>
      <c r="C127" s="31" t="str">
        <f>IF(A127="","",LOOKUP(A127,'Table 1'!$A$3:$A$9999,'Table 1'!$I$3:$I$9999))</f>
        <v>SLE</v>
      </c>
      <c r="D127" s="181">
        <v>769</v>
      </c>
      <c r="E127" s="70">
        <f t="shared" si="200"/>
        <v>-6.7166106949109339E-3</v>
      </c>
      <c r="F127" s="15">
        <f t="shared" ref="F127" si="286">IFERROR(AVERAGE(D127:D131),"")</f>
        <v>774.2</v>
      </c>
      <c r="G127" s="15">
        <f t="shared" ref="G127" si="287">IFERROR(_xlfn.STDEV.S(D127:D131),"")</f>
        <v>4.9699094559156709</v>
      </c>
      <c r="H127" s="76">
        <f t="shared" si="203"/>
        <v>6.4194128854503625E-3</v>
      </c>
    </row>
    <row r="128" spans="1:8" s="139" customFormat="1" x14ac:dyDescent="0.2">
      <c r="A128" s="30" t="str">
        <f t="shared" ref="A128" si="288">IF(A127="","",A127)</f>
        <v>CIP0015</v>
      </c>
      <c r="B128" s="30" t="str">
        <f t="shared" si="204"/>
        <v>D</v>
      </c>
      <c r="C128" s="30" t="str">
        <f>IF(A128="","",LOOKUP(A128,'Table 1'!$A$3:$A$9999,'Table 1'!$I$3:$I$9999))</f>
        <v>SLE</v>
      </c>
      <c r="D128" s="179">
        <v>769</v>
      </c>
      <c r="E128" s="71">
        <f t="shared" si="200"/>
        <v>-6.7166106949109339E-3</v>
      </c>
      <c r="F128" s="14">
        <f t="shared" ref="F128" si="289">IFERROR(AVERAGE(D127:D131),"")</f>
        <v>774.2</v>
      </c>
      <c r="G128" s="73">
        <f t="shared" ref="G128" si="290">IFERROR(_xlfn.STDEV.S(D127:D131),"")</f>
        <v>4.9699094559156709</v>
      </c>
      <c r="H128" s="77">
        <f t="shared" si="203"/>
        <v>6.4194128854503625E-3</v>
      </c>
    </row>
    <row r="129" spans="1:8" s="139" customFormat="1" x14ac:dyDescent="0.2">
      <c r="A129" s="30" t="str">
        <f t="shared" ref="A129" si="291">IF(A127="","",A127)</f>
        <v>CIP0015</v>
      </c>
      <c r="B129" s="30" t="str">
        <f t="shared" si="249"/>
        <v>D</v>
      </c>
      <c r="C129" s="30" t="str">
        <f>IF(A129="","",LOOKUP(A129,'Table 1'!$A$3:$A$9999,'Table 1'!$I$3:$I$9999))</f>
        <v>SLE</v>
      </c>
      <c r="D129" s="179">
        <v>777</v>
      </c>
      <c r="E129" s="71">
        <f t="shared" si="200"/>
        <v>3.616636528028874E-3</v>
      </c>
      <c r="F129" s="14">
        <f t="shared" ref="F129" si="292">IFERROR(AVERAGE(D127:D131),"")</f>
        <v>774.2</v>
      </c>
      <c r="G129" s="73">
        <f t="shared" ref="G129" si="293">IFERROR(_xlfn.STDEV.S(D127:D131),"")</f>
        <v>4.9699094559156709</v>
      </c>
      <c r="H129" s="77">
        <f t="shared" si="203"/>
        <v>6.4194128854503625E-3</v>
      </c>
    </row>
    <row r="130" spans="1:8" s="139" customFormat="1" x14ac:dyDescent="0.2">
      <c r="A130" s="30" t="str">
        <f t="shared" ref="A130" si="294">IF(A127="","",A127)</f>
        <v>CIP0015</v>
      </c>
      <c r="B130" s="30" t="str">
        <f t="shared" si="252"/>
        <v>D</v>
      </c>
      <c r="C130" s="30" t="str">
        <f>IF(A130="","",LOOKUP(A130,'Table 1'!$A$3:$A$9999,'Table 1'!$I$3:$I$9999))</f>
        <v>SLE</v>
      </c>
      <c r="D130" s="179">
        <v>776</v>
      </c>
      <c r="E130" s="71">
        <f t="shared" si="200"/>
        <v>2.3249806251613983E-3</v>
      </c>
      <c r="F130" s="14">
        <f t="shared" ref="F130" si="295">IFERROR(AVERAGE(D127:D131),"")</f>
        <v>774.2</v>
      </c>
      <c r="G130" s="73">
        <f t="shared" ref="G130" si="296">IFERROR(_xlfn.STDEV.S(D127:D131),"")</f>
        <v>4.9699094559156709</v>
      </c>
      <c r="H130" s="77">
        <f t="shared" si="203"/>
        <v>6.4194128854503625E-3</v>
      </c>
    </row>
    <row r="131" spans="1:8" s="139" customFormat="1" ht="16" thickBot="1" x14ac:dyDescent="0.25">
      <c r="A131" s="29" t="str">
        <f t="shared" ref="A131" si="297">IF(A127="","",A127)</f>
        <v>CIP0015</v>
      </c>
      <c r="B131" s="30" t="str">
        <f t="shared" si="255"/>
        <v>D</v>
      </c>
      <c r="C131" s="29" t="str">
        <f>IF(A131="","",LOOKUP(A131,'Table 1'!$A$3:$A$9999,'Table 1'!$I$3:$I$9999))</f>
        <v>SLE</v>
      </c>
      <c r="D131" s="182">
        <v>780</v>
      </c>
      <c r="E131" s="72">
        <f t="shared" si="200"/>
        <v>7.491604236631302E-3</v>
      </c>
      <c r="F131" s="13">
        <f t="shared" ref="F131" si="298">IFERROR(AVERAGE(D127:D131),"")</f>
        <v>774.2</v>
      </c>
      <c r="G131" s="74">
        <f t="shared" ref="G131" si="299">IFERROR(_xlfn.STDEV.S(D127:D131),"")</f>
        <v>4.9699094559156709</v>
      </c>
      <c r="H131" s="78">
        <f t="shared" si="203"/>
        <v>6.4194128854503625E-3</v>
      </c>
    </row>
    <row r="132" spans="1:8" s="139" customFormat="1" x14ac:dyDescent="0.2">
      <c r="A132" s="113" t="s">
        <v>98</v>
      </c>
      <c r="B132" s="113" t="s">
        <v>179</v>
      </c>
      <c r="C132" s="31" t="str">
        <f>IF(A132="","",LOOKUP(A132,'Table 1'!$A$3:$A$9999,'Table 1'!$I$3:$I$9999))</f>
        <v>SLE</v>
      </c>
      <c r="D132" s="181">
        <v>730</v>
      </c>
      <c r="E132" s="70">
        <f t="shared" si="200"/>
        <v>-1.0840108401084011E-2</v>
      </c>
      <c r="F132" s="15">
        <f t="shared" ref="F132" si="300">IFERROR(AVERAGE(D132:D136),"")</f>
        <v>738</v>
      </c>
      <c r="G132" s="15">
        <f t="shared" ref="G132" si="301">IFERROR(_xlfn.STDEV.S(D132:D136),"")</f>
        <v>17.190113437671084</v>
      </c>
      <c r="H132" s="76">
        <f t="shared" si="203"/>
        <v>2.3292836636410682E-2</v>
      </c>
    </row>
    <row r="133" spans="1:8" s="139" customFormat="1" x14ac:dyDescent="0.2">
      <c r="A133" s="30" t="str">
        <f t="shared" ref="A133" si="302">IF(A132="","",A132)</f>
        <v>CIP0016</v>
      </c>
      <c r="B133" s="30" t="str">
        <f t="shared" si="204"/>
        <v>A</v>
      </c>
      <c r="C133" s="30" t="str">
        <f>IF(A133="","",LOOKUP(A133,'Table 1'!$A$3:$A$9999,'Table 1'!$I$3:$I$9999))</f>
        <v>SLE</v>
      </c>
      <c r="D133" s="179">
        <v>748</v>
      </c>
      <c r="E133" s="71">
        <f t="shared" si="200"/>
        <v>1.3550135501355014E-2</v>
      </c>
      <c r="F133" s="14">
        <f t="shared" ref="F133" si="303">IFERROR(AVERAGE(D132:D136),"")</f>
        <v>738</v>
      </c>
      <c r="G133" s="73">
        <f t="shared" ref="G133" si="304">IFERROR(_xlfn.STDEV.S(D132:D136),"")</f>
        <v>17.190113437671084</v>
      </c>
      <c r="H133" s="77">
        <f t="shared" si="203"/>
        <v>2.3292836636410682E-2</v>
      </c>
    </row>
    <row r="134" spans="1:8" s="139" customFormat="1" x14ac:dyDescent="0.2">
      <c r="A134" s="30" t="str">
        <f t="shared" ref="A134:B149" si="305">IF(A132="","",A132)</f>
        <v>CIP0016</v>
      </c>
      <c r="B134" s="30" t="str">
        <f t="shared" si="305"/>
        <v>A</v>
      </c>
      <c r="C134" s="30" t="str">
        <f>IF(A134="","",LOOKUP(A134,'Table 1'!$A$3:$A$9999,'Table 1'!$I$3:$I$9999))</f>
        <v>SLE</v>
      </c>
      <c r="D134" s="179">
        <v>739</v>
      </c>
      <c r="E134" s="71">
        <f t="shared" si="200"/>
        <v>1.3550135501355014E-3</v>
      </c>
      <c r="F134" s="14">
        <f t="shared" ref="F134" si="306">IFERROR(AVERAGE(D132:D136),"")</f>
        <v>738</v>
      </c>
      <c r="G134" s="73">
        <f t="shared" ref="G134" si="307">IFERROR(_xlfn.STDEV.S(D132:D136),"")</f>
        <v>17.190113437671084</v>
      </c>
      <c r="H134" s="77">
        <f t="shared" si="203"/>
        <v>2.3292836636410682E-2</v>
      </c>
    </row>
    <row r="135" spans="1:8" s="139" customFormat="1" x14ac:dyDescent="0.2">
      <c r="A135" s="30" t="str">
        <f t="shared" ref="A135:B150" si="308">IF(A132="","",A132)</f>
        <v>CIP0016</v>
      </c>
      <c r="B135" s="30" t="str">
        <f t="shared" si="308"/>
        <v>A</v>
      </c>
      <c r="C135" s="30" t="str">
        <f>IF(A135="","",LOOKUP(A135,'Table 1'!$A$3:$A$9999,'Table 1'!$I$3:$I$9999))</f>
        <v>SLE</v>
      </c>
      <c r="D135" s="179">
        <v>759</v>
      </c>
      <c r="E135" s="71">
        <f t="shared" si="200"/>
        <v>2.8455284552845527E-2</v>
      </c>
      <c r="F135" s="14">
        <f t="shared" ref="F135" si="309">IFERROR(AVERAGE(D132:D136),"")</f>
        <v>738</v>
      </c>
      <c r="G135" s="73">
        <f t="shared" ref="G135" si="310">IFERROR(_xlfn.STDEV.S(D132:D136),"")</f>
        <v>17.190113437671084</v>
      </c>
      <c r="H135" s="77">
        <f t="shared" si="203"/>
        <v>2.3292836636410682E-2</v>
      </c>
    </row>
    <row r="136" spans="1:8" s="139" customFormat="1" ht="16" thickBot="1" x14ac:dyDescent="0.25">
      <c r="A136" s="29" t="str">
        <f t="shared" ref="A136:B151" si="311">IF(A132="","",A132)</f>
        <v>CIP0016</v>
      </c>
      <c r="B136" s="30" t="str">
        <f t="shared" si="311"/>
        <v>A</v>
      </c>
      <c r="C136" s="29" t="str">
        <f>IF(A136="","",LOOKUP(A136,'Table 1'!$A$3:$A$9999,'Table 1'!$I$3:$I$9999))</f>
        <v>SLE</v>
      </c>
      <c r="D136" s="182">
        <v>714</v>
      </c>
      <c r="E136" s="72">
        <f t="shared" si="200"/>
        <v>-3.2520325203252036E-2</v>
      </c>
      <c r="F136" s="13">
        <f t="shared" ref="F136" si="312">IFERROR(AVERAGE(D132:D136),"")</f>
        <v>738</v>
      </c>
      <c r="G136" s="74">
        <f t="shared" ref="G136" si="313">IFERROR(_xlfn.STDEV.S(D132:D136),"")</f>
        <v>17.190113437671084</v>
      </c>
      <c r="H136" s="78">
        <f t="shared" si="203"/>
        <v>2.3292836636410682E-2</v>
      </c>
    </row>
    <row r="137" spans="1:8" s="139" customFormat="1" x14ac:dyDescent="0.2">
      <c r="A137" s="113" t="s">
        <v>98</v>
      </c>
      <c r="B137" s="113" t="s">
        <v>174</v>
      </c>
      <c r="C137" s="31" t="str">
        <f>IF(A137="","",LOOKUP(A137,'Table 1'!$A$3:$A$9999,'Table 1'!$I$3:$I$9999))</f>
        <v>SLE</v>
      </c>
      <c r="D137" s="181">
        <v>745</v>
      </c>
      <c r="E137" s="70">
        <f t="shared" si="200"/>
        <v>-6.1366061899680129E-3</v>
      </c>
      <c r="F137" s="15">
        <f t="shared" ref="F137" si="314">IFERROR(AVERAGE(D137:D141),"")</f>
        <v>749.6</v>
      </c>
      <c r="G137" s="15">
        <f t="shared" ref="G137" si="315">IFERROR(_xlfn.STDEV.S(D137:D141),"")</f>
        <v>16.935170504013236</v>
      </c>
      <c r="H137" s="76">
        <f t="shared" si="203"/>
        <v>2.2592276552845833E-2</v>
      </c>
    </row>
    <row r="138" spans="1:8" s="139" customFormat="1" x14ac:dyDescent="0.2">
      <c r="A138" s="30" t="str">
        <f t="shared" ref="A138" si="316">IF(A137="","",A137)</f>
        <v>CIP0016</v>
      </c>
      <c r="B138" s="30" t="str">
        <f t="shared" si="204"/>
        <v>B</v>
      </c>
      <c r="C138" s="30" t="str">
        <f>IF(A138="","",LOOKUP(A138,'Table 1'!$A$3:$A$9999,'Table 1'!$I$3:$I$9999))</f>
        <v>SLE</v>
      </c>
      <c r="D138" s="179">
        <v>757</v>
      </c>
      <c r="E138" s="71">
        <f t="shared" si="200"/>
        <v>9.8719316969049856E-3</v>
      </c>
      <c r="F138" s="14">
        <f t="shared" ref="F138" si="317">IFERROR(AVERAGE(D137:D141),"")</f>
        <v>749.6</v>
      </c>
      <c r="G138" s="73">
        <f t="shared" ref="G138" si="318">IFERROR(_xlfn.STDEV.S(D137:D141),"")</f>
        <v>16.935170504013236</v>
      </c>
      <c r="H138" s="77">
        <f t="shared" si="203"/>
        <v>2.2592276552845833E-2</v>
      </c>
    </row>
    <row r="139" spans="1:8" s="139" customFormat="1" x14ac:dyDescent="0.2">
      <c r="A139" s="30" t="str">
        <f t="shared" ref="A139" si="319">IF(A137="","",A137)</f>
        <v>CIP0016</v>
      </c>
      <c r="B139" s="30" t="str">
        <f t="shared" si="305"/>
        <v>B</v>
      </c>
      <c r="C139" s="30" t="str">
        <f>IF(A139="","",LOOKUP(A139,'Table 1'!$A$3:$A$9999,'Table 1'!$I$3:$I$9999))</f>
        <v>SLE</v>
      </c>
      <c r="D139" s="179">
        <v>746</v>
      </c>
      <c r="E139" s="71">
        <f t="shared" si="200"/>
        <v>-4.8025613660619302E-3</v>
      </c>
      <c r="F139" s="14">
        <f t="shared" ref="F139" si="320">IFERROR(AVERAGE(D137:D141),"")</f>
        <v>749.6</v>
      </c>
      <c r="G139" s="73">
        <f t="shared" ref="G139" si="321">IFERROR(_xlfn.STDEV.S(D137:D141),"")</f>
        <v>16.935170504013236</v>
      </c>
      <c r="H139" s="77">
        <f t="shared" si="203"/>
        <v>2.2592276552845833E-2</v>
      </c>
    </row>
    <row r="140" spans="1:8" s="139" customFormat="1" x14ac:dyDescent="0.2">
      <c r="A140" s="30" t="str">
        <f t="shared" ref="A140" si="322">IF(A137="","",A137)</f>
        <v>CIP0016</v>
      </c>
      <c r="B140" s="30" t="str">
        <f t="shared" si="308"/>
        <v>B</v>
      </c>
      <c r="C140" s="30" t="str">
        <f>IF(A140="","",LOOKUP(A140,'Table 1'!$A$3:$A$9999,'Table 1'!$I$3:$I$9999))</f>
        <v>SLE</v>
      </c>
      <c r="D140" s="179">
        <v>727</v>
      </c>
      <c r="E140" s="71">
        <f t="shared" si="200"/>
        <v>-3.0149413020277512E-2</v>
      </c>
      <c r="F140" s="14">
        <f t="shared" ref="F140" si="323">IFERROR(AVERAGE(D137:D141),"")</f>
        <v>749.6</v>
      </c>
      <c r="G140" s="73">
        <f t="shared" ref="G140" si="324">IFERROR(_xlfn.STDEV.S(D137:D141),"")</f>
        <v>16.935170504013236</v>
      </c>
      <c r="H140" s="77">
        <f t="shared" si="203"/>
        <v>2.2592276552845833E-2</v>
      </c>
    </row>
    <row r="141" spans="1:8" s="139" customFormat="1" ht="16" thickBot="1" x14ac:dyDescent="0.25">
      <c r="A141" s="29" t="str">
        <f t="shared" ref="A141" si="325">IF(A137="","",A137)</f>
        <v>CIP0016</v>
      </c>
      <c r="B141" s="30" t="str">
        <f t="shared" si="311"/>
        <v>B</v>
      </c>
      <c r="C141" s="29" t="str">
        <f>IF(A141="","",LOOKUP(A141,'Table 1'!$A$3:$A$9999,'Table 1'!$I$3:$I$9999))</f>
        <v>SLE</v>
      </c>
      <c r="D141" s="182">
        <v>773</v>
      </c>
      <c r="E141" s="72">
        <f t="shared" si="200"/>
        <v>3.1216648879402318E-2</v>
      </c>
      <c r="F141" s="13">
        <f t="shared" ref="F141" si="326">IFERROR(AVERAGE(D137:D141),"")</f>
        <v>749.6</v>
      </c>
      <c r="G141" s="74">
        <f t="shared" ref="G141" si="327">IFERROR(_xlfn.STDEV.S(D137:D141),"")</f>
        <v>16.935170504013236</v>
      </c>
      <c r="H141" s="78">
        <f t="shared" si="203"/>
        <v>2.2592276552845833E-2</v>
      </c>
    </row>
    <row r="142" spans="1:8" s="139" customFormat="1" x14ac:dyDescent="0.2">
      <c r="A142" s="113" t="s">
        <v>101</v>
      </c>
      <c r="B142" s="113" t="s">
        <v>179</v>
      </c>
      <c r="C142" s="31" t="str">
        <f>IF(A142="","",LOOKUP(A142,'Table 1'!$A$3:$A$9999,'Table 1'!$I$3:$I$9999))</f>
        <v>SLE</v>
      </c>
      <c r="D142" s="181">
        <v>701</v>
      </c>
      <c r="E142" s="70">
        <f t="shared" si="200"/>
        <v>-7.1031009806520037E-2</v>
      </c>
      <c r="F142" s="15">
        <f t="shared" ref="F142" si="328">IFERROR(AVERAGE(D142:D146),"")</f>
        <v>754.6</v>
      </c>
      <c r="G142" s="15">
        <f t="shared" ref="G142" si="329">IFERROR(_xlfn.STDEV.S(D142:D146),"")</f>
        <v>47.051036120366149</v>
      </c>
      <c r="H142" s="76">
        <f t="shared" si="203"/>
        <v>6.2352287464042075E-2</v>
      </c>
    </row>
    <row r="143" spans="1:8" s="139" customFormat="1" x14ac:dyDescent="0.2">
      <c r="A143" s="30" t="str">
        <f t="shared" ref="A143" si="330">IF(A142="","",A142)</f>
        <v>CIP0017</v>
      </c>
      <c r="B143" s="30" t="str">
        <f t="shared" si="204"/>
        <v>A</v>
      </c>
      <c r="C143" s="30" t="str">
        <f>IF(A143="","",LOOKUP(A143,'Table 1'!$A$3:$A$9999,'Table 1'!$I$3:$I$9999))</f>
        <v>SLE</v>
      </c>
      <c r="D143" s="179">
        <v>782</v>
      </c>
      <c r="E143" s="71">
        <f t="shared" si="200"/>
        <v>3.6310628147362807E-2</v>
      </c>
      <c r="F143" s="14">
        <f t="shared" ref="F143" si="331">IFERROR(AVERAGE(D142:D146),"")</f>
        <v>754.6</v>
      </c>
      <c r="G143" s="73">
        <f t="shared" ref="G143" si="332">IFERROR(_xlfn.STDEV.S(D142:D146),"")</f>
        <v>47.051036120366149</v>
      </c>
      <c r="H143" s="77">
        <f t="shared" si="203"/>
        <v>6.2352287464042075E-2</v>
      </c>
    </row>
    <row r="144" spans="1:8" s="139" customFormat="1" x14ac:dyDescent="0.2">
      <c r="A144" s="30" t="str">
        <f t="shared" ref="A144" si="333">IF(A142="","",A142)</f>
        <v>CIP0017</v>
      </c>
      <c r="B144" s="30" t="str">
        <f t="shared" si="305"/>
        <v>A</v>
      </c>
      <c r="C144" s="30" t="str">
        <f>IF(A144="","",LOOKUP(A144,'Table 1'!$A$3:$A$9999,'Table 1'!$I$3:$I$9999))</f>
        <v>SLE</v>
      </c>
      <c r="D144" s="179">
        <v>798</v>
      </c>
      <c r="E144" s="71">
        <f t="shared" si="200"/>
        <v>5.7513914656771768E-2</v>
      </c>
      <c r="F144" s="14">
        <f t="shared" ref="F144" si="334">IFERROR(AVERAGE(D142:D146),"")</f>
        <v>754.6</v>
      </c>
      <c r="G144" s="73">
        <f t="shared" ref="G144" si="335">IFERROR(_xlfn.STDEV.S(D142:D146),"")</f>
        <v>47.051036120366149</v>
      </c>
      <c r="H144" s="77">
        <f t="shared" si="203"/>
        <v>6.2352287464042075E-2</v>
      </c>
    </row>
    <row r="145" spans="1:8" s="139" customFormat="1" x14ac:dyDescent="0.2">
      <c r="A145" s="30" t="str">
        <f t="shared" ref="A145" si="336">IF(A142="","",A142)</f>
        <v>CIP0017</v>
      </c>
      <c r="B145" s="30" t="str">
        <f t="shared" si="308"/>
        <v>A</v>
      </c>
      <c r="C145" s="30" t="str">
        <f>IF(A145="","",LOOKUP(A145,'Table 1'!$A$3:$A$9999,'Table 1'!$I$3:$I$9999))</f>
        <v>SLE</v>
      </c>
      <c r="D145" s="179">
        <v>786</v>
      </c>
      <c r="E145" s="71">
        <f t="shared" si="200"/>
        <v>4.1611449774715051E-2</v>
      </c>
      <c r="F145" s="14">
        <f t="shared" ref="F145" si="337">IFERROR(AVERAGE(D142:D146),"")</f>
        <v>754.6</v>
      </c>
      <c r="G145" s="73">
        <f t="shared" ref="G145" si="338">IFERROR(_xlfn.STDEV.S(D142:D146),"")</f>
        <v>47.051036120366149</v>
      </c>
      <c r="H145" s="77">
        <f t="shared" si="203"/>
        <v>6.2352287464042075E-2</v>
      </c>
    </row>
    <row r="146" spans="1:8" s="139" customFormat="1" ht="16" thickBot="1" x14ac:dyDescent="0.25">
      <c r="A146" s="29" t="str">
        <f t="shared" ref="A146" si="339">IF(A142="","",A142)</f>
        <v>CIP0017</v>
      </c>
      <c r="B146" s="30" t="str">
        <f t="shared" si="311"/>
        <v>A</v>
      </c>
      <c r="C146" s="29" t="str">
        <f>IF(A146="","",LOOKUP(A146,'Table 1'!$A$3:$A$9999,'Table 1'!$I$3:$I$9999))</f>
        <v>SLE</v>
      </c>
      <c r="D146" s="182">
        <v>706</v>
      </c>
      <c r="E146" s="72">
        <f t="shared" si="200"/>
        <v>-6.4404982772329741E-2</v>
      </c>
      <c r="F146" s="13">
        <f t="shared" ref="F146" si="340">IFERROR(AVERAGE(D142:D146),"")</f>
        <v>754.6</v>
      </c>
      <c r="G146" s="74">
        <f t="shared" ref="G146" si="341">IFERROR(_xlfn.STDEV.S(D142:D146),"")</f>
        <v>47.051036120366149</v>
      </c>
      <c r="H146" s="78">
        <f t="shared" si="203"/>
        <v>6.2352287464042075E-2</v>
      </c>
    </row>
    <row r="147" spans="1:8" s="139" customFormat="1" x14ac:dyDescent="0.2">
      <c r="A147" s="113" t="s">
        <v>101</v>
      </c>
      <c r="B147" s="113" t="s">
        <v>174</v>
      </c>
      <c r="C147" s="31" t="str">
        <f>IF(A147="","",LOOKUP(A147,'Table 1'!$A$3:$A$9999,'Table 1'!$I$3:$I$9999))</f>
        <v>SLE</v>
      </c>
      <c r="D147" s="181">
        <v>721</v>
      </c>
      <c r="E147" s="70">
        <f t="shared" si="200"/>
        <v>-2.1709633649932156E-2</v>
      </c>
      <c r="F147" s="15">
        <f t="shared" ref="F147" si="342">IFERROR(AVERAGE(D147:D151),"")</f>
        <v>737</v>
      </c>
      <c r="G147" s="15">
        <f t="shared" ref="G147" si="343">IFERROR(_xlfn.STDEV.S(D147:D151),"")</f>
        <v>31.614869919074472</v>
      </c>
      <c r="H147" s="76">
        <f t="shared" si="203"/>
        <v>4.2896702739585443E-2</v>
      </c>
    </row>
    <row r="148" spans="1:8" s="139" customFormat="1" x14ac:dyDescent="0.2">
      <c r="A148" s="30" t="str">
        <f t="shared" ref="A148" si="344">IF(A147="","",A147)</f>
        <v>CIP0017</v>
      </c>
      <c r="B148" s="30" t="str">
        <f t="shared" si="204"/>
        <v>B</v>
      </c>
      <c r="C148" s="30" t="str">
        <f>IF(A148="","",LOOKUP(A148,'Table 1'!$A$3:$A$9999,'Table 1'!$I$3:$I$9999))</f>
        <v>SLE</v>
      </c>
      <c r="D148" s="179">
        <v>743</v>
      </c>
      <c r="E148" s="71">
        <f t="shared" si="200"/>
        <v>8.1411126187245584E-3</v>
      </c>
      <c r="F148" s="14">
        <f t="shared" ref="F148" si="345">IFERROR(AVERAGE(D147:D151),"")</f>
        <v>737</v>
      </c>
      <c r="G148" s="73">
        <f t="shared" ref="G148" si="346">IFERROR(_xlfn.STDEV.S(D147:D151),"")</f>
        <v>31.614869919074472</v>
      </c>
      <c r="H148" s="77">
        <f t="shared" si="203"/>
        <v>4.2896702739585443E-2</v>
      </c>
    </row>
    <row r="149" spans="1:8" s="139" customFormat="1" x14ac:dyDescent="0.2">
      <c r="A149" s="30" t="str">
        <f t="shared" ref="A149" si="347">IF(A147="","",A147)</f>
        <v>CIP0017</v>
      </c>
      <c r="B149" s="30" t="str">
        <f t="shared" si="305"/>
        <v>B</v>
      </c>
      <c r="C149" s="30" t="str">
        <f>IF(A149="","",LOOKUP(A149,'Table 1'!$A$3:$A$9999,'Table 1'!$I$3:$I$9999))</f>
        <v>SLE</v>
      </c>
      <c r="D149" s="179">
        <v>701</v>
      </c>
      <c r="E149" s="71">
        <f t="shared" si="200"/>
        <v>-4.8846675712347354E-2</v>
      </c>
      <c r="F149" s="14">
        <f t="shared" ref="F149" si="348">IFERROR(AVERAGE(D147:D151),"")</f>
        <v>737</v>
      </c>
      <c r="G149" s="73">
        <f t="shared" ref="G149" si="349">IFERROR(_xlfn.STDEV.S(D147:D151),"")</f>
        <v>31.614869919074472</v>
      </c>
      <c r="H149" s="77">
        <f t="shared" si="203"/>
        <v>4.2896702739585443E-2</v>
      </c>
    </row>
    <row r="150" spans="1:8" s="139" customFormat="1" x14ac:dyDescent="0.2">
      <c r="A150" s="30" t="str">
        <f t="shared" ref="A150" si="350">IF(A147="","",A147)</f>
        <v>CIP0017</v>
      </c>
      <c r="B150" s="30" t="str">
        <f t="shared" si="308"/>
        <v>B</v>
      </c>
      <c r="C150" s="30" t="str">
        <f>IF(A150="","",LOOKUP(A150,'Table 1'!$A$3:$A$9999,'Table 1'!$I$3:$I$9999))</f>
        <v>SLE</v>
      </c>
      <c r="D150" s="179">
        <v>734</v>
      </c>
      <c r="E150" s="71">
        <f t="shared" si="200"/>
        <v>-4.0705563093622792E-3</v>
      </c>
      <c r="F150" s="14">
        <f t="shared" ref="F150" si="351">IFERROR(AVERAGE(D147:D151),"")</f>
        <v>737</v>
      </c>
      <c r="G150" s="73">
        <f t="shared" ref="G150" si="352">IFERROR(_xlfn.STDEV.S(D147:D151),"")</f>
        <v>31.614869919074472</v>
      </c>
      <c r="H150" s="77">
        <f t="shared" si="203"/>
        <v>4.2896702739585443E-2</v>
      </c>
    </row>
    <row r="151" spans="1:8" s="139" customFormat="1" ht="16" thickBot="1" x14ac:dyDescent="0.25">
      <c r="A151" s="29" t="str">
        <f t="shared" ref="A151" si="353">IF(A147="","",A147)</f>
        <v>CIP0017</v>
      </c>
      <c r="B151" s="30" t="str">
        <f t="shared" si="311"/>
        <v>B</v>
      </c>
      <c r="C151" s="29" t="str">
        <f>IF(A151="","",LOOKUP(A151,'Table 1'!$A$3:$A$9999,'Table 1'!$I$3:$I$9999))</f>
        <v>SLE</v>
      </c>
      <c r="D151" s="182">
        <v>786</v>
      </c>
      <c r="E151" s="72">
        <f t="shared" si="200"/>
        <v>6.6485753052917235E-2</v>
      </c>
      <c r="F151" s="13">
        <f t="shared" ref="F151" si="354">IFERROR(AVERAGE(D147:D151),"")</f>
        <v>737</v>
      </c>
      <c r="G151" s="74">
        <f t="shared" ref="G151" si="355">IFERROR(_xlfn.STDEV.S(D147:D151),"")</f>
        <v>31.614869919074472</v>
      </c>
      <c r="H151" s="78">
        <f t="shared" si="203"/>
        <v>4.2896702739585443E-2</v>
      </c>
    </row>
    <row r="152" spans="1:8" s="139" customFormat="1" x14ac:dyDescent="0.2">
      <c r="A152" s="113" t="s">
        <v>108</v>
      </c>
      <c r="B152" s="113" t="s">
        <v>179</v>
      </c>
      <c r="C152" s="31" t="str">
        <f>IF(A152="","",LOOKUP(A152,'Table 1'!$A$3:$A$9999,'Table 1'!$I$3:$I$9999))</f>
        <v>SLE</v>
      </c>
      <c r="D152" s="181">
        <v>828</v>
      </c>
      <c r="E152" s="70">
        <f t="shared" si="200"/>
        <v>5.5865921787709777E-3</v>
      </c>
      <c r="F152" s="15">
        <f t="shared" ref="F152" si="356">IFERROR(AVERAGE(D152:D156),"")</f>
        <v>823.4</v>
      </c>
      <c r="G152" s="15">
        <f t="shared" ref="G152" si="357">IFERROR(_xlfn.STDEV.S(D152:D156),"")</f>
        <v>37.666961650762332</v>
      </c>
      <c r="H152" s="76">
        <f t="shared" si="203"/>
        <v>4.5745642033959595E-2</v>
      </c>
    </row>
    <row r="153" spans="1:8" s="139" customFormat="1" x14ac:dyDescent="0.2">
      <c r="A153" s="30" t="str">
        <f t="shared" ref="A153" si="358">IF(A152="","",A152)</f>
        <v>CIP0018</v>
      </c>
      <c r="B153" s="30" t="str">
        <f t="shared" si="204"/>
        <v>A</v>
      </c>
      <c r="C153" s="30" t="str">
        <f>IF(A153="","",LOOKUP(A153,'Table 1'!$A$3:$A$9999,'Table 1'!$I$3:$I$9999))</f>
        <v>SLE</v>
      </c>
      <c r="D153" s="179">
        <v>784</v>
      </c>
      <c r="E153" s="71">
        <f t="shared" si="200"/>
        <v>-4.7850376487733763E-2</v>
      </c>
      <c r="F153" s="14">
        <f t="shared" ref="F153" si="359">IFERROR(AVERAGE(D152:D156),"")</f>
        <v>823.4</v>
      </c>
      <c r="G153" s="73">
        <f t="shared" ref="G153" si="360">IFERROR(_xlfn.STDEV.S(D152:D156),"")</f>
        <v>37.666961650762332</v>
      </c>
      <c r="H153" s="77">
        <f t="shared" si="203"/>
        <v>4.5745642033959595E-2</v>
      </c>
    </row>
    <row r="154" spans="1:8" s="139" customFormat="1" x14ac:dyDescent="0.2">
      <c r="A154" s="30" t="str">
        <f t="shared" ref="A154:B169" si="361">IF(A152="","",A152)</f>
        <v>CIP0018</v>
      </c>
      <c r="B154" s="30" t="str">
        <f t="shared" si="361"/>
        <v>A</v>
      </c>
      <c r="C154" s="30" t="str">
        <f>IF(A154="","",LOOKUP(A154,'Table 1'!$A$3:$A$9999,'Table 1'!$I$3:$I$9999))</f>
        <v>SLE</v>
      </c>
      <c r="D154" s="179">
        <v>792</v>
      </c>
      <c r="E154" s="71">
        <f t="shared" si="200"/>
        <v>-3.813456400291472E-2</v>
      </c>
      <c r="F154" s="14">
        <f t="shared" ref="F154" si="362">IFERROR(AVERAGE(D152:D156),"")</f>
        <v>823.4</v>
      </c>
      <c r="G154" s="73">
        <f t="shared" ref="G154" si="363">IFERROR(_xlfn.STDEV.S(D152:D156),"")</f>
        <v>37.666961650762332</v>
      </c>
      <c r="H154" s="77">
        <f t="shared" si="203"/>
        <v>4.5745642033959595E-2</v>
      </c>
    </row>
    <row r="155" spans="1:8" s="139" customFormat="1" x14ac:dyDescent="0.2">
      <c r="A155" s="30" t="str">
        <f t="shared" ref="A155:B170" si="364">IF(A152="","",A152)</f>
        <v>CIP0018</v>
      </c>
      <c r="B155" s="30" t="str">
        <f t="shared" si="364"/>
        <v>A</v>
      </c>
      <c r="C155" s="30" t="str">
        <f>IF(A155="","",LOOKUP(A155,'Table 1'!$A$3:$A$9999,'Table 1'!$I$3:$I$9999))</f>
        <v>SLE</v>
      </c>
      <c r="D155" s="179">
        <v>835</v>
      </c>
      <c r="E155" s="71">
        <f t="shared" si="200"/>
        <v>1.4087928102987641E-2</v>
      </c>
      <c r="F155" s="14">
        <f t="shared" ref="F155" si="365">IFERROR(AVERAGE(D152:D156),"")</f>
        <v>823.4</v>
      </c>
      <c r="G155" s="73">
        <f t="shared" ref="G155" si="366">IFERROR(_xlfn.STDEV.S(D152:D156),"")</f>
        <v>37.666961650762332</v>
      </c>
      <c r="H155" s="77">
        <f t="shared" si="203"/>
        <v>4.5745642033959595E-2</v>
      </c>
    </row>
    <row r="156" spans="1:8" s="139" customFormat="1" ht="16" thickBot="1" x14ac:dyDescent="0.25">
      <c r="A156" s="29" t="str">
        <f t="shared" ref="A156:B171" si="367">IF(A152="","",A152)</f>
        <v>CIP0018</v>
      </c>
      <c r="B156" s="30" t="str">
        <f t="shared" si="367"/>
        <v>A</v>
      </c>
      <c r="C156" s="29" t="str">
        <f>IF(A156="","",LOOKUP(A156,'Table 1'!$A$3:$A$9999,'Table 1'!$I$3:$I$9999))</f>
        <v>SLE</v>
      </c>
      <c r="D156" s="182">
        <v>878</v>
      </c>
      <c r="E156" s="72">
        <f t="shared" si="200"/>
        <v>6.6310420208889997E-2</v>
      </c>
      <c r="F156" s="13">
        <f t="shared" ref="F156" si="368">IFERROR(AVERAGE(D152:D156),"")</f>
        <v>823.4</v>
      </c>
      <c r="G156" s="74">
        <f t="shared" ref="G156" si="369">IFERROR(_xlfn.STDEV.S(D152:D156),"")</f>
        <v>37.666961650762332</v>
      </c>
      <c r="H156" s="78">
        <f t="shared" si="203"/>
        <v>4.5745642033959595E-2</v>
      </c>
    </row>
    <row r="157" spans="1:8" s="139" customFormat="1" x14ac:dyDescent="0.2">
      <c r="A157" s="113" t="s">
        <v>108</v>
      </c>
      <c r="B157" s="113" t="s">
        <v>174</v>
      </c>
      <c r="C157" s="31" t="str">
        <f>IF(A157="","",LOOKUP(A157,'Table 1'!$A$3:$A$9999,'Table 1'!$I$3:$I$9999))</f>
        <v>SLE</v>
      </c>
      <c r="D157" s="181">
        <v>825</v>
      </c>
      <c r="E157" s="70">
        <f t="shared" si="200"/>
        <v>1.6510596352883166E-2</v>
      </c>
      <c r="F157" s="15">
        <f t="shared" ref="F157" si="370">IFERROR(AVERAGE(D157:D161),"")</f>
        <v>811.6</v>
      </c>
      <c r="G157" s="15">
        <f t="shared" ref="G157" si="371">IFERROR(_xlfn.STDEV.S(D157:D161),"")</f>
        <v>38.233493170255841</v>
      </c>
      <c r="H157" s="76">
        <f t="shared" si="203"/>
        <v>4.7108789022000788E-2</v>
      </c>
    </row>
    <row r="158" spans="1:8" s="139" customFormat="1" x14ac:dyDescent="0.2">
      <c r="A158" s="30" t="str">
        <f t="shared" ref="A158" si="372">IF(A157="","",A157)</f>
        <v>CIP0018</v>
      </c>
      <c r="B158" s="30" t="str">
        <f t="shared" si="204"/>
        <v>B</v>
      </c>
      <c r="C158" s="30" t="str">
        <f>IF(A158="","",LOOKUP(A158,'Table 1'!$A$3:$A$9999,'Table 1'!$I$3:$I$9999))</f>
        <v>SLE</v>
      </c>
      <c r="D158" s="179">
        <v>825</v>
      </c>
      <c r="E158" s="71">
        <f t="shared" si="200"/>
        <v>1.6510596352883166E-2</v>
      </c>
      <c r="F158" s="14">
        <f t="shared" ref="F158" si="373">IFERROR(AVERAGE(D157:D161),"")</f>
        <v>811.6</v>
      </c>
      <c r="G158" s="73">
        <f t="shared" ref="G158" si="374">IFERROR(_xlfn.STDEV.S(D157:D161),"")</f>
        <v>38.233493170255841</v>
      </c>
      <c r="H158" s="77">
        <f t="shared" si="203"/>
        <v>4.7108789022000788E-2</v>
      </c>
    </row>
    <row r="159" spans="1:8" s="139" customFormat="1" x14ac:dyDescent="0.2">
      <c r="A159" s="30" t="str">
        <f t="shared" ref="A159" si="375">IF(A157="","",A157)</f>
        <v>CIP0018</v>
      </c>
      <c r="B159" s="30" t="str">
        <f t="shared" si="361"/>
        <v>B</v>
      </c>
      <c r="C159" s="30" t="str">
        <f>IF(A159="","",LOOKUP(A159,'Table 1'!$A$3:$A$9999,'Table 1'!$I$3:$I$9999))</f>
        <v>SLE</v>
      </c>
      <c r="D159" s="179">
        <v>861</v>
      </c>
      <c r="E159" s="71">
        <f t="shared" si="200"/>
        <v>6.0867422375554432E-2</v>
      </c>
      <c r="F159" s="14">
        <f t="shared" ref="F159" si="376">IFERROR(AVERAGE(D157:D161),"")</f>
        <v>811.6</v>
      </c>
      <c r="G159" s="73">
        <f t="shared" ref="G159" si="377">IFERROR(_xlfn.STDEV.S(D157:D161),"")</f>
        <v>38.233493170255841</v>
      </c>
      <c r="H159" s="77">
        <f t="shared" si="203"/>
        <v>4.7108789022000788E-2</v>
      </c>
    </row>
    <row r="160" spans="1:8" s="139" customFormat="1" x14ac:dyDescent="0.2">
      <c r="A160" s="30" t="str">
        <f t="shared" ref="A160" si="378">IF(A157="","",A157)</f>
        <v>CIP0018</v>
      </c>
      <c r="B160" s="30" t="str">
        <f t="shared" si="364"/>
        <v>B</v>
      </c>
      <c r="C160" s="30" t="str">
        <f>IF(A160="","",LOOKUP(A160,'Table 1'!$A$3:$A$9999,'Table 1'!$I$3:$I$9999))</f>
        <v>SLE</v>
      </c>
      <c r="D160" s="179">
        <v>782</v>
      </c>
      <c r="E160" s="71">
        <f t="shared" si="200"/>
        <v>-3.6471168063085292E-2</v>
      </c>
      <c r="F160" s="14">
        <f t="shared" ref="F160" si="379">IFERROR(AVERAGE(D157:D161),"")</f>
        <v>811.6</v>
      </c>
      <c r="G160" s="73">
        <f t="shared" ref="G160" si="380">IFERROR(_xlfn.STDEV.S(D157:D161),"")</f>
        <v>38.233493170255841</v>
      </c>
      <c r="H160" s="77">
        <f t="shared" si="203"/>
        <v>4.7108789022000788E-2</v>
      </c>
    </row>
    <row r="161" spans="1:8" s="139" customFormat="1" ht="16" thickBot="1" x14ac:dyDescent="0.25">
      <c r="A161" s="29" t="str">
        <f t="shared" ref="A161" si="381">IF(A157="","",A157)</f>
        <v>CIP0018</v>
      </c>
      <c r="B161" s="30" t="str">
        <f t="shared" si="367"/>
        <v>B</v>
      </c>
      <c r="C161" s="29" t="str">
        <f>IF(A161="","",LOOKUP(A161,'Table 1'!$A$3:$A$9999,'Table 1'!$I$3:$I$9999))</f>
        <v>SLE</v>
      </c>
      <c r="D161" s="182">
        <v>765</v>
      </c>
      <c r="E161" s="72">
        <f t="shared" ref="E161:E224" si="382">IFERROR((D161-F161)/F161,"")</f>
        <v>-5.7417447018235611E-2</v>
      </c>
      <c r="F161" s="13">
        <f t="shared" ref="F161" si="383">IFERROR(AVERAGE(D157:D161),"")</f>
        <v>811.6</v>
      </c>
      <c r="G161" s="74">
        <f t="shared" ref="G161" si="384">IFERROR(_xlfn.STDEV.S(D157:D161),"")</f>
        <v>38.233493170255841</v>
      </c>
      <c r="H161" s="78">
        <f t="shared" ref="H161:H224" si="385">IFERROR(G161/F161,"")</f>
        <v>4.7108789022000788E-2</v>
      </c>
    </row>
    <row r="162" spans="1:8" s="139" customFormat="1" x14ac:dyDescent="0.2">
      <c r="A162" s="113" t="s">
        <v>110</v>
      </c>
      <c r="B162" s="113" t="s">
        <v>179</v>
      </c>
      <c r="C162" s="31" t="str">
        <f>IF(A162="","",LOOKUP(A162,'Table 1'!$A$3:$A$9999,'Table 1'!$I$3:$I$9999))</f>
        <v>SLE</v>
      </c>
      <c r="D162" s="181">
        <v>734</v>
      </c>
      <c r="E162" s="70">
        <f t="shared" si="382"/>
        <v>4.1039671682626538E-3</v>
      </c>
      <c r="F162" s="15">
        <f t="shared" ref="F162" si="386">IFERROR(AVERAGE(D162:D166),"")</f>
        <v>731</v>
      </c>
      <c r="G162" s="15">
        <f t="shared" ref="G162" si="387">IFERROR(_xlfn.STDEV.S(D162:D166),"")</f>
        <v>6.7082039324993694</v>
      </c>
      <c r="H162" s="76">
        <f t="shared" si="385"/>
        <v>9.1767495656626119E-3</v>
      </c>
    </row>
    <row r="163" spans="1:8" s="139" customFormat="1" x14ac:dyDescent="0.2">
      <c r="A163" s="30" t="str">
        <f t="shared" ref="A163:B223" si="388">IF(A162="","",A162)</f>
        <v>CIP0019</v>
      </c>
      <c r="B163" s="30" t="str">
        <f t="shared" si="388"/>
        <v>A</v>
      </c>
      <c r="C163" s="30" t="str">
        <f>IF(A163="","",LOOKUP(A163,'Table 1'!$A$3:$A$9999,'Table 1'!$I$3:$I$9999))</f>
        <v>SLE</v>
      </c>
      <c r="D163" s="179">
        <v>740</v>
      </c>
      <c r="E163" s="71">
        <f t="shared" si="382"/>
        <v>1.2311901504787962E-2</v>
      </c>
      <c r="F163" s="14">
        <f t="shared" ref="F163" si="389">IFERROR(AVERAGE(D162:D166),"")</f>
        <v>731</v>
      </c>
      <c r="G163" s="73">
        <f t="shared" ref="G163" si="390">IFERROR(_xlfn.STDEV.S(D162:D166),"")</f>
        <v>6.7082039324993694</v>
      </c>
      <c r="H163" s="77">
        <f t="shared" si="385"/>
        <v>9.1767495656626119E-3</v>
      </c>
    </row>
    <row r="164" spans="1:8" s="139" customFormat="1" x14ac:dyDescent="0.2">
      <c r="A164" s="30" t="str">
        <f t="shared" ref="A164" si="391">IF(A162="","",A162)</f>
        <v>CIP0019</v>
      </c>
      <c r="B164" s="30" t="str">
        <f t="shared" si="361"/>
        <v>A</v>
      </c>
      <c r="C164" s="30" t="str">
        <f>IF(A164="","",LOOKUP(A164,'Table 1'!$A$3:$A$9999,'Table 1'!$I$3:$I$9999))</f>
        <v>SLE</v>
      </c>
      <c r="D164" s="179">
        <v>728</v>
      </c>
      <c r="E164" s="71">
        <f t="shared" si="382"/>
        <v>-4.1039671682626538E-3</v>
      </c>
      <c r="F164" s="14">
        <f t="shared" ref="F164" si="392">IFERROR(AVERAGE(D162:D166),"")</f>
        <v>731</v>
      </c>
      <c r="G164" s="73">
        <f t="shared" ref="G164" si="393">IFERROR(_xlfn.STDEV.S(D162:D166),"")</f>
        <v>6.7082039324993694</v>
      </c>
      <c r="H164" s="77">
        <f t="shared" si="385"/>
        <v>9.1767495656626119E-3</v>
      </c>
    </row>
    <row r="165" spans="1:8" s="139" customFormat="1" x14ac:dyDescent="0.2">
      <c r="A165" s="30" t="str">
        <f t="shared" ref="A165" si="394">IF(A162="","",A162)</f>
        <v>CIP0019</v>
      </c>
      <c r="B165" s="30" t="str">
        <f t="shared" si="364"/>
        <v>A</v>
      </c>
      <c r="C165" s="30" t="str">
        <f>IF(A165="","",LOOKUP(A165,'Table 1'!$A$3:$A$9999,'Table 1'!$I$3:$I$9999))</f>
        <v>SLE</v>
      </c>
      <c r="D165" s="179">
        <v>731</v>
      </c>
      <c r="E165" s="71">
        <f t="shared" si="382"/>
        <v>0</v>
      </c>
      <c r="F165" s="14">
        <f t="shared" ref="F165" si="395">IFERROR(AVERAGE(D162:D166),"")</f>
        <v>731</v>
      </c>
      <c r="G165" s="73">
        <f t="shared" ref="G165" si="396">IFERROR(_xlfn.STDEV.S(D162:D166),"")</f>
        <v>6.7082039324993694</v>
      </c>
      <c r="H165" s="77">
        <f t="shared" si="385"/>
        <v>9.1767495656626119E-3</v>
      </c>
    </row>
    <row r="166" spans="1:8" s="139" customFormat="1" ht="16" thickBot="1" x14ac:dyDescent="0.25">
      <c r="A166" s="29" t="str">
        <f t="shared" ref="A166" si="397">IF(A162="","",A162)</f>
        <v>CIP0019</v>
      </c>
      <c r="B166" s="30" t="str">
        <f t="shared" si="367"/>
        <v>A</v>
      </c>
      <c r="C166" s="29" t="str">
        <f>IF(A166="","",LOOKUP(A166,'Table 1'!$A$3:$A$9999,'Table 1'!$I$3:$I$9999))</f>
        <v>SLE</v>
      </c>
      <c r="D166" s="182">
        <v>722</v>
      </c>
      <c r="E166" s="72">
        <f t="shared" si="382"/>
        <v>-1.2311901504787962E-2</v>
      </c>
      <c r="F166" s="13">
        <f t="shared" ref="F166" si="398">IFERROR(AVERAGE(D162:D166),"")</f>
        <v>731</v>
      </c>
      <c r="G166" s="74">
        <f t="shared" ref="G166" si="399">IFERROR(_xlfn.STDEV.S(D162:D166),"")</f>
        <v>6.7082039324993694</v>
      </c>
      <c r="H166" s="78">
        <f t="shared" si="385"/>
        <v>9.1767495656626119E-3</v>
      </c>
    </row>
    <row r="167" spans="1:8" s="139" customFormat="1" x14ac:dyDescent="0.2">
      <c r="A167" s="113" t="s">
        <v>110</v>
      </c>
      <c r="B167" s="113" t="s">
        <v>174</v>
      </c>
      <c r="C167" s="31" t="str">
        <f>IF(A167="","",LOOKUP(A167,'Table 1'!$A$3:$A$9999,'Table 1'!$I$3:$I$9999))</f>
        <v>SLE</v>
      </c>
      <c r="D167" s="181">
        <v>722</v>
      </c>
      <c r="E167" s="70">
        <f t="shared" si="382"/>
        <v>-1.0145324924595528E-2</v>
      </c>
      <c r="F167" s="15">
        <f t="shared" ref="F167" si="400">IFERROR(AVERAGE(D167:D171),"")</f>
        <v>729.4</v>
      </c>
      <c r="G167" s="15">
        <f t="shared" ref="G167" si="401">IFERROR(_xlfn.STDEV.S(D167:D171),"")</f>
        <v>7.9246451024635798</v>
      </c>
      <c r="H167" s="76">
        <f t="shared" si="385"/>
        <v>1.0864608037378091E-2</v>
      </c>
    </row>
    <row r="168" spans="1:8" s="139" customFormat="1" x14ac:dyDescent="0.2">
      <c r="A168" s="30" t="str">
        <f t="shared" ref="A168" si="402">IF(A167="","",A167)</f>
        <v>CIP0019</v>
      </c>
      <c r="B168" s="30" t="str">
        <f t="shared" si="388"/>
        <v>B</v>
      </c>
      <c r="C168" s="30" t="str">
        <f>IF(A168="","",LOOKUP(A168,'Table 1'!$A$3:$A$9999,'Table 1'!$I$3:$I$9999))</f>
        <v>SLE</v>
      </c>
      <c r="D168" s="179">
        <v>732</v>
      </c>
      <c r="E168" s="71">
        <f t="shared" si="382"/>
        <v>3.5645736221552272E-3</v>
      </c>
      <c r="F168" s="14">
        <f t="shared" ref="F168" si="403">IFERROR(AVERAGE(D167:D171),"")</f>
        <v>729.4</v>
      </c>
      <c r="G168" s="73">
        <f t="shared" ref="G168" si="404">IFERROR(_xlfn.STDEV.S(D167:D171),"")</f>
        <v>7.9246451024635798</v>
      </c>
      <c r="H168" s="77">
        <f t="shared" si="385"/>
        <v>1.0864608037378091E-2</v>
      </c>
    </row>
    <row r="169" spans="1:8" s="139" customFormat="1" x14ac:dyDescent="0.2">
      <c r="A169" s="30" t="str">
        <f t="shared" ref="A169" si="405">IF(A167="","",A167)</f>
        <v>CIP0019</v>
      </c>
      <c r="B169" s="30" t="str">
        <f t="shared" si="361"/>
        <v>B</v>
      </c>
      <c r="C169" s="30" t="str">
        <f>IF(A169="","",LOOKUP(A169,'Table 1'!$A$3:$A$9999,'Table 1'!$I$3:$I$9999))</f>
        <v>SLE</v>
      </c>
      <c r="D169" s="179">
        <v>740</v>
      </c>
      <c r="E169" s="71">
        <f t="shared" si="382"/>
        <v>1.453249245955583E-2</v>
      </c>
      <c r="F169" s="14">
        <f t="shared" ref="F169" si="406">IFERROR(AVERAGE(D167:D171),"")</f>
        <v>729.4</v>
      </c>
      <c r="G169" s="73">
        <f t="shared" ref="G169" si="407">IFERROR(_xlfn.STDEV.S(D167:D171),"")</f>
        <v>7.9246451024635798</v>
      </c>
      <c r="H169" s="77">
        <f t="shared" si="385"/>
        <v>1.0864608037378091E-2</v>
      </c>
    </row>
    <row r="170" spans="1:8" s="139" customFormat="1" x14ac:dyDescent="0.2">
      <c r="A170" s="30" t="str">
        <f t="shared" ref="A170" si="408">IF(A167="","",A167)</f>
        <v>CIP0019</v>
      </c>
      <c r="B170" s="30" t="str">
        <f t="shared" si="364"/>
        <v>B</v>
      </c>
      <c r="C170" s="30" t="str">
        <f>IF(A170="","",LOOKUP(A170,'Table 1'!$A$3:$A$9999,'Table 1'!$I$3:$I$9999))</f>
        <v>SLE</v>
      </c>
      <c r="D170" s="179">
        <v>721</v>
      </c>
      <c r="E170" s="71">
        <f t="shared" si="382"/>
        <v>-1.1516314779270603E-2</v>
      </c>
      <c r="F170" s="14">
        <f t="shared" ref="F170" si="409">IFERROR(AVERAGE(D167:D171),"")</f>
        <v>729.4</v>
      </c>
      <c r="G170" s="73">
        <f t="shared" ref="G170" si="410">IFERROR(_xlfn.STDEV.S(D167:D171),"")</f>
        <v>7.9246451024635798</v>
      </c>
      <c r="H170" s="77">
        <f t="shared" si="385"/>
        <v>1.0864608037378091E-2</v>
      </c>
    </row>
    <row r="171" spans="1:8" s="139" customFormat="1" ht="16" thickBot="1" x14ac:dyDescent="0.25">
      <c r="A171" s="29" t="str">
        <f t="shared" ref="A171" si="411">IF(A167="","",A167)</f>
        <v>CIP0019</v>
      </c>
      <c r="B171" s="30" t="str">
        <f t="shared" si="367"/>
        <v>B</v>
      </c>
      <c r="C171" s="29" t="str">
        <f>IF(A171="","",LOOKUP(A171,'Table 1'!$A$3:$A$9999,'Table 1'!$I$3:$I$9999))</f>
        <v>SLE</v>
      </c>
      <c r="D171" s="182">
        <v>732</v>
      </c>
      <c r="E171" s="72">
        <f t="shared" si="382"/>
        <v>3.5645736221552272E-3</v>
      </c>
      <c r="F171" s="13">
        <f t="shared" ref="F171" si="412">IFERROR(AVERAGE(D167:D171),"")</f>
        <v>729.4</v>
      </c>
      <c r="G171" s="74">
        <f t="shared" ref="G171" si="413">IFERROR(_xlfn.STDEV.S(D167:D171),"")</f>
        <v>7.9246451024635798</v>
      </c>
      <c r="H171" s="78">
        <f t="shared" si="385"/>
        <v>1.0864608037378091E-2</v>
      </c>
    </row>
    <row r="172" spans="1:8" s="139" customFormat="1" x14ac:dyDescent="0.2">
      <c r="A172" s="113" t="s">
        <v>113</v>
      </c>
      <c r="B172" s="113" t="s">
        <v>179</v>
      </c>
      <c r="C172" s="31" t="str">
        <f>IF(A172="","",LOOKUP(A172,'Table 1'!$A$3:$A$9999,'Table 1'!$I$3:$I$9999))</f>
        <v>SLE</v>
      </c>
      <c r="D172" s="181">
        <v>894</v>
      </c>
      <c r="E172" s="70">
        <f t="shared" si="382"/>
        <v>1.3835336811068322E-2</v>
      </c>
      <c r="F172" s="15">
        <f t="shared" ref="F172" si="414">IFERROR(AVERAGE(D172:D176),"")</f>
        <v>881.8</v>
      </c>
      <c r="G172" s="15">
        <f t="shared" ref="G172" si="415">IFERROR(_xlfn.STDEV.S(D172:D176),"")</f>
        <v>14.618481453283716</v>
      </c>
      <c r="H172" s="76">
        <f t="shared" si="385"/>
        <v>1.6578001194470081E-2</v>
      </c>
    </row>
    <row r="173" spans="1:8" s="139" customFormat="1" x14ac:dyDescent="0.2">
      <c r="A173" s="30" t="str">
        <f t="shared" ref="A173" si="416">IF(A172="","",A172)</f>
        <v>CIP0020</v>
      </c>
      <c r="B173" s="30" t="str">
        <f t="shared" si="388"/>
        <v>A</v>
      </c>
      <c r="C173" s="30" t="str">
        <f>IF(A173="","",LOOKUP(A173,'Table 1'!$A$3:$A$9999,'Table 1'!$I$3:$I$9999))</f>
        <v>SLE</v>
      </c>
      <c r="D173" s="179">
        <v>888</v>
      </c>
      <c r="E173" s="71">
        <f t="shared" si="382"/>
        <v>7.0310728056249099E-3</v>
      </c>
      <c r="F173" s="14">
        <f t="shared" ref="F173" si="417">IFERROR(AVERAGE(D172:D176),"")</f>
        <v>881.8</v>
      </c>
      <c r="G173" s="73">
        <f t="shared" ref="G173" si="418">IFERROR(_xlfn.STDEV.S(D172:D176),"")</f>
        <v>14.618481453283716</v>
      </c>
      <c r="H173" s="77">
        <f t="shared" si="385"/>
        <v>1.6578001194470081E-2</v>
      </c>
    </row>
    <row r="174" spans="1:8" s="139" customFormat="1" x14ac:dyDescent="0.2">
      <c r="A174" s="30" t="str">
        <f t="shared" ref="A174:B189" si="419">IF(A172="","",A172)</f>
        <v>CIP0020</v>
      </c>
      <c r="B174" s="30" t="str">
        <f t="shared" si="419"/>
        <v>A</v>
      </c>
      <c r="C174" s="30" t="str">
        <f>IF(A174="","",LOOKUP(A174,'Table 1'!$A$3:$A$9999,'Table 1'!$I$3:$I$9999))</f>
        <v>SLE</v>
      </c>
      <c r="D174" s="179">
        <v>857</v>
      </c>
      <c r="E174" s="71">
        <f t="shared" si="382"/>
        <v>-2.8124291222499383E-2</v>
      </c>
      <c r="F174" s="14">
        <f t="shared" ref="F174" si="420">IFERROR(AVERAGE(D172:D176),"")</f>
        <v>881.8</v>
      </c>
      <c r="G174" s="73">
        <f t="shared" ref="G174" si="421">IFERROR(_xlfn.STDEV.S(D172:D176),"")</f>
        <v>14.618481453283716</v>
      </c>
      <c r="H174" s="77">
        <f t="shared" si="385"/>
        <v>1.6578001194470081E-2</v>
      </c>
    </row>
    <row r="175" spans="1:8" s="139" customFormat="1" x14ac:dyDescent="0.2">
      <c r="A175" s="30" t="str">
        <f t="shared" ref="A175:B190" si="422">IF(A172="","",A172)</f>
        <v>CIP0020</v>
      </c>
      <c r="B175" s="30" t="str">
        <f t="shared" si="422"/>
        <v>A</v>
      </c>
      <c r="C175" s="30" t="str">
        <f>IF(A175="","",LOOKUP(A175,'Table 1'!$A$3:$A$9999,'Table 1'!$I$3:$I$9999))</f>
        <v>SLE</v>
      </c>
      <c r="D175" s="179">
        <v>881</v>
      </c>
      <c r="E175" s="71">
        <f t="shared" si="382"/>
        <v>-9.0723520072573665E-4</v>
      </c>
      <c r="F175" s="14">
        <f t="shared" ref="F175" si="423">IFERROR(AVERAGE(D172:D176),"")</f>
        <v>881.8</v>
      </c>
      <c r="G175" s="73">
        <f t="shared" ref="G175" si="424">IFERROR(_xlfn.STDEV.S(D172:D176),"")</f>
        <v>14.618481453283716</v>
      </c>
      <c r="H175" s="77">
        <f t="shared" si="385"/>
        <v>1.6578001194470081E-2</v>
      </c>
    </row>
    <row r="176" spans="1:8" s="139" customFormat="1" ht="16" thickBot="1" x14ac:dyDescent="0.25">
      <c r="A176" s="29" t="str">
        <f t="shared" ref="A176:B191" si="425">IF(A172="","",A172)</f>
        <v>CIP0020</v>
      </c>
      <c r="B176" s="30" t="str">
        <f t="shared" si="425"/>
        <v>A</v>
      </c>
      <c r="C176" s="29" t="str">
        <f>IF(A176="","",LOOKUP(A176,'Table 1'!$A$3:$A$9999,'Table 1'!$I$3:$I$9999))</f>
        <v>SLE</v>
      </c>
      <c r="D176" s="182">
        <v>889</v>
      </c>
      <c r="E176" s="72">
        <f t="shared" si="382"/>
        <v>8.1651168065321449E-3</v>
      </c>
      <c r="F176" s="13">
        <f t="shared" ref="F176" si="426">IFERROR(AVERAGE(D172:D176),"")</f>
        <v>881.8</v>
      </c>
      <c r="G176" s="74">
        <f t="shared" ref="G176" si="427">IFERROR(_xlfn.STDEV.S(D172:D176),"")</f>
        <v>14.618481453283716</v>
      </c>
      <c r="H176" s="78">
        <f t="shared" si="385"/>
        <v>1.6578001194470081E-2</v>
      </c>
    </row>
    <row r="177" spans="1:8" s="139" customFormat="1" x14ac:dyDescent="0.2">
      <c r="A177" s="113" t="s">
        <v>113</v>
      </c>
      <c r="B177" s="113" t="s">
        <v>174</v>
      </c>
      <c r="C177" s="31" t="str">
        <f>IF(A177="","",LOOKUP(A177,'Table 1'!$A$3:$A$9999,'Table 1'!$I$3:$I$9999))</f>
        <v>SLE</v>
      </c>
      <c r="D177" s="181">
        <v>907</v>
      </c>
      <c r="E177" s="70">
        <f t="shared" si="382"/>
        <v>1.2276785714285714E-2</v>
      </c>
      <c r="F177" s="15">
        <f t="shared" ref="F177" si="428">IFERROR(AVERAGE(D177:D181),"")</f>
        <v>896</v>
      </c>
      <c r="G177" s="15">
        <f t="shared" ref="G177" si="429">IFERROR(_xlfn.STDEV.S(D177:D181),"")</f>
        <v>6.9641941385920596</v>
      </c>
      <c r="H177" s="76">
        <f t="shared" si="385"/>
        <v>7.7725381011072093E-3</v>
      </c>
    </row>
    <row r="178" spans="1:8" s="139" customFormat="1" x14ac:dyDescent="0.2">
      <c r="A178" s="30" t="str">
        <f t="shared" ref="A178" si="430">IF(A177="","",A177)</f>
        <v>CIP0020</v>
      </c>
      <c r="B178" s="30" t="str">
        <f t="shared" si="388"/>
        <v>B</v>
      </c>
      <c r="C178" s="30" t="str">
        <f>IF(A178="","",LOOKUP(A178,'Table 1'!$A$3:$A$9999,'Table 1'!$I$3:$I$9999))</f>
        <v>SLE</v>
      </c>
      <c r="D178" s="179">
        <v>897</v>
      </c>
      <c r="E178" s="71">
        <f t="shared" si="382"/>
        <v>1.1160714285714285E-3</v>
      </c>
      <c r="F178" s="14">
        <f t="shared" ref="F178" si="431">IFERROR(AVERAGE(D177:D181),"")</f>
        <v>896</v>
      </c>
      <c r="G178" s="73">
        <f t="shared" ref="G178" si="432">IFERROR(_xlfn.STDEV.S(D177:D181),"")</f>
        <v>6.9641941385920596</v>
      </c>
      <c r="H178" s="77">
        <f t="shared" si="385"/>
        <v>7.7725381011072093E-3</v>
      </c>
    </row>
    <row r="179" spans="1:8" s="139" customFormat="1" x14ac:dyDescent="0.2">
      <c r="A179" s="30" t="str">
        <f t="shared" ref="A179" si="433">IF(A177="","",A177)</f>
        <v>CIP0020</v>
      </c>
      <c r="B179" s="30" t="str">
        <f t="shared" si="419"/>
        <v>B</v>
      </c>
      <c r="C179" s="30" t="str">
        <f>IF(A179="","",LOOKUP(A179,'Table 1'!$A$3:$A$9999,'Table 1'!$I$3:$I$9999))</f>
        <v>SLE</v>
      </c>
      <c r="D179" s="179">
        <v>890</v>
      </c>
      <c r="E179" s="71">
        <f t="shared" si="382"/>
        <v>-6.6964285714285711E-3</v>
      </c>
      <c r="F179" s="14">
        <f t="shared" ref="F179" si="434">IFERROR(AVERAGE(D177:D181),"")</f>
        <v>896</v>
      </c>
      <c r="G179" s="73">
        <f t="shared" ref="G179" si="435">IFERROR(_xlfn.STDEV.S(D177:D181),"")</f>
        <v>6.9641941385920596</v>
      </c>
      <c r="H179" s="77">
        <f t="shared" si="385"/>
        <v>7.7725381011072093E-3</v>
      </c>
    </row>
    <row r="180" spans="1:8" s="139" customFormat="1" x14ac:dyDescent="0.2">
      <c r="A180" s="30" t="str">
        <f t="shared" ref="A180" si="436">IF(A177="","",A177)</f>
        <v>CIP0020</v>
      </c>
      <c r="B180" s="30" t="str">
        <f t="shared" si="422"/>
        <v>B</v>
      </c>
      <c r="C180" s="30" t="str">
        <f>IF(A180="","",LOOKUP(A180,'Table 1'!$A$3:$A$9999,'Table 1'!$I$3:$I$9999))</f>
        <v>SLE</v>
      </c>
      <c r="D180" s="179">
        <v>890</v>
      </c>
      <c r="E180" s="71">
        <f t="shared" si="382"/>
        <v>-6.6964285714285711E-3</v>
      </c>
      <c r="F180" s="14">
        <f t="shared" ref="F180" si="437">IFERROR(AVERAGE(D177:D181),"")</f>
        <v>896</v>
      </c>
      <c r="G180" s="73">
        <f t="shared" ref="G180" si="438">IFERROR(_xlfn.STDEV.S(D177:D181),"")</f>
        <v>6.9641941385920596</v>
      </c>
      <c r="H180" s="77">
        <f t="shared" si="385"/>
        <v>7.7725381011072093E-3</v>
      </c>
    </row>
    <row r="181" spans="1:8" s="139" customFormat="1" ht="16" thickBot="1" x14ac:dyDescent="0.25">
      <c r="A181" s="29" t="str">
        <f t="shared" ref="A181" si="439">IF(A177="","",A177)</f>
        <v>CIP0020</v>
      </c>
      <c r="B181" s="30" t="str">
        <f t="shared" si="425"/>
        <v>B</v>
      </c>
      <c r="C181" s="29" t="str">
        <f>IF(A181="","",LOOKUP(A181,'Table 1'!$A$3:$A$9999,'Table 1'!$I$3:$I$9999))</f>
        <v>SLE</v>
      </c>
      <c r="D181" s="182">
        <v>896</v>
      </c>
      <c r="E181" s="72">
        <f t="shared" si="382"/>
        <v>0</v>
      </c>
      <c r="F181" s="13">
        <f t="shared" ref="F181" si="440">IFERROR(AVERAGE(D177:D181),"")</f>
        <v>896</v>
      </c>
      <c r="G181" s="74">
        <f t="shared" ref="G181" si="441">IFERROR(_xlfn.STDEV.S(D177:D181),"")</f>
        <v>6.9641941385920596</v>
      </c>
      <c r="H181" s="78">
        <f t="shared" si="385"/>
        <v>7.7725381011072093E-3</v>
      </c>
    </row>
    <row r="182" spans="1:8" s="139" customFormat="1" x14ac:dyDescent="0.2">
      <c r="A182" s="113" t="s">
        <v>117</v>
      </c>
      <c r="B182" s="113" t="s">
        <v>179</v>
      </c>
      <c r="C182" s="31" t="str">
        <f>IF(A182="","",LOOKUP(A182,'Table 1'!$A$3:$A$9999,'Table 1'!$I$3:$I$9999))</f>
        <v>SLE</v>
      </c>
      <c r="D182" s="181">
        <v>784</v>
      </c>
      <c r="E182" s="70">
        <f t="shared" si="382"/>
        <v>9.7887686759402671E-3</v>
      </c>
      <c r="F182" s="15">
        <f t="shared" ref="F182" si="442">IFERROR(AVERAGE(D182:D186),"")</f>
        <v>776.4</v>
      </c>
      <c r="G182" s="15">
        <f t="shared" ref="G182" si="443">IFERROR(_xlfn.STDEV.S(D182:D186),"")</f>
        <v>5.9413803110051786</v>
      </c>
      <c r="H182" s="76">
        <f t="shared" si="385"/>
        <v>7.652473352659942E-3</v>
      </c>
    </row>
    <row r="183" spans="1:8" s="139" customFormat="1" x14ac:dyDescent="0.2">
      <c r="A183" s="30" t="str">
        <f t="shared" ref="A183" si="444">IF(A182="","",A182)</f>
        <v>CIP0021</v>
      </c>
      <c r="B183" s="30" t="str">
        <f t="shared" si="388"/>
        <v>A</v>
      </c>
      <c r="C183" s="30" t="str">
        <f>IF(A183="","",LOOKUP(A183,'Table 1'!$A$3:$A$9999,'Table 1'!$I$3:$I$9999))</f>
        <v>SLE</v>
      </c>
      <c r="D183" s="179">
        <v>772</v>
      </c>
      <c r="E183" s="71">
        <f t="shared" si="382"/>
        <v>-5.6671818650180028E-3</v>
      </c>
      <c r="F183" s="14">
        <f t="shared" ref="F183" si="445">IFERROR(AVERAGE(D182:D186),"")</f>
        <v>776.4</v>
      </c>
      <c r="G183" s="73">
        <f t="shared" ref="G183" si="446">IFERROR(_xlfn.STDEV.S(D182:D186),"")</f>
        <v>5.9413803110051786</v>
      </c>
      <c r="H183" s="77">
        <f t="shared" si="385"/>
        <v>7.652473352659942E-3</v>
      </c>
    </row>
    <row r="184" spans="1:8" s="139" customFormat="1" x14ac:dyDescent="0.2">
      <c r="A184" s="30" t="str">
        <f t="shared" ref="A184" si="447">IF(A182="","",A182)</f>
        <v>CIP0021</v>
      </c>
      <c r="B184" s="30" t="str">
        <f t="shared" si="419"/>
        <v>A</v>
      </c>
      <c r="C184" s="30" t="str">
        <f>IF(A184="","",LOOKUP(A184,'Table 1'!$A$3:$A$9999,'Table 1'!$I$3:$I$9999))</f>
        <v>SLE</v>
      </c>
      <c r="D184" s="179">
        <v>770</v>
      </c>
      <c r="E184" s="71">
        <f t="shared" si="382"/>
        <v>-8.243173621844381E-3</v>
      </c>
      <c r="F184" s="14">
        <f t="shared" ref="F184" si="448">IFERROR(AVERAGE(D182:D186),"")</f>
        <v>776.4</v>
      </c>
      <c r="G184" s="73">
        <f t="shared" ref="G184" si="449">IFERROR(_xlfn.STDEV.S(D182:D186),"")</f>
        <v>5.9413803110051786</v>
      </c>
      <c r="H184" s="77">
        <f t="shared" si="385"/>
        <v>7.652473352659942E-3</v>
      </c>
    </row>
    <row r="185" spans="1:8" s="139" customFormat="1" x14ac:dyDescent="0.2">
      <c r="A185" s="30" t="str">
        <f t="shared" ref="A185" si="450">IF(A182="","",A182)</f>
        <v>CIP0021</v>
      </c>
      <c r="B185" s="30" t="str">
        <f t="shared" si="422"/>
        <v>A</v>
      </c>
      <c r="C185" s="30" t="str">
        <f>IF(A185="","",LOOKUP(A185,'Table 1'!$A$3:$A$9999,'Table 1'!$I$3:$I$9999))</f>
        <v>SLE</v>
      </c>
      <c r="D185" s="179">
        <v>775</v>
      </c>
      <c r="E185" s="71">
        <f t="shared" si="382"/>
        <v>-1.8031942297784356E-3</v>
      </c>
      <c r="F185" s="14">
        <f t="shared" ref="F185" si="451">IFERROR(AVERAGE(D182:D186),"")</f>
        <v>776.4</v>
      </c>
      <c r="G185" s="73">
        <f t="shared" ref="G185" si="452">IFERROR(_xlfn.STDEV.S(D182:D186),"")</f>
        <v>5.9413803110051786</v>
      </c>
      <c r="H185" s="77">
        <f t="shared" si="385"/>
        <v>7.652473352659942E-3</v>
      </c>
    </row>
    <row r="186" spans="1:8" s="139" customFormat="1" ht="16" thickBot="1" x14ac:dyDescent="0.25">
      <c r="A186" s="29" t="str">
        <f t="shared" ref="A186" si="453">IF(A182="","",A182)</f>
        <v>CIP0021</v>
      </c>
      <c r="B186" s="30" t="str">
        <f t="shared" si="425"/>
        <v>A</v>
      </c>
      <c r="C186" s="29" t="str">
        <f>IF(A186="","",LOOKUP(A186,'Table 1'!$A$3:$A$9999,'Table 1'!$I$3:$I$9999))</f>
        <v>SLE</v>
      </c>
      <c r="D186" s="182">
        <v>781</v>
      </c>
      <c r="E186" s="72">
        <f t="shared" si="382"/>
        <v>5.9247810407006994E-3</v>
      </c>
      <c r="F186" s="13">
        <f t="shared" ref="F186" si="454">IFERROR(AVERAGE(D182:D186),"")</f>
        <v>776.4</v>
      </c>
      <c r="G186" s="74">
        <f t="shared" ref="G186" si="455">IFERROR(_xlfn.STDEV.S(D182:D186),"")</f>
        <v>5.9413803110051786</v>
      </c>
      <c r="H186" s="78">
        <f t="shared" si="385"/>
        <v>7.652473352659942E-3</v>
      </c>
    </row>
    <row r="187" spans="1:8" s="139" customFormat="1" x14ac:dyDescent="0.2">
      <c r="A187" s="113" t="s">
        <v>117</v>
      </c>
      <c r="B187" s="113" t="s">
        <v>174</v>
      </c>
      <c r="C187" s="31" t="str">
        <f>IF(A187="","",LOOKUP(A187,'Table 1'!$A$3:$A$9999,'Table 1'!$I$3:$I$9999))</f>
        <v>SLE</v>
      </c>
      <c r="D187" s="181">
        <v>768</v>
      </c>
      <c r="E187" s="70">
        <f t="shared" si="382"/>
        <v>-1.0054137664346423E-2</v>
      </c>
      <c r="F187" s="15">
        <f t="shared" ref="F187" si="456">IFERROR(AVERAGE(D187:D191),"")</f>
        <v>775.8</v>
      </c>
      <c r="G187" s="15">
        <f t="shared" ref="G187" si="457">IFERROR(_xlfn.STDEV.S(D187:D191),"")</f>
        <v>19.854470529329156</v>
      </c>
      <c r="H187" s="76">
        <f t="shared" si="385"/>
        <v>2.5592253840331473E-2</v>
      </c>
    </row>
    <row r="188" spans="1:8" s="139" customFormat="1" x14ac:dyDescent="0.2">
      <c r="A188" s="30" t="str">
        <f t="shared" ref="A188" si="458">IF(A187="","",A187)</f>
        <v>CIP0021</v>
      </c>
      <c r="B188" s="30" t="str">
        <f t="shared" si="388"/>
        <v>B</v>
      </c>
      <c r="C188" s="30" t="str">
        <f>IF(A188="","",LOOKUP(A188,'Table 1'!$A$3:$A$9999,'Table 1'!$I$3:$I$9999))</f>
        <v>SLE</v>
      </c>
      <c r="D188" s="179">
        <v>794</v>
      </c>
      <c r="E188" s="71">
        <f t="shared" si="382"/>
        <v>2.3459654550141849E-2</v>
      </c>
      <c r="F188" s="14">
        <f t="shared" ref="F188" si="459">IFERROR(AVERAGE(D187:D191),"")</f>
        <v>775.8</v>
      </c>
      <c r="G188" s="73">
        <f t="shared" ref="G188" si="460">IFERROR(_xlfn.STDEV.S(D187:D191),"")</f>
        <v>19.854470529329156</v>
      </c>
      <c r="H188" s="77">
        <f t="shared" si="385"/>
        <v>2.5592253840331473E-2</v>
      </c>
    </row>
    <row r="189" spans="1:8" s="139" customFormat="1" x14ac:dyDescent="0.2">
      <c r="A189" s="30" t="str">
        <f t="shared" ref="A189" si="461">IF(A187="","",A187)</f>
        <v>CIP0021</v>
      </c>
      <c r="B189" s="30" t="str">
        <f t="shared" si="419"/>
        <v>B</v>
      </c>
      <c r="C189" s="30" t="str">
        <f>IF(A189="","",LOOKUP(A189,'Table 1'!$A$3:$A$9999,'Table 1'!$I$3:$I$9999))</f>
        <v>SLE</v>
      </c>
      <c r="D189" s="179">
        <v>759</v>
      </c>
      <c r="E189" s="71">
        <f t="shared" si="382"/>
        <v>-2.1655065738592362E-2</v>
      </c>
      <c r="F189" s="14">
        <f t="shared" ref="F189" si="462">IFERROR(AVERAGE(D187:D191),"")</f>
        <v>775.8</v>
      </c>
      <c r="G189" s="73">
        <f t="shared" ref="G189" si="463">IFERROR(_xlfn.STDEV.S(D187:D191),"")</f>
        <v>19.854470529329156</v>
      </c>
      <c r="H189" s="77">
        <f t="shared" si="385"/>
        <v>2.5592253840331473E-2</v>
      </c>
    </row>
    <row r="190" spans="1:8" s="139" customFormat="1" x14ac:dyDescent="0.2">
      <c r="A190" s="30" t="str">
        <f t="shared" ref="A190" si="464">IF(A187="","",A187)</f>
        <v>CIP0021</v>
      </c>
      <c r="B190" s="30" t="str">
        <f t="shared" si="422"/>
        <v>B</v>
      </c>
      <c r="C190" s="30" t="str">
        <f>IF(A190="","",LOOKUP(A190,'Table 1'!$A$3:$A$9999,'Table 1'!$I$3:$I$9999))</f>
        <v>SLE</v>
      </c>
      <c r="D190" s="179">
        <v>800</v>
      </c>
      <c r="E190" s="71">
        <f t="shared" si="382"/>
        <v>3.1193606599639143E-2</v>
      </c>
      <c r="F190" s="14">
        <f t="shared" ref="F190" si="465">IFERROR(AVERAGE(D187:D191),"")</f>
        <v>775.8</v>
      </c>
      <c r="G190" s="73">
        <f t="shared" ref="G190" si="466">IFERROR(_xlfn.STDEV.S(D187:D191),"")</f>
        <v>19.854470529329156</v>
      </c>
      <c r="H190" s="77">
        <f t="shared" si="385"/>
        <v>2.5592253840331473E-2</v>
      </c>
    </row>
    <row r="191" spans="1:8" s="139" customFormat="1" ht="16" thickBot="1" x14ac:dyDescent="0.25">
      <c r="A191" s="29" t="str">
        <f t="shared" ref="A191" si="467">IF(A187="","",A187)</f>
        <v>CIP0021</v>
      </c>
      <c r="B191" s="30" t="str">
        <f t="shared" si="425"/>
        <v>B</v>
      </c>
      <c r="C191" s="29" t="str">
        <f>IF(A191="","",LOOKUP(A191,'Table 1'!$A$3:$A$9999,'Table 1'!$I$3:$I$9999))</f>
        <v>SLE</v>
      </c>
      <c r="D191" s="182">
        <v>758</v>
      </c>
      <c r="E191" s="72">
        <f t="shared" si="382"/>
        <v>-2.2944057746841912E-2</v>
      </c>
      <c r="F191" s="13">
        <f t="shared" ref="F191" si="468">IFERROR(AVERAGE(D187:D191),"")</f>
        <v>775.8</v>
      </c>
      <c r="G191" s="74">
        <f t="shared" ref="G191" si="469">IFERROR(_xlfn.STDEV.S(D187:D191),"")</f>
        <v>19.854470529329156</v>
      </c>
      <c r="H191" s="78">
        <f t="shared" si="385"/>
        <v>2.5592253840331473E-2</v>
      </c>
    </row>
    <row r="192" spans="1:8" s="139" customFormat="1" x14ac:dyDescent="0.2">
      <c r="A192" s="113" t="s">
        <v>122</v>
      </c>
      <c r="B192" s="113"/>
      <c r="C192" s="31" t="str">
        <f>IF(A192="","",LOOKUP(A192,'Table 1'!$A$3:$A$9999,'Table 1'!$I$3:$I$9999))</f>
        <v>SLE</v>
      </c>
      <c r="D192" s="181">
        <v>788</v>
      </c>
      <c r="E192" s="70">
        <f t="shared" si="382"/>
        <v>1.4157014157014158E-2</v>
      </c>
      <c r="F192" s="15">
        <f t="shared" ref="F192" si="470">IFERROR(AVERAGE(D192:D196),"")</f>
        <v>777</v>
      </c>
      <c r="G192" s="15">
        <f t="shared" ref="G192" si="471">IFERROR(_xlfn.STDEV.S(D192:D196),"")</f>
        <v>9.6436507609929549</v>
      </c>
      <c r="H192" s="76">
        <f t="shared" si="385"/>
        <v>1.2411390940788873E-2</v>
      </c>
    </row>
    <row r="193" spans="1:8" s="139" customFormat="1" x14ac:dyDescent="0.2">
      <c r="A193" s="30" t="str">
        <f t="shared" ref="A193" si="472">IF(A192="","",A192)</f>
        <v>CIP0022</v>
      </c>
      <c r="B193" s="30" t="str">
        <f t="shared" si="388"/>
        <v/>
      </c>
      <c r="C193" s="30" t="str">
        <f>IF(A193="","",LOOKUP(A193,'Table 1'!$A$3:$A$9999,'Table 1'!$I$3:$I$9999))</f>
        <v>SLE</v>
      </c>
      <c r="D193" s="179">
        <v>785</v>
      </c>
      <c r="E193" s="71">
        <f t="shared" si="382"/>
        <v>1.0296010296010296E-2</v>
      </c>
      <c r="F193" s="14">
        <f t="shared" ref="F193" si="473">IFERROR(AVERAGE(D192:D196),"")</f>
        <v>777</v>
      </c>
      <c r="G193" s="73">
        <f t="shared" ref="G193" si="474">IFERROR(_xlfn.STDEV.S(D192:D196),"")</f>
        <v>9.6436507609929549</v>
      </c>
      <c r="H193" s="77">
        <f t="shared" si="385"/>
        <v>1.2411390940788873E-2</v>
      </c>
    </row>
    <row r="194" spans="1:8" s="139" customFormat="1" x14ac:dyDescent="0.2">
      <c r="A194" s="30" t="str">
        <f t="shared" ref="A194:B209" si="475">IF(A192="","",A192)</f>
        <v>CIP0022</v>
      </c>
      <c r="B194" s="30" t="str">
        <f t="shared" si="475"/>
        <v/>
      </c>
      <c r="C194" s="30" t="str">
        <f>IF(A194="","",LOOKUP(A194,'Table 1'!$A$3:$A$9999,'Table 1'!$I$3:$I$9999))</f>
        <v>SLE</v>
      </c>
      <c r="D194" s="179">
        <v>764</v>
      </c>
      <c r="E194" s="71">
        <f t="shared" si="382"/>
        <v>-1.6731016731016731E-2</v>
      </c>
      <c r="F194" s="14">
        <f t="shared" ref="F194" si="476">IFERROR(AVERAGE(D192:D196),"")</f>
        <v>777</v>
      </c>
      <c r="G194" s="73">
        <f t="shared" ref="G194" si="477">IFERROR(_xlfn.STDEV.S(D192:D196),"")</f>
        <v>9.6436507609929549</v>
      </c>
      <c r="H194" s="77">
        <f t="shared" si="385"/>
        <v>1.2411390940788873E-2</v>
      </c>
    </row>
    <row r="195" spans="1:8" s="139" customFormat="1" x14ac:dyDescent="0.2">
      <c r="A195" s="30" t="str">
        <f t="shared" ref="A195:B210" si="478">IF(A192="","",A192)</f>
        <v>CIP0022</v>
      </c>
      <c r="B195" s="30" t="str">
        <f t="shared" si="478"/>
        <v/>
      </c>
      <c r="C195" s="30" t="str">
        <f>IF(A195="","",LOOKUP(A195,'Table 1'!$A$3:$A$9999,'Table 1'!$I$3:$I$9999))</f>
        <v>SLE</v>
      </c>
      <c r="D195" s="179">
        <v>774</v>
      </c>
      <c r="E195" s="71">
        <f t="shared" si="382"/>
        <v>-3.8610038610038611E-3</v>
      </c>
      <c r="F195" s="14">
        <f t="shared" ref="F195" si="479">IFERROR(AVERAGE(D192:D196),"")</f>
        <v>777</v>
      </c>
      <c r="G195" s="73">
        <f t="shared" ref="G195" si="480">IFERROR(_xlfn.STDEV.S(D192:D196),"")</f>
        <v>9.6436507609929549</v>
      </c>
      <c r="H195" s="77">
        <f t="shared" si="385"/>
        <v>1.2411390940788873E-2</v>
      </c>
    </row>
    <row r="196" spans="1:8" s="139" customFormat="1" ht="16" thickBot="1" x14ac:dyDescent="0.25">
      <c r="A196" s="29" t="str">
        <f t="shared" ref="A196:B211" si="481">IF(A192="","",A192)</f>
        <v>CIP0022</v>
      </c>
      <c r="B196" s="30" t="str">
        <f t="shared" si="481"/>
        <v/>
      </c>
      <c r="C196" s="29" t="str">
        <f>IF(A196="","",LOOKUP(A196,'Table 1'!$A$3:$A$9999,'Table 1'!$I$3:$I$9999))</f>
        <v>SLE</v>
      </c>
      <c r="D196" s="182">
        <v>774</v>
      </c>
      <c r="E196" s="72">
        <f t="shared" si="382"/>
        <v>-3.8610038610038611E-3</v>
      </c>
      <c r="F196" s="13">
        <f t="shared" ref="F196" si="482">IFERROR(AVERAGE(D192:D196),"")</f>
        <v>777</v>
      </c>
      <c r="G196" s="74">
        <f t="shared" ref="G196" si="483">IFERROR(_xlfn.STDEV.S(D192:D196),"")</f>
        <v>9.6436507609929549</v>
      </c>
      <c r="H196" s="78">
        <f t="shared" si="385"/>
        <v>1.2411390940788873E-2</v>
      </c>
    </row>
    <row r="197" spans="1:8" s="139" customFormat="1" x14ac:dyDescent="0.2">
      <c r="A197" s="113" t="s">
        <v>123</v>
      </c>
      <c r="B197" s="113"/>
      <c r="C197" s="31" t="str">
        <f>IF(A197="","",LOOKUP(A197,'Table 1'!$A$3:$A$9999,'Table 1'!$I$3:$I$9999))</f>
        <v>SLE</v>
      </c>
      <c r="D197" s="181">
        <v>758</v>
      </c>
      <c r="E197" s="70">
        <f t="shared" si="382"/>
        <v>6.9075451647184457E-3</v>
      </c>
      <c r="F197" s="15">
        <f t="shared" ref="F197" si="484">IFERROR(AVERAGE(D197:D201),"")</f>
        <v>752.8</v>
      </c>
      <c r="G197" s="15">
        <f t="shared" ref="G197" si="485">IFERROR(_xlfn.STDEV.S(D197:D201),"")</f>
        <v>26.281171967779517</v>
      </c>
      <c r="H197" s="76">
        <f t="shared" si="385"/>
        <v>3.4911227374839954E-2</v>
      </c>
    </row>
    <row r="198" spans="1:8" s="139" customFormat="1" x14ac:dyDescent="0.2">
      <c r="A198" s="30" t="str">
        <f t="shared" ref="A198" si="486">IF(A197="","",A197)</f>
        <v>CIP0023</v>
      </c>
      <c r="B198" s="30" t="str">
        <f t="shared" si="388"/>
        <v/>
      </c>
      <c r="C198" s="30" t="str">
        <f>IF(A198="","",LOOKUP(A198,'Table 1'!$A$3:$A$9999,'Table 1'!$I$3:$I$9999))</f>
        <v>SLE</v>
      </c>
      <c r="D198" s="179">
        <v>745</v>
      </c>
      <c r="E198" s="71">
        <f t="shared" si="382"/>
        <v>-1.0361317747077518E-2</v>
      </c>
      <c r="F198" s="14">
        <f t="shared" ref="F198" si="487">IFERROR(AVERAGE(D197:D201),"")</f>
        <v>752.8</v>
      </c>
      <c r="G198" s="73">
        <f t="shared" ref="G198" si="488">IFERROR(_xlfn.STDEV.S(D197:D201),"")</f>
        <v>26.281171967779517</v>
      </c>
      <c r="H198" s="77">
        <f t="shared" si="385"/>
        <v>3.4911227374839954E-2</v>
      </c>
    </row>
    <row r="199" spans="1:8" s="139" customFormat="1" x14ac:dyDescent="0.2">
      <c r="A199" s="30" t="str">
        <f t="shared" ref="A199" si="489">IF(A197="","",A197)</f>
        <v>CIP0023</v>
      </c>
      <c r="B199" s="30" t="str">
        <f t="shared" si="475"/>
        <v/>
      </c>
      <c r="C199" s="30" t="str">
        <f>IF(A199="","",LOOKUP(A199,'Table 1'!$A$3:$A$9999,'Table 1'!$I$3:$I$9999))</f>
        <v>SLE</v>
      </c>
      <c r="D199" s="179">
        <v>789</v>
      </c>
      <c r="E199" s="71">
        <f t="shared" si="382"/>
        <v>4.8087141339001126E-2</v>
      </c>
      <c r="F199" s="14">
        <f t="shared" ref="F199" si="490">IFERROR(AVERAGE(D197:D201),"")</f>
        <v>752.8</v>
      </c>
      <c r="G199" s="73">
        <f t="shared" ref="G199" si="491">IFERROR(_xlfn.STDEV.S(D197:D201),"")</f>
        <v>26.281171967779517</v>
      </c>
      <c r="H199" s="77">
        <f t="shared" si="385"/>
        <v>3.4911227374839954E-2</v>
      </c>
    </row>
    <row r="200" spans="1:8" s="139" customFormat="1" x14ac:dyDescent="0.2">
      <c r="A200" s="30" t="str">
        <f t="shared" ref="A200" si="492">IF(A197="","",A197)</f>
        <v>CIP0023</v>
      </c>
      <c r="B200" s="30" t="str">
        <f t="shared" si="478"/>
        <v/>
      </c>
      <c r="C200" s="30" t="str">
        <f>IF(A200="","",LOOKUP(A200,'Table 1'!$A$3:$A$9999,'Table 1'!$I$3:$I$9999))</f>
        <v>SLE</v>
      </c>
      <c r="D200" s="179">
        <v>716</v>
      </c>
      <c r="E200" s="71">
        <f t="shared" si="382"/>
        <v>-4.8884165781083899E-2</v>
      </c>
      <c r="F200" s="14">
        <f t="shared" ref="F200" si="493">IFERROR(AVERAGE(D197:D201),"")</f>
        <v>752.8</v>
      </c>
      <c r="G200" s="73">
        <f t="shared" ref="G200" si="494">IFERROR(_xlfn.STDEV.S(D197:D201),"")</f>
        <v>26.281171967779517</v>
      </c>
      <c r="H200" s="77">
        <f t="shared" si="385"/>
        <v>3.4911227374839954E-2</v>
      </c>
    </row>
    <row r="201" spans="1:8" s="139" customFormat="1" ht="16" thickBot="1" x14ac:dyDescent="0.25">
      <c r="A201" s="29" t="str">
        <f t="shared" ref="A201" si="495">IF(A197="","",A197)</f>
        <v>CIP0023</v>
      </c>
      <c r="B201" s="30" t="str">
        <f t="shared" si="481"/>
        <v/>
      </c>
      <c r="C201" s="29" t="str">
        <f>IF(A201="","",LOOKUP(A201,'Table 1'!$A$3:$A$9999,'Table 1'!$I$3:$I$9999))</f>
        <v>SLE</v>
      </c>
      <c r="D201" s="182">
        <v>756</v>
      </c>
      <c r="E201" s="72">
        <f t="shared" si="382"/>
        <v>4.2507970244421434E-3</v>
      </c>
      <c r="F201" s="13">
        <f t="shared" ref="F201" si="496">IFERROR(AVERAGE(D197:D201),"")</f>
        <v>752.8</v>
      </c>
      <c r="G201" s="74">
        <f t="shared" ref="G201" si="497">IFERROR(_xlfn.STDEV.S(D197:D201),"")</f>
        <v>26.281171967779517</v>
      </c>
      <c r="H201" s="78">
        <f t="shared" si="385"/>
        <v>3.4911227374839954E-2</v>
      </c>
    </row>
    <row r="202" spans="1:8" s="139" customFormat="1" x14ac:dyDescent="0.2">
      <c r="A202" s="113" t="s">
        <v>127</v>
      </c>
      <c r="B202" s="113"/>
      <c r="C202" s="31" t="str">
        <f>IF(A202="","",LOOKUP(A202,'Table 1'!$A$3:$A$9999,'Table 1'!$I$3:$I$9999))</f>
        <v>GHA</v>
      </c>
      <c r="D202" s="181">
        <v>769</v>
      </c>
      <c r="E202" s="70">
        <f t="shared" si="382"/>
        <v>-2.6001040041607576E-4</v>
      </c>
      <c r="F202" s="15">
        <f t="shared" ref="F202" si="498">IFERROR(AVERAGE(D202:D206),"")</f>
        <v>769.2</v>
      </c>
      <c r="G202" s="15">
        <f t="shared" ref="G202" si="499">IFERROR(_xlfn.STDEV.S(D202:D206),"")</f>
        <v>4.1472882706655438</v>
      </c>
      <c r="H202" s="76">
        <f t="shared" si="385"/>
        <v>5.3916904194819858E-3</v>
      </c>
    </row>
    <row r="203" spans="1:8" s="139" customFormat="1" x14ac:dyDescent="0.2">
      <c r="A203" s="30" t="str">
        <f t="shared" ref="A203" si="500">IF(A202="","",A202)</f>
        <v>CIP0024</v>
      </c>
      <c r="B203" s="30" t="str">
        <f t="shared" si="388"/>
        <v/>
      </c>
      <c r="C203" s="30" t="str">
        <f>IF(A203="","",LOOKUP(A203,'Table 1'!$A$3:$A$9999,'Table 1'!$I$3:$I$9999))</f>
        <v>GHA</v>
      </c>
      <c r="D203" s="179">
        <v>769</v>
      </c>
      <c r="E203" s="71">
        <f t="shared" si="382"/>
        <v>-2.6001040041607576E-4</v>
      </c>
      <c r="F203" s="14">
        <f t="shared" ref="F203" si="501">IFERROR(AVERAGE(D202:D206),"")</f>
        <v>769.2</v>
      </c>
      <c r="G203" s="73">
        <f t="shared" ref="G203" si="502">IFERROR(_xlfn.STDEV.S(D202:D206),"")</f>
        <v>4.1472882706655438</v>
      </c>
      <c r="H203" s="77">
        <f t="shared" si="385"/>
        <v>5.3916904194819858E-3</v>
      </c>
    </row>
    <row r="204" spans="1:8" s="139" customFormat="1" x14ac:dyDescent="0.2">
      <c r="A204" s="30" t="str">
        <f t="shared" ref="A204" si="503">IF(A202="","",A202)</f>
        <v>CIP0024</v>
      </c>
      <c r="B204" s="30" t="str">
        <f t="shared" si="475"/>
        <v/>
      </c>
      <c r="C204" s="30" t="str">
        <f>IF(A204="","",LOOKUP(A204,'Table 1'!$A$3:$A$9999,'Table 1'!$I$3:$I$9999))</f>
        <v>GHA</v>
      </c>
      <c r="D204" s="179">
        <v>776</v>
      </c>
      <c r="E204" s="71">
        <f t="shared" si="382"/>
        <v>8.8403536141445065E-3</v>
      </c>
      <c r="F204" s="14">
        <f t="shared" ref="F204" si="504">IFERROR(AVERAGE(D202:D206),"")</f>
        <v>769.2</v>
      </c>
      <c r="G204" s="73">
        <f t="shared" ref="G204" si="505">IFERROR(_xlfn.STDEV.S(D202:D206),"")</f>
        <v>4.1472882706655438</v>
      </c>
      <c r="H204" s="77">
        <f t="shared" si="385"/>
        <v>5.3916904194819858E-3</v>
      </c>
    </row>
    <row r="205" spans="1:8" s="139" customFormat="1" x14ac:dyDescent="0.2">
      <c r="A205" s="30" t="str">
        <f t="shared" ref="A205" si="506">IF(A202="","",A202)</f>
        <v>CIP0024</v>
      </c>
      <c r="B205" s="30" t="str">
        <f t="shared" si="478"/>
        <v/>
      </c>
      <c r="C205" s="30" t="str">
        <f>IF(A205="","",LOOKUP(A205,'Table 1'!$A$3:$A$9999,'Table 1'!$I$3:$I$9999))</f>
        <v>GHA</v>
      </c>
      <c r="D205" s="179">
        <v>765</v>
      </c>
      <c r="E205" s="71">
        <f t="shared" si="382"/>
        <v>-5.4602184087364086E-3</v>
      </c>
      <c r="F205" s="14">
        <f t="shared" ref="F205" si="507">IFERROR(AVERAGE(D202:D206),"")</f>
        <v>769.2</v>
      </c>
      <c r="G205" s="73">
        <f t="shared" ref="G205" si="508">IFERROR(_xlfn.STDEV.S(D202:D206),"")</f>
        <v>4.1472882706655438</v>
      </c>
      <c r="H205" s="77">
        <f t="shared" si="385"/>
        <v>5.3916904194819858E-3</v>
      </c>
    </row>
    <row r="206" spans="1:8" s="139" customFormat="1" ht="16" thickBot="1" x14ac:dyDescent="0.25">
      <c r="A206" s="29" t="str">
        <f t="shared" ref="A206" si="509">IF(A202="","",A202)</f>
        <v>CIP0024</v>
      </c>
      <c r="B206" s="30" t="str">
        <f t="shared" si="481"/>
        <v/>
      </c>
      <c r="C206" s="29" t="str">
        <f>IF(A206="","",LOOKUP(A206,'Table 1'!$A$3:$A$9999,'Table 1'!$I$3:$I$9999))</f>
        <v>GHA</v>
      </c>
      <c r="D206" s="182">
        <v>767</v>
      </c>
      <c r="E206" s="72">
        <f t="shared" si="382"/>
        <v>-2.8601144045762418E-3</v>
      </c>
      <c r="F206" s="13">
        <f t="shared" ref="F206" si="510">IFERROR(AVERAGE(D202:D206),"")</f>
        <v>769.2</v>
      </c>
      <c r="G206" s="74">
        <f t="shared" ref="G206" si="511">IFERROR(_xlfn.STDEV.S(D202:D206),"")</f>
        <v>4.1472882706655438</v>
      </c>
      <c r="H206" s="78">
        <f t="shared" si="385"/>
        <v>5.3916904194819858E-3</v>
      </c>
    </row>
    <row r="207" spans="1:8" s="139" customFormat="1" x14ac:dyDescent="0.2">
      <c r="A207" s="113" t="s">
        <v>135</v>
      </c>
      <c r="B207" s="113"/>
      <c r="C207" s="31" t="str">
        <f>IF(A207="","",LOOKUP(A207,'Table 1'!$A$3:$A$9999,'Table 1'!$I$3:$I$9999))</f>
        <v>GHA</v>
      </c>
      <c r="D207" s="181">
        <v>942</v>
      </c>
      <c r="E207" s="70">
        <f t="shared" si="382"/>
        <v>-1.3199245757385316E-2</v>
      </c>
      <c r="F207" s="15">
        <f t="shared" ref="F207" si="512">IFERROR(AVERAGE(D207:D211),"")</f>
        <v>954.6</v>
      </c>
      <c r="G207" s="15">
        <f t="shared" ref="G207" si="513">IFERROR(_xlfn.STDEV.S(D207:D211),"")</f>
        <v>17.770762504743569</v>
      </c>
      <c r="H207" s="76">
        <f t="shared" si="385"/>
        <v>1.8615925523510966E-2</v>
      </c>
    </row>
    <row r="208" spans="1:8" s="139" customFormat="1" x14ac:dyDescent="0.2">
      <c r="A208" s="30" t="str">
        <f t="shared" ref="A208" si="514">IF(A207="","",A207)</f>
        <v>CIP0025</v>
      </c>
      <c r="B208" s="30" t="str">
        <f t="shared" si="388"/>
        <v/>
      </c>
      <c r="C208" s="30" t="str">
        <f>IF(A208="","",LOOKUP(A208,'Table 1'!$A$3:$A$9999,'Table 1'!$I$3:$I$9999))</f>
        <v>GHA</v>
      </c>
      <c r="D208" s="179">
        <v>982</v>
      </c>
      <c r="E208" s="71">
        <f t="shared" si="382"/>
        <v>2.8703121726377515E-2</v>
      </c>
      <c r="F208" s="14">
        <f t="shared" ref="F208" si="515">IFERROR(AVERAGE(D207:D211),"")</f>
        <v>954.6</v>
      </c>
      <c r="G208" s="73">
        <f t="shared" ref="G208" si="516">IFERROR(_xlfn.STDEV.S(D207:D211),"")</f>
        <v>17.770762504743569</v>
      </c>
      <c r="H208" s="77">
        <f t="shared" si="385"/>
        <v>1.8615925523510966E-2</v>
      </c>
    </row>
    <row r="209" spans="1:8" s="139" customFormat="1" x14ac:dyDescent="0.2">
      <c r="A209" s="30" t="str">
        <f t="shared" ref="A209" si="517">IF(A207="","",A207)</f>
        <v>CIP0025</v>
      </c>
      <c r="B209" s="30" t="str">
        <f t="shared" si="475"/>
        <v/>
      </c>
      <c r="C209" s="30" t="str">
        <f>IF(A209="","",LOOKUP(A209,'Table 1'!$A$3:$A$9999,'Table 1'!$I$3:$I$9999))</f>
        <v>GHA</v>
      </c>
      <c r="D209" s="179">
        <v>956</v>
      </c>
      <c r="E209" s="71">
        <f t="shared" si="382"/>
        <v>1.4665828619316753E-3</v>
      </c>
      <c r="F209" s="14">
        <f t="shared" ref="F209" si="518">IFERROR(AVERAGE(D207:D211),"")</f>
        <v>954.6</v>
      </c>
      <c r="G209" s="73">
        <f t="shared" ref="G209" si="519">IFERROR(_xlfn.STDEV.S(D207:D211),"")</f>
        <v>17.770762504743569</v>
      </c>
      <c r="H209" s="77">
        <f t="shared" si="385"/>
        <v>1.8615925523510966E-2</v>
      </c>
    </row>
    <row r="210" spans="1:8" s="139" customFormat="1" x14ac:dyDescent="0.2">
      <c r="A210" s="30" t="str">
        <f t="shared" ref="A210" si="520">IF(A207="","",A207)</f>
        <v>CIP0025</v>
      </c>
      <c r="B210" s="30" t="str">
        <f t="shared" si="478"/>
        <v/>
      </c>
      <c r="C210" s="30" t="str">
        <f>IF(A210="","",LOOKUP(A210,'Table 1'!$A$3:$A$9999,'Table 1'!$I$3:$I$9999))</f>
        <v>GHA</v>
      </c>
      <c r="D210" s="179">
        <v>957</v>
      </c>
      <c r="E210" s="71">
        <f t="shared" si="382"/>
        <v>2.5141420490257462E-3</v>
      </c>
      <c r="F210" s="14">
        <f t="shared" ref="F210" si="521">IFERROR(AVERAGE(D207:D211),"")</f>
        <v>954.6</v>
      </c>
      <c r="G210" s="73">
        <f t="shared" ref="G210" si="522">IFERROR(_xlfn.STDEV.S(D207:D211),"")</f>
        <v>17.770762504743569</v>
      </c>
      <c r="H210" s="77">
        <f t="shared" si="385"/>
        <v>1.8615925523510966E-2</v>
      </c>
    </row>
    <row r="211" spans="1:8" s="139" customFormat="1" ht="16" thickBot="1" x14ac:dyDescent="0.25">
      <c r="A211" s="29" t="str">
        <f t="shared" ref="A211" si="523">IF(A207="","",A207)</f>
        <v>CIP0025</v>
      </c>
      <c r="B211" s="30" t="str">
        <f t="shared" si="481"/>
        <v/>
      </c>
      <c r="C211" s="29" t="str">
        <f>IF(A211="","",LOOKUP(A211,'Table 1'!$A$3:$A$9999,'Table 1'!$I$3:$I$9999))</f>
        <v>GHA</v>
      </c>
      <c r="D211" s="182">
        <v>936</v>
      </c>
      <c r="E211" s="72">
        <f t="shared" si="382"/>
        <v>-1.9484600879949739E-2</v>
      </c>
      <c r="F211" s="13">
        <f t="shared" ref="F211" si="524">IFERROR(AVERAGE(D207:D211),"")</f>
        <v>954.6</v>
      </c>
      <c r="G211" s="74">
        <f t="shared" ref="G211" si="525">IFERROR(_xlfn.STDEV.S(D207:D211),"")</f>
        <v>17.770762504743569</v>
      </c>
      <c r="H211" s="78">
        <f t="shared" si="385"/>
        <v>1.8615925523510966E-2</v>
      </c>
    </row>
    <row r="212" spans="1:8" s="139" customFormat="1" x14ac:dyDescent="0.2">
      <c r="A212" s="113" t="s">
        <v>140</v>
      </c>
      <c r="B212" s="113"/>
      <c r="C212" s="31" t="str">
        <f>IF(A212="","",LOOKUP(A212,'Table 1'!$A$3:$A$9999,'Table 1'!$I$3:$I$9999))</f>
        <v>GHA</v>
      </c>
      <c r="D212" s="181">
        <v>748</v>
      </c>
      <c r="E212" s="70">
        <f t="shared" si="382"/>
        <v>1.8241219711407537E-2</v>
      </c>
      <c r="F212" s="15">
        <f t="shared" ref="F212" si="526">IFERROR(AVERAGE(D212:D216),"")</f>
        <v>734.6</v>
      </c>
      <c r="G212" s="15">
        <f t="shared" ref="G212" si="527">IFERROR(_xlfn.STDEV.S(D212:D216),"")</f>
        <v>13.903237033151667</v>
      </c>
      <c r="H212" s="76">
        <f t="shared" si="385"/>
        <v>1.8926268762798348E-2</v>
      </c>
    </row>
    <row r="213" spans="1:8" s="139" customFormat="1" x14ac:dyDescent="0.2">
      <c r="A213" s="30" t="str">
        <f t="shared" ref="A213" si="528">IF(A212="","",A212)</f>
        <v>CIP0026</v>
      </c>
      <c r="B213" s="30" t="str">
        <f t="shared" si="388"/>
        <v/>
      </c>
      <c r="C213" s="30" t="str">
        <f>IF(A213="","",LOOKUP(A213,'Table 1'!$A$3:$A$9999,'Table 1'!$I$3:$I$9999))</f>
        <v>GHA</v>
      </c>
      <c r="D213" s="179">
        <v>741</v>
      </c>
      <c r="E213" s="71">
        <f t="shared" si="382"/>
        <v>8.7122243397767182E-3</v>
      </c>
      <c r="F213" s="14">
        <f t="shared" ref="F213" si="529">IFERROR(AVERAGE(D212:D216),"")</f>
        <v>734.6</v>
      </c>
      <c r="G213" s="73">
        <f t="shared" ref="G213" si="530">IFERROR(_xlfn.STDEV.S(D212:D216),"")</f>
        <v>13.903237033151667</v>
      </c>
      <c r="H213" s="77">
        <f t="shared" si="385"/>
        <v>1.8926268762798348E-2</v>
      </c>
    </row>
    <row r="214" spans="1:8" s="139" customFormat="1" x14ac:dyDescent="0.2">
      <c r="A214" s="30" t="str">
        <f t="shared" ref="A214:B229" si="531">IF(A212="","",A212)</f>
        <v>CIP0026</v>
      </c>
      <c r="B214" s="30" t="str">
        <f t="shared" si="531"/>
        <v/>
      </c>
      <c r="C214" s="30" t="str">
        <f>IF(A214="","",LOOKUP(A214,'Table 1'!$A$3:$A$9999,'Table 1'!$I$3:$I$9999))</f>
        <v>GHA</v>
      </c>
      <c r="D214" s="179">
        <v>729</v>
      </c>
      <c r="E214" s="71">
        <f t="shared" si="382"/>
        <v>-7.6231962973046866E-3</v>
      </c>
      <c r="F214" s="14">
        <f t="shared" ref="F214" si="532">IFERROR(AVERAGE(D212:D216),"")</f>
        <v>734.6</v>
      </c>
      <c r="G214" s="73">
        <f t="shared" ref="G214" si="533">IFERROR(_xlfn.STDEV.S(D212:D216),"")</f>
        <v>13.903237033151667</v>
      </c>
      <c r="H214" s="77">
        <f t="shared" si="385"/>
        <v>1.8926268762798348E-2</v>
      </c>
    </row>
    <row r="215" spans="1:8" s="139" customFormat="1" x14ac:dyDescent="0.2">
      <c r="A215" s="30" t="str">
        <f t="shared" ref="A215:B230" si="534">IF(A212="","",A212)</f>
        <v>CIP0026</v>
      </c>
      <c r="B215" s="30" t="str">
        <f t="shared" si="534"/>
        <v/>
      </c>
      <c r="C215" s="30" t="str">
        <f>IF(A215="","",LOOKUP(A215,'Table 1'!$A$3:$A$9999,'Table 1'!$I$3:$I$9999))</f>
        <v>GHA</v>
      </c>
      <c r="D215" s="179">
        <v>742</v>
      </c>
      <c r="E215" s="71">
        <f t="shared" si="382"/>
        <v>1.0073509392866836E-2</v>
      </c>
      <c r="F215" s="14">
        <f t="shared" ref="F215" si="535">IFERROR(AVERAGE(D212:D216),"")</f>
        <v>734.6</v>
      </c>
      <c r="G215" s="73">
        <f t="shared" ref="G215" si="536">IFERROR(_xlfn.STDEV.S(D212:D216),"")</f>
        <v>13.903237033151667</v>
      </c>
      <c r="H215" s="77">
        <f t="shared" si="385"/>
        <v>1.8926268762798348E-2</v>
      </c>
    </row>
    <row r="216" spans="1:8" s="139" customFormat="1" ht="16" thickBot="1" x14ac:dyDescent="0.25">
      <c r="A216" s="29" t="str">
        <f t="shared" ref="A216:B231" si="537">IF(A212="","",A212)</f>
        <v>CIP0026</v>
      </c>
      <c r="B216" s="30" t="str">
        <f t="shared" si="537"/>
        <v/>
      </c>
      <c r="C216" s="29" t="str">
        <f>IF(A216="","",LOOKUP(A216,'Table 1'!$A$3:$A$9999,'Table 1'!$I$3:$I$9999))</f>
        <v>GHA</v>
      </c>
      <c r="D216" s="182">
        <v>713</v>
      </c>
      <c r="E216" s="72">
        <f t="shared" si="382"/>
        <v>-2.9403757146746558E-2</v>
      </c>
      <c r="F216" s="13">
        <f t="shared" ref="F216" si="538">IFERROR(AVERAGE(D212:D216),"")</f>
        <v>734.6</v>
      </c>
      <c r="G216" s="74">
        <f t="shared" ref="G216" si="539">IFERROR(_xlfn.STDEV.S(D212:D216),"")</f>
        <v>13.903237033151667</v>
      </c>
      <c r="H216" s="78">
        <f t="shared" si="385"/>
        <v>1.8926268762798348E-2</v>
      </c>
    </row>
    <row r="217" spans="1:8" s="139" customFormat="1" x14ac:dyDescent="0.2">
      <c r="A217" s="113" t="s">
        <v>141</v>
      </c>
      <c r="B217" s="113"/>
      <c r="C217" s="31" t="str">
        <f>IF(A217="","",LOOKUP(A217,'Table 1'!$A$3:$A$9999,'Table 1'!$I$3:$I$9999))</f>
        <v>GHA</v>
      </c>
      <c r="D217" s="181">
        <v>790</v>
      </c>
      <c r="E217" s="70">
        <f t="shared" si="382"/>
        <v>-1.1758819114335723E-2</v>
      </c>
      <c r="F217" s="15">
        <f t="shared" ref="F217" si="540">IFERROR(AVERAGE(D217:D221),"")</f>
        <v>799.4</v>
      </c>
      <c r="G217" s="15">
        <f t="shared" ref="G217" si="541">IFERROR(_xlfn.STDEV.S(D217:D221),"")</f>
        <v>8.1117199162692994</v>
      </c>
      <c r="H217" s="76">
        <f t="shared" si="385"/>
        <v>1.0147260340592068E-2</v>
      </c>
    </row>
    <row r="218" spans="1:8" s="139" customFormat="1" x14ac:dyDescent="0.2">
      <c r="A218" s="30" t="str">
        <f t="shared" ref="A218" si="542">IF(A217="","",A217)</f>
        <v>CIP0027</v>
      </c>
      <c r="B218" s="30" t="str">
        <f t="shared" si="388"/>
        <v/>
      </c>
      <c r="C218" s="30" t="str">
        <f>IF(A218="","",LOOKUP(A218,'Table 1'!$A$3:$A$9999,'Table 1'!$I$3:$I$9999))</f>
        <v>GHA</v>
      </c>
      <c r="D218" s="179">
        <v>809</v>
      </c>
      <c r="E218" s="71">
        <f t="shared" si="382"/>
        <v>1.2009006755066328E-2</v>
      </c>
      <c r="F218" s="14">
        <f t="shared" ref="F218" si="543">IFERROR(AVERAGE(D217:D221),"")</f>
        <v>799.4</v>
      </c>
      <c r="G218" s="73">
        <f t="shared" ref="G218" si="544">IFERROR(_xlfn.STDEV.S(D217:D221),"")</f>
        <v>8.1117199162692994</v>
      </c>
      <c r="H218" s="77">
        <f t="shared" si="385"/>
        <v>1.0147260340592068E-2</v>
      </c>
    </row>
    <row r="219" spans="1:8" s="139" customFormat="1" x14ac:dyDescent="0.2">
      <c r="A219" s="30" t="str">
        <f t="shared" ref="A219" si="545">IF(A217="","",A217)</f>
        <v>CIP0027</v>
      </c>
      <c r="B219" s="30" t="str">
        <f t="shared" si="531"/>
        <v/>
      </c>
      <c r="C219" s="30" t="str">
        <f>IF(A219="","",LOOKUP(A219,'Table 1'!$A$3:$A$9999,'Table 1'!$I$3:$I$9999))</f>
        <v>GHA</v>
      </c>
      <c r="D219" s="179">
        <v>802</v>
      </c>
      <c r="E219" s="71">
        <f t="shared" si="382"/>
        <v>3.2524393294971515E-3</v>
      </c>
      <c r="F219" s="14">
        <f t="shared" ref="F219" si="546">IFERROR(AVERAGE(D217:D221),"")</f>
        <v>799.4</v>
      </c>
      <c r="G219" s="73">
        <f t="shared" ref="G219" si="547">IFERROR(_xlfn.STDEV.S(D217:D221),"")</f>
        <v>8.1117199162692994</v>
      </c>
      <c r="H219" s="77">
        <f t="shared" si="385"/>
        <v>1.0147260340592068E-2</v>
      </c>
    </row>
    <row r="220" spans="1:8" s="139" customFormat="1" x14ac:dyDescent="0.2">
      <c r="A220" s="30" t="str">
        <f t="shared" ref="A220" si="548">IF(A217="","",A217)</f>
        <v>CIP0027</v>
      </c>
      <c r="B220" s="30" t="str">
        <f t="shared" si="534"/>
        <v/>
      </c>
      <c r="C220" s="30" t="str">
        <f>IF(A220="","",LOOKUP(A220,'Table 1'!$A$3:$A$9999,'Table 1'!$I$3:$I$9999))</f>
        <v>GHA</v>
      </c>
      <c r="D220" s="179">
        <v>792</v>
      </c>
      <c r="E220" s="71">
        <f t="shared" si="382"/>
        <v>-9.256942707030244E-3</v>
      </c>
      <c r="F220" s="14">
        <f t="shared" ref="F220" si="549">IFERROR(AVERAGE(D217:D221),"")</f>
        <v>799.4</v>
      </c>
      <c r="G220" s="73">
        <f t="shared" ref="G220" si="550">IFERROR(_xlfn.STDEV.S(D217:D221),"")</f>
        <v>8.1117199162692994</v>
      </c>
      <c r="H220" s="77">
        <f t="shared" si="385"/>
        <v>1.0147260340592068E-2</v>
      </c>
    </row>
    <row r="221" spans="1:8" s="139" customFormat="1" ht="16" thickBot="1" x14ac:dyDescent="0.25">
      <c r="A221" s="29" t="str">
        <f t="shared" ref="A221" si="551">IF(A217="","",A217)</f>
        <v>CIP0027</v>
      </c>
      <c r="B221" s="30" t="str">
        <f t="shared" si="537"/>
        <v/>
      </c>
      <c r="C221" s="29" t="str">
        <f>IF(A221="","",LOOKUP(A221,'Table 1'!$A$3:$A$9999,'Table 1'!$I$3:$I$9999))</f>
        <v>GHA</v>
      </c>
      <c r="D221" s="182">
        <v>804</v>
      </c>
      <c r="E221" s="72">
        <f t="shared" si="382"/>
        <v>5.7543157368026305E-3</v>
      </c>
      <c r="F221" s="13">
        <f t="shared" ref="F221" si="552">IFERROR(AVERAGE(D217:D221),"")</f>
        <v>799.4</v>
      </c>
      <c r="G221" s="74">
        <f t="shared" ref="G221" si="553">IFERROR(_xlfn.STDEV.S(D217:D221),"")</f>
        <v>8.1117199162692994</v>
      </c>
      <c r="H221" s="78">
        <f t="shared" si="385"/>
        <v>1.0147260340592068E-2</v>
      </c>
    </row>
    <row r="222" spans="1:8" s="139" customFormat="1" x14ac:dyDescent="0.2">
      <c r="A222" s="113" t="s">
        <v>146</v>
      </c>
      <c r="B222" s="113"/>
      <c r="C222" s="31" t="str">
        <f>IF(A222="","",LOOKUP(A222,'Table 1'!$A$3:$A$9999,'Table 1'!$I$3:$I$9999))</f>
        <v>GHA</v>
      </c>
      <c r="D222" s="181">
        <v>734</v>
      </c>
      <c r="E222" s="70">
        <f t="shared" si="382"/>
        <v>-1.3970983342289061E-2</v>
      </c>
      <c r="F222" s="15">
        <f t="shared" ref="F222" si="554">IFERROR(AVERAGE(D222:D226),"")</f>
        <v>744.4</v>
      </c>
      <c r="G222" s="15">
        <f t="shared" ref="G222" si="555">IFERROR(_xlfn.STDEV.S(D222:D226),"")</f>
        <v>11.081516141756055</v>
      </c>
      <c r="H222" s="76">
        <f t="shared" si="385"/>
        <v>1.4886507444594377E-2</v>
      </c>
    </row>
    <row r="223" spans="1:8" s="139" customFormat="1" x14ac:dyDescent="0.2">
      <c r="A223" s="30" t="str">
        <f t="shared" ref="A223" si="556">IF(A222="","",A222)</f>
        <v>CIP0028</v>
      </c>
      <c r="B223" s="30" t="str">
        <f t="shared" si="388"/>
        <v/>
      </c>
      <c r="C223" s="30" t="str">
        <f>IF(A223="","",LOOKUP(A223,'Table 1'!$A$3:$A$9999,'Table 1'!$I$3:$I$9999))</f>
        <v>GHA</v>
      </c>
      <c r="D223" s="179">
        <v>748</v>
      </c>
      <c r="E223" s="71">
        <f t="shared" si="382"/>
        <v>4.8361096184847165E-3</v>
      </c>
      <c r="F223" s="14">
        <f t="shared" ref="F223" si="557">IFERROR(AVERAGE(D222:D226),"")</f>
        <v>744.4</v>
      </c>
      <c r="G223" s="73">
        <f t="shared" ref="G223" si="558">IFERROR(_xlfn.STDEV.S(D222:D226),"")</f>
        <v>11.081516141756055</v>
      </c>
      <c r="H223" s="77">
        <f t="shared" si="385"/>
        <v>1.4886507444594377E-2</v>
      </c>
    </row>
    <row r="224" spans="1:8" s="139" customFormat="1" x14ac:dyDescent="0.2">
      <c r="A224" s="30" t="str">
        <f t="shared" ref="A224" si="559">IF(A222="","",A222)</f>
        <v>CIP0028</v>
      </c>
      <c r="B224" s="30" t="str">
        <f t="shared" si="531"/>
        <v/>
      </c>
      <c r="C224" s="30" t="str">
        <f>IF(A224="","",LOOKUP(A224,'Table 1'!$A$3:$A$9999,'Table 1'!$I$3:$I$9999))</f>
        <v>GHA</v>
      </c>
      <c r="D224" s="179">
        <v>750</v>
      </c>
      <c r="E224" s="71">
        <f t="shared" si="382"/>
        <v>7.5228371843095417E-3</v>
      </c>
      <c r="F224" s="14">
        <f t="shared" ref="F224" si="560">IFERROR(AVERAGE(D222:D226),"")</f>
        <v>744.4</v>
      </c>
      <c r="G224" s="73">
        <f t="shared" ref="G224" si="561">IFERROR(_xlfn.STDEV.S(D222:D226),"")</f>
        <v>11.081516141756055</v>
      </c>
      <c r="H224" s="77">
        <f t="shared" si="385"/>
        <v>1.4886507444594377E-2</v>
      </c>
    </row>
    <row r="225" spans="1:8" s="139" customFormat="1" x14ac:dyDescent="0.2">
      <c r="A225" s="30" t="str">
        <f t="shared" ref="A225" si="562">IF(A222="","",A222)</f>
        <v>CIP0028</v>
      </c>
      <c r="B225" s="30" t="str">
        <f t="shared" si="534"/>
        <v/>
      </c>
      <c r="C225" s="30" t="str">
        <f>IF(A225="","",LOOKUP(A225,'Table 1'!$A$3:$A$9999,'Table 1'!$I$3:$I$9999))</f>
        <v>GHA</v>
      </c>
      <c r="D225" s="179">
        <v>732</v>
      </c>
      <c r="E225" s="71">
        <f t="shared" ref="E225:E288" si="563">IFERROR((D225-F225)/F225,"")</f>
        <v>-1.6657710908113889E-2</v>
      </c>
      <c r="F225" s="14">
        <f t="shared" ref="F225" si="564">IFERROR(AVERAGE(D222:D226),"")</f>
        <v>744.4</v>
      </c>
      <c r="G225" s="73">
        <f t="shared" ref="G225" si="565">IFERROR(_xlfn.STDEV.S(D222:D226),"")</f>
        <v>11.081516141756055</v>
      </c>
      <c r="H225" s="77">
        <f t="shared" ref="H225:H288" si="566">IFERROR(G225/F225,"")</f>
        <v>1.4886507444594377E-2</v>
      </c>
    </row>
    <row r="226" spans="1:8" s="139" customFormat="1" ht="16" thickBot="1" x14ac:dyDescent="0.25">
      <c r="A226" s="29" t="str">
        <f t="shared" ref="A226" si="567">IF(A222="","",A222)</f>
        <v>CIP0028</v>
      </c>
      <c r="B226" s="30" t="str">
        <f t="shared" si="537"/>
        <v/>
      </c>
      <c r="C226" s="29" t="str">
        <f>IF(A226="","",LOOKUP(A226,'Table 1'!$A$3:$A$9999,'Table 1'!$I$3:$I$9999))</f>
        <v>GHA</v>
      </c>
      <c r="D226" s="182">
        <v>758</v>
      </c>
      <c r="E226" s="72">
        <f t="shared" si="563"/>
        <v>1.8269747447608845E-2</v>
      </c>
      <c r="F226" s="13">
        <f t="shared" ref="F226" si="568">IFERROR(AVERAGE(D222:D226),"")</f>
        <v>744.4</v>
      </c>
      <c r="G226" s="74">
        <f t="shared" ref="G226" si="569">IFERROR(_xlfn.STDEV.S(D222:D226),"")</f>
        <v>11.081516141756055</v>
      </c>
      <c r="H226" s="78">
        <f t="shared" si="566"/>
        <v>1.4886507444594377E-2</v>
      </c>
    </row>
    <row r="227" spans="1:8" s="139" customFormat="1" x14ac:dyDescent="0.2">
      <c r="A227" s="113" t="s">
        <v>148</v>
      </c>
      <c r="B227" s="113"/>
      <c r="C227" s="31" t="str">
        <f>IF(A227="","",LOOKUP(A227,'Table 1'!$A$3:$A$9999,'Table 1'!$I$3:$I$9999))</f>
        <v>GHA</v>
      </c>
      <c r="D227" s="181">
        <v>770</v>
      </c>
      <c r="E227" s="70">
        <f t="shared" si="563"/>
        <v>1.0400416016640075E-3</v>
      </c>
      <c r="F227" s="15">
        <f t="shared" ref="F227" si="570">IFERROR(AVERAGE(D227:D231),"")</f>
        <v>769.2</v>
      </c>
      <c r="G227" s="15">
        <f t="shared" ref="G227" si="571">IFERROR(_xlfn.STDEV.S(D227:D231),"")</f>
        <v>3.5637059362410923</v>
      </c>
      <c r="H227" s="76">
        <f t="shared" si="566"/>
        <v>4.6330030372349089E-3</v>
      </c>
    </row>
    <row r="228" spans="1:8" s="139" customFormat="1" x14ac:dyDescent="0.2">
      <c r="A228" s="30" t="str">
        <f t="shared" ref="A228:B288" si="572">IF(A227="","",A227)</f>
        <v>CIP0029</v>
      </c>
      <c r="B228" s="30" t="str">
        <f t="shared" si="572"/>
        <v/>
      </c>
      <c r="C228" s="30" t="str">
        <f>IF(A228="","",LOOKUP(A228,'Table 1'!$A$3:$A$9999,'Table 1'!$I$3:$I$9999))</f>
        <v>GHA</v>
      </c>
      <c r="D228" s="179">
        <v>767</v>
      </c>
      <c r="E228" s="71">
        <f t="shared" si="563"/>
        <v>-2.8601144045762418E-3</v>
      </c>
      <c r="F228" s="14">
        <f t="shared" ref="F228" si="573">IFERROR(AVERAGE(D227:D231),"")</f>
        <v>769.2</v>
      </c>
      <c r="G228" s="73">
        <f t="shared" ref="G228" si="574">IFERROR(_xlfn.STDEV.S(D227:D231),"")</f>
        <v>3.5637059362410923</v>
      </c>
      <c r="H228" s="77">
        <f t="shared" si="566"/>
        <v>4.6330030372349089E-3</v>
      </c>
    </row>
    <row r="229" spans="1:8" s="139" customFormat="1" x14ac:dyDescent="0.2">
      <c r="A229" s="30" t="str">
        <f t="shared" ref="A229" si="575">IF(A227="","",A227)</f>
        <v>CIP0029</v>
      </c>
      <c r="B229" s="30" t="str">
        <f t="shared" si="531"/>
        <v/>
      </c>
      <c r="C229" s="30" t="str">
        <f>IF(A229="","",LOOKUP(A229,'Table 1'!$A$3:$A$9999,'Table 1'!$I$3:$I$9999))</f>
        <v>GHA</v>
      </c>
      <c r="D229" s="179">
        <v>775</v>
      </c>
      <c r="E229" s="71">
        <f t="shared" si="563"/>
        <v>7.5403016120644227E-3</v>
      </c>
      <c r="F229" s="14">
        <f t="shared" ref="F229" si="576">IFERROR(AVERAGE(D227:D231),"")</f>
        <v>769.2</v>
      </c>
      <c r="G229" s="73">
        <f t="shared" ref="G229" si="577">IFERROR(_xlfn.STDEV.S(D227:D231),"")</f>
        <v>3.5637059362410923</v>
      </c>
      <c r="H229" s="77">
        <f t="shared" si="566"/>
        <v>4.6330030372349089E-3</v>
      </c>
    </row>
    <row r="230" spans="1:8" s="139" customFormat="1" x14ac:dyDescent="0.2">
      <c r="A230" s="30" t="str">
        <f t="shared" ref="A230" si="578">IF(A227="","",A227)</f>
        <v>CIP0029</v>
      </c>
      <c r="B230" s="30" t="str">
        <f t="shared" si="534"/>
        <v/>
      </c>
      <c r="C230" s="30" t="str">
        <f>IF(A230="","",LOOKUP(A230,'Table 1'!$A$3:$A$9999,'Table 1'!$I$3:$I$9999))</f>
        <v>GHA</v>
      </c>
      <c r="D230" s="179">
        <v>766</v>
      </c>
      <c r="E230" s="71">
        <f t="shared" si="563"/>
        <v>-4.1601664066563248E-3</v>
      </c>
      <c r="F230" s="14">
        <f t="shared" ref="F230" si="579">IFERROR(AVERAGE(D227:D231),"")</f>
        <v>769.2</v>
      </c>
      <c r="G230" s="73">
        <f t="shared" ref="G230" si="580">IFERROR(_xlfn.STDEV.S(D227:D231),"")</f>
        <v>3.5637059362410923</v>
      </c>
      <c r="H230" s="77">
        <f t="shared" si="566"/>
        <v>4.6330030372349089E-3</v>
      </c>
    </row>
    <row r="231" spans="1:8" s="139" customFormat="1" ht="16" thickBot="1" x14ac:dyDescent="0.25">
      <c r="A231" s="29" t="str">
        <f t="shared" ref="A231" si="581">IF(A227="","",A227)</f>
        <v>CIP0029</v>
      </c>
      <c r="B231" s="30" t="str">
        <f t="shared" si="537"/>
        <v/>
      </c>
      <c r="C231" s="29" t="str">
        <f>IF(A231="","",LOOKUP(A231,'Table 1'!$A$3:$A$9999,'Table 1'!$I$3:$I$9999))</f>
        <v>GHA</v>
      </c>
      <c r="D231" s="182">
        <v>768</v>
      </c>
      <c r="E231" s="72">
        <f t="shared" si="563"/>
        <v>-1.5600624024961589E-3</v>
      </c>
      <c r="F231" s="13">
        <f t="shared" ref="F231" si="582">IFERROR(AVERAGE(D227:D231),"")</f>
        <v>769.2</v>
      </c>
      <c r="G231" s="74">
        <f t="shared" ref="G231" si="583">IFERROR(_xlfn.STDEV.S(D227:D231),"")</f>
        <v>3.5637059362410923</v>
      </c>
      <c r="H231" s="78">
        <f t="shared" si="566"/>
        <v>4.6330030372349089E-3</v>
      </c>
    </row>
    <row r="232" spans="1:8" s="139" customFormat="1" x14ac:dyDescent="0.2">
      <c r="A232" s="113" t="s">
        <v>151</v>
      </c>
      <c r="B232" s="113"/>
      <c r="C232" s="31" t="str">
        <f>IF(A232="","",LOOKUP(A232,'Table 1'!$A$3:$A$9999,'Table 1'!$I$3:$I$9999))</f>
        <v>GHA</v>
      </c>
      <c r="D232" s="181">
        <v>766</v>
      </c>
      <c r="E232" s="70">
        <f t="shared" si="563"/>
        <v>-2.6041666666666665E-3</v>
      </c>
      <c r="F232" s="15">
        <f t="shared" ref="F232" si="584">IFERROR(AVERAGE(D232:D236),"")</f>
        <v>768</v>
      </c>
      <c r="G232" s="15">
        <f t="shared" ref="G232" si="585">IFERROR(_xlfn.STDEV.S(D232:D236),"")</f>
        <v>7.8421935706790613</v>
      </c>
      <c r="H232" s="76">
        <f t="shared" si="566"/>
        <v>1.0211189545155028E-2</v>
      </c>
    </row>
    <row r="233" spans="1:8" s="139" customFormat="1" x14ac:dyDescent="0.2">
      <c r="A233" s="30" t="str">
        <f t="shared" ref="A233" si="586">IF(A232="","",A232)</f>
        <v>CIP0030</v>
      </c>
      <c r="B233" s="30" t="str">
        <f t="shared" si="572"/>
        <v/>
      </c>
      <c r="C233" s="30" t="str">
        <f>IF(A233="","",LOOKUP(A233,'Table 1'!$A$3:$A$9999,'Table 1'!$I$3:$I$9999))</f>
        <v>GHA</v>
      </c>
      <c r="D233" s="179">
        <v>781</v>
      </c>
      <c r="E233" s="71">
        <f t="shared" si="563"/>
        <v>1.6927083333333332E-2</v>
      </c>
      <c r="F233" s="14">
        <f t="shared" ref="F233" si="587">IFERROR(AVERAGE(D232:D236),"")</f>
        <v>768</v>
      </c>
      <c r="G233" s="73">
        <f t="shared" ref="G233" si="588">IFERROR(_xlfn.STDEV.S(D232:D236),"")</f>
        <v>7.8421935706790613</v>
      </c>
      <c r="H233" s="77">
        <f t="shared" si="566"/>
        <v>1.0211189545155028E-2</v>
      </c>
    </row>
    <row r="234" spans="1:8" s="139" customFormat="1" x14ac:dyDescent="0.2">
      <c r="A234" s="30" t="str">
        <f t="shared" ref="A234:B249" si="589">IF(A232="","",A232)</f>
        <v>CIP0030</v>
      </c>
      <c r="B234" s="30" t="str">
        <f t="shared" si="589"/>
        <v/>
      </c>
      <c r="C234" s="30" t="str">
        <f>IF(A234="","",LOOKUP(A234,'Table 1'!$A$3:$A$9999,'Table 1'!$I$3:$I$9999))</f>
        <v>GHA</v>
      </c>
      <c r="D234" s="179">
        <v>762</v>
      </c>
      <c r="E234" s="71">
        <f t="shared" si="563"/>
        <v>-7.8125E-3</v>
      </c>
      <c r="F234" s="14">
        <f t="shared" ref="F234" si="590">IFERROR(AVERAGE(D232:D236),"")</f>
        <v>768</v>
      </c>
      <c r="G234" s="73">
        <f t="shared" ref="G234" si="591">IFERROR(_xlfn.STDEV.S(D232:D236),"")</f>
        <v>7.8421935706790613</v>
      </c>
      <c r="H234" s="77">
        <f t="shared" si="566"/>
        <v>1.0211189545155028E-2</v>
      </c>
    </row>
    <row r="235" spans="1:8" s="139" customFormat="1" x14ac:dyDescent="0.2">
      <c r="A235" s="30" t="str">
        <f t="shared" ref="A235:B250" si="592">IF(A232="","",A232)</f>
        <v>CIP0030</v>
      </c>
      <c r="B235" s="30" t="str">
        <f t="shared" si="592"/>
        <v/>
      </c>
      <c r="C235" s="30" t="str">
        <f>IF(A235="","",LOOKUP(A235,'Table 1'!$A$3:$A$9999,'Table 1'!$I$3:$I$9999))</f>
        <v>GHA</v>
      </c>
      <c r="D235" s="179">
        <v>762</v>
      </c>
      <c r="E235" s="71">
        <f t="shared" si="563"/>
        <v>-7.8125E-3</v>
      </c>
      <c r="F235" s="14">
        <f t="shared" ref="F235" si="593">IFERROR(AVERAGE(D232:D236),"")</f>
        <v>768</v>
      </c>
      <c r="G235" s="73">
        <f t="shared" ref="G235" si="594">IFERROR(_xlfn.STDEV.S(D232:D236),"")</f>
        <v>7.8421935706790613</v>
      </c>
      <c r="H235" s="77">
        <f t="shared" si="566"/>
        <v>1.0211189545155028E-2</v>
      </c>
    </row>
    <row r="236" spans="1:8" s="139" customFormat="1" ht="16" thickBot="1" x14ac:dyDescent="0.25">
      <c r="A236" s="29" t="str">
        <f t="shared" ref="A236:B251" si="595">IF(A232="","",A232)</f>
        <v>CIP0030</v>
      </c>
      <c r="B236" s="30" t="str">
        <f t="shared" si="595"/>
        <v/>
      </c>
      <c r="C236" s="29" t="str">
        <f>IF(A236="","",LOOKUP(A236,'Table 1'!$A$3:$A$9999,'Table 1'!$I$3:$I$9999))</f>
        <v>GHA</v>
      </c>
      <c r="D236" s="182">
        <v>769</v>
      </c>
      <c r="E236" s="72">
        <f t="shared" si="563"/>
        <v>1.3020833333333333E-3</v>
      </c>
      <c r="F236" s="13">
        <f t="shared" ref="F236" si="596">IFERROR(AVERAGE(D232:D236),"")</f>
        <v>768</v>
      </c>
      <c r="G236" s="74">
        <f t="shared" ref="G236" si="597">IFERROR(_xlfn.STDEV.S(D232:D236),"")</f>
        <v>7.8421935706790613</v>
      </c>
      <c r="H236" s="78">
        <f t="shared" si="566"/>
        <v>1.0211189545155028E-2</v>
      </c>
    </row>
    <row r="237" spans="1:8" s="139" customFormat="1" x14ac:dyDescent="0.2">
      <c r="A237" s="113" t="s">
        <v>153</v>
      </c>
      <c r="B237" s="113"/>
      <c r="C237" s="31" t="str">
        <f>IF(A237="","",LOOKUP(A237,'Table 1'!$A$3:$A$9999,'Table 1'!$I$3:$I$9999))</f>
        <v>GHA</v>
      </c>
      <c r="D237" s="181">
        <v>932</v>
      </c>
      <c r="E237" s="70">
        <f t="shared" si="563"/>
        <v>-1.7137960582690904E-3</v>
      </c>
      <c r="F237" s="15">
        <f t="shared" ref="F237" si="598">IFERROR(AVERAGE(D237:D241),"")</f>
        <v>933.6</v>
      </c>
      <c r="G237" s="15">
        <f t="shared" ref="G237" si="599">IFERROR(_xlfn.STDEV.S(D237:D241),"")</f>
        <v>4.0373258476372698</v>
      </c>
      <c r="H237" s="76">
        <f t="shared" si="566"/>
        <v>4.3244707022678554E-3</v>
      </c>
    </row>
    <row r="238" spans="1:8" s="139" customFormat="1" x14ac:dyDescent="0.2">
      <c r="A238" s="30" t="str">
        <f t="shared" ref="A238" si="600">IF(A237="","",A237)</f>
        <v>CIP0031</v>
      </c>
      <c r="B238" s="30" t="str">
        <f t="shared" si="572"/>
        <v/>
      </c>
      <c r="C238" s="30" t="str">
        <f>IF(A238="","",LOOKUP(A238,'Table 1'!$A$3:$A$9999,'Table 1'!$I$3:$I$9999))</f>
        <v>GHA</v>
      </c>
      <c r="D238" s="179">
        <v>929</v>
      </c>
      <c r="E238" s="71">
        <f t="shared" si="563"/>
        <v>-4.9271636675235885E-3</v>
      </c>
      <c r="F238" s="14">
        <f t="shared" ref="F238" si="601">IFERROR(AVERAGE(D237:D241),"")</f>
        <v>933.6</v>
      </c>
      <c r="G238" s="73">
        <f t="shared" ref="G238" si="602">IFERROR(_xlfn.STDEV.S(D237:D241),"")</f>
        <v>4.0373258476372698</v>
      </c>
      <c r="H238" s="77">
        <f t="shared" si="566"/>
        <v>4.3244707022678554E-3</v>
      </c>
    </row>
    <row r="239" spans="1:8" s="139" customFormat="1" x14ac:dyDescent="0.2">
      <c r="A239" s="30" t="str">
        <f t="shared" ref="A239" si="603">IF(A237="","",A237)</f>
        <v>CIP0031</v>
      </c>
      <c r="B239" s="30" t="str">
        <f t="shared" si="589"/>
        <v/>
      </c>
      <c r="C239" s="30" t="str">
        <f>IF(A239="","",LOOKUP(A239,'Table 1'!$A$3:$A$9999,'Table 1'!$I$3:$I$9999))</f>
        <v>GHA</v>
      </c>
      <c r="D239" s="179">
        <v>940</v>
      </c>
      <c r="E239" s="71">
        <f t="shared" si="563"/>
        <v>6.8551842330762391E-3</v>
      </c>
      <c r="F239" s="14">
        <f t="shared" ref="F239" si="604">IFERROR(AVERAGE(D237:D241),"")</f>
        <v>933.6</v>
      </c>
      <c r="G239" s="73">
        <f t="shared" ref="G239" si="605">IFERROR(_xlfn.STDEV.S(D237:D241),"")</f>
        <v>4.0373258476372698</v>
      </c>
      <c r="H239" s="77">
        <f t="shared" si="566"/>
        <v>4.3244707022678554E-3</v>
      </c>
    </row>
    <row r="240" spans="1:8" s="139" customFormat="1" x14ac:dyDescent="0.2">
      <c r="A240" s="30" t="str">
        <f t="shared" ref="A240" si="606">IF(A237="","",A237)</f>
        <v>CIP0031</v>
      </c>
      <c r="B240" s="30" t="str">
        <f t="shared" si="592"/>
        <v/>
      </c>
      <c r="C240" s="30" t="str">
        <f>IF(A240="","",LOOKUP(A240,'Table 1'!$A$3:$A$9999,'Table 1'!$I$3:$I$9999))</f>
        <v>GHA</v>
      </c>
      <c r="D240" s="179">
        <v>934</v>
      </c>
      <c r="E240" s="71">
        <f t="shared" si="563"/>
        <v>4.2844901456724212E-4</v>
      </c>
      <c r="F240" s="14">
        <f t="shared" ref="F240" si="607">IFERROR(AVERAGE(D237:D241),"")</f>
        <v>933.6</v>
      </c>
      <c r="G240" s="73">
        <f t="shared" ref="G240" si="608">IFERROR(_xlfn.STDEV.S(D237:D241),"")</f>
        <v>4.0373258476372698</v>
      </c>
      <c r="H240" s="77">
        <f t="shared" si="566"/>
        <v>4.3244707022678554E-3</v>
      </c>
    </row>
    <row r="241" spans="1:8" s="139" customFormat="1" ht="16" thickBot="1" x14ac:dyDescent="0.25">
      <c r="A241" s="29" t="str">
        <f t="shared" ref="A241" si="609">IF(A237="","",A237)</f>
        <v>CIP0031</v>
      </c>
      <c r="B241" s="30" t="str">
        <f t="shared" si="595"/>
        <v/>
      </c>
      <c r="C241" s="29" t="str">
        <f>IF(A241="","",LOOKUP(A241,'Table 1'!$A$3:$A$9999,'Table 1'!$I$3:$I$9999))</f>
        <v>GHA</v>
      </c>
      <c r="D241" s="182">
        <v>933</v>
      </c>
      <c r="E241" s="72">
        <f t="shared" si="563"/>
        <v>-6.4267352185092409E-4</v>
      </c>
      <c r="F241" s="13">
        <f t="shared" ref="F241" si="610">IFERROR(AVERAGE(D237:D241),"")</f>
        <v>933.6</v>
      </c>
      <c r="G241" s="74">
        <f t="shared" ref="G241" si="611">IFERROR(_xlfn.STDEV.S(D237:D241),"")</f>
        <v>4.0373258476372698</v>
      </c>
      <c r="H241" s="78">
        <f t="shared" si="566"/>
        <v>4.3244707022678554E-3</v>
      </c>
    </row>
    <row r="242" spans="1:8" s="139" customFormat="1" x14ac:dyDescent="0.2">
      <c r="A242" s="113" t="s">
        <v>156</v>
      </c>
      <c r="B242" s="113"/>
      <c r="C242" s="31" t="str">
        <f>IF(A242="","",LOOKUP(A242,'Table 1'!$A$3:$A$9999,'Table 1'!$I$3:$I$9999))</f>
        <v>GHA</v>
      </c>
      <c r="D242" s="181">
        <v>771</v>
      </c>
      <c r="E242" s="70">
        <f t="shared" si="563"/>
        <v>1.0386912490261677E-3</v>
      </c>
      <c r="F242" s="15">
        <f t="shared" ref="F242" si="612">IFERROR(AVERAGE(D242:D246),"")</f>
        <v>770.2</v>
      </c>
      <c r="G242" s="15">
        <f t="shared" ref="G242" si="613">IFERROR(_xlfn.STDEV.S(D242:D246),"")</f>
        <v>6.2209324059983162</v>
      </c>
      <c r="H242" s="76">
        <f t="shared" si="566"/>
        <v>8.0770350636176526E-3</v>
      </c>
    </row>
    <row r="243" spans="1:8" s="139" customFormat="1" x14ac:dyDescent="0.2">
      <c r="A243" s="30" t="str">
        <f t="shared" ref="A243" si="614">IF(A242="","",A242)</f>
        <v>CIP0032</v>
      </c>
      <c r="B243" s="30" t="str">
        <f t="shared" si="572"/>
        <v/>
      </c>
      <c r="C243" s="30" t="str">
        <f>IF(A243="","",LOOKUP(A243,'Table 1'!$A$3:$A$9999,'Table 1'!$I$3:$I$9999))</f>
        <v>GHA</v>
      </c>
      <c r="D243" s="179">
        <v>769</v>
      </c>
      <c r="E243" s="71">
        <f t="shared" si="563"/>
        <v>-1.5580368735393993E-3</v>
      </c>
      <c r="F243" s="14">
        <f t="shared" ref="F243" si="615">IFERROR(AVERAGE(D242:D246),"")</f>
        <v>770.2</v>
      </c>
      <c r="G243" s="73">
        <f t="shared" ref="G243" si="616">IFERROR(_xlfn.STDEV.S(D242:D246),"")</f>
        <v>6.2209324059983162</v>
      </c>
      <c r="H243" s="77">
        <f t="shared" si="566"/>
        <v>8.0770350636176526E-3</v>
      </c>
    </row>
    <row r="244" spans="1:8" s="139" customFormat="1" x14ac:dyDescent="0.2">
      <c r="A244" s="30" t="str">
        <f t="shared" ref="A244" si="617">IF(A242="","",A242)</f>
        <v>CIP0032</v>
      </c>
      <c r="B244" s="30" t="str">
        <f t="shared" si="589"/>
        <v/>
      </c>
      <c r="C244" s="30" t="str">
        <f>IF(A244="","",LOOKUP(A244,'Table 1'!$A$3:$A$9999,'Table 1'!$I$3:$I$9999))</f>
        <v>GHA</v>
      </c>
      <c r="D244" s="179">
        <v>768</v>
      </c>
      <c r="E244" s="71">
        <f t="shared" si="563"/>
        <v>-2.856400934822183E-3</v>
      </c>
      <c r="F244" s="14">
        <f t="shared" ref="F244" si="618">IFERROR(AVERAGE(D242:D246),"")</f>
        <v>770.2</v>
      </c>
      <c r="G244" s="73">
        <f t="shared" ref="G244" si="619">IFERROR(_xlfn.STDEV.S(D242:D246),"")</f>
        <v>6.2209324059983162</v>
      </c>
      <c r="H244" s="77">
        <f t="shared" si="566"/>
        <v>8.0770350636176526E-3</v>
      </c>
    </row>
    <row r="245" spans="1:8" s="139" customFormat="1" x14ac:dyDescent="0.2">
      <c r="A245" s="30" t="str">
        <f t="shared" ref="A245" si="620">IF(A242="","",A242)</f>
        <v>CIP0032</v>
      </c>
      <c r="B245" s="30" t="str">
        <f t="shared" si="592"/>
        <v/>
      </c>
      <c r="C245" s="30" t="str">
        <f>IF(A245="","",LOOKUP(A245,'Table 1'!$A$3:$A$9999,'Table 1'!$I$3:$I$9999))</f>
        <v>GHA</v>
      </c>
      <c r="D245" s="179">
        <v>780</v>
      </c>
      <c r="E245" s="71">
        <f t="shared" si="563"/>
        <v>1.272396780057122E-2</v>
      </c>
      <c r="F245" s="14">
        <f t="shared" ref="F245" si="621">IFERROR(AVERAGE(D242:D246),"")</f>
        <v>770.2</v>
      </c>
      <c r="G245" s="73">
        <f t="shared" ref="G245" si="622">IFERROR(_xlfn.STDEV.S(D242:D246),"")</f>
        <v>6.2209324059983162</v>
      </c>
      <c r="H245" s="77">
        <f t="shared" si="566"/>
        <v>8.0770350636176526E-3</v>
      </c>
    </row>
    <row r="246" spans="1:8" s="139" customFormat="1" ht="16" thickBot="1" x14ac:dyDescent="0.25">
      <c r="A246" s="29" t="str">
        <f t="shared" ref="A246" si="623">IF(A242="","",A242)</f>
        <v>CIP0032</v>
      </c>
      <c r="B246" s="30" t="str">
        <f t="shared" si="595"/>
        <v/>
      </c>
      <c r="C246" s="29" t="str">
        <f>IF(A246="","",LOOKUP(A246,'Table 1'!$A$3:$A$9999,'Table 1'!$I$3:$I$9999))</f>
        <v>GHA</v>
      </c>
      <c r="D246" s="182">
        <v>763</v>
      </c>
      <c r="E246" s="72">
        <f t="shared" si="563"/>
        <v>-9.3482212412361008E-3</v>
      </c>
      <c r="F246" s="13">
        <f t="shared" ref="F246" si="624">IFERROR(AVERAGE(D242:D246),"")</f>
        <v>770.2</v>
      </c>
      <c r="G246" s="74">
        <f t="shared" ref="G246" si="625">IFERROR(_xlfn.STDEV.S(D242:D246),"")</f>
        <v>6.2209324059983162</v>
      </c>
      <c r="H246" s="78">
        <f t="shared" si="566"/>
        <v>8.0770350636176526E-3</v>
      </c>
    </row>
    <row r="247" spans="1:8" s="139" customFormat="1" x14ac:dyDescent="0.2">
      <c r="A247" s="113" t="s">
        <v>158</v>
      </c>
      <c r="B247" s="113" t="s">
        <v>179</v>
      </c>
      <c r="C247" s="31" t="str">
        <f>IF(A247="","",LOOKUP(A247,'Table 1'!$A$3:$A$9999,'Table 1'!$I$3:$I$9999))</f>
        <v>HAI</v>
      </c>
      <c r="D247" s="181">
        <v>828</v>
      </c>
      <c r="E247" s="70">
        <f t="shared" si="563"/>
        <v>5.830903790087408E-3</v>
      </c>
      <c r="F247" s="15">
        <f t="shared" ref="F247" si="626">IFERROR(AVERAGE(D247:D251),"")</f>
        <v>823.2</v>
      </c>
      <c r="G247" s="15">
        <f t="shared" ref="G247" si="627">IFERROR(_xlfn.STDEV.S(D247:D251),"")</f>
        <v>4.3243496620879309</v>
      </c>
      <c r="H247" s="76">
        <f t="shared" si="566"/>
        <v>5.2530972571524911E-3</v>
      </c>
    </row>
    <row r="248" spans="1:8" s="139" customFormat="1" x14ac:dyDescent="0.2">
      <c r="A248" s="30" t="str">
        <f t="shared" ref="A248" si="628">IF(A247="","",A247)</f>
        <v>CIP0033</v>
      </c>
      <c r="B248" s="30" t="str">
        <f t="shared" si="572"/>
        <v>A</v>
      </c>
      <c r="C248" s="30" t="str">
        <f>IF(A248="","",LOOKUP(A248,'Table 1'!$A$3:$A$9999,'Table 1'!$I$3:$I$9999))</f>
        <v>HAI</v>
      </c>
      <c r="D248" s="179">
        <v>827</v>
      </c>
      <c r="E248" s="71">
        <f t="shared" si="563"/>
        <v>4.6161321671525195E-3</v>
      </c>
      <c r="F248" s="14">
        <f t="shared" ref="F248" si="629">IFERROR(AVERAGE(D247:D251),"")</f>
        <v>823.2</v>
      </c>
      <c r="G248" s="73">
        <f t="shared" ref="G248" si="630">IFERROR(_xlfn.STDEV.S(D247:D251),"")</f>
        <v>4.3243496620879309</v>
      </c>
      <c r="H248" s="77">
        <f t="shared" si="566"/>
        <v>5.2530972571524911E-3</v>
      </c>
    </row>
    <row r="249" spans="1:8" s="139" customFormat="1" x14ac:dyDescent="0.2">
      <c r="A249" s="30" t="str">
        <f t="shared" ref="A249" si="631">IF(A247="","",A247)</f>
        <v>CIP0033</v>
      </c>
      <c r="B249" s="30" t="str">
        <f t="shared" si="589"/>
        <v>A</v>
      </c>
      <c r="C249" s="30" t="str">
        <f>IF(A249="","",LOOKUP(A249,'Table 1'!$A$3:$A$9999,'Table 1'!$I$3:$I$9999))</f>
        <v>HAI</v>
      </c>
      <c r="D249" s="179">
        <v>823</v>
      </c>
      <c r="E249" s="71">
        <f t="shared" si="563"/>
        <v>-2.4295432458703288E-4</v>
      </c>
      <c r="F249" s="14">
        <f t="shared" ref="F249" si="632">IFERROR(AVERAGE(D247:D251),"")</f>
        <v>823.2</v>
      </c>
      <c r="G249" s="73">
        <f t="shared" ref="G249" si="633">IFERROR(_xlfn.STDEV.S(D247:D251),"")</f>
        <v>4.3243496620879309</v>
      </c>
      <c r="H249" s="77">
        <f t="shared" si="566"/>
        <v>5.2530972571524911E-3</v>
      </c>
    </row>
    <row r="250" spans="1:8" s="139" customFormat="1" x14ac:dyDescent="0.2">
      <c r="A250" s="30" t="str">
        <f t="shared" ref="A250" si="634">IF(A247="","",A247)</f>
        <v>CIP0033</v>
      </c>
      <c r="B250" s="30" t="str">
        <f t="shared" si="592"/>
        <v>A</v>
      </c>
      <c r="C250" s="30" t="str">
        <f>IF(A250="","",LOOKUP(A250,'Table 1'!$A$3:$A$9999,'Table 1'!$I$3:$I$9999))</f>
        <v>HAI</v>
      </c>
      <c r="D250" s="179">
        <v>820</v>
      </c>
      <c r="E250" s="71">
        <f t="shared" si="563"/>
        <v>-3.8872691933916972E-3</v>
      </c>
      <c r="F250" s="14">
        <f t="shared" ref="F250" si="635">IFERROR(AVERAGE(D247:D251),"")</f>
        <v>823.2</v>
      </c>
      <c r="G250" s="73">
        <f t="shared" ref="G250" si="636">IFERROR(_xlfn.STDEV.S(D247:D251),"")</f>
        <v>4.3243496620879309</v>
      </c>
      <c r="H250" s="77">
        <f t="shared" si="566"/>
        <v>5.2530972571524911E-3</v>
      </c>
    </row>
    <row r="251" spans="1:8" s="139" customFormat="1" ht="16" thickBot="1" x14ac:dyDescent="0.25">
      <c r="A251" s="29" t="str">
        <f t="shared" ref="A251" si="637">IF(A247="","",A247)</f>
        <v>CIP0033</v>
      </c>
      <c r="B251" s="30" t="str">
        <f t="shared" si="595"/>
        <v>A</v>
      </c>
      <c r="C251" s="29" t="str">
        <f>IF(A251="","",LOOKUP(A251,'Table 1'!$A$3:$A$9999,'Table 1'!$I$3:$I$9999))</f>
        <v>HAI</v>
      </c>
      <c r="D251" s="182">
        <v>818</v>
      </c>
      <c r="E251" s="72">
        <f t="shared" si="563"/>
        <v>-6.3168124392614733E-3</v>
      </c>
      <c r="F251" s="13">
        <f t="shared" ref="F251" si="638">IFERROR(AVERAGE(D247:D251),"")</f>
        <v>823.2</v>
      </c>
      <c r="G251" s="74">
        <f t="shared" ref="G251" si="639">IFERROR(_xlfn.STDEV.S(D247:D251),"")</f>
        <v>4.3243496620879309</v>
      </c>
      <c r="H251" s="78">
        <f t="shared" si="566"/>
        <v>5.2530972571524911E-3</v>
      </c>
    </row>
    <row r="252" spans="1:8" s="139" customFormat="1" x14ac:dyDescent="0.2">
      <c r="A252" s="113" t="s">
        <v>158</v>
      </c>
      <c r="B252" s="113" t="s">
        <v>174</v>
      </c>
      <c r="C252" s="31" t="str">
        <f>IF(A252="","",LOOKUP(A252,'Table 1'!$A$3:$A$9999,'Table 1'!$I$3:$I$9999))</f>
        <v>HAI</v>
      </c>
      <c r="D252" s="181">
        <v>833</v>
      </c>
      <c r="E252" s="70">
        <f t="shared" si="563"/>
        <v>1.3875365141187899E-2</v>
      </c>
      <c r="F252" s="15">
        <f t="shared" ref="F252" si="640">IFERROR(AVERAGE(D252:D256),"")</f>
        <v>821.6</v>
      </c>
      <c r="G252" s="15">
        <f t="shared" ref="G252" si="641">IFERROR(_xlfn.STDEV.S(D252:D256),"")</f>
        <v>7.7653074633268693</v>
      </c>
      <c r="H252" s="76">
        <f t="shared" si="566"/>
        <v>9.4514453058993052E-3</v>
      </c>
    </row>
    <row r="253" spans="1:8" s="139" customFormat="1" x14ac:dyDescent="0.2">
      <c r="A253" s="30" t="str">
        <f t="shared" ref="A253" si="642">IF(A252="","",A252)</f>
        <v>CIP0033</v>
      </c>
      <c r="B253" s="30" t="str">
        <f t="shared" si="572"/>
        <v>B</v>
      </c>
      <c r="C253" s="30" t="str">
        <f>IF(A253="","",LOOKUP(A253,'Table 1'!$A$3:$A$9999,'Table 1'!$I$3:$I$9999))</f>
        <v>HAI</v>
      </c>
      <c r="D253" s="179">
        <v>814</v>
      </c>
      <c r="E253" s="71">
        <f t="shared" si="563"/>
        <v>-9.2502434274586449E-3</v>
      </c>
      <c r="F253" s="14">
        <f t="shared" ref="F253" si="643">IFERROR(AVERAGE(D252:D256),"")</f>
        <v>821.6</v>
      </c>
      <c r="G253" s="73">
        <f t="shared" ref="G253" si="644">IFERROR(_xlfn.STDEV.S(D252:D256),"")</f>
        <v>7.7653074633268693</v>
      </c>
      <c r="H253" s="77">
        <f t="shared" si="566"/>
        <v>9.4514453058993052E-3</v>
      </c>
    </row>
    <row r="254" spans="1:8" s="139" customFormat="1" x14ac:dyDescent="0.2">
      <c r="A254" s="30" t="str">
        <f t="shared" ref="A254:B269" si="645">IF(A252="","",A252)</f>
        <v>CIP0033</v>
      </c>
      <c r="B254" s="30" t="str">
        <f t="shared" si="645"/>
        <v>B</v>
      </c>
      <c r="C254" s="30" t="str">
        <f>IF(A254="","",LOOKUP(A254,'Table 1'!$A$3:$A$9999,'Table 1'!$I$3:$I$9999))</f>
        <v>HAI</v>
      </c>
      <c r="D254" s="179">
        <v>817</v>
      </c>
      <c r="E254" s="71">
        <f t="shared" si="563"/>
        <v>-5.5988315481986647E-3</v>
      </c>
      <c r="F254" s="14">
        <f t="shared" ref="F254" si="646">IFERROR(AVERAGE(D252:D256),"")</f>
        <v>821.6</v>
      </c>
      <c r="G254" s="73">
        <f t="shared" ref="G254" si="647">IFERROR(_xlfn.STDEV.S(D252:D256),"")</f>
        <v>7.7653074633268693</v>
      </c>
      <c r="H254" s="77">
        <f t="shared" si="566"/>
        <v>9.4514453058993052E-3</v>
      </c>
    </row>
    <row r="255" spans="1:8" s="139" customFormat="1" x14ac:dyDescent="0.2">
      <c r="A255" s="30" t="str">
        <f t="shared" ref="A255:B270" si="648">IF(A252="","",A252)</f>
        <v>CIP0033</v>
      </c>
      <c r="B255" s="30" t="str">
        <f t="shared" si="648"/>
        <v>B</v>
      </c>
      <c r="C255" s="30" t="str">
        <f>IF(A255="","",LOOKUP(A255,'Table 1'!$A$3:$A$9999,'Table 1'!$I$3:$I$9999))</f>
        <v>HAI</v>
      </c>
      <c r="D255" s="179">
        <v>826</v>
      </c>
      <c r="E255" s="71">
        <f t="shared" si="563"/>
        <v>5.3554040895812767E-3</v>
      </c>
      <c r="F255" s="14">
        <f t="shared" ref="F255" si="649">IFERROR(AVERAGE(D252:D256),"")</f>
        <v>821.6</v>
      </c>
      <c r="G255" s="73">
        <f t="shared" ref="G255" si="650">IFERROR(_xlfn.STDEV.S(D252:D256),"")</f>
        <v>7.7653074633268693</v>
      </c>
      <c r="H255" s="77">
        <f t="shared" si="566"/>
        <v>9.4514453058993052E-3</v>
      </c>
    </row>
    <row r="256" spans="1:8" s="139" customFormat="1" ht="16" thickBot="1" x14ac:dyDescent="0.25">
      <c r="A256" s="29" t="str">
        <f t="shared" ref="A256:B271" si="651">IF(A252="","",A252)</f>
        <v>CIP0033</v>
      </c>
      <c r="B256" s="30" t="str">
        <f t="shared" si="651"/>
        <v>B</v>
      </c>
      <c r="C256" s="29" t="str">
        <f>IF(A256="","",LOOKUP(A256,'Table 1'!$A$3:$A$9999,'Table 1'!$I$3:$I$9999))</f>
        <v>HAI</v>
      </c>
      <c r="D256" s="182">
        <v>818</v>
      </c>
      <c r="E256" s="72">
        <f t="shared" si="563"/>
        <v>-4.3816942551120038E-3</v>
      </c>
      <c r="F256" s="13">
        <f t="shared" ref="F256" si="652">IFERROR(AVERAGE(D252:D256),"")</f>
        <v>821.6</v>
      </c>
      <c r="G256" s="74">
        <f t="shared" ref="G256" si="653">IFERROR(_xlfn.STDEV.S(D252:D256),"")</f>
        <v>7.7653074633268693</v>
      </c>
      <c r="H256" s="78">
        <f t="shared" si="566"/>
        <v>9.4514453058993052E-3</v>
      </c>
    </row>
    <row r="257" spans="1:8" s="139" customFormat="1" x14ac:dyDescent="0.2">
      <c r="A257" s="113" t="s">
        <v>158</v>
      </c>
      <c r="B257" s="113" t="s">
        <v>180</v>
      </c>
      <c r="C257" s="31" t="str">
        <f>IF(A257="","",LOOKUP(A257,'Table 1'!$A$3:$A$9999,'Table 1'!$I$3:$I$9999))</f>
        <v>HAI</v>
      </c>
      <c r="D257" s="181">
        <v>817</v>
      </c>
      <c r="E257" s="70">
        <f t="shared" si="563"/>
        <v>0</v>
      </c>
      <c r="F257" s="15">
        <f t="shared" ref="F257" si="654">IFERROR(AVERAGE(D257:D261),"")</f>
        <v>817</v>
      </c>
      <c r="G257" s="15">
        <f t="shared" ref="G257" si="655">IFERROR(_xlfn.STDEV.S(D257:D261),"")</f>
        <v>7.5498344352707498</v>
      </c>
      <c r="H257" s="76">
        <f t="shared" si="566"/>
        <v>9.2409234213840265E-3</v>
      </c>
    </row>
    <row r="258" spans="1:8" s="139" customFormat="1" x14ac:dyDescent="0.2">
      <c r="A258" s="30" t="str">
        <f t="shared" ref="A258" si="656">IF(A257="","",A257)</f>
        <v>CIP0033</v>
      </c>
      <c r="B258" s="30" t="str">
        <f t="shared" si="572"/>
        <v>C</v>
      </c>
      <c r="C258" s="30" t="str">
        <f>IF(A258="","",LOOKUP(A258,'Table 1'!$A$3:$A$9999,'Table 1'!$I$3:$I$9999))</f>
        <v>HAI</v>
      </c>
      <c r="D258" s="179">
        <v>824</v>
      </c>
      <c r="E258" s="71">
        <f t="shared" si="563"/>
        <v>8.5679314565483469E-3</v>
      </c>
      <c r="F258" s="14">
        <f t="shared" ref="F258" si="657">IFERROR(AVERAGE(D257:D261),"")</f>
        <v>817</v>
      </c>
      <c r="G258" s="73">
        <f t="shared" ref="G258" si="658">IFERROR(_xlfn.STDEV.S(D257:D261),"")</f>
        <v>7.5498344352707498</v>
      </c>
      <c r="H258" s="77">
        <f t="shared" si="566"/>
        <v>9.2409234213840265E-3</v>
      </c>
    </row>
    <row r="259" spans="1:8" s="139" customFormat="1" x14ac:dyDescent="0.2">
      <c r="A259" s="30" t="str">
        <f t="shared" ref="A259" si="659">IF(A257="","",A257)</f>
        <v>CIP0033</v>
      </c>
      <c r="B259" s="30" t="str">
        <f t="shared" si="645"/>
        <v>C</v>
      </c>
      <c r="C259" s="30" t="str">
        <f>IF(A259="","",LOOKUP(A259,'Table 1'!$A$3:$A$9999,'Table 1'!$I$3:$I$9999))</f>
        <v>HAI</v>
      </c>
      <c r="D259" s="179">
        <v>824</v>
      </c>
      <c r="E259" s="71">
        <f t="shared" si="563"/>
        <v>8.5679314565483469E-3</v>
      </c>
      <c r="F259" s="14">
        <f t="shared" ref="F259" si="660">IFERROR(AVERAGE(D257:D261),"")</f>
        <v>817</v>
      </c>
      <c r="G259" s="73">
        <f t="shared" ref="G259" si="661">IFERROR(_xlfn.STDEV.S(D257:D261),"")</f>
        <v>7.5498344352707498</v>
      </c>
      <c r="H259" s="77">
        <f t="shared" si="566"/>
        <v>9.2409234213840265E-3</v>
      </c>
    </row>
    <row r="260" spans="1:8" s="139" customFormat="1" x14ac:dyDescent="0.2">
      <c r="A260" s="30" t="str">
        <f t="shared" ref="A260" si="662">IF(A257="","",A257)</f>
        <v>CIP0033</v>
      </c>
      <c r="B260" s="30" t="str">
        <f t="shared" si="648"/>
        <v>C</v>
      </c>
      <c r="C260" s="30" t="str">
        <f>IF(A260="","",LOOKUP(A260,'Table 1'!$A$3:$A$9999,'Table 1'!$I$3:$I$9999))</f>
        <v>HAI</v>
      </c>
      <c r="D260" s="179">
        <v>806</v>
      </c>
      <c r="E260" s="71">
        <f t="shared" si="563"/>
        <v>-1.346389228886169E-2</v>
      </c>
      <c r="F260" s="14">
        <f t="shared" ref="F260" si="663">IFERROR(AVERAGE(D257:D261),"")</f>
        <v>817</v>
      </c>
      <c r="G260" s="73">
        <f t="shared" ref="G260" si="664">IFERROR(_xlfn.STDEV.S(D257:D261),"")</f>
        <v>7.5498344352707498</v>
      </c>
      <c r="H260" s="77">
        <f t="shared" si="566"/>
        <v>9.2409234213840265E-3</v>
      </c>
    </row>
    <row r="261" spans="1:8" s="139" customFormat="1" ht="16" thickBot="1" x14ac:dyDescent="0.25">
      <c r="A261" s="29" t="str">
        <f t="shared" ref="A261" si="665">IF(A257="","",A257)</f>
        <v>CIP0033</v>
      </c>
      <c r="B261" s="30" t="str">
        <f t="shared" si="651"/>
        <v>C</v>
      </c>
      <c r="C261" s="29" t="str">
        <f>IF(A261="","",LOOKUP(A261,'Table 1'!$A$3:$A$9999,'Table 1'!$I$3:$I$9999))</f>
        <v>HAI</v>
      </c>
      <c r="D261" s="182">
        <v>814</v>
      </c>
      <c r="E261" s="72">
        <f t="shared" si="563"/>
        <v>-3.6719706242350062E-3</v>
      </c>
      <c r="F261" s="13">
        <f t="shared" ref="F261" si="666">IFERROR(AVERAGE(D257:D261),"")</f>
        <v>817</v>
      </c>
      <c r="G261" s="74">
        <f t="shared" ref="G261" si="667">IFERROR(_xlfn.STDEV.S(D257:D261),"")</f>
        <v>7.5498344352707498</v>
      </c>
      <c r="H261" s="78">
        <f t="shared" si="566"/>
        <v>9.2409234213840265E-3</v>
      </c>
    </row>
    <row r="262" spans="1:8" s="139" customFormat="1" x14ac:dyDescent="0.2">
      <c r="A262" s="113" t="s">
        <v>162</v>
      </c>
      <c r="B262" s="113" t="s">
        <v>179</v>
      </c>
      <c r="C262" s="31" t="str">
        <f>IF(A262="","",LOOKUP(A262,'Table 1'!$A$3:$A$9999,'Table 1'!$I$3:$I$9999))</f>
        <v>DRC</v>
      </c>
      <c r="D262" s="181">
        <v>791</v>
      </c>
      <c r="E262" s="70">
        <f t="shared" si="563"/>
        <v>-5.0314465408805029E-3</v>
      </c>
      <c r="F262" s="15">
        <f t="shared" ref="F262" si="668">IFERROR(AVERAGE(D262:D266),"")</f>
        <v>795</v>
      </c>
      <c r="G262" s="15">
        <f t="shared" ref="G262" si="669">IFERROR(_xlfn.STDEV.S(D262:D266),"")</f>
        <v>7.8421935706790613</v>
      </c>
      <c r="H262" s="76">
        <f t="shared" si="566"/>
        <v>9.8643944285271203E-3</v>
      </c>
    </row>
    <row r="263" spans="1:8" s="139" customFormat="1" x14ac:dyDescent="0.2">
      <c r="A263" s="30" t="str">
        <f t="shared" ref="A263" si="670">IF(A262="","",A262)</f>
        <v>CIP0034</v>
      </c>
      <c r="B263" s="30" t="str">
        <f t="shared" si="572"/>
        <v>A</v>
      </c>
      <c r="C263" s="30" t="str">
        <f>IF(A263="","",LOOKUP(A263,'Table 1'!$A$3:$A$9999,'Table 1'!$I$3:$I$9999))</f>
        <v>DRC</v>
      </c>
      <c r="D263" s="179">
        <v>804</v>
      </c>
      <c r="E263" s="71">
        <f t="shared" si="563"/>
        <v>1.1320754716981131E-2</v>
      </c>
      <c r="F263" s="14">
        <f t="shared" ref="F263" si="671">IFERROR(AVERAGE(D262:D266),"")</f>
        <v>795</v>
      </c>
      <c r="G263" s="73">
        <f t="shared" ref="G263" si="672">IFERROR(_xlfn.STDEV.S(D262:D266),"")</f>
        <v>7.8421935706790613</v>
      </c>
      <c r="H263" s="77">
        <f t="shared" si="566"/>
        <v>9.8643944285271203E-3</v>
      </c>
    </row>
    <row r="264" spans="1:8" s="139" customFormat="1" x14ac:dyDescent="0.2">
      <c r="A264" s="30" t="str">
        <f t="shared" ref="A264" si="673">IF(A262="","",A262)</f>
        <v>CIP0034</v>
      </c>
      <c r="B264" s="30" t="str">
        <f t="shared" si="645"/>
        <v>A</v>
      </c>
      <c r="C264" s="30" t="str">
        <f>IF(A264="","",LOOKUP(A264,'Table 1'!$A$3:$A$9999,'Table 1'!$I$3:$I$9999))</f>
        <v>DRC</v>
      </c>
      <c r="D264" s="179">
        <v>789</v>
      </c>
      <c r="E264" s="71">
        <f t="shared" si="563"/>
        <v>-7.5471698113207548E-3</v>
      </c>
      <c r="F264" s="14">
        <f t="shared" ref="F264" si="674">IFERROR(AVERAGE(D262:D266),"")</f>
        <v>795</v>
      </c>
      <c r="G264" s="73">
        <f t="shared" ref="G264" si="675">IFERROR(_xlfn.STDEV.S(D262:D266),"")</f>
        <v>7.8421935706790613</v>
      </c>
      <c r="H264" s="77">
        <f t="shared" si="566"/>
        <v>9.8643944285271203E-3</v>
      </c>
    </row>
    <row r="265" spans="1:8" s="139" customFormat="1" x14ac:dyDescent="0.2">
      <c r="A265" s="30" t="str">
        <f t="shared" ref="A265" si="676">IF(A262="","",A262)</f>
        <v>CIP0034</v>
      </c>
      <c r="B265" s="30" t="str">
        <f t="shared" si="648"/>
        <v>A</v>
      </c>
      <c r="C265" s="30" t="str">
        <f>IF(A265="","",LOOKUP(A265,'Table 1'!$A$3:$A$9999,'Table 1'!$I$3:$I$9999))</f>
        <v>DRC</v>
      </c>
      <c r="D265" s="179">
        <v>788</v>
      </c>
      <c r="E265" s="71">
        <f t="shared" si="563"/>
        <v>-8.8050314465408803E-3</v>
      </c>
      <c r="F265" s="14">
        <f t="shared" ref="F265" si="677">IFERROR(AVERAGE(D262:D266),"")</f>
        <v>795</v>
      </c>
      <c r="G265" s="73">
        <f t="shared" ref="G265" si="678">IFERROR(_xlfn.STDEV.S(D262:D266),"")</f>
        <v>7.8421935706790613</v>
      </c>
      <c r="H265" s="77">
        <f t="shared" si="566"/>
        <v>9.8643944285271203E-3</v>
      </c>
    </row>
    <row r="266" spans="1:8" s="139" customFormat="1" ht="16" thickBot="1" x14ac:dyDescent="0.25">
      <c r="A266" s="29" t="str">
        <f t="shared" ref="A266" si="679">IF(A262="","",A262)</f>
        <v>CIP0034</v>
      </c>
      <c r="B266" s="30" t="str">
        <f t="shared" si="651"/>
        <v>A</v>
      </c>
      <c r="C266" s="29" t="str">
        <f>IF(A266="","",LOOKUP(A266,'Table 1'!$A$3:$A$9999,'Table 1'!$I$3:$I$9999))</f>
        <v>DRC</v>
      </c>
      <c r="D266" s="182">
        <v>803</v>
      </c>
      <c r="E266" s="72">
        <f t="shared" si="563"/>
        <v>1.0062893081761006E-2</v>
      </c>
      <c r="F266" s="13">
        <f t="shared" ref="F266" si="680">IFERROR(AVERAGE(D262:D266),"")</f>
        <v>795</v>
      </c>
      <c r="G266" s="74">
        <f t="shared" ref="G266" si="681">IFERROR(_xlfn.STDEV.S(D262:D266),"")</f>
        <v>7.8421935706790613</v>
      </c>
      <c r="H266" s="78">
        <f t="shared" si="566"/>
        <v>9.8643944285271203E-3</v>
      </c>
    </row>
    <row r="267" spans="1:8" s="139" customFormat="1" x14ac:dyDescent="0.2">
      <c r="A267" s="113" t="s">
        <v>162</v>
      </c>
      <c r="B267" s="113" t="s">
        <v>174</v>
      </c>
      <c r="C267" s="31" t="str">
        <f>IF(A267="","",LOOKUP(A267,'Table 1'!$A$3:$A$9999,'Table 1'!$I$3:$I$9999))</f>
        <v>DRC</v>
      </c>
      <c r="D267" s="181">
        <v>792</v>
      </c>
      <c r="E267" s="70">
        <f t="shared" si="563"/>
        <v>-1.7645576002016351E-3</v>
      </c>
      <c r="F267" s="15">
        <f t="shared" ref="F267" si="682">IFERROR(AVERAGE(D267:D271),"")</f>
        <v>793.4</v>
      </c>
      <c r="G267" s="15">
        <f t="shared" ref="G267" si="683">IFERROR(_xlfn.STDEV.S(D267:D271),"")</f>
        <v>5.727128425310541</v>
      </c>
      <c r="H267" s="76">
        <f t="shared" si="566"/>
        <v>7.2184628501519299E-3</v>
      </c>
    </row>
    <row r="268" spans="1:8" s="139" customFormat="1" x14ac:dyDescent="0.2">
      <c r="A268" s="30" t="str">
        <f t="shared" ref="A268" si="684">IF(A267="","",A267)</f>
        <v>CIP0034</v>
      </c>
      <c r="B268" s="30" t="str">
        <f t="shared" si="572"/>
        <v>B</v>
      </c>
      <c r="C268" s="30" t="str">
        <f>IF(A268="","",LOOKUP(A268,'Table 1'!$A$3:$A$9999,'Table 1'!$I$3:$I$9999))</f>
        <v>DRC</v>
      </c>
      <c r="D268" s="179">
        <v>798</v>
      </c>
      <c r="E268" s="71">
        <f t="shared" si="563"/>
        <v>5.7978321149483522E-3</v>
      </c>
      <c r="F268" s="14">
        <f t="shared" ref="F268" si="685">IFERROR(AVERAGE(D267:D271),"")</f>
        <v>793.4</v>
      </c>
      <c r="G268" s="73">
        <f t="shared" ref="G268" si="686">IFERROR(_xlfn.STDEV.S(D267:D271),"")</f>
        <v>5.727128425310541</v>
      </c>
      <c r="H268" s="77">
        <f t="shared" si="566"/>
        <v>7.2184628501519299E-3</v>
      </c>
    </row>
    <row r="269" spans="1:8" s="139" customFormat="1" x14ac:dyDescent="0.2">
      <c r="A269" s="30" t="str">
        <f t="shared" ref="A269" si="687">IF(A267="","",A267)</f>
        <v>CIP0034</v>
      </c>
      <c r="B269" s="30" t="str">
        <f t="shared" si="645"/>
        <v>B</v>
      </c>
      <c r="C269" s="30" t="str">
        <f>IF(A269="","",LOOKUP(A269,'Table 1'!$A$3:$A$9999,'Table 1'!$I$3:$I$9999))</f>
        <v>DRC</v>
      </c>
      <c r="D269" s="179">
        <v>797</v>
      </c>
      <c r="E269" s="71">
        <f t="shared" si="563"/>
        <v>4.537433829090021E-3</v>
      </c>
      <c r="F269" s="14">
        <f t="shared" ref="F269" si="688">IFERROR(AVERAGE(D267:D271),"")</f>
        <v>793.4</v>
      </c>
      <c r="G269" s="73">
        <f t="shared" ref="G269" si="689">IFERROR(_xlfn.STDEV.S(D267:D271),"")</f>
        <v>5.727128425310541</v>
      </c>
      <c r="H269" s="77">
        <f t="shared" si="566"/>
        <v>7.2184628501519299E-3</v>
      </c>
    </row>
    <row r="270" spans="1:8" s="139" customFormat="1" x14ac:dyDescent="0.2">
      <c r="A270" s="30" t="str">
        <f t="shared" ref="A270" si="690">IF(A267="","",A267)</f>
        <v>CIP0034</v>
      </c>
      <c r="B270" s="30" t="str">
        <f t="shared" si="648"/>
        <v>B</v>
      </c>
      <c r="C270" s="30" t="str">
        <f>IF(A270="","",LOOKUP(A270,'Table 1'!$A$3:$A$9999,'Table 1'!$I$3:$I$9999))</f>
        <v>DRC</v>
      </c>
      <c r="D270" s="179">
        <v>784</v>
      </c>
      <c r="E270" s="71">
        <f t="shared" si="563"/>
        <v>-1.1847743887068286E-2</v>
      </c>
      <c r="F270" s="14">
        <f t="shared" ref="F270" si="691">IFERROR(AVERAGE(D267:D271),"")</f>
        <v>793.4</v>
      </c>
      <c r="G270" s="73">
        <f t="shared" ref="G270" si="692">IFERROR(_xlfn.STDEV.S(D267:D271),"")</f>
        <v>5.727128425310541</v>
      </c>
      <c r="H270" s="77">
        <f t="shared" si="566"/>
        <v>7.2184628501519299E-3</v>
      </c>
    </row>
    <row r="271" spans="1:8" s="139" customFormat="1" ht="16" thickBot="1" x14ac:dyDescent="0.25">
      <c r="A271" s="29" t="str">
        <f t="shared" ref="A271" si="693">IF(A267="","",A267)</f>
        <v>CIP0034</v>
      </c>
      <c r="B271" s="30" t="str">
        <f t="shared" si="651"/>
        <v>B</v>
      </c>
      <c r="C271" s="29" t="str">
        <f>IF(A271="","",LOOKUP(A271,'Table 1'!$A$3:$A$9999,'Table 1'!$I$3:$I$9999))</f>
        <v>DRC</v>
      </c>
      <c r="D271" s="182">
        <v>796</v>
      </c>
      <c r="E271" s="72">
        <f t="shared" si="563"/>
        <v>3.2770355432316899E-3</v>
      </c>
      <c r="F271" s="13">
        <f t="shared" ref="F271" si="694">IFERROR(AVERAGE(D267:D271),"")</f>
        <v>793.4</v>
      </c>
      <c r="G271" s="74">
        <f t="shared" ref="G271" si="695">IFERROR(_xlfn.STDEV.S(D267:D271),"")</f>
        <v>5.727128425310541</v>
      </c>
      <c r="H271" s="78">
        <f t="shared" si="566"/>
        <v>7.2184628501519299E-3</v>
      </c>
    </row>
    <row r="272" spans="1:8" s="139" customFormat="1" x14ac:dyDescent="0.2">
      <c r="A272" s="113" t="s">
        <v>170</v>
      </c>
      <c r="B272" s="113" t="s">
        <v>179</v>
      </c>
      <c r="C272" s="31" t="str">
        <f>IF(A272="","",LOOKUP(A272,'Table 1'!$A$3:$A$9999,'Table 1'!$I$3:$I$9999))</f>
        <v>DRC</v>
      </c>
      <c r="D272" s="181">
        <v>711</v>
      </c>
      <c r="E272" s="70">
        <f t="shared" si="563"/>
        <v>1.3686911890504737E-2</v>
      </c>
      <c r="F272" s="15">
        <f t="shared" ref="F272" si="696">IFERROR(AVERAGE(D272:D276),"")</f>
        <v>701.4</v>
      </c>
      <c r="G272" s="15">
        <f t="shared" ref="G272" si="697">IFERROR(_xlfn.STDEV.S(D272:D276),"")</f>
        <v>7.6354436675284294</v>
      </c>
      <c r="H272" s="76">
        <f t="shared" si="566"/>
        <v>1.0886004658580596E-2</v>
      </c>
    </row>
    <row r="273" spans="1:8" s="139" customFormat="1" x14ac:dyDescent="0.2">
      <c r="A273" s="30" t="str">
        <f t="shared" ref="A273" si="698">IF(A272="","",A272)</f>
        <v>CIP0035</v>
      </c>
      <c r="B273" s="30" t="str">
        <f t="shared" si="572"/>
        <v>A</v>
      </c>
      <c r="C273" s="30" t="str">
        <f>IF(A273="","",LOOKUP(A273,'Table 1'!$A$3:$A$9999,'Table 1'!$I$3:$I$9999))</f>
        <v>DRC</v>
      </c>
      <c r="D273" s="179">
        <v>707</v>
      </c>
      <c r="E273" s="71">
        <f t="shared" si="563"/>
        <v>7.9840319361277768E-3</v>
      </c>
      <c r="F273" s="14">
        <f t="shared" ref="F273" si="699">IFERROR(AVERAGE(D272:D276),"")</f>
        <v>701.4</v>
      </c>
      <c r="G273" s="73">
        <f t="shared" ref="G273" si="700">IFERROR(_xlfn.STDEV.S(D272:D276),"")</f>
        <v>7.6354436675284294</v>
      </c>
      <c r="H273" s="77">
        <f t="shared" si="566"/>
        <v>1.0886004658580596E-2</v>
      </c>
    </row>
    <row r="274" spans="1:8" s="139" customFormat="1" x14ac:dyDescent="0.2">
      <c r="A274" s="30" t="str">
        <f t="shared" ref="A274:B289" si="701">IF(A272="","",A272)</f>
        <v>CIP0035</v>
      </c>
      <c r="B274" s="30" t="str">
        <f t="shared" si="701"/>
        <v>A</v>
      </c>
      <c r="C274" s="30" t="str">
        <f>IF(A274="","",LOOKUP(A274,'Table 1'!$A$3:$A$9999,'Table 1'!$I$3:$I$9999))</f>
        <v>DRC</v>
      </c>
      <c r="D274" s="179">
        <v>700</v>
      </c>
      <c r="E274" s="71">
        <f t="shared" si="563"/>
        <v>-1.9960079840319039E-3</v>
      </c>
      <c r="F274" s="14">
        <f t="shared" ref="F274" si="702">IFERROR(AVERAGE(D272:D276),"")</f>
        <v>701.4</v>
      </c>
      <c r="G274" s="73">
        <f t="shared" ref="G274" si="703">IFERROR(_xlfn.STDEV.S(D272:D276),"")</f>
        <v>7.6354436675284294</v>
      </c>
      <c r="H274" s="77">
        <f t="shared" si="566"/>
        <v>1.0886004658580596E-2</v>
      </c>
    </row>
    <row r="275" spans="1:8" s="139" customFormat="1" x14ac:dyDescent="0.2">
      <c r="A275" s="30" t="str">
        <f t="shared" ref="A275:B290" si="704">IF(A272="","",A272)</f>
        <v>CIP0035</v>
      </c>
      <c r="B275" s="30" t="str">
        <f t="shared" si="704"/>
        <v>A</v>
      </c>
      <c r="C275" s="30" t="str">
        <f>IF(A275="","",LOOKUP(A275,'Table 1'!$A$3:$A$9999,'Table 1'!$I$3:$I$9999))</f>
        <v>DRC</v>
      </c>
      <c r="D275" s="179">
        <v>692</v>
      </c>
      <c r="E275" s="71">
        <f t="shared" si="563"/>
        <v>-1.3401767892785825E-2</v>
      </c>
      <c r="F275" s="14">
        <f t="shared" ref="F275" si="705">IFERROR(AVERAGE(D272:D276),"")</f>
        <v>701.4</v>
      </c>
      <c r="G275" s="73">
        <f t="shared" ref="G275" si="706">IFERROR(_xlfn.STDEV.S(D272:D276),"")</f>
        <v>7.6354436675284294</v>
      </c>
      <c r="H275" s="77">
        <f t="shared" si="566"/>
        <v>1.0886004658580596E-2</v>
      </c>
    </row>
    <row r="276" spans="1:8" s="139" customFormat="1" ht="16" thickBot="1" x14ac:dyDescent="0.25">
      <c r="A276" s="29" t="str">
        <f t="shared" ref="A276:B291" si="707">IF(A272="","",A272)</f>
        <v>CIP0035</v>
      </c>
      <c r="B276" s="30" t="str">
        <f t="shared" si="707"/>
        <v>A</v>
      </c>
      <c r="C276" s="29" t="str">
        <f>IF(A276="","",LOOKUP(A276,'Table 1'!$A$3:$A$9999,'Table 1'!$I$3:$I$9999))</f>
        <v>DRC</v>
      </c>
      <c r="D276" s="182">
        <v>697</v>
      </c>
      <c r="E276" s="72">
        <f t="shared" si="563"/>
        <v>-6.2731679498146242E-3</v>
      </c>
      <c r="F276" s="13">
        <f t="shared" ref="F276" si="708">IFERROR(AVERAGE(D272:D276),"")</f>
        <v>701.4</v>
      </c>
      <c r="G276" s="74">
        <f t="shared" ref="G276" si="709">IFERROR(_xlfn.STDEV.S(D272:D276),"")</f>
        <v>7.6354436675284294</v>
      </c>
      <c r="H276" s="78">
        <f t="shared" si="566"/>
        <v>1.0886004658580596E-2</v>
      </c>
    </row>
    <row r="277" spans="1:8" s="139" customFormat="1" x14ac:dyDescent="0.2">
      <c r="A277" s="113" t="s">
        <v>170</v>
      </c>
      <c r="B277" s="113" t="s">
        <v>174</v>
      </c>
      <c r="C277" s="31" t="str">
        <f>IF(A277="","",LOOKUP(A277,'Table 1'!$A$3:$A$9999,'Table 1'!$I$3:$I$9999))</f>
        <v>DRC</v>
      </c>
      <c r="D277" s="181">
        <v>705</v>
      </c>
      <c r="E277" s="70">
        <f t="shared" si="563"/>
        <v>3.4158838599487292E-3</v>
      </c>
      <c r="F277" s="15">
        <f t="shared" ref="F277" si="710">IFERROR(AVERAGE(D277:D281),"")</f>
        <v>702.6</v>
      </c>
      <c r="G277" s="15">
        <f t="shared" ref="G277" si="711">IFERROR(_xlfn.STDEV.S(D277:D281),"")</f>
        <v>3.8470768123342691</v>
      </c>
      <c r="H277" s="76">
        <f t="shared" si="566"/>
        <v>5.4754864963482341E-3</v>
      </c>
    </row>
    <row r="278" spans="1:8" s="139" customFormat="1" x14ac:dyDescent="0.2">
      <c r="A278" s="30" t="str">
        <f t="shared" ref="A278" si="712">IF(A277="","",A277)</f>
        <v>CIP0035</v>
      </c>
      <c r="B278" s="30" t="str">
        <f t="shared" si="572"/>
        <v>B</v>
      </c>
      <c r="C278" s="30" t="str">
        <f>IF(A278="","",LOOKUP(A278,'Table 1'!$A$3:$A$9999,'Table 1'!$I$3:$I$9999))</f>
        <v>DRC</v>
      </c>
      <c r="D278" s="179">
        <v>707</v>
      </c>
      <c r="E278" s="71">
        <f t="shared" si="563"/>
        <v>6.2624537432393636E-3</v>
      </c>
      <c r="F278" s="14">
        <f t="shared" ref="F278" si="713">IFERROR(AVERAGE(D277:D281),"")</f>
        <v>702.6</v>
      </c>
      <c r="G278" s="73">
        <f t="shared" ref="G278" si="714">IFERROR(_xlfn.STDEV.S(D277:D281),"")</f>
        <v>3.8470768123342691</v>
      </c>
      <c r="H278" s="77">
        <f t="shared" si="566"/>
        <v>5.4754864963482341E-3</v>
      </c>
    </row>
    <row r="279" spans="1:8" s="139" customFormat="1" x14ac:dyDescent="0.2">
      <c r="A279" s="30" t="str">
        <f t="shared" ref="A279" si="715">IF(A277="","",A277)</f>
        <v>CIP0035</v>
      </c>
      <c r="B279" s="30" t="str">
        <f t="shared" si="701"/>
        <v>B</v>
      </c>
      <c r="C279" s="30" t="str">
        <f>IF(A279="","",LOOKUP(A279,'Table 1'!$A$3:$A$9999,'Table 1'!$I$3:$I$9999))</f>
        <v>DRC</v>
      </c>
      <c r="D279" s="179">
        <v>697</v>
      </c>
      <c r="E279" s="71">
        <f t="shared" si="563"/>
        <v>-7.9703956732138093E-3</v>
      </c>
      <c r="F279" s="14">
        <f t="shared" ref="F279" si="716">IFERROR(AVERAGE(D277:D281),"")</f>
        <v>702.6</v>
      </c>
      <c r="G279" s="73">
        <f t="shared" ref="G279" si="717">IFERROR(_xlfn.STDEV.S(D277:D281),"")</f>
        <v>3.8470768123342691</v>
      </c>
      <c r="H279" s="77">
        <f t="shared" si="566"/>
        <v>5.4754864963482341E-3</v>
      </c>
    </row>
    <row r="280" spans="1:8" s="139" customFormat="1" x14ac:dyDescent="0.2">
      <c r="A280" s="30" t="str">
        <f t="shared" ref="A280" si="718">IF(A277="","",A277)</f>
        <v>CIP0035</v>
      </c>
      <c r="B280" s="30" t="str">
        <f t="shared" si="704"/>
        <v>B</v>
      </c>
      <c r="C280" s="30" t="str">
        <f>IF(A280="","",LOOKUP(A280,'Table 1'!$A$3:$A$9999,'Table 1'!$I$3:$I$9999))</f>
        <v>DRC</v>
      </c>
      <c r="D280" s="179">
        <v>703</v>
      </c>
      <c r="E280" s="71">
        <f t="shared" si="563"/>
        <v>5.6931397665809457E-4</v>
      </c>
      <c r="F280" s="14">
        <f t="shared" ref="F280" si="719">IFERROR(AVERAGE(D277:D281),"")</f>
        <v>702.6</v>
      </c>
      <c r="G280" s="73">
        <f t="shared" ref="G280" si="720">IFERROR(_xlfn.STDEV.S(D277:D281),"")</f>
        <v>3.8470768123342691</v>
      </c>
      <c r="H280" s="77">
        <f t="shared" si="566"/>
        <v>5.4754864963482341E-3</v>
      </c>
    </row>
    <row r="281" spans="1:8" s="139" customFormat="1" ht="16" thickBot="1" x14ac:dyDescent="0.25">
      <c r="A281" s="29" t="str">
        <f t="shared" ref="A281" si="721">IF(A277="","",A277)</f>
        <v>CIP0035</v>
      </c>
      <c r="B281" s="30" t="str">
        <f t="shared" si="707"/>
        <v>B</v>
      </c>
      <c r="C281" s="29" t="str">
        <f>IF(A281="","",LOOKUP(A281,'Table 1'!$A$3:$A$9999,'Table 1'!$I$3:$I$9999))</f>
        <v>DRC</v>
      </c>
      <c r="D281" s="182">
        <v>701</v>
      </c>
      <c r="E281" s="72">
        <f t="shared" si="563"/>
        <v>-2.27725590663254E-3</v>
      </c>
      <c r="F281" s="13">
        <f t="shared" ref="F281" si="722">IFERROR(AVERAGE(D277:D281),"")</f>
        <v>702.6</v>
      </c>
      <c r="G281" s="74">
        <f t="shared" ref="G281" si="723">IFERROR(_xlfn.STDEV.S(D277:D281),"")</f>
        <v>3.8470768123342691</v>
      </c>
      <c r="H281" s="78">
        <f t="shared" si="566"/>
        <v>5.4754864963482341E-3</v>
      </c>
    </row>
    <row r="282" spans="1:8" s="139" customFormat="1" x14ac:dyDescent="0.2">
      <c r="A282" s="113"/>
      <c r="B282" s="113"/>
      <c r="C282" s="31" t="str">
        <f>IF(A282="","",LOOKUP(A282,'Table 1'!$A$3:$A$9999,'Table 1'!$I$3:$I$9999))</f>
        <v/>
      </c>
      <c r="D282" s="116"/>
      <c r="E282" s="70" t="str">
        <f t="shared" si="563"/>
        <v/>
      </c>
      <c r="F282" s="15" t="str">
        <f t="shared" ref="F282" si="724">IFERROR(AVERAGE(D282:D286),"")</f>
        <v/>
      </c>
      <c r="G282" s="15" t="str">
        <f t="shared" ref="G282" si="725">IFERROR(_xlfn.STDEV.S(D282:D286),"")</f>
        <v/>
      </c>
      <c r="H282" s="76" t="str">
        <f t="shared" si="566"/>
        <v/>
      </c>
    </row>
    <row r="283" spans="1:8" s="139" customFormat="1" x14ac:dyDescent="0.2">
      <c r="A283" s="30" t="str">
        <f t="shared" ref="A283" si="726">IF(A282="","",A282)</f>
        <v/>
      </c>
      <c r="B283" s="30" t="str">
        <f t="shared" si="572"/>
        <v/>
      </c>
      <c r="C283" s="30" t="str">
        <f>IF(A283="","",LOOKUP(A283,'Table 1'!$A$3:$A$9999,'Table 1'!$I$3:$I$9999))</f>
        <v/>
      </c>
      <c r="D283" s="115"/>
      <c r="E283" s="71" t="str">
        <f t="shared" si="563"/>
        <v/>
      </c>
      <c r="F283" s="14" t="str">
        <f t="shared" ref="F283" si="727">IFERROR(AVERAGE(D282:D286),"")</f>
        <v/>
      </c>
      <c r="G283" s="73" t="str">
        <f t="shared" ref="G283" si="728">IFERROR(_xlfn.STDEV.S(D282:D286),"")</f>
        <v/>
      </c>
      <c r="H283" s="77" t="str">
        <f t="shared" si="566"/>
        <v/>
      </c>
    </row>
    <row r="284" spans="1:8" s="139" customFormat="1" x14ac:dyDescent="0.2">
      <c r="A284" s="30" t="str">
        <f t="shared" ref="A284" si="729">IF(A282="","",A282)</f>
        <v/>
      </c>
      <c r="B284" s="30" t="str">
        <f t="shared" si="701"/>
        <v/>
      </c>
      <c r="C284" s="30" t="str">
        <f>IF(A284="","",LOOKUP(A284,'Table 1'!$A$3:$A$9999,'Table 1'!$I$3:$I$9999))</f>
        <v/>
      </c>
      <c r="D284" s="115"/>
      <c r="E284" s="71" t="str">
        <f t="shared" si="563"/>
        <v/>
      </c>
      <c r="F284" s="14" t="str">
        <f t="shared" ref="F284" si="730">IFERROR(AVERAGE(D282:D286),"")</f>
        <v/>
      </c>
      <c r="G284" s="73" t="str">
        <f t="shared" ref="G284" si="731">IFERROR(_xlfn.STDEV.S(D282:D286),"")</f>
        <v/>
      </c>
      <c r="H284" s="77" t="str">
        <f t="shared" si="566"/>
        <v/>
      </c>
    </row>
    <row r="285" spans="1:8" s="139" customFormat="1" x14ac:dyDescent="0.2">
      <c r="A285" s="30" t="str">
        <f t="shared" ref="A285" si="732">IF(A282="","",A282)</f>
        <v/>
      </c>
      <c r="B285" s="30" t="str">
        <f t="shared" si="704"/>
        <v/>
      </c>
      <c r="C285" s="30" t="str">
        <f>IF(A285="","",LOOKUP(A285,'Table 1'!$A$3:$A$9999,'Table 1'!$I$3:$I$9999))</f>
        <v/>
      </c>
      <c r="D285" s="115"/>
      <c r="E285" s="71" t="str">
        <f t="shared" si="563"/>
        <v/>
      </c>
      <c r="F285" s="14" t="str">
        <f t="shared" ref="F285" si="733">IFERROR(AVERAGE(D282:D286),"")</f>
        <v/>
      </c>
      <c r="G285" s="73" t="str">
        <f t="shared" ref="G285" si="734">IFERROR(_xlfn.STDEV.S(D282:D286),"")</f>
        <v/>
      </c>
      <c r="H285" s="77" t="str">
        <f t="shared" si="566"/>
        <v/>
      </c>
    </row>
    <row r="286" spans="1:8" s="139" customFormat="1" ht="16" thickBot="1" x14ac:dyDescent="0.25">
      <c r="A286" s="29" t="str">
        <f t="shared" ref="A286" si="735">IF(A282="","",A282)</f>
        <v/>
      </c>
      <c r="B286" s="30" t="str">
        <f t="shared" si="707"/>
        <v/>
      </c>
      <c r="C286" s="29" t="str">
        <f>IF(A286="","",LOOKUP(A286,'Table 1'!$A$3:$A$9999,'Table 1'!$I$3:$I$9999))</f>
        <v/>
      </c>
      <c r="D286" s="117"/>
      <c r="E286" s="72" t="str">
        <f t="shared" si="563"/>
        <v/>
      </c>
      <c r="F286" s="13" t="str">
        <f t="shared" ref="F286" si="736">IFERROR(AVERAGE(D282:D286),"")</f>
        <v/>
      </c>
      <c r="G286" s="74" t="str">
        <f t="shared" ref="G286" si="737">IFERROR(_xlfn.STDEV.S(D282:D286),"")</f>
        <v/>
      </c>
      <c r="H286" s="78" t="str">
        <f t="shared" si="566"/>
        <v/>
      </c>
    </row>
    <row r="287" spans="1:8" s="139" customFormat="1" x14ac:dyDescent="0.2">
      <c r="A287" s="113"/>
      <c r="B287" s="113"/>
      <c r="C287" s="31" t="str">
        <f>IF(A287="","",LOOKUP(A287,'Table 1'!$A$3:$A$9999,'Table 1'!$I$3:$I$9999))</f>
        <v/>
      </c>
      <c r="D287" s="116"/>
      <c r="E287" s="70" t="str">
        <f t="shared" si="563"/>
        <v/>
      </c>
      <c r="F287" s="15" t="str">
        <f t="shared" ref="F287" si="738">IFERROR(AVERAGE(D287:D291),"")</f>
        <v/>
      </c>
      <c r="G287" s="15" t="str">
        <f t="shared" ref="G287" si="739">IFERROR(_xlfn.STDEV.S(D287:D291),"")</f>
        <v/>
      </c>
      <c r="H287" s="76" t="str">
        <f t="shared" si="566"/>
        <v/>
      </c>
    </row>
    <row r="288" spans="1:8" s="139" customFormat="1" x14ac:dyDescent="0.2">
      <c r="A288" s="30" t="str">
        <f t="shared" ref="A288" si="740">IF(A287="","",A287)</f>
        <v/>
      </c>
      <c r="B288" s="30" t="str">
        <f t="shared" si="572"/>
        <v/>
      </c>
      <c r="C288" s="30" t="str">
        <f>IF(A288="","",LOOKUP(A288,'Table 1'!$A$3:$A$9999,'Table 1'!$I$3:$I$9999))</f>
        <v/>
      </c>
      <c r="D288" s="115"/>
      <c r="E288" s="71" t="str">
        <f t="shared" si="563"/>
        <v/>
      </c>
      <c r="F288" s="14" t="str">
        <f t="shared" ref="F288" si="741">IFERROR(AVERAGE(D287:D291),"")</f>
        <v/>
      </c>
      <c r="G288" s="73" t="str">
        <f t="shared" ref="G288" si="742">IFERROR(_xlfn.STDEV.S(D287:D291),"")</f>
        <v/>
      </c>
      <c r="H288" s="77" t="str">
        <f t="shared" si="566"/>
        <v/>
      </c>
    </row>
    <row r="289" spans="1:8" s="139" customFormat="1" x14ac:dyDescent="0.2">
      <c r="A289" s="30" t="str">
        <f t="shared" ref="A289" si="743">IF(A287="","",A287)</f>
        <v/>
      </c>
      <c r="B289" s="30" t="str">
        <f t="shared" si="701"/>
        <v/>
      </c>
      <c r="C289" s="30" t="str">
        <f>IF(A289="","",LOOKUP(A289,'Table 1'!$A$3:$A$9999,'Table 1'!$I$3:$I$9999))</f>
        <v/>
      </c>
      <c r="D289" s="115"/>
      <c r="E289" s="71" t="str">
        <f t="shared" ref="E289:E352" si="744">IFERROR((D289-F289)/F289,"")</f>
        <v/>
      </c>
      <c r="F289" s="14" t="str">
        <f t="shared" ref="F289" si="745">IFERROR(AVERAGE(D287:D291),"")</f>
        <v/>
      </c>
      <c r="G289" s="73" t="str">
        <f t="shared" ref="G289" si="746">IFERROR(_xlfn.STDEV.S(D287:D291),"")</f>
        <v/>
      </c>
      <c r="H289" s="77" t="str">
        <f t="shared" ref="H289:H352" si="747">IFERROR(G289/F289,"")</f>
        <v/>
      </c>
    </row>
    <row r="290" spans="1:8" s="139" customFormat="1" x14ac:dyDescent="0.2">
      <c r="A290" s="30" t="str">
        <f t="shared" ref="A290" si="748">IF(A287="","",A287)</f>
        <v/>
      </c>
      <c r="B290" s="30" t="str">
        <f t="shared" si="704"/>
        <v/>
      </c>
      <c r="C290" s="30" t="str">
        <f>IF(A290="","",LOOKUP(A290,'Table 1'!$A$3:$A$9999,'Table 1'!$I$3:$I$9999))</f>
        <v/>
      </c>
      <c r="D290" s="115"/>
      <c r="E290" s="71" t="str">
        <f t="shared" si="744"/>
        <v/>
      </c>
      <c r="F290" s="14" t="str">
        <f t="shared" ref="F290" si="749">IFERROR(AVERAGE(D287:D291),"")</f>
        <v/>
      </c>
      <c r="G290" s="73" t="str">
        <f t="shared" ref="G290" si="750">IFERROR(_xlfn.STDEV.S(D287:D291),"")</f>
        <v/>
      </c>
      <c r="H290" s="77" t="str">
        <f t="shared" si="747"/>
        <v/>
      </c>
    </row>
    <row r="291" spans="1:8" s="139" customFormat="1" ht="16" thickBot="1" x14ac:dyDescent="0.25">
      <c r="A291" s="29" t="str">
        <f t="shared" ref="A291" si="751">IF(A287="","",A287)</f>
        <v/>
      </c>
      <c r="B291" s="30" t="str">
        <f t="shared" si="707"/>
        <v/>
      </c>
      <c r="C291" s="29" t="str">
        <f>IF(A291="","",LOOKUP(A291,'Table 1'!$A$3:$A$9999,'Table 1'!$I$3:$I$9999))</f>
        <v/>
      </c>
      <c r="D291" s="117"/>
      <c r="E291" s="72" t="str">
        <f t="shared" si="744"/>
        <v/>
      </c>
      <c r="F291" s="13" t="str">
        <f t="shared" ref="F291" si="752">IFERROR(AVERAGE(D287:D291),"")</f>
        <v/>
      </c>
      <c r="G291" s="74" t="str">
        <f t="shared" ref="G291" si="753">IFERROR(_xlfn.STDEV.S(D287:D291),"")</f>
        <v/>
      </c>
      <c r="H291" s="78" t="str">
        <f t="shared" si="747"/>
        <v/>
      </c>
    </row>
    <row r="292" spans="1:8" s="139" customFormat="1" x14ac:dyDescent="0.2">
      <c r="A292" s="113"/>
      <c r="B292" s="113"/>
      <c r="C292" s="31" t="str">
        <f>IF(A292="","",LOOKUP(A292,'Table 1'!$A$3:$A$9999,'Table 1'!$I$3:$I$9999))</f>
        <v/>
      </c>
      <c r="D292" s="116"/>
      <c r="E292" s="70" t="str">
        <f t="shared" si="744"/>
        <v/>
      </c>
      <c r="F292" s="15" t="str">
        <f t="shared" ref="F292" si="754">IFERROR(AVERAGE(D292:D296),"")</f>
        <v/>
      </c>
      <c r="G292" s="15" t="str">
        <f t="shared" ref="G292" si="755">IFERROR(_xlfn.STDEV.S(D292:D296),"")</f>
        <v/>
      </c>
      <c r="H292" s="76" t="str">
        <f t="shared" si="747"/>
        <v/>
      </c>
    </row>
    <row r="293" spans="1:8" s="139" customFormat="1" x14ac:dyDescent="0.2">
      <c r="A293" s="30" t="str">
        <f t="shared" ref="A293:B353" si="756">IF(A292="","",A292)</f>
        <v/>
      </c>
      <c r="B293" s="30" t="str">
        <f t="shared" si="756"/>
        <v/>
      </c>
      <c r="C293" s="30" t="str">
        <f>IF(A293="","",LOOKUP(A293,'Table 1'!$A$3:$A$9999,'Table 1'!$I$3:$I$9999))</f>
        <v/>
      </c>
      <c r="D293" s="115"/>
      <c r="E293" s="71" t="str">
        <f t="shared" si="744"/>
        <v/>
      </c>
      <c r="F293" s="14" t="str">
        <f t="shared" ref="F293" si="757">IFERROR(AVERAGE(D292:D296),"")</f>
        <v/>
      </c>
      <c r="G293" s="73" t="str">
        <f t="shared" ref="G293" si="758">IFERROR(_xlfn.STDEV.S(D292:D296),"")</f>
        <v/>
      </c>
      <c r="H293" s="77" t="str">
        <f t="shared" si="747"/>
        <v/>
      </c>
    </row>
    <row r="294" spans="1:8" s="139" customFormat="1" x14ac:dyDescent="0.2">
      <c r="A294" s="30" t="str">
        <f t="shared" ref="A294:B309" si="759">IF(A292="","",A292)</f>
        <v/>
      </c>
      <c r="B294" s="30" t="str">
        <f t="shared" si="759"/>
        <v/>
      </c>
      <c r="C294" s="30" t="str">
        <f>IF(A294="","",LOOKUP(A294,'Table 1'!$A$3:$A$9999,'Table 1'!$I$3:$I$9999))</f>
        <v/>
      </c>
      <c r="D294" s="115"/>
      <c r="E294" s="71" t="str">
        <f t="shared" si="744"/>
        <v/>
      </c>
      <c r="F294" s="14" t="str">
        <f t="shared" ref="F294" si="760">IFERROR(AVERAGE(D292:D296),"")</f>
        <v/>
      </c>
      <c r="G294" s="73" t="str">
        <f t="shared" ref="G294" si="761">IFERROR(_xlfn.STDEV.S(D292:D296),"")</f>
        <v/>
      </c>
      <c r="H294" s="77" t="str">
        <f t="shared" si="747"/>
        <v/>
      </c>
    </row>
    <row r="295" spans="1:8" s="139" customFormat="1" x14ac:dyDescent="0.2">
      <c r="A295" s="30" t="str">
        <f t="shared" ref="A295:B310" si="762">IF(A292="","",A292)</f>
        <v/>
      </c>
      <c r="B295" s="30" t="str">
        <f t="shared" si="762"/>
        <v/>
      </c>
      <c r="C295" s="30" t="str">
        <f>IF(A295="","",LOOKUP(A295,'Table 1'!$A$3:$A$9999,'Table 1'!$I$3:$I$9999))</f>
        <v/>
      </c>
      <c r="D295" s="115"/>
      <c r="E295" s="71" t="str">
        <f t="shared" si="744"/>
        <v/>
      </c>
      <c r="F295" s="14" t="str">
        <f t="shared" ref="F295" si="763">IFERROR(AVERAGE(D292:D296),"")</f>
        <v/>
      </c>
      <c r="G295" s="73" t="str">
        <f t="shared" ref="G295" si="764">IFERROR(_xlfn.STDEV.S(D292:D296),"")</f>
        <v/>
      </c>
      <c r="H295" s="77" t="str">
        <f t="shared" si="747"/>
        <v/>
      </c>
    </row>
    <row r="296" spans="1:8" s="139" customFormat="1" ht="16" thickBot="1" x14ac:dyDescent="0.25">
      <c r="A296" s="29" t="str">
        <f t="shared" ref="A296:B311" si="765">IF(A292="","",A292)</f>
        <v/>
      </c>
      <c r="B296" s="30" t="str">
        <f t="shared" si="765"/>
        <v/>
      </c>
      <c r="C296" s="29" t="str">
        <f>IF(A296="","",LOOKUP(A296,'Table 1'!$A$3:$A$9999,'Table 1'!$I$3:$I$9999))</f>
        <v/>
      </c>
      <c r="D296" s="117"/>
      <c r="E296" s="72" t="str">
        <f t="shared" si="744"/>
        <v/>
      </c>
      <c r="F296" s="13" t="str">
        <f t="shared" ref="F296" si="766">IFERROR(AVERAGE(D292:D296),"")</f>
        <v/>
      </c>
      <c r="G296" s="74" t="str">
        <f t="shared" ref="G296" si="767">IFERROR(_xlfn.STDEV.S(D292:D296),"")</f>
        <v/>
      </c>
      <c r="H296" s="78" t="str">
        <f t="shared" si="747"/>
        <v/>
      </c>
    </row>
    <row r="297" spans="1:8" s="139" customFormat="1" x14ac:dyDescent="0.2">
      <c r="A297" s="113"/>
      <c r="B297" s="113"/>
      <c r="C297" s="31" t="str">
        <f>IF(A297="","",LOOKUP(A297,'Table 1'!$A$3:$A$9999,'Table 1'!$I$3:$I$9999))</f>
        <v/>
      </c>
      <c r="D297" s="116"/>
      <c r="E297" s="70" t="str">
        <f t="shared" si="744"/>
        <v/>
      </c>
      <c r="F297" s="15" t="str">
        <f t="shared" ref="F297" si="768">IFERROR(AVERAGE(D297:D301),"")</f>
        <v/>
      </c>
      <c r="G297" s="15" t="str">
        <f t="shared" ref="G297" si="769">IFERROR(_xlfn.STDEV.S(D297:D301),"")</f>
        <v/>
      </c>
      <c r="H297" s="76" t="str">
        <f t="shared" si="747"/>
        <v/>
      </c>
    </row>
    <row r="298" spans="1:8" s="139" customFormat="1" x14ac:dyDescent="0.2">
      <c r="A298" s="30" t="str">
        <f t="shared" ref="A298" si="770">IF(A297="","",A297)</f>
        <v/>
      </c>
      <c r="B298" s="30" t="str">
        <f t="shared" si="756"/>
        <v/>
      </c>
      <c r="C298" s="30" t="str">
        <f>IF(A298="","",LOOKUP(A298,'Table 1'!$A$3:$A$9999,'Table 1'!$I$3:$I$9999))</f>
        <v/>
      </c>
      <c r="D298" s="115"/>
      <c r="E298" s="71" t="str">
        <f t="shared" si="744"/>
        <v/>
      </c>
      <c r="F298" s="14" t="str">
        <f t="shared" ref="F298" si="771">IFERROR(AVERAGE(D297:D301),"")</f>
        <v/>
      </c>
      <c r="G298" s="73" t="str">
        <f t="shared" ref="G298" si="772">IFERROR(_xlfn.STDEV.S(D297:D301),"")</f>
        <v/>
      </c>
      <c r="H298" s="77" t="str">
        <f t="shared" si="747"/>
        <v/>
      </c>
    </row>
    <row r="299" spans="1:8" s="139" customFormat="1" x14ac:dyDescent="0.2">
      <c r="A299" s="30" t="str">
        <f t="shared" ref="A299" si="773">IF(A297="","",A297)</f>
        <v/>
      </c>
      <c r="B299" s="30" t="str">
        <f t="shared" si="759"/>
        <v/>
      </c>
      <c r="C299" s="30" t="str">
        <f>IF(A299="","",LOOKUP(A299,'Table 1'!$A$3:$A$9999,'Table 1'!$I$3:$I$9999))</f>
        <v/>
      </c>
      <c r="D299" s="115"/>
      <c r="E299" s="71" t="str">
        <f t="shared" si="744"/>
        <v/>
      </c>
      <c r="F299" s="14" t="str">
        <f t="shared" ref="F299" si="774">IFERROR(AVERAGE(D297:D301),"")</f>
        <v/>
      </c>
      <c r="G299" s="73" t="str">
        <f t="shared" ref="G299" si="775">IFERROR(_xlfn.STDEV.S(D297:D301),"")</f>
        <v/>
      </c>
      <c r="H299" s="77" t="str">
        <f t="shared" si="747"/>
        <v/>
      </c>
    </row>
    <row r="300" spans="1:8" s="139" customFormat="1" x14ac:dyDescent="0.2">
      <c r="A300" s="30" t="str">
        <f t="shared" ref="A300" si="776">IF(A297="","",A297)</f>
        <v/>
      </c>
      <c r="B300" s="30" t="str">
        <f t="shared" si="762"/>
        <v/>
      </c>
      <c r="C300" s="30" t="str">
        <f>IF(A300="","",LOOKUP(A300,'Table 1'!$A$3:$A$9999,'Table 1'!$I$3:$I$9999))</f>
        <v/>
      </c>
      <c r="D300" s="115"/>
      <c r="E300" s="71" t="str">
        <f t="shared" si="744"/>
        <v/>
      </c>
      <c r="F300" s="14" t="str">
        <f t="shared" ref="F300" si="777">IFERROR(AVERAGE(D297:D301),"")</f>
        <v/>
      </c>
      <c r="G300" s="73" t="str">
        <f t="shared" ref="G300" si="778">IFERROR(_xlfn.STDEV.S(D297:D301),"")</f>
        <v/>
      </c>
      <c r="H300" s="77" t="str">
        <f t="shared" si="747"/>
        <v/>
      </c>
    </row>
    <row r="301" spans="1:8" s="139" customFormat="1" ht="16" thickBot="1" x14ac:dyDescent="0.25">
      <c r="A301" s="29" t="str">
        <f t="shared" ref="A301" si="779">IF(A297="","",A297)</f>
        <v/>
      </c>
      <c r="B301" s="30" t="str">
        <f t="shared" si="765"/>
        <v/>
      </c>
      <c r="C301" s="29" t="str">
        <f>IF(A301="","",LOOKUP(A301,'Table 1'!$A$3:$A$9999,'Table 1'!$I$3:$I$9999))</f>
        <v/>
      </c>
      <c r="D301" s="117"/>
      <c r="E301" s="72" t="str">
        <f t="shared" si="744"/>
        <v/>
      </c>
      <c r="F301" s="13" t="str">
        <f t="shared" ref="F301" si="780">IFERROR(AVERAGE(D297:D301),"")</f>
        <v/>
      </c>
      <c r="G301" s="74" t="str">
        <f t="shared" ref="G301" si="781">IFERROR(_xlfn.STDEV.S(D297:D301),"")</f>
        <v/>
      </c>
      <c r="H301" s="78" t="str">
        <f t="shared" si="747"/>
        <v/>
      </c>
    </row>
    <row r="302" spans="1:8" s="139" customFormat="1" x14ac:dyDescent="0.2">
      <c r="A302" s="113"/>
      <c r="B302" s="113"/>
      <c r="C302" s="31" t="str">
        <f>IF(A302="","",LOOKUP(A302,'Table 1'!$A$3:$A$9999,'Table 1'!$I$3:$I$9999))</f>
        <v/>
      </c>
      <c r="D302" s="116"/>
      <c r="E302" s="70" t="str">
        <f t="shared" si="744"/>
        <v/>
      </c>
      <c r="F302" s="15" t="str">
        <f t="shared" ref="F302" si="782">IFERROR(AVERAGE(D302:D306),"")</f>
        <v/>
      </c>
      <c r="G302" s="15" t="str">
        <f t="shared" ref="G302" si="783">IFERROR(_xlfn.STDEV.S(D302:D306),"")</f>
        <v/>
      </c>
      <c r="H302" s="76" t="str">
        <f t="shared" si="747"/>
        <v/>
      </c>
    </row>
    <row r="303" spans="1:8" s="139" customFormat="1" x14ac:dyDescent="0.2">
      <c r="A303" s="30" t="str">
        <f t="shared" ref="A303" si="784">IF(A302="","",A302)</f>
        <v/>
      </c>
      <c r="B303" s="30" t="str">
        <f t="shared" si="756"/>
        <v/>
      </c>
      <c r="C303" s="30" t="str">
        <f>IF(A303="","",LOOKUP(A303,'Table 1'!$A$3:$A$9999,'Table 1'!$I$3:$I$9999))</f>
        <v/>
      </c>
      <c r="D303" s="115"/>
      <c r="E303" s="71" t="str">
        <f t="shared" si="744"/>
        <v/>
      </c>
      <c r="F303" s="14" t="str">
        <f t="shared" ref="F303" si="785">IFERROR(AVERAGE(D302:D306),"")</f>
        <v/>
      </c>
      <c r="G303" s="73" t="str">
        <f t="shared" ref="G303" si="786">IFERROR(_xlfn.STDEV.S(D302:D306),"")</f>
        <v/>
      </c>
      <c r="H303" s="77" t="str">
        <f t="shared" si="747"/>
        <v/>
      </c>
    </row>
    <row r="304" spans="1:8" s="139" customFormat="1" x14ac:dyDescent="0.2">
      <c r="A304" s="30" t="str">
        <f t="shared" ref="A304" si="787">IF(A302="","",A302)</f>
        <v/>
      </c>
      <c r="B304" s="30" t="str">
        <f t="shared" si="759"/>
        <v/>
      </c>
      <c r="C304" s="30" t="str">
        <f>IF(A304="","",LOOKUP(A304,'Table 1'!$A$3:$A$9999,'Table 1'!$I$3:$I$9999))</f>
        <v/>
      </c>
      <c r="D304" s="115"/>
      <c r="E304" s="71" t="str">
        <f t="shared" si="744"/>
        <v/>
      </c>
      <c r="F304" s="14" t="str">
        <f t="shared" ref="F304" si="788">IFERROR(AVERAGE(D302:D306),"")</f>
        <v/>
      </c>
      <c r="G304" s="73" t="str">
        <f t="shared" ref="G304" si="789">IFERROR(_xlfn.STDEV.S(D302:D306),"")</f>
        <v/>
      </c>
      <c r="H304" s="77" t="str">
        <f t="shared" si="747"/>
        <v/>
      </c>
    </row>
    <row r="305" spans="1:8" s="139" customFormat="1" x14ac:dyDescent="0.2">
      <c r="A305" s="30" t="str">
        <f t="shared" ref="A305" si="790">IF(A302="","",A302)</f>
        <v/>
      </c>
      <c r="B305" s="30" t="str">
        <f t="shared" si="762"/>
        <v/>
      </c>
      <c r="C305" s="30" t="str">
        <f>IF(A305="","",LOOKUP(A305,'Table 1'!$A$3:$A$9999,'Table 1'!$I$3:$I$9999))</f>
        <v/>
      </c>
      <c r="D305" s="115"/>
      <c r="E305" s="71" t="str">
        <f t="shared" si="744"/>
        <v/>
      </c>
      <c r="F305" s="14" t="str">
        <f t="shared" ref="F305" si="791">IFERROR(AVERAGE(D302:D306),"")</f>
        <v/>
      </c>
      <c r="G305" s="73" t="str">
        <f t="shared" ref="G305" si="792">IFERROR(_xlfn.STDEV.S(D302:D306),"")</f>
        <v/>
      </c>
      <c r="H305" s="77" t="str">
        <f t="shared" si="747"/>
        <v/>
      </c>
    </row>
    <row r="306" spans="1:8" s="139" customFormat="1" ht="16" thickBot="1" x14ac:dyDescent="0.25">
      <c r="A306" s="29" t="str">
        <f t="shared" ref="A306" si="793">IF(A302="","",A302)</f>
        <v/>
      </c>
      <c r="B306" s="30" t="str">
        <f t="shared" si="765"/>
        <v/>
      </c>
      <c r="C306" s="29" t="str">
        <f>IF(A306="","",LOOKUP(A306,'Table 1'!$A$3:$A$9999,'Table 1'!$I$3:$I$9999))</f>
        <v/>
      </c>
      <c r="D306" s="117"/>
      <c r="E306" s="72" t="str">
        <f t="shared" si="744"/>
        <v/>
      </c>
      <c r="F306" s="13" t="str">
        <f t="shared" ref="F306" si="794">IFERROR(AVERAGE(D302:D306),"")</f>
        <v/>
      </c>
      <c r="G306" s="74" t="str">
        <f t="shared" ref="G306" si="795">IFERROR(_xlfn.STDEV.S(D302:D306),"")</f>
        <v/>
      </c>
      <c r="H306" s="78" t="str">
        <f t="shared" si="747"/>
        <v/>
      </c>
    </row>
    <row r="307" spans="1:8" s="139" customFormat="1" x14ac:dyDescent="0.2">
      <c r="A307" s="113"/>
      <c r="B307" s="113"/>
      <c r="C307" s="31" t="str">
        <f>IF(A307="","",LOOKUP(A307,'Table 1'!$A$3:$A$9999,'Table 1'!$I$3:$I$9999))</f>
        <v/>
      </c>
      <c r="D307" s="116"/>
      <c r="E307" s="70" t="str">
        <f t="shared" si="744"/>
        <v/>
      </c>
      <c r="F307" s="15" t="str">
        <f t="shared" ref="F307" si="796">IFERROR(AVERAGE(D307:D311),"")</f>
        <v/>
      </c>
      <c r="G307" s="15" t="str">
        <f t="shared" ref="G307" si="797">IFERROR(_xlfn.STDEV.S(D307:D311),"")</f>
        <v/>
      </c>
      <c r="H307" s="76" t="str">
        <f t="shared" si="747"/>
        <v/>
      </c>
    </row>
    <row r="308" spans="1:8" s="139" customFormat="1" x14ac:dyDescent="0.2">
      <c r="A308" s="30" t="str">
        <f t="shared" ref="A308" si="798">IF(A307="","",A307)</f>
        <v/>
      </c>
      <c r="B308" s="30" t="str">
        <f t="shared" si="756"/>
        <v/>
      </c>
      <c r="C308" s="30" t="str">
        <f>IF(A308="","",LOOKUP(A308,'Table 1'!$A$3:$A$9999,'Table 1'!$I$3:$I$9999))</f>
        <v/>
      </c>
      <c r="D308" s="115"/>
      <c r="E308" s="71" t="str">
        <f t="shared" si="744"/>
        <v/>
      </c>
      <c r="F308" s="14" t="str">
        <f t="shared" ref="F308" si="799">IFERROR(AVERAGE(D307:D311),"")</f>
        <v/>
      </c>
      <c r="G308" s="73" t="str">
        <f t="shared" ref="G308" si="800">IFERROR(_xlfn.STDEV.S(D307:D311),"")</f>
        <v/>
      </c>
      <c r="H308" s="77" t="str">
        <f t="shared" si="747"/>
        <v/>
      </c>
    </row>
    <row r="309" spans="1:8" s="139" customFormat="1" x14ac:dyDescent="0.2">
      <c r="A309" s="30" t="str">
        <f t="shared" ref="A309" si="801">IF(A307="","",A307)</f>
        <v/>
      </c>
      <c r="B309" s="30" t="str">
        <f t="shared" si="759"/>
        <v/>
      </c>
      <c r="C309" s="30" t="str">
        <f>IF(A309="","",LOOKUP(A309,'Table 1'!$A$3:$A$9999,'Table 1'!$I$3:$I$9999))</f>
        <v/>
      </c>
      <c r="D309" s="115"/>
      <c r="E309" s="71" t="str">
        <f t="shared" si="744"/>
        <v/>
      </c>
      <c r="F309" s="14" t="str">
        <f t="shared" ref="F309" si="802">IFERROR(AVERAGE(D307:D311),"")</f>
        <v/>
      </c>
      <c r="G309" s="73" t="str">
        <f t="shared" ref="G309" si="803">IFERROR(_xlfn.STDEV.S(D307:D311),"")</f>
        <v/>
      </c>
      <c r="H309" s="77" t="str">
        <f t="shared" si="747"/>
        <v/>
      </c>
    </row>
    <row r="310" spans="1:8" s="139" customFormat="1" x14ac:dyDescent="0.2">
      <c r="A310" s="30" t="str">
        <f t="shared" ref="A310" si="804">IF(A307="","",A307)</f>
        <v/>
      </c>
      <c r="B310" s="30" t="str">
        <f t="shared" si="762"/>
        <v/>
      </c>
      <c r="C310" s="30" t="str">
        <f>IF(A310="","",LOOKUP(A310,'Table 1'!$A$3:$A$9999,'Table 1'!$I$3:$I$9999))</f>
        <v/>
      </c>
      <c r="D310" s="115"/>
      <c r="E310" s="71" t="str">
        <f t="shared" si="744"/>
        <v/>
      </c>
      <c r="F310" s="14" t="str">
        <f t="shared" ref="F310" si="805">IFERROR(AVERAGE(D307:D311),"")</f>
        <v/>
      </c>
      <c r="G310" s="73" t="str">
        <f t="shared" ref="G310" si="806">IFERROR(_xlfn.STDEV.S(D307:D311),"")</f>
        <v/>
      </c>
      <c r="H310" s="77" t="str">
        <f t="shared" si="747"/>
        <v/>
      </c>
    </row>
    <row r="311" spans="1:8" s="139" customFormat="1" ht="16" thickBot="1" x14ac:dyDescent="0.25">
      <c r="A311" s="29" t="str">
        <f t="shared" ref="A311" si="807">IF(A307="","",A307)</f>
        <v/>
      </c>
      <c r="B311" s="30" t="str">
        <f t="shared" si="765"/>
        <v/>
      </c>
      <c r="C311" s="29" t="str">
        <f>IF(A311="","",LOOKUP(A311,'Table 1'!$A$3:$A$9999,'Table 1'!$I$3:$I$9999))</f>
        <v/>
      </c>
      <c r="D311" s="117"/>
      <c r="E311" s="72" t="str">
        <f t="shared" si="744"/>
        <v/>
      </c>
      <c r="F311" s="13" t="str">
        <f t="shared" ref="F311" si="808">IFERROR(AVERAGE(D307:D311),"")</f>
        <v/>
      </c>
      <c r="G311" s="74" t="str">
        <f t="shared" ref="G311" si="809">IFERROR(_xlfn.STDEV.S(D307:D311),"")</f>
        <v/>
      </c>
      <c r="H311" s="78" t="str">
        <f t="shared" si="747"/>
        <v/>
      </c>
    </row>
    <row r="312" spans="1:8" s="139" customFormat="1" x14ac:dyDescent="0.2">
      <c r="A312" s="113"/>
      <c r="B312" s="113"/>
      <c r="C312" s="31" t="str">
        <f>IF(A312="","",LOOKUP(A312,'Table 1'!$A$3:$A$9999,'Table 1'!$I$3:$I$9999))</f>
        <v/>
      </c>
      <c r="D312" s="116"/>
      <c r="E312" s="70" t="str">
        <f t="shared" si="744"/>
        <v/>
      </c>
      <c r="F312" s="15" t="str">
        <f t="shared" ref="F312" si="810">IFERROR(AVERAGE(D312:D316),"")</f>
        <v/>
      </c>
      <c r="G312" s="15" t="str">
        <f t="shared" ref="G312" si="811">IFERROR(_xlfn.STDEV.S(D312:D316),"")</f>
        <v/>
      </c>
      <c r="H312" s="76" t="str">
        <f t="shared" si="747"/>
        <v/>
      </c>
    </row>
    <row r="313" spans="1:8" s="139" customFormat="1" x14ac:dyDescent="0.2">
      <c r="A313" s="30" t="str">
        <f t="shared" ref="A313" si="812">IF(A312="","",A312)</f>
        <v/>
      </c>
      <c r="B313" s="30" t="str">
        <f t="shared" si="756"/>
        <v/>
      </c>
      <c r="C313" s="30" t="str">
        <f>IF(A313="","",LOOKUP(A313,'Table 1'!$A$3:$A$9999,'Table 1'!$I$3:$I$9999))</f>
        <v/>
      </c>
      <c r="D313" s="115"/>
      <c r="E313" s="71" t="str">
        <f t="shared" si="744"/>
        <v/>
      </c>
      <c r="F313" s="14" t="str">
        <f t="shared" ref="F313" si="813">IFERROR(AVERAGE(D312:D316),"")</f>
        <v/>
      </c>
      <c r="G313" s="73" t="str">
        <f t="shared" ref="G313" si="814">IFERROR(_xlfn.STDEV.S(D312:D316),"")</f>
        <v/>
      </c>
      <c r="H313" s="77" t="str">
        <f t="shared" si="747"/>
        <v/>
      </c>
    </row>
    <row r="314" spans="1:8" s="139" customFormat="1" x14ac:dyDescent="0.2">
      <c r="A314" s="30" t="str">
        <f t="shared" ref="A314:B329" si="815">IF(A312="","",A312)</f>
        <v/>
      </c>
      <c r="B314" s="30" t="str">
        <f t="shared" si="815"/>
        <v/>
      </c>
      <c r="C314" s="30" t="str">
        <f>IF(A314="","",LOOKUP(A314,'Table 1'!$A$3:$A$9999,'Table 1'!$I$3:$I$9999))</f>
        <v/>
      </c>
      <c r="D314" s="115"/>
      <c r="E314" s="71" t="str">
        <f t="shared" si="744"/>
        <v/>
      </c>
      <c r="F314" s="14" t="str">
        <f t="shared" ref="F314" si="816">IFERROR(AVERAGE(D312:D316),"")</f>
        <v/>
      </c>
      <c r="G314" s="73" t="str">
        <f t="shared" ref="G314" si="817">IFERROR(_xlfn.STDEV.S(D312:D316),"")</f>
        <v/>
      </c>
      <c r="H314" s="77" t="str">
        <f t="shared" si="747"/>
        <v/>
      </c>
    </row>
    <row r="315" spans="1:8" s="139" customFormat="1" x14ac:dyDescent="0.2">
      <c r="A315" s="30" t="str">
        <f t="shared" ref="A315:B330" si="818">IF(A312="","",A312)</f>
        <v/>
      </c>
      <c r="B315" s="30" t="str">
        <f t="shared" si="818"/>
        <v/>
      </c>
      <c r="C315" s="30" t="str">
        <f>IF(A315="","",LOOKUP(A315,'Table 1'!$A$3:$A$9999,'Table 1'!$I$3:$I$9999))</f>
        <v/>
      </c>
      <c r="D315" s="115"/>
      <c r="E315" s="71" t="str">
        <f t="shared" si="744"/>
        <v/>
      </c>
      <c r="F315" s="14" t="str">
        <f t="shared" ref="F315" si="819">IFERROR(AVERAGE(D312:D316),"")</f>
        <v/>
      </c>
      <c r="G315" s="73" t="str">
        <f t="shared" ref="G315" si="820">IFERROR(_xlfn.STDEV.S(D312:D316),"")</f>
        <v/>
      </c>
      <c r="H315" s="77" t="str">
        <f t="shared" si="747"/>
        <v/>
      </c>
    </row>
    <row r="316" spans="1:8" s="139" customFormat="1" ht="16" thickBot="1" x14ac:dyDescent="0.25">
      <c r="A316" s="29" t="str">
        <f t="shared" ref="A316:B331" si="821">IF(A312="","",A312)</f>
        <v/>
      </c>
      <c r="B316" s="30" t="str">
        <f t="shared" si="821"/>
        <v/>
      </c>
      <c r="C316" s="29" t="str">
        <f>IF(A316="","",LOOKUP(A316,'Table 1'!$A$3:$A$9999,'Table 1'!$I$3:$I$9999))</f>
        <v/>
      </c>
      <c r="D316" s="117"/>
      <c r="E316" s="72" t="str">
        <f t="shared" si="744"/>
        <v/>
      </c>
      <c r="F316" s="13" t="str">
        <f t="shared" ref="F316" si="822">IFERROR(AVERAGE(D312:D316),"")</f>
        <v/>
      </c>
      <c r="G316" s="74" t="str">
        <f t="shared" ref="G316" si="823">IFERROR(_xlfn.STDEV.S(D312:D316),"")</f>
        <v/>
      </c>
      <c r="H316" s="78" t="str">
        <f t="shared" si="747"/>
        <v/>
      </c>
    </row>
    <row r="317" spans="1:8" s="139" customFormat="1" x14ac:dyDescent="0.2">
      <c r="A317" s="113"/>
      <c r="B317" s="113"/>
      <c r="C317" s="31" t="str">
        <f>IF(A317="","",LOOKUP(A317,'Table 1'!$A$3:$A$9999,'Table 1'!$I$3:$I$9999))</f>
        <v/>
      </c>
      <c r="D317" s="116"/>
      <c r="E317" s="70" t="str">
        <f t="shared" si="744"/>
        <v/>
      </c>
      <c r="F317" s="15" t="str">
        <f t="shared" ref="F317" si="824">IFERROR(AVERAGE(D317:D321),"")</f>
        <v/>
      </c>
      <c r="G317" s="15" t="str">
        <f t="shared" ref="G317" si="825">IFERROR(_xlfn.STDEV.S(D317:D321),"")</f>
        <v/>
      </c>
      <c r="H317" s="76" t="str">
        <f t="shared" si="747"/>
        <v/>
      </c>
    </row>
    <row r="318" spans="1:8" s="139" customFormat="1" x14ac:dyDescent="0.2">
      <c r="A318" s="30" t="str">
        <f t="shared" ref="A318" si="826">IF(A317="","",A317)</f>
        <v/>
      </c>
      <c r="B318" s="30" t="str">
        <f t="shared" si="756"/>
        <v/>
      </c>
      <c r="C318" s="30" t="str">
        <f>IF(A318="","",LOOKUP(A318,'Table 1'!$A$3:$A$9999,'Table 1'!$I$3:$I$9999))</f>
        <v/>
      </c>
      <c r="D318" s="115"/>
      <c r="E318" s="71" t="str">
        <f t="shared" si="744"/>
        <v/>
      </c>
      <c r="F318" s="14" t="str">
        <f t="shared" ref="F318" si="827">IFERROR(AVERAGE(D317:D321),"")</f>
        <v/>
      </c>
      <c r="G318" s="73" t="str">
        <f t="shared" ref="G318" si="828">IFERROR(_xlfn.STDEV.S(D317:D321),"")</f>
        <v/>
      </c>
      <c r="H318" s="77" t="str">
        <f t="shared" si="747"/>
        <v/>
      </c>
    </row>
    <row r="319" spans="1:8" s="139" customFormat="1" x14ac:dyDescent="0.2">
      <c r="A319" s="30" t="str">
        <f t="shared" ref="A319" si="829">IF(A317="","",A317)</f>
        <v/>
      </c>
      <c r="B319" s="30" t="str">
        <f t="shared" si="815"/>
        <v/>
      </c>
      <c r="C319" s="30" t="str">
        <f>IF(A319="","",LOOKUP(A319,'Table 1'!$A$3:$A$9999,'Table 1'!$I$3:$I$9999))</f>
        <v/>
      </c>
      <c r="D319" s="115"/>
      <c r="E319" s="71" t="str">
        <f t="shared" si="744"/>
        <v/>
      </c>
      <c r="F319" s="14" t="str">
        <f t="shared" ref="F319" si="830">IFERROR(AVERAGE(D317:D321),"")</f>
        <v/>
      </c>
      <c r="G319" s="73" t="str">
        <f t="shared" ref="G319" si="831">IFERROR(_xlfn.STDEV.S(D317:D321),"")</f>
        <v/>
      </c>
      <c r="H319" s="77" t="str">
        <f t="shared" si="747"/>
        <v/>
      </c>
    </row>
    <row r="320" spans="1:8" s="139" customFormat="1" x14ac:dyDescent="0.2">
      <c r="A320" s="30" t="str">
        <f t="shared" ref="A320" si="832">IF(A317="","",A317)</f>
        <v/>
      </c>
      <c r="B320" s="30" t="str">
        <f t="shared" si="818"/>
        <v/>
      </c>
      <c r="C320" s="30" t="str">
        <f>IF(A320="","",LOOKUP(A320,'Table 1'!$A$3:$A$9999,'Table 1'!$I$3:$I$9999))</f>
        <v/>
      </c>
      <c r="D320" s="115"/>
      <c r="E320" s="71" t="str">
        <f t="shared" si="744"/>
        <v/>
      </c>
      <c r="F320" s="14" t="str">
        <f t="shared" ref="F320" si="833">IFERROR(AVERAGE(D317:D321),"")</f>
        <v/>
      </c>
      <c r="G320" s="73" t="str">
        <f t="shared" ref="G320" si="834">IFERROR(_xlfn.STDEV.S(D317:D321),"")</f>
        <v/>
      </c>
      <c r="H320" s="77" t="str">
        <f t="shared" si="747"/>
        <v/>
      </c>
    </row>
    <row r="321" spans="1:8" s="139" customFormat="1" ht="16" thickBot="1" x14ac:dyDescent="0.25">
      <c r="A321" s="29" t="str">
        <f t="shared" ref="A321" si="835">IF(A317="","",A317)</f>
        <v/>
      </c>
      <c r="B321" s="30" t="str">
        <f t="shared" si="821"/>
        <v/>
      </c>
      <c r="C321" s="29" t="str">
        <f>IF(A321="","",LOOKUP(A321,'Table 1'!$A$3:$A$9999,'Table 1'!$I$3:$I$9999))</f>
        <v/>
      </c>
      <c r="D321" s="117"/>
      <c r="E321" s="72" t="str">
        <f t="shared" si="744"/>
        <v/>
      </c>
      <c r="F321" s="13" t="str">
        <f t="shared" ref="F321" si="836">IFERROR(AVERAGE(D317:D321),"")</f>
        <v/>
      </c>
      <c r="G321" s="74" t="str">
        <f t="shared" ref="G321" si="837">IFERROR(_xlfn.STDEV.S(D317:D321),"")</f>
        <v/>
      </c>
      <c r="H321" s="78" t="str">
        <f t="shared" si="747"/>
        <v/>
      </c>
    </row>
    <row r="322" spans="1:8" s="139" customFormat="1" x14ac:dyDescent="0.2">
      <c r="A322" s="113"/>
      <c r="B322" s="113"/>
      <c r="C322" s="31" t="str">
        <f>IF(A322="","",LOOKUP(A322,'Table 1'!$A$3:$A$9999,'Table 1'!$I$3:$I$9999))</f>
        <v/>
      </c>
      <c r="D322" s="116"/>
      <c r="E322" s="70" t="str">
        <f t="shared" si="744"/>
        <v/>
      </c>
      <c r="F322" s="15" t="str">
        <f t="shared" ref="F322" si="838">IFERROR(AVERAGE(D322:D326),"")</f>
        <v/>
      </c>
      <c r="G322" s="15" t="str">
        <f t="shared" ref="G322" si="839">IFERROR(_xlfn.STDEV.S(D322:D326),"")</f>
        <v/>
      </c>
      <c r="H322" s="76" t="str">
        <f t="shared" si="747"/>
        <v/>
      </c>
    </row>
    <row r="323" spans="1:8" s="139" customFormat="1" x14ac:dyDescent="0.2">
      <c r="A323" s="30" t="str">
        <f t="shared" ref="A323" si="840">IF(A322="","",A322)</f>
        <v/>
      </c>
      <c r="B323" s="30" t="str">
        <f t="shared" si="756"/>
        <v/>
      </c>
      <c r="C323" s="30" t="str">
        <f>IF(A323="","",LOOKUP(A323,'Table 1'!$A$3:$A$9999,'Table 1'!$I$3:$I$9999))</f>
        <v/>
      </c>
      <c r="D323" s="115"/>
      <c r="E323" s="71" t="str">
        <f t="shared" si="744"/>
        <v/>
      </c>
      <c r="F323" s="14" t="str">
        <f t="shared" ref="F323" si="841">IFERROR(AVERAGE(D322:D326),"")</f>
        <v/>
      </c>
      <c r="G323" s="73" t="str">
        <f t="shared" ref="G323" si="842">IFERROR(_xlfn.STDEV.S(D322:D326),"")</f>
        <v/>
      </c>
      <c r="H323" s="77" t="str">
        <f t="shared" si="747"/>
        <v/>
      </c>
    </row>
    <row r="324" spans="1:8" s="139" customFormat="1" x14ac:dyDescent="0.2">
      <c r="A324" s="30" t="str">
        <f t="shared" ref="A324" si="843">IF(A322="","",A322)</f>
        <v/>
      </c>
      <c r="B324" s="30" t="str">
        <f t="shared" si="815"/>
        <v/>
      </c>
      <c r="C324" s="30" t="str">
        <f>IF(A324="","",LOOKUP(A324,'Table 1'!$A$3:$A$9999,'Table 1'!$I$3:$I$9999))</f>
        <v/>
      </c>
      <c r="D324" s="115"/>
      <c r="E324" s="71" t="str">
        <f t="shared" si="744"/>
        <v/>
      </c>
      <c r="F324" s="14" t="str">
        <f t="shared" ref="F324" si="844">IFERROR(AVERAGE(D322:D326),"")</f>
        <v/>
      </c>
      <c r="G324" s="73" t="str">
        <f t="shared" ref="G324" si="845">IFERROR(_xlfn.STDEV.S(D322:D326),"")</f>
        <v/>
      </c>
      <c r="H324" s="77" t="str">
        <f t="shared" si="747"/>
        <v/>
      </c>
    </row>
    <row r="325" spans="1:8" s="139" customFormat="1" x14ac:dyDescent="0.2">
      <c r="A325" s="30" t="str">
        <f t="shared" ref="A325" si="846">IF(A322="","",A322)</f>
        <v/>
      </c>
      <c r="B325" s="30" t="str">
        <f t="shared" si="818"/>
        <v/>
      </c>
      <c r="C325" s="30" t="str">
        <f>IF(A325="","",LOOKUP(A325,'Table 1'!$A$3:$A$9999,'Table 1'!$I$3:$I$9999))</f>
        <v/>
      </c>
      <c r="D325" s="115"/>
      <c r="E325" s="71" t="str">
        <f t="shared" si="744"/>
        <v/>
      </c>
      <c r="F325" s="14" t="str">
        <f t="shared" ref="F325" si="847">IFERROR(AVERAGE(D322:D326),"")</f>
        <v/>
      </c>
      <c r="G325" s="73" t="str">
        <f t="shared" ref="G325" si="848">IFERROR(_xlfn.STDEV.S(D322:D326),"")</f>
        <v/>
      </c>
      <c r="H325" s="77" t="str">
        <f t="shared" si="747"/>
        <v/>
      </c>
    </row>
    <row r="326" spans="1:8" s="139" customFormat="1" ht="16" thickBot="1" x14ac:dyDescent="0.25">
      <c r="A326" s="29" t="str">
        <f t="shared" ref="A326" si="849">IF(A322="","",A322)</f>
        <v/>
      </c>
      <c r="B326" s="30" t="str">
        <f t="shared" si="821"/>
        <v/>
      </c>
      <c r="C326" s="29" t="str">
        <f>IF(A326="","",LOOKUP(A326,'Table 1'!$A$3:$A$9999,'Table 1'!$I$3:$I$9999))</f>
        <v/>
      </c>
      <c r="D326" s="117"/>
      <c r="E326" s="72" t="str">
        <f t="shared" si="744"/>
        <v/>
      </c>
      <c r="F326" s="13" t="str">
        <f t="shared" ref="F326" si="850">IFERROR(AVERAGE(D322:D326),"")</f>
        <v/>
      </c>
      <c r="G326" s="74" t="str">
        <f t="shared" ref="G326" si="851">IFERROR(_xlfn.STDEV.S(D322:D326),"")</f>
        <v/>
      </c>
      <c r="H326" s="78" t="str">
        <f t="shared" si="747"/>
        <v/>
      </c>
    </row>
    <row r="327" spans="1:8" s="139" customFormat="1" x14ac:dyDescent="0.2">
      <c r="A327" s="113"/>
      <c r="B327" s="113"/>
      <c r="C327" s="31" t="str">
        <f>IF(A327="","",LOOKUP(A327,'Table 1'!$A$3:$A$9999,'Table 1'!$I$3:$I$9999))</f>
        <v/>
      </c>
      <c r="D327" s="116"/>
      <c r="E327" s="70" t="str">
        <f t="shared" si="744"/>
        <v/>
      </c>
      <c r="F327" s="15" t="str">
        <f t="shared" ref="F327" si="852">IFERROR(AVERAGE(D327:D331),"")</f>
        <v/>
      </c>
      <c r="G327" s="15" t="str">
        <f t="shared" ref="G327" si="853">IFERROR(_xlfn.STDEV.S(D327:D331),"")</f>
        <v/>
      </c>
      <c r="H327" s="76" t="str">
        <f t="shared" si="747"/>
        <v/>
      </c>
    </row>
    <row r="328" spans="1:8" s="139" customFormat="1" x14ac:dyDescent="0.2">
      <c r="A328" s="30" t="str">
        <f t="shared" ref="A328" si="854">IF(A327="","",A327)</f>
        <v/>
      </c>
      <c r="B328" s="30" t="str">
        <f t="shared" si="756"/>
        <v/>
      </c>
      <c r="C328" s="30" t="str">
        <f>IF(A328="","",LOOKUP(A328,'Table 1'!$A$3:$A$9999,'Table 1'!$I$3:$I$9999))</f>
        <v/>
      </c>
      <c r="D328" s="115"/>
      <c r="E328" s="71" t="str">
        <f t="shared" si="744"/>
        <v/>
      </c>
      <c r="F328" s="14" t="str">
        <f t="shared" ref="F328" si="855">IFERROR(AVERAGE(D327:D331),"")</f>
        <v/>
      </c>
      <c r="G328" s="73" t="str">
        <f t="shared" ref="G328" si="856">IFERROR(_xlfn.STDEV.S(D327:D331),"")</f>
        <v/>
      </c>
      <c r="H328" s="77" t="str">
        <f t="shared" si="747"/>
        <v/>
      </c>
    </row>
    <row r="329" spans="1:8" s="139" customFormat="1" x14ac:dyDescent="0.2">
      <c r="A329" s="30" t="str">
        <f t="shared" ref="A329" si="857">IF(A327="","",A327)</f>
        <v/>
      </c>
      <c r="B329" s="30" t="str">
        <f t="shared" si="815"/>
        <v/>
      </c>
      <c r="C329" s="30" t="str">
        <f>IF(A329="","",LOOKUP(A329,'Table 1'!$A$3:$A$9999,'Table 1'!$I$3:$I$9999))</f>
        <v/>
      </c>
      <c r="D329" s="115"/>
      <c r="E329" s="71" t="str">
        <f t="shared" si="744"/>
        <v/>
      </c>
      <c r="F329" s="14" t="str">
        <f t="shared" ref="F329" si="858">IFERROR(AVERAGE(D327:D331),"")</f>
        <v/>
      </c>
      <c r="G329" s="73" t="str">
        <f t="shared" ref="G329" si="859">IFERROR(_xlfn.STDEV.S(D327:D331),"")</f>
        <v/>
      </c>
      <c r="H329" s="77" t="str">
        <f t="shared" si="747"/>
        <v/>
      </c>
    </row>
    <row r="330" spans="1:8" s="139" customFormat="1" x14ac:dyDescent="0.2">
      <c r="A330" s="30" t="str">
        <f t="shared" ref="A330" si="860">IF(A327="","",A327)</f>
        <v/>
      </c>
      <c r="B330" s="30" t="str">
        <f t="shared" si="818"/>
        <v/>
      </c>
      <c r="C330" s="30" t="str">
        <f>IF(A330="","",LOOKUP(A330,'Table 1'!$A$3:$A$9999,'Table 1'!$I$3:$I$9999))</f>
        <v/>
      </c>
      <c r="D330" s="115"/>
      <c r="E330" s="71" t="str">
        <f t="shared" si="744"/>
        <v/>
      </c>
      <c r="F330" s="14" t="str">
        <f t="shared" ref="F330" si="861">IFERROR(AVERAGE(D327:D331),"")</f>
        <v/>
      </c>
      <c r="G330" s="73" t="str">
        <f t="shared" ref="G330" si="862">IFERROR(_xlfn.STDEV.S(D327:D331),"")</f>
        <v/>
      </c>
      <c r="H330" s="77" t="str">
        <f t="shared" si="747"/>
        <v/>
      </c>
    </row>
    <row r="331" spans="1:8" s="139" customFormat="1" ht="16" thickBot="1" x14ac:dyDescent="0.25">
      <c r="A331" s="29" t="str">
        <f t="shared" ref="A331" si="863">IF(A327="","",A327)</f>
        <v/>
      </c>
      <c r="B331" s="30" t="str">
        <f t="shared" si="821"/>
        <v/>
      </c>
      <c r="C331" s="29" t="str">
        <f>IF(A331="","",LOOKUP(A331,'Table 1'!$A$3:$A$9999,'Table 1'!$I$3:$I$9999))</f>
        <v/>
      </c>
      <c r="D331" s="117"/>
      <c r="E331" s="72" t="str">
        <f t="shared" si="744"/>
        <v/>
      </c>
      <c r="F331" s="13" t="str">
        <f t="shared" ref="F331" si="864">IFERROR(AVERAGE(D327:D331),"")</f>
        <v/>
      </c>
      <c r="G331" s="74" t="str">
        <f t="shared" ref="G331" si="865">IFERROR(_xlfn.STDEV.S(D327:D331),"")</f>
        <v/>
      </c>
      <c r="H331" s="78" t="str">
        <f t="shared" si="747"/>
        <v/>
      </c>
    </row>
    <row r="332" spans="1:8" s="139" customFormat="1" x14ac:dyDescent="0.2">
      <c r="A332" s="113"/>
      <c r="B332" s="113"/>
      <c r="C332" s="31" t="str">
        <f>IF(A332="","",LOOKUP(A332,'Table 1'!$A$3:$A$9999,'Table 1'!$I$3:$I$9999))</f>
        <v/>
      </c>
      <c r="D332" s="116"/>
      <c r="E332" s="70" t="str">
        <f t="shared" si="744"/>
        <v/>
      </c>
      <c r="F332" s="15" t="str">
        <f t="shared" ref="F332" si="866">IFERROR(AVERAGE(D332:D336),"")</f>
        <v/>
      </c>
      <c r="G332" s="15" t="str">
        <f t="shared" ref="G332" si="867">IFERROR(_xlfn.STDEV.S(D332:D336),"")</f>
        <v/>
      </c>
      <c r="H332" s="76" t="str">
        <f t="shared" si="747"/>
        <v/>
      </c>
    </row>
    <row r="333" spans="1:8" s="139" customFormat="1" x14ac:dyDescent="0.2">
      <c r="A333" s="30" t="str">
        <f t="shared" ref="A333" si="868">IF(A332="","",A332)</f>
        <v/>
      </c>
      <c r="B333" s="30" t="str">
        <f t="shared" si="756"/>
        <v/>
      </c>
      <c r="C333" s="30" t="str">
        <f>IF(A333="","",LOOKUP(A333,'Table 1'!$A$3:$A$9999,'Table 1'!$I$3:$I$9999))</f>
        <v/>
      </c>
      <c r="D333" s="115"/>
      <c r="E333" s="71" t="str">
        <f t="shared" si="744"/>
        <v/>
      </c>
      <c r="F333" s="14" t="str">
        <f t="shared" ref="F333" si="869">IFERROR(AVERAGE(D332:D336),"")</f>
        <v/>
      </c>
      <c r="G333" s="73" t="str">
        <f t="shared" ref="G333" si="870">IFERROR(_xlfn.STDEV.S(D332:D336),"")</f>
        <v/>
      </c>
      <c r="H333" s="77" t="str">
        <f t="shared" si="747"/>
        <v/>
      </c>
    </row>
    <row r="334" spans="1:8" s="139" customFormat="1" x14ac:dyDescent="0.2">
      <c r="A334" s="30" t="str">
        <f t="shared" ref="A334:B349" si="871">IF(A332="","",A332)</f>
        <v/>
      </c>
      <c r="B334" s="30" t="str">
        <f t="shared" si="871"/>
        <v/>
      </c>
      <c r="C334" s="30" t="str">
        <f>IF(A334="","",LOOKUP(A334,'Table 1'!$A$3:$A$9999,'Table 1'!$I$3:$I$9999))</f>
        <v/>
      </c>
      <c r="D334" s="115"/>
      <c r="E334" s="71" t="str">
        <f t="shared" si="744"/>
        <v/>
      </c>
      <c r="F334" s="14" t="str">
        <f t="shared" ref="F334" si="872">IFERROR(AVERAGE(D332:D336),"")</f>
        <v/>
      </c>
      <c r="G334" s="73" t="str">
        <f t="shared" ref="G334" si="873">IFERROR(_xlfn.STDEV.S(D332:D336),"")</f>
        <v/>
      </c>
      <c r="H334" s="77" t="str">
        <f t="shared" si="747"/>
        <v/>
      </c>
    </row>
    <row r="335" spans="1:8" s="139" customFormat="1" x14ac:dyDescent="0.2">
      <c r="A335" s="30" t="str">
        <f t="shared" ref="A335:B350" si="874">IF(A332="","",A332)</f>
        <v/>
      </c>
      <c r="B335" s="30" t="str">
        <f t="shared" si="874"/>
        <v/>
      </c>
      <c r="C335" s="30" t="str">
        <f>IF(A335="","",LOOKUP(A335,'Table 1'!$A$3:$A$9999,'Table 1'!$I$3:$I$9999))</f>
        <v/>
      </c>
      <c r="D335" s="115"/>
      <c r="E335" s="71" t="str">
        <f t="shared" si="744"/>
        <v/>
      </c>
      <c r="F335" s="14" t="str">
        <f t="shared" ref="F335" si="875">IFERROR(AVERAGE(D332:D336),"")</f>
        <v/>
      </c>
      <c r="G335" s="73" t="str">
        <f t="shared" ref="G335" si="876">IFERROR(_xlfn.STDEV.S(D332:D336),"")</f>
        <v/>
      </c>
      <c r="H335" s="77" t="str">
        <f t="shared" si="747"/>
        <v/>
      </c>
    </row>
    <row r="336" spans="1:8" s="139" customFormat="1" ht="16" thickBot="1" x14ac:dyDescent="0.25">
      <c r="A336" s="29" t="str">
        <f t="shared" ref="A336:B351" si="877">IF(A332="","",A332)</f>
        <v/>
      </c>
      <c r="B336" s="30" t="str">
        <f t="shared" si="877"/>
        <v/>
      </c>
      <c r="C336" s="29" t="str">
        <f>IF(A336="","",LOOKUP(A336,'Table 1'!$A$3:$A$9999,'Table 1'!$I$3:$I$9999))</f>
        <v/>
      </c>
      <c r="D336" s="117"/>
      <c r="E336" s="72" t="str">
        <f t="shared" si="744"/>
        <v/>
      </c>
      <c r="F336" s="13" t="str">
        <f t="shared" ref="F336" si="878">IFERROR(AVERAGE(D332:D336),"")</f>
        <v/>
      </c>
      <c r="G336" s="74" t="str">
        <f t="shared" ref="G336" si="879">IFERROR(_xlfn.STDEV.S(D332:D336),"")</f>
        <v/>
      </c>
      <c r="H336" s="78" t="str">
        <f t="shared" si="747"/>
        <v/>
      </c>
    </row>
    <row r="337" spans="1:8" s="139" customFormat="1" x14ac:dyDescent="0.2">
      <c r="A337" s="113"/>
      <c r="B337" s="113"/>
      <c r="C337" s="31" t="str">
        <f>IF(A337="","",LOOKUP(A337,'Table 1'!$A$3:$A$9999,'Table 1'!$I$3:$I$9999))</f>
        <v/>
      </c>
      <c r="D337" s="116"/>
      <c r="E337" s="70" t="str">
        <f t="shared" si="744"/>
        <v/>
      </c>
      <c r="F337" s="15" t="str">
        <f t="shared" ref="F337" si="880">IFERROR(AVERAGE(D337:D341),"")</f>
        <v/>
      </c>
      <c r="G337" s="15" t="str">
        <f t="shared" ref="G337" si="881">IFERROR(_xlfn.STDEV.S(D337:D341),"")</f>
        <v/>
      </c>
      <c r="H337" s="76" t="str">
        <f t="shared" si="747"/>
        <v/>
      </c>
    </row>
    <row r="338" spans="1:8" s="139" customFormat="1" x14ac:dyDescent="0.2">
      <c r="A338" s="30" t="str">
        <f t="shared" ref="A338" si="882">IF(A337="","",A337)</f>
        <v/>
      </c>
      <c r="B338" s="30" t="str">
        <f t="shared" si="756"/>
        <v/>
      </c>
      <c r="C338" s="30" t="str">
        <f>IF(A338="","",LOOKUP(A338,'Table 1'!$A$3:$A$9999,'Table 1'!$I$3:$I$9999))</f>
        <v/>
      </c>
      <c r="D338" s="115"/>
      <c r="E338" s="71" t="str">
        <f t="shared" si="744"/>
        <v/>
      </c>
      <c r="F338" s="14" t="str">
        <f t="shared" ref="F338" si="883">IFERROR(AVERAGE(D337:D341),"")</f>
        <v/>
      </c>
      <c r="G338" s="73" t="str">
        <f t="shared" ref="G338" si="884">IFERROR(_xlfn.STDEV.S(D337:D341),"")</f>
        <v/>
      </c>
      <c r="H338" s="77" t="str">
        <f t="shared" si="747"/>
        <v/>
      </c>
    </row>
    <row r="339" spans="1:8" s="139" customFormat="1" x14ac:dyDescent="0.2">
      <c r="A339" s="30" t="str">
        <f t="shared" ref="A339" si="885">IF(A337="","",A337)</f>
        <v/>
      </c>
      <c r="B339" s="30" t="str">
        <f t="shared" si="871"/>
        <v/>
      </c>
      <c r="C339" s="30" t="str">
        <f>IF(A339="","",LOOKUP(A339,'Table 1'!$A$3:$A$9999,'Table 1'!$I$3:$I$9999))</f>
        <v/>
      </c>
      <c r="D339" s="115"/>
      <c r="E339" s="71" t="str">
        <f t="shared" si="744"/>
        <v/>
      </c>
      <c r="F339" s="14" t="str">
        <f t="shared" ref="F339" si="886">IFERROR(AVERAGE(D337:D341),"")</f>
        <v/>
      </c>
      <c r="G339" s="73" t="str">
        <f t="shared" ref="G339" si="887">IFERROR(_xlfn.STDEV.S(D337:D341),"")</f>
        <v/>
      </c>
      <c r="H339" s="77" t="str">
        <f t="shared" si="747"/>
        <v/>
      </c>
    </row>
    <row r="340" spans="1:8" s="139" customFormat="1" x14ac:dyDescent="0.2">
      <c r="A340" s="30" t="str">
        <f t="shared" ref="A340" si="888">IF(A337="","",A337)</f>
        <v/>
      </c>
      <c r="B340" s="30" t="str">
        <f t="shared" si="874"/>
        <v/>
      </c>
      <c r="C340" s="30" t="str">
        <f>IF(A340="","",LOOKUP(A340,'Table 1'!$A$3:$A$9999,'Table 1'!$I$3:$I$9999))</f>
        <v/>
      </c>
      <c r="D340" s="115"/>
      <c r="E340" s="71" t="str">
        <f t="shared" si="744"/>
        <v/>
      </c>
      <c r="F340" s="14" t="str">
        <f t="shared" ref="F340" si="889">IFERROR(AVERAGE(D337:D341),"")</f>
        <v/>
      </c>
      <c r="G340" s="73" t="str">
        <f t="shared" ref="G340" si="890">IFERROR(_xlfn.STDEV.S(D337:D341),"")</f>
        <v/>
      </c>
      <c r="H340" s="77" t="str">
        <f t="shared" si="747"/>
        <v/>
      </c>
    </row>
    <row r="341" spans="1:8" s="139" customFormat="1" ht="16" thickBot="1" x14ac:dyDescent="0.25">
      <c r="A341" s="29" t="str">
        <f t="shared" ref="A341" si="891">IF(A337="","",A337)</f>
        <v/>
      </c>
      <c r="B341" s="30" t="str">
        <f t="shared" si="877"/>
        <v/>
      </c>
      <c r="C341" s="29" t="str">
        <f>IF(A341="","",LOOKUP(A341,'Table 1'!$A$3:$A$9999,'Table 1'!$I$3:$I$9999))</f>
        <v/>
      </c>
      <c r="D341" s="117"/>
      <c r="E341" s="72" t="str">
        <f t="shared" si="744"/>
        <v/>
      </c>
      <c r="F341" s="13" t="str">
        <f t="shared" ref="F341" si="892">IFERROR(AVERAGE(D337:D341),"")</f>
        <v/>
      </c>
      <c r="G341" s="74" t="str">
        <f t="shared" ref="G341" si="893">IFERROR(_xlfn.STDEV.S(D337:D341),"")</f>
        <v/>
      </c>
      <c r="H341" s="78" t="str">
        <f t="shared" si="747"/>
        <v/>
      </c>
    </row>
    <row r="342" spans="1:8" s="139" customFormat="1" x14ac:dyDescent="0.2">
      <c r="A342" s="113"/>
      <c r="B342" s="113"/>
      <c r="C342" s="31" t="str">
        <f>IF(A342="","",LOOKUP(A342,'Table 1'!$A$3:$A$9999,'Table 1'!$I$3:$I$9999))</f>
        <v/>
      </c>
      <c r="D342" s="116"/>
      <c r="E342" s="70" t="str">
        <f t="shared" si="744"/>
        <v/>
      </c>
      <c r="F342" s="15" t="str">
        <f t="shared" ref="F342" si="894">IFERROR(AVERAGE(D342:D346),"")</f>
        <v/>
      </c>
      <c r="G342" s="15" t="str">
        <f t="shared" ref="G342" si="895">IFERROR(_xlfn.STDEV.S(D342:D346),"")</f>
        <v/>
      </c>
      <c r="H342" s="76" t="str">
        <f t="shared" si="747"/>
        <v/>
      </c>
    </row>
    <row r="343" spans="1:8" s="139" customFormat="1" x14ac:dyDescent="0.2">
      <c r="A343" s="30" t="str">
        <f t="shared" ref="A343" si="896">IF(A342="","",A342)</f>
        <v/>
      </c>
      <c r="B343" s="30" t="str">
        <f t="shared" si="756"/>
        <v/>
      </c>
      <c r="C343" s="30" t="str">
        <f>IF(A343="","",LOOKUP(A343,'Table 1'!$A$3:$A$9999,'Table 1'!$I$3:$I$9999))</f>
        <v/>
      </c>
      <c r="D343" s="115"/>
      <c r="E343" s="71" t="str">
        <f t="shared" si="744"/>
        <v/>
      </c>
      <c r="F343" s="14" t="str">
        <f t="shared" ref="F343" si="897">IFERROR(AVERAGE(D342:D346),"")</f>
        <v/>
      </c>
      <c r="G343" s="73" t="str">
        <f t="shared" ref="G343" si="898">IFERROR(_xlfn.STDEV.S(D342:D346),"")</f>
        <v/>
      </c>
      <c r="H343" s="77" t="str">
        <f t="shared" si="747"/>
        <v/>
      </c>
    </row>
    <row r="344" spans="1:8" s="139" customFormat="1" x14ac:dyDescent="0.2">
      <c r="A344" s="30" t="str">
        <f t="shared" ref="A344" si="899">IF(A342="","",A342)</f>
        <v/>
      </c>
      <c r="B344" s="30" t="str">
        <f t="shared" si="871"/>
        <v/>
      </c>
      <c r="C344" s="30" t="str">
        <f>IF(A344="","",LOOKUP(A344,'Table 1'!$A$3:$A$9999,'Table 1'!$I$3:$I$9999))</f>
        <v/>
      </c>
      <c r="D344" s="115"/>
      <c r="E344" s="71" t="str">
        <f t="shared" si="744"/>
        <v/>
      </c>
      <c r="F344" s="14" t="str">
        <f t="shared" ref="F344" si="900">IFERROR(AVERAGE(D342:D346),"")</f>
        <v/>
      </c>
      <c r="G344" s="73" t="str">
        <f t="shared" ref="G344" si="901">IFERROR(_xlfn.STDEV.S(D342:D346),"")</f>
        <v/>
      </c>
      <c r="H344" s="77" t="str">
        <f t="shared" si="747"/>
        <v/>
      </c>
    </row>
    <row r="345" spans="1:8" s="139" customFormat="1" x14ac:dyDescent="0.2">
      <c r="A345" s="30" t="str">
        <f t="shared" ref="A345" si="902">IF(A342="","",A342)</f>
        <v/>
      </c>
      <c r="B345" s="30" t="str">
        <f t="shared" si="874"/>
        <v/>
      </c>
      <c r="C345" s="30" t="str">
        <f>IF(A345="","",LOOKUP(A345,'Table 1'!$A$3:$A$9999,'Table 1'!$I$3:$I$9999))</f>
        <v/>
      </c>
      <c r="D345" s="115"/>
      <c r="E345" s="71" t="str">
        <f t="shared" si="744"/>
        <v/>
      </c>
      <c r="F345" s="14" t="str">
        <f t="shared" ref="F345" si="903">IFERROR(AVERAGE(D342:D346),"")</f>
        <v/>
      </c>
      <c r="G345" s="73" t="str">
        <f t="shared" ref="G345" si="904">IFERROR(_xlfn.STDEV.S(D342:D346),"")</f>
        <v/>
      </c>
      <c r="H345" s="77" t="str">
        <f t="shared" si="747"/>
        <v/>
      </c>
    </row>
    <row r="346" spans="1:8" s="139" customFormat="1" ht="16" thickBot="1" x14ac:dyDescent="0.25">
      <c r="A346" s="29" t="str">
        <f t="shared" ref="A346" si="905">IF(A342="","",A342)</f>
        <v/>
      </c>
      <c r="B346" s="30" t="str">
        <f t="shared" si="877"/>
        <v/>
      </c>
      <c r="C346" s="29" t="str">
        <f>IF(A346="","",LOOKUP(A346,'Table 1'!$A$3:$A$9999,'Table 1'!$I$3:$I$9999))</f>
        <v/>
      </c>
      <c r="D346" s="117"/>
      <c r="E346" s="72" t="str">
        <f t="shared" si="744"/>
        <v/>
      </c>
      <c r="F346" s="13" t="str">
        <f t="shared" ref="F346" si="906">IFERROR(AVERAGE(D342:D346),"")</f>
        <v/>
      </c>
      <c r="G346" s="74" t="str">
        <f t="shared" ref="G346" si="907">IFERROR(_xlfn.STDEV.S(D342:D346),"")</f>
        <v/>
      </c>
      <c r="H346" s="78" t="str">
        <f t="shared" si="747"/>
        <v/>
      </c>
    </row>
    <row r="347" spans="1:8" s="139" customFormat="1" x14ac:dyDescent="0.2">
      <c r="A347" s="113"/>
      <c r="B347" s="113"/>
      <c r="C347" s="31" t="str">
        <f>IF(A347="","",LOOKUP(A347,'Table 1'!$A$3:$A$9999,'Table 1'!$I$3:$I$9999))</f>
        <v/>
      </c>
      <c r="D347" s="116"/>
      <c r="E347" s="70" t="str">
        <f t="shared" si="744"/>
        <v/>
      </c>
      <c r="F347" s="15" t="str">
        <f t="shared" ref="F347" si="908">IFERROR(AVERAGE(D347:D351),"")</f>
        <v/>
      </c>
      <c r="G347" s="15" t="str">
        <f t="shared" ref="G347" si="909">IFERROR(_xlfn.STDEV.S(D347:D351),"")</f>
        <v/>
      </c>
      <c r="H347" s="76" t="str">
        <f t="shared" si="747"/>
        <v/>
      </c>
    </row>
    <row r="348" spans="1:8" s="139" customFormat="1" x14ac:dyDescent="0.2">
      <c r="A348" s="30" t="str">
        <f t="shared" ref="A348" si="910">IF(A347="","",A347)</f>
        <v/>
      </c>
      <c r="B348" s="30" t="str">
        <f t="shared" si="756"/>
        <v/>
      </c>
      <c r="C348" s="30" t="str">
        <f>IF(A348="","",LOOKUP(A348,'Table 1'!$A$3:$A$9999,'Table 1'!$I$3:$I$9999))</f>
        <v/>
      </c>
      <c r="D348" s="115"/>
      <c r="E348" s="71" t="str">
        <f t="shared" si="744"/>
        <v/>
      </c>
      <c r="F348" s="14" t="str">
        <f t="shared" ref="F348" si="911">IFERROR(AVERAGE(D347:D351),"")</f>
        <v/>
      </c>
      <c r="G348" s="73" t="str">
        <f t="shared" ref="G348" si="912">IFERROR(_xlfn.STDEV.S(D347:D351),"")</f>
        <v/>
      </c>
      <c r="H348" s="77" t="str">
        <f t="shared" si="747"/>
        <v/>
      </c>
    </row>
    <row r="349" spans="1:8" s="139" customFormat="1" x14ac:dyDescent="0.2">
      <c r="A349" s="30" t="str">
        <f t="shared" ref="A349" si="913">IF(A347="","",A347)</f>
        <v/>
      </c>
      <c r="B349" s="30" t="str">
        <f t="shared" si="871"/>
        <v/>
      </c>
      <c r="C349" s="30" t="str">
        <f>IF(A349="","",LOOKUP(A349,'Table 1'!$A$3:$A$9999,'Table 1'!$I$3:$I$9999))</f>
        <v/>
      </c>
      <c r="D349" s="115"/>
      <c r="E349" s="71" t="str">
        <f t="shared" si="744"/>
        <v/>
      </c>
      <c r="F349" s="14" t="str">
        <f t="shared" ref="F349" si="914">IFERROR(AVERAGE(D347:D351),"")</f>
        <v/>
      </c>
      <c r="G349" s="73" t="str">
        <f t="shared" ref="G349" si="915">IFERROR(_xlfn.STDEV.S(D347:D351),"")</f>
        <v/>
      </c>
      <c r="H349" s="77" t="str">
        <f t="shared" si="747"/>
        <v/>
      </c>
    </row>
    <row r="350" spans="1:8" s="139" customFormat="1" x14ac:dyDescent="0.2">
      <c r="A350" s="30" t="str">
        <f t="shared" ref="A350" si="916">IF(A347="","",A347)</f>
        <v/>
      </c>
      <c r="B350" s="30" t="str">
        <f t="shared" si="874"/>
        <v/>
      </c>
      <c r="C350" s="30" t="str">
        <f>IF(A350="","",LOOKUP(A350,'Table 1'!$A$3:$A$9999,'Table 1'!$I$3:$I$9999))</f>
        <v/>
      </c>
      <c r="D350" s="115"/>
      <c r="E350" s="71" t="str">
        <f t="shared" si="744"/>
        <v/>
      </c>
      <c r="F350" s="14" t="str">
        <f t="shared" ref="F350" si="917">IFERROR(AVERAGE(D347:D351),"")</f>
        <v/>
      </c>
      <c r="G350" s="73" t="str">
        <f t="shared" ref="G350" si="918">IFERROR(_xlfn.STDEV.S(D347:D351),"")</f>
        <v/>
      </c>
      <c r="H350" s="77" t="str">
        <f t="shared" si="747"/>
        <v/>
      </c>
    </row>
    <row r="351" spans="1:8" s="139" customFormat="1" ht="16" thickBot="1" x14ac:dyDescent="0.25">
      <c r="A351" s="29" t="str">
        <f t="shared" ref="A351" si="919">IF(A347="","",A347)</f>
        <v/>
      </c>
      <c r="B351" s="30" t="str">
        <f t="shared" si="877"/>
        <v/>
      </c>
      <c r="C351" s="29" t="str">
        <f>IF(A351="","",LOOKUP(A351,'Table 1'!$A$3:$A$9999,'Table 1'!$I$3:$I$9999))</f>
        <v/>
      </c>
      <c r="D351" s="117"/>
      <c r="E351" s="72" t="str">
        <f t="shared" si="744"/>
        <v/>
      </c>
      <c r="F351" s="13" t="str">
        <f t="shared" ref="F351" si="920">IFERROR(AVERAGE(D347:D351),"")</f>
        <v/>
      </c>
      <c r="G351" s="74" t="str">
        <f t="shared" ref="G351" si="921">IFERROR(_xlfn.STDEV.S(D347:D351),"")</f>
        <v/>
      </c>
      <c r="H351" s="78" t="str">
        <f t="shared" si="747"/>
        <v/>
      </c>
    </row>
    <row r="352" spans="1:8" s="139" customFormat="1" x14ac:dyDescent="0.2">
      <c r="A352" s="113"/>
      <c r="B352" s="113"/>
      <c r="C352" s="31" t="str">
        <f>IF(A352="","",LOOKUP(A352,'Table 1'!$A$3:$A$9999,'Table 1'!$I$3:$I$9999))</f>
        <v/>
      </c>
      <c r="D352" s="116"/>
      <c r="E352" s="70" t="str">
        <f t="shared" si="744"/>
        <v/>
      </c>
      <c r="F352" s="15" t="str">
        <f t="shared" ref="F352" si="922">IFERROR(AVERAGE(D352:D356),"")</f>
        <v/>
      </c>
      <c r="G352" s="15" t="str">
        <f t="shared" ref="G352" si="923">IFERROR(_xlfn.STDEV.S(D352:D356),"")</f>
        <v/>
      </c>
      <c r="H352" s="76" t="str">
        <f t="shared" si="747"/>
        <v/>
      </c>
    </row>
    <row r="353" spans="1:8" s="139" customFormat="1" x14ac:dyDescent="0.2">
      <c r="A353" s="30" t="str">
        <f t="shared" ref="A353" si="924">IF(A352="","",A352)</f>
        <v/>
      </c>
      <c r="B353" s="30" t="str">
        <f t="shared" si="756"/>
        <v/>
      </c>
      <c r="C353" s="30" t="str">
        <f>IF(A353="","",LOOKUP(A353,'Table 1'!$A$3:$A$9999,'Table 1'!$I$3:$I$9999))</f>
        <v/>
      </c>
      <c r="D353" s="115"/>
      <c r="E353" s="71" t="str">
        <f t="shared" ref="E353:E416" si="925">IFERROR((D353-F353)/F353,"")</f>
        <v/>
      </c>
      <c r="F353" s="14" t="str">
        <f t="shared" ref="F353" si="926">IFERROR(AVERAGE(D352:D356),"")</f>
        <v/>
      </c>
      <c r="G353" s="73" t="str">
        <f t="shared" ref="G353" si="927">IFERROR(_xlfn.STDEV.S(D352:D356),"")</f>
        <v/>
      </c>
      <c r="H353" s="77" t="str">
        <f t="shared" ref="H353:H416" si="928">IFERROR(G353/F353,"")</f>
        <v/>
      </c>
    </row>
    <row r="354" spans="1:8" s="139" customFormat="1" x14ac:dyDescent="0.2">
      <c r="A354" s="30" t="str">
        <f t="shared" ref="A354:B369" si="929">IF(A352="","",A352)</f>
        <v/>
      </c>
      <c r="B354" s="30" t="str">
        <f t="shared" si="929"/>
        <v/>
      </c>
      <c r="C354" s="30" t="str">
        <f>IF(A354="","",LOOKUP(A354,'Table 1'!$A$3:$A$9999,'Table 1'!$I$3:$I$9999))</f>
        <v/>
      </c>
      <c r="D354" s="115"/>
      <c r="E354" s="71" t="str">
        <f t="shared" si="925"/>
        <v/>
      </c>
      <c r="F354" s="14" t="str">
        <f t="shared" ref="F354" si="930">IFERROR(AVERAGE(D352:D356),"")</f>
        <v/>
      </c>
      <c r="G354" s="73" t="str">
        <f t="shared" ref="G354" si="931">IFERROR(_xlfn.STDEV.S(D352:D356),"")</f>
        <v/>
      </c>
      <c r="H354" s="77" t="str">
        <f t="shared" si="928"/>
        <v/>
      </c>
    </row>
    <row r="355" spans="1:8" s="139" customFormat="1" x14ac:dyDescent="0.2">
      <c r="A355" s="30" t="str">
        <f t="shared" ref="A355:B370" si="932">IF(A352="","",A352)</f>
        <v/>
      </c>
      <c r="B355" s="30" t="str">
        <f t="shared" si="932"/>
        <v/>
      </c>
      <c r="C355" s="30" t="str">
        <f>IF(A355="","",LOOKUP(A355,'Table 1'!$A$3:$A$9999,'Table 1'!$I$3:$I$9999))</f>
        <v/>
      </c>
      <c r="D355" s="115"/>
      <c r="E355" s="71" t="str">
        <f t="shared" si="925"/>
        <v/>
      </c>
      <c r="F355" s="14" t="str">
        <f t="shared" ref="F355" si="933">IFERROR(AVERAGE(D352:D356),"")</f>
        <v/>
      </c>
      <c r="G355" s="73" t="str">
        <f t="shared" ref="G355" si="934">IFERROR(_xlfn.STDEV.S(D352:D356),"")</f>
        <v/>
      </c>
      <c r="H355" s="77" t="str">
        <f t="shared" si="928"/>
        <v/>
      </c>
    </row>
    <row r="356" spans="1:8" s="139" customFormat="1" ht="16" thickBot="1" x14ac:dyDescent="0.25">
      <c r="A356" s="29" t="str">
        <f t="shared" ref="A356:B371" si="935">IF(A352="","",A352)</f>
        <v/>
      </c>
      <c r="B356" s="30" t="str">
        <f t="shared" si="935"/>
        <v/>
      </c>
      <c r="C356" s="29" t="str">
        <f>IF(A356="","",LOOKUP(A356,'Table 1'!$A$3:$A$9999,'Table 1'!$I$3:$I$9999))</f>
        <v/>
      </c>
      <c r="D356" s="117"/>
      <c r="E356" s="72" t="str">
        <f t="shared" si="925"/>
        <v/>
      </c>
      <c r="F356" s="13" t="str">
        <f t="shared" ref="F356" si="936">IFERROR(AVERAGE(D352:D356),"")</f>
        <v/>
      </c>
      <c r="G356" s="74" t="str">
        <f t="shared" ref="G356" si="937">IFERROR(_xlfn.STDEV.S(D352:D356),"")</f>
        <v/>
      </c>
      <c r="H356" s="78" t="str">
        <f t="shared" si="928"/>
        <v/>
      </c>
    </row>
    <row r="357" spans="1:8" s="139" customFormat="1" x14ac:dyDescent="0.2">
      <c r="A357" s="113"/>
      <c r="B357" s="113"/>
      <c r="C357" s="31" t="str">
        <f>IF(A357="","",LOOKUP(A357,'Table 1'!$A$3:$A$9999,'Table 1'!$I$3:$I$9999))</f>
        <v/>
      </c>
      <c r="D357" s="116"/>
      <c r="E357" s="70" t="str">
        <f t="shared" si="925"/>
        <v/>
      </c>
      <c r="F357" s="15" t="str">
        <f t="shared" ref="F357" si="938">IFERROR(AVERAGE(D357:D361),"")</f>
        <v/>
      </c>
      <c r="G357" s="15" t="str">
        <f t="shared" ref="G357" si="939">IFERROR(_xlfn.STDEV.S(D357:D361),"")</f>
        <v/>
      </c>
      <c r="H357" s="76" t="str">
        <f t="shared" si="928"/>
        <v/>
      </c>
    </row>
    <row r="358" spans="1:8" s="139" customFormat="1" x14ac:dyDescent="0.2">
      <c r="A358" s="30" t="str">
        <f t="shared" ref="A358:B418" si="940">IF(A357="","",A357)</f>
        <v/>
      </c>
      <c r="B358" s="30" t="str">
        <f t="shared" si="940"/>
        <v/>
      </c>
      <c r="C358" s="30" t="str">
        <f>IF(A358="","",LOOKUP(A358,'Table 1'!$A$3:$A$9999,'Table 1'!$I$3:$I$9999))</f>
        <v/>
      </c>
      <c r="D358" s="115"/>
      <c r="E358" s="71" t="str">
        <f t="shared" si="925"/>
        <v/>
      </c>
      <c r="F358" s="14" t="str">
        <f t="shared" ref="F358" si="941">IFERROR(AVERAGE(D357:D361),"")</f>
        <v/>
      </c>
      <c r="G358" s="73" t="str">
        <f t="shared" ref="G358" si="942">IFERROR(_xlfn.STDEV.S(D357:D361),"")</f>
        <v/>
      </c>
      <c r="H358" s="77" t="str">
        <f t="shared" si="928"/>
        <v/>
      </c>
    </row>
    <row r="359" spans="1:8" s="139" customFormat="1" x14ac:dyDescent="0.2">
      <c r="A359" s="30" t="str">
        <f t="shared" ref="A359" si="943">IF(A357="","",A357)</f>
        <v/>
      </c>
      <c r="B359" s="30" t="str">
        <f t="shared" si="929"/>
        <v/>
      </c>
      <c r="C359" s="30" t="str">
        <f>IF(A359="","",LOOKUP(A359,'Table 1'!$A$3:$A$9999,'Table 1'!$I$3:$I$9999))</f>
        <v/>
      </c>
      <c r="D359" s="115"/>
      <c r="E359" s="71" t="str">
        <f t="shared" si="925"/>
        <v/>
      </c>
      <c r="F359" s="14" t="str">
        <f t="shared" ref="F359" si="944">IFERROR(AVERAGE(D357:D361),"")</f>
        <v/>
      </c>
      <c r="G359" s="73" t="str">
        <f t="shared" ref="G359" si="945">IFERROR(_xlfn.STDEV.S(D357:D361),"")</f>
        <v/>
      </c>
      <c r="H359" s="77" t="str">
        <f t="shared" si="928"/>
        <v/>
      </c>
    </row>
    <row r="360" spans="1:8" s="139" customFormat="1" x14ac:dyDescent="0.2">
      <c r="A360" s="30" t="str">
        <f t="shared" ref="A360" si="946">IF(A357="","",A357)</f>
        <v/>
      </c>
      <c r="B360" s="30" t="str">
        <f t="shared" si="932"/>
        <v/>
      </c>
      <c r="C360" s="30" t="str">
        <f>IF(A360="","",LOOKUP(A360,'Table 1'!$A$3:$A$9999,'Table 1'!$I$3:$I$9999))</f>
        <v/>
      </c>
      <c r="D360" s="115"/>
      <c r="E360" s="71" t="str">
        <f t="shared" si="925"/>
        <v/>
      </c>
      <c r="F360" s="14" t="str">
        <f t="shared" ref="F360" si="947">IFERROR(AVERAGE(D357:D361),"")</f>
        <v/>
      </c>
      <c r="G360" s="73" t="str">
        <f t="shared" ref="G360" si="948">IFERROR(_xlfn.STDEV.S(D357:D361),"")</f>
        <v/>
      </c>
      <c r="H360" s="77" t="str">
        <f t="shared" si="928"/>
        <v/>
      </c>
    </row>
    <row r="361" spans="1:8" s="139" customFormat="1" ht="16" thickBot="1" x14ac:dyDescent="0.25">
      <c r="A361" s="29" t="str">
        <f t="shared" ref="A361" si="949">IF(A357="","",A357)</f>
        <v/>
      </c>
      <c r="B361" s="30" t="str">
        <f t="shared" si="935"/>
        <v/>
      </c>
      <c r="C361" s="29" t="str">
        <f>IF(A361="","",LOOKUP(A361,'Table 1'!$A$3:$A$9999,'Table 1'!$I$3:$I$9999))</f>
        <v/>
      </c>
      <c r="D361" s="117"/>
      <c r="E361" s="72" t="str">
        <f t="shared" si="925"/>
        <v/>
      </c>
      <c r="F361" s="13" t="str">
        <f t="shared" ref="F361" si="950">IFERROR(AVERAGE(D357:D361),"")</f>
        <v/>
      </c>
      <c r="G361" s="74" t="str">
        <f t="shared" ref="G361" si="951">IFERROR(_xlfn.STDEV.S(D357:D361),"")</f>
        <v/>
      </c>
      <c r="H361" s="78" t="str">
        <f t="shared" si="928"/>
        <v/>
      </c>
    </row>
    <row r="362" spans="1:8" s="139" customFormat="1" x14ac:dyDescent="0.2">
      <c r="A362" s="113"/>
      <c r="B362" s="113"/>
      <c r="C362" s="31" t="str">
        <f>IF(A362="","",LOOKUP(A362,'Table 1'!$A$3:$A$9999,'Table 1'!$I$3:$I$9999))</f>
        <v/>
      </c>
      <c r="D362" s="116"/>
      <c r="E362" s="70" t="str">
        <f t="shared" si="925"/>
        <v/>
      </c>
      <c r="F362" s="15" t="str">
        <f t="shared" ref="F362" si="952">IFERROR(AVERAGE(D362:D366),"")</f>
        <v/>
      </c>
      <c r="G362" s="15" t="str">
        <f t="shared" ref="G362" si="953">IFERROR(_xlfn.STDEV.S(D362:D366),"")</f>
        <v/>
      </c>
      <c r="H362" s="76" t="str">
        <f t="shared" si="928"/>
        <v/>
      </c>
    </row>
    <row r="363" spans="1:8" s="139" customFormat="1" x14ac:dyDescent="0.2">
      <c r="A363" s="30" t="str">
        <f t="shared" ref="A363" si="954">IF(A362="","",A362)</f>
        <v/>
      </c>
      <c r="B363" s="30" t="str">
        <f t="shared" si="940"/>
        <v/>
      </c>
      <c r="C363" s="30" t="str">
        <f>IF(A363="","",LOOKUP(A363,'Table 1'!$A$3:$A$9999,'Table 1'!$I$3:$I$9999))</f>
        <v/>
      </c>
      <c r="D363" s="115"/>
      <c r="E363" s="71" t="str">
        <f t="shared" si="925"/>
        <v/>
      </c>
      <c r="F363" s="14" t="str">
        <f t="shared" ref="F363" si="955">IFERROR(AVERAGE(D362:D366),"")</f>
        <v/>
      </c>
      <c r="G363" s="73" t="str">
        <f t="shared" ref="G363" si="956">IFERROR(_xlfn.STDEV.S(D362:D366),"")</f>
        <v/>
      </c>
      <c r="H363" s="77" t="str">
        <f t="shared" si="928"/>
        <v/>
      </c>
    </row>
    <row r="364" spans="1:8" s="139" customFormat="1" x14ac:dyDescent="0.2">
      <c r="A364" s="30" t="str">
        <f t="shared" ref="A364" si="957">IF(A362="","",A362)</f>
        <v/>
      </c>
      <c r="B364" s="30" t="str">
        <f t="shared" si="929"/>
        <v/>
      </c>
      <c r="C364" s="30" t="str">
        <f>IF(A364="","",LOOKUP(A364,'Table 1'!$A$3:$A$9999,'Table 1'!$I$3:$I$9999))</f>
        <v/>
      </c>
      <c r="D364" s="115"/>
      <c r="E364" s="71" t="str">
        <f t="shared" si="925"/>
        <v/>
      </c>
      <c r="F364" s="14" t="str">
        <f t="shared" ref="F364" si="958">IFERROR(AVERAGE(D362:D366),"")</f>
        <v/>
      </c>
      <c r="G364" s="73" t="str">
        <f t="shared" ref="G364" si="959">IFERROR(_xlfn.STDEV.S(D362:D366),"")</f>
        <v/>
      </c>
      <c r="H364" s="77" t="str">
        <f t="shared" si="928"/>
        <v/>
      </c>
    </row>
    <row r="365" spans="1:8" s="139" customFormat="1" x14ac:dyDescent="0.2">
      <c r="A365" s="30" t="str">
        <f t="shared" ref="A365" si="960">IF(A362="","",A362)</f>
        <v/>
      </c>
      <c r="B365" s="30" t="str">
        <f t="shared" si="932"/>
        <v/>
      </c>
      <c r="C365" s="30" t="str">
        <f>IF(A365="","",LOOKUP(A365,'Table 1'!$A$3:$A$9999,'Table 1'!$I$3:$I$9999))</f>
        <v/>
      </c>
      <c r="D365" s="115"/>
      <c r="E365" s="71" t="str">
        <f t="shared" si="925"/>
        <v/>
      </c>
      <c r="F365" s="14" t="str">
        <f t="shared" ref="F365" si="961">IFERROR(AVERAGE(D362:D366),"")</f>
        <v/>
      </c>
      <c r="G365" s="73" t="str">
        <f t="shared" ref="G365" si="962">IFERROR(_xlfn.STDEV.S(D362:D366),"")</f>
        <v/>
      </c>
      <c r="H365" s="77" t="str">
        <f t="shared" si="928"/>
        <v/>
      </c>
    </row>
    <row r="366" spans="1:8" s="139" customFormat="1" ht="16" thickBot="1" x14ac:dyDescent="0.25">
      <c r="A366" s="29" t="str">
        <f t="shared" ref="A366" si="963">IF(A362="","",A362)</f>
        <v/>
      </c>
      <c r="B366" s="30" t="str">
        <f t="shared" si="935"/>
        <v/>
      </c>
      <c r="C366" s="29" t="str">
        <f>IF(A366="","",LOOKUP(A366,'Table 1'!$A$3:$A$9999,'Table 1'!$I$3:$I$9999))</f>
        <v/>
      </c>
      <c r="D366" s="117"/>
      <c r="E366" s="72" t="str">
        <f t="shared" si="925"/>
        <v/>
      </c>
      <c r="F366" s="13" t="str">
        <f t="shared" ref="F366" si="964">IFERROR(AVERAGE(D362:D366),"")</f>
        <v/>
      </c>
      <c r="G366" s="74" t="str">
        <f t="shared" ref="G366" si="965">IFERROR(_xlfn.STDEV.S(D362:D366),"")</f>
        <v/>
      </c>
      <c r="H366" s="78" t="str">
        <f t="shared" si="928"/>
        <v/>
      </c>
    </row>
    <row r="367" spans="1:8" s="139" customFormat="1" x14ac:dyDescent="0.2">
      <c r="A367" s="113"/>
      <c r="B367" s="113"/>
      <c r="C367" s="31" t="str">
        <f>IF(A367="","",LOOKUP(A367,'Table 1'!$A$3:$A$9999,'Table 1'!$I$3:$I$9999))</f>
        <v/>
      </c>
      <c r="D367" s="116"/>
      <c r="E367" s="70" t="str">
        <f t="shared" si="925"/>
        <v/>
      </c>
      <c r="F367" s="15" t="str">
        <f t="shared" ref="F367" si="966">IFERROR(AVERAGE(D367:D371),"")</f>
        <v/>
      </c>
      <c r="G367" s="15" t="str">
        <f t="shared" ref="G367" si="967">IFERROR(_xlfn.STDEV.S(D367:D371),"")</f>
        <v/>
      </c>
      <c r="H367" s="76" t="str">
        <f t="shared" si="928"/>
        <v/>
      </c>
    </row>
    <row r="368" spans="1:8" s="139" customFormat="1" x14ac:dyDescent="0.2">
      <c r="A368" s="30" t="str">
        <f t="shared" ref="A368" si="968">IF(A367="","",A367)</f>
        <v/>
      </c>
      <c r="B368" s="30" t="str">
        <f t="shared" si="940"/>
        <v/>
      </c>
      <c r="C368" s="30" t="str">
        <f>IF(A368="","",LOOKUP(A368,'Table 1'!$A$3:$A$9999,'Table 1'!$I$3:$I$9999))</f>
        <v/>
      </c>
      <c r="D368" s="115"/>
      <c r="E368" s="71" t="str">
        <f t="shared" si="925"/>
        <v/>
      </c>
      <c r="F368" s="14" t="str">
        <f t="shared" ref="F368" si="969">IFERROR(AVERAGE(D367:D371),"")</f>
        <v/>
      </c>
      <c r="G368" s="73" t="str">
        <f t="shared" ref="G368" si="970">IFERROR(_xlfn.STDEV.S(D367:D371),"")</f>
        <v/>
      </c>
      <c r="H368" s="77" t="str">
        <f t="shared" si="928"/>
        <v/>
      </c>
    </row>
    <row r="369" spans="1:8" s="139" customFormat="1" x14ac:dyDescent="0.2">
      <c r="A369" s="30" t="str">
        <f t="shared" ref="A369" si="971">IF(A367="","",A367)</f>
        <v/>
      </c>
      <c r="B369" s="30" t="str">
        <f t="shared" si="929"/>
        <v/>
      </c>
      <c r="C369" s="30" t="str">
        <f>IF(A369="","",LOOKUP(A369,'Table 1'!$A$3:$A$9999,'Table 1'!$I$3:$I$9999))</f>
        <v/>
      </c>
      <c r="D369" s="115"/>
      <c r="E369" s="71" t="str">
        <f t="shared" si="925"/>
        <v/>
      </c>
      <c r="F369" s="14" t="str">
        <f t="shared" ref="F369" si="972">IFERROR(AVERAGE(D367:D371),"")</f>
        <v/>
      </c>
      <c r="G369" s="73" t="str">
        <f t="shared" ref="G369" si="973">IFERROR(_xlfn.STDEV.S(D367:D371),"")</f>
        <v/>
      </c>
      <c r="H369" s="77" t="str">
        <f t="shared" si="928"/>
        <v/>
      </c>
    </row>
    <row r="370" spans="1:8" s="139" customFormat="1" x14ac:dyDescent="0.2">
      <c r="A370" s="30" t="str">
        <f t="shared" ref="A370" si="974">IF(A367="","",A367)</f>
        <v/>
      </c>
      <c r="B370" s="30" t="str">
        <f t="shared" si="932"/>
        <v/>
      </c>
      <c r="C370" s="30" t="str">
        <f>IF(A370="","",LOOKUP(A370,'Table 1'!$A$3:$A$9999,'Table 1'!$I$3:$I$9999))</f>
        <v/>
      </c>
      <c r="D370" s="115"/>
      <c r="E370" s="71" t="str">
        <f t="shared" si="925"/>
        <v/>
      </c>
      <c r="F370" s="14" t="str">
        <f t="shared" ref="F370" si="975">IFERROR(AVERAGE(D367:D371),"")</f>
        <v/>
      </c>
      <c r="G370" s="73" t="str">
        <f t="shared" ref="G370" si="976">IFERROR(_xlfn.STDEV.S(D367:D371),"")</f>
        <v/>
      </c>
      <c r="H370" s="77" t="str">
        <f t="shared" si="928"/>
        <v/>
      </c>
    </row>
    <row r="371" spans="1:8" s="139" customFormat="1" ht="16" thickBot="1" x14ac:dyDescent="0.25">
      <c r="A371" s="29" t="str">
        <f t="shared" ref="A371" si="977">IF(A367="","",A367)</f>
        <v/>
      </c>
      <c r="B371" s="30" t="str">
        <f t="shared" si="935"/>
        <v/>
      </c>
      <c r="C371" s="29" t="str">
        <f>IF(A371="","",LOOKUP(A371,'Table 1'!$A$3:$A$9999,'Table 1'!$I$3:$I$9999))</f>
        <v/>
      </c>
      <c r="D371" s="117"/>
      <c r="E371" s="72" t="str">
        <f t="shared" si="925"/>
        <v/>
      </c>
      <c r="F371" s="13" t="str">
        <f t="shared" ref="F371" si="978">IFERROR(AVERAGE(D367:D371),"")</f>
        <v/>
      </c>
      <c r="G371" s="74" t="str">
        <f t="shared" ref="G371" si="979">IFERROR(_xlfn.STDEV.S(D367:D371),"")</f>
        <v/>
      </c>
      <c r="H371" s="78" t="str">
        <f t="shared" si="928"/>
        <v/>
      </c>
    </row>
    <row r="372" spans="1:8" s="139" customFormat="1" x14ac:dyDescent="0.2">
      <c r="A372" s="113"/>
      <c r="B372" s="113"/>
      <c r="C372" s="31" t="str">
        <f>IF(A372="","",LOOKUP(A372,'Table 1'!$A$3:$A$9999,'Table 1'!$I$3:$I$9999))</f>
        <v/>
      </c>
      <c r="D372" s="116"/>
      <c r="E372" s="70" t="str">
        <f t="shared" si="925"/>
        <v/>
      </c>
      <c r="F372" s="15" t="str">
        <f t="shared" ref="F372" si="980">IFERROR(AVERAGE(D372:D376),"")</f>
        <v/>
      </c>
      <c r="G372" s="15" t="str">
        <f t="shared" ref="G372" si="981">IFERROR(_xlfn.STDEV.S(D372:D376),"")</f>
        <v/>
      </c>
      <c r="H372" s="76" t="str">
        <f t="shared" si="928"/>
        <v/>
      </c>
    </row>
    <row r="373" spans="1:8" s="139" customFormat="1" x14ac:dyDescent="0.2">
      <c r="A373" s="30" t="str">
        <f t="shared" ref="A373" si="982">IF(A372="","",A372)</f>
        <v/>
      </c>
      <c r="B373" s="30" t="str">
        <f t="shared" si="940"/>
        <v/>
      </c>
      <c r="C373" s="30" t="str">
        <f>IF(A373="","",LOOKUP(A373,'Table 1'!$A$3:$A$9999,'Table 1'!$I$3:$I$9999))</f>
        <v/>
      </c>
      <c r="D373" s="115"/>
      <c r="E373" s="71" t="str">
        <f t="shared" si="925"/>
        <v/>
      </c>
      <c r="F373" s="14" t="str">
        <f t="shared" ref="F373" si="983">IFERROR(AVERAGE(D372:D376),"")</f>
        <v/>
      </c>
      <c r="G373" s="73" t="str">
        <f t="shared" ref="G373" si="984">IFERROR(_xlfn.STDEV.S(D372:D376),"")</f>
        <v/>
      </c>
      <c r="H373" s="77" t="str">
        <f t="shared" si="928"/>
        <v/>
      </c>
    </row>
    <row r="374" spans="1:8" s="139" customFormat="1" x14ac:dyDescent="0.2">
      <c r="A374" s="30" t="str">
        <f t="shared" ref="A374:B389" si="985">IF(A372="","",A372)</f>
        <v/>
      </c>
      <c r="B374" s="30" t="str">
        <f t="shared" si="985"/>
        <v/>
      </c>
      <c r="C374" s="30" t="str">
        <f>IF(A374="","",LOOKUP(A374,'Table 1'!$A$3:$A$9999,'Table 1'!$I$3:$I$9999))</f>
        <v/>
      </c>
      <c r="D374" s="115"/>
      <c r="E374" s="71" t="str">
        <f t="shared" si="925"/>
        <v/>
      </c>
      <c r="F374" s="14" t="str">
        <f t="shared" ref="F374" si="986">IFERROR(AVERAGE(D372:D376),"")</f>
        <v/>
      </c>
      <c r="G374" s="73" t="str">
        <f t="shared" ref="G374" si="987">IFERROR(_xlfn.STDEV.S(D372:D376),"")</f>
        <v/>
      </c>
      <c r="H374" s="77" t="str">
        <f t="shared" si="928"/>
        <v/>
      </c>
    </row>
    <row r="375" spans="1:8" s="139" customFormat="1" x14ac:dyDescent="0.2">
      <c r="A375" s="30" t="str">
        <f t="shared" ref="A375:B390" si="988">IF(A372="","",A372)</f>
        <v/>
      </c>
      <c r="B375" s="30" t="str">
        <f t="shared" si="988"/>
        <v/>
      </c>
      <c r="C375" s="30" t="str">
        <f>IF(A375="","",LOOKUP(A375,'Table 1'!$A$3:$A$9999,'Table 1'!$I$3:$I$9999))</f>
        <v/>
      </c>
      <c r="D375" s="115"/>
      <c r="E375" s="71" t="str">
        <f t="shared" si="925"/>
        <v/>
      </c>
      <c r="F375" s="14" t="str">
        <f t="shared" ref="F375" si="989">IFERROR(AVERAGE(D372:D376),"")</f>
        <v/>
      </c>
      <c r="G375" s="73" t="str">
        <f t="shared" ref="G375" si="990">IFERROR(_xlfn.STDEV.S(D372:D376),"")</f>
        <v/>
      </c>
      <c r="H375" s="77" t="str">
        <f t="shared" si="928"/>
        <v/>
      </c>
    </row>
    <row r="376" spans="1:8" s="139" customFormat="1" ht="16" thickBot="1" x14ac:dyDescent="0.25">
      <c r="A376" s="29" t="str">
        <f t="shared" ref="A376:B391" si="991">IF(A372="","",A372)</f>
        <v/>
      </c>
      <c r="B376" s="30" t="str">
        <f t="shared" si="991"/>
        <v/>
      </c>
      <c r="C376" s="29" t="str">
        <f>IF(A376="","",LOOKUP(A376,'Table 1'!$A$3:$A$9999,'Table 1'!$I$3:$I$9999))</f>
        <v/>
      </c>
      <c r="D376" s="117"/>
      <c r="E376" s="72" t="str">
        <f t="shared" si="925"/>
        <v/>
      </c>
      <c r="F376" s="13" t="str">
        <f t="shared" ref="F376" si="992">IFERROR(AVERAGE(D372:D376),"")</f>
        <v/>
      </c>
      <c r="G376" s="74" t="str">
        <f t="shared" ref="G376" si="993">IFERROR(_xlfn.STDEV.S(D372:D376),"")</f>
        <v/>
      </c>
      <c r="H376" s="78" t="str">
        <f t="shared" si="928"/>
        <v/>
      </c>
    </row>
    <row r="377" spans="1:8" s="139" customFormat="1" x14ac:dyDescent="0.2">
      <c r="A377" s="113"/>
      <c r="B377" s="113"/>
      <c r="C377" s="31" t="str">
        <f>IF(A377="","",LOOKUP(A377,'Table 1'!$A$3:$A$9999,'Table 1'!$I$3:$I$9999))</f>
        <v/>
      </c>
      <c r="D377" s="116"/>
      <c r="E377" s="70" t="str">
        <f t="shared" si="925"/>
        <v/>
      </c>
      <c r="F377" s="15" t="str">
        <f t="shared" ref="F377" si="994">IFERROR(AVERAGE(D377:D381),"")</f>
        <v/>
      </c>
      <c r="G377" s="15" t="str">
        <f t="shared" ref="G377" si="995">IFERROR(_xlfn.STDEV.S(D377:D381),"")</f>
        <v/>
      </c>
      <c r="H377" s="76" t="str">
        <f t="shared" si="928"/>
        <v/>
      </c>
    </row>
    <row r="378" spans="1:8" s="139" customFormat="1" x14ac:dyDescent="0.2">
      <c r="A378" s="30" t="str">
        <f t="shared" ref="A378" si="996">IF(A377="","",A377)</f>
        <v/>
      </c>
      <c r="B378" s="30" t="str">
        <f t="shared" si="940"/>
        <v/>
      </c>
      <c r="C378" s="30" t="str">
        <f>IF(A378="","",LOOKUP(A378,'Table 1'!$A$3:$A$9999,'Table 1'!$I$3:$I$9999))</f>
        <v/>
      </c>
      <c r="D378" s="115"/>
      <c r="E378" s="71" t="str">
        <f t="shared" si="925"/>
        <v/>
      </c>
      <c r="F378" s="14" t="str">
        <f t="shared" ref="F378" si="997">IFERROR(AVERAGE(D377:D381),"")</f>
        <v/>
      </c>
      <c r="G378" s="73" t="str">
        <f t="shared" ref="G378" si="998">IFERROR(_xlfn.STDEV.S(D377:D381),"")</f>
        <v/>
      </c>
      <c r="H378" s="77" t="str">
        <f t="shared" si="928"/>
        <v/>
      </c>
    </row>
    <row r="379" spans="1:8" s="139" customFormat="1" x14ac:dyDescent="0.2">
      <c r="A379" s="30" t="str">
        <f t="shared" ref="A379" si="999">IF(A377="","",A377)</f>
        <v/>
      </c>
      <c r="B379" s="30" t="str">
        <f t="shared" si="985"/>
        <v/>
      </c>
      <c r="C379" s="30" t="str">
        <f>IF(A379="","",LOOKUP(A379,'Table 1'!$A$3:$A$9999,'Table 1'!$I$3:$I$9999))</f>
        <v/>
      </c>
      <c r="D379" s="115"/>
      <c r="E379" s="71" t="str">
        <f t="shared" si="925"/>
        <v/>
      </c>
      <c r="F379" s="14" t="str">
        <f t="shared" ref="F379" si="1000">IFERROR(AVERAGE(D377:D381),"")</f>
        <v/>
      </c>
      <c r="G379" s="73" t="str">
        <f t="shared" ref="G379" si="1001">IFERROR(_xlfn.STDEV.S(D377:D381),"")</f>
        <v/>
      </c>
      <c r="H379" s="77" t="str">
        <f t="shared" si="928"/>
        <v/>
      </c>
    </row>
    <row r="380" spans="1:8" s="139" customFormat="1" x14ac:dyDescent="0.2">
      <c r="A380" s="30" t="str">
        <f t="shared" ref="A380" si="1002">IF(A377="","",A377)</f>
        <v/>
      </c>
      <c r="B380" s="30" t="str">
        <f t="shared" si="988"/>
        <v/>
      </c>
      <c r="C380" s="30" t="str">
        <f>IF(A380="","",LOOKUP(A380,'Table 1'!$A$3:$A$9999,'Table 1'!$I$3:$I$9999))</f>
        <v/>
      </c>
      <c r="D380" s="115"/>
      <c r="E380" s="71" t="str">
        <f t="shared" si="925"/>
        <v/>
      </c>
      <c r="F380" s="14" t="str">
        <f t="shared" ref="F380" si="1003">IFERROR(AVERAGE(D377:D381),"")</f>
        <v/>
      </c>
      <c r="G380" s="73" t="str">
        <f t="shared" ref="G380" si="1004">IFERROR(_xlfn.STDEV.S(D377:D381),"")</f>
        <v/>
      </c>
      <c r="H380" s="77" t="str">
        <f t="shared" si="928"/>
        <v/>
      </c>
    </row>
    <row r="381" spans="1:8" s="139" customFormat="1" ht="16" thickBot="1" x14ac:dyDescent="0.25">
      <c r="A381" s="29" t="str">
        <f t="shared" ref="A381" si="1005">IF(A377="","",A377)</f>
        <v/>
      </c>
      <c r="B381" s="30" t="str">
        <f t="shared" si="991"/>
        <v/>
      </c>
      <c r="C381" s="29" t="str">
        <f>IF(A381="","",LOOKUP(A381,'Table 1'!$A$3:$A$9999,'Table 1'!$I$3:$I$9999))</f>
        <v/>
      </c>
      <c r="D381" s="117"/>
      <c r="E381" s="72" t="str">
        <f t="shared" si="925"/>
        <v/>
      </c>
      <c r="F381" s="13" t="str">
        <f t="shared" ref="F381" si="1006">IFERROR(AVERAGE(D377:D381),"")</f>
        <v/>
      </c>
      <c r="G381" s="74" t="str">
        <f t="shared" ref="G381" si="1007">IFERROR(_xlfn.STDEV.S(D377:D381),"")</f>
        <v/>
      </c>
      <c r="H381" s="78" t="str">
        <f t="shared" si="928"/>
        <v/>
      </c>
    </row>
    <row r="382" spans="1:8" s="139" customFormat="1" x14ac:dyDescent="0.2">
      <c r="A382" s="113"/>
      <c r="B382" s="113"/>
      <c r="C382" s="31" t="str">
        <f>IF(A382="","",LOOKUP(A382,'Table 1'!$A$3:$A$9999,'Table 1'!$I$3:$I$9999))</f>
        <v/>
      </c>
      <c r="D382" s="116"/>
      <c r="E382" s="70" t="str">
        <f t="shared" si="925"/>
        <v/>
      </c>
      <c r="F382" s="15" t="str">
        <f t="shared" ref="F382" si="1008">IFERROR(AVERAGE(D382:D386),"")</f>
        <v/>
      </c>
      <c r="G382" s="15" t="str">
        <f t="shared" ref="G382" si="1009">IFERROR(_xlfn.STDEV.S(D382:D386),"")</f>
        <v/>
      </c>
      <c r="H382" s="76" t="str">
        <f t="shared" si="928"/>
        <v/>
      </c>
    </row>
    <row r="383" spans="1:8" s="139" customFormat="1" x14ac:dyDescent="0.2">
      <c r="A383" s="30" t="str">
        <f t="shared" ref="A383" si="1010">IF(A382="","",A382)</f>
        <v/>
      </c>
      <c r="B383" s="30" t="str">
        <f t="shared" si="940"/>
        <v/>
      </c>
      <c r="C383" s="30" t="str">
        <f>IF(A383="","",LOOKUP(A383,'Table 1'!$A$3:$A$9999,'Table 1'!$I$3:$I$9999))</f>
        <v/>
      </c>
      <c r="D383" s="115"/>
      <c r="E383" s="71" t="str">
        <f t="shared" si="925"/>
        <v/>
      </c>
      <c r="F383" s="14" t="str">
        <f t="shared" ref="F383" si="1011">IFERROR(AVERAGE(D382:D386),"")</f>
        <v/>
      </c>
      <c r="G383" s="73" t="str">
        <f t="shared" ref="G383" si="1012">IFERROR(_xlfn.STDEV.S(D382:D386),"")</f>
        <v/>
      </c>
      <c r="H383" s="77" t="str">
        <f t="shared" si="928"/>
        <v/>
      </c>
    </row>
    <row r="384" spans="1:8" s="139" customFormat="1" x14ac:dyDescent="0.2">
      <c r="A384" s="30" t="str">
        <f t="shared" ref="A384" si="1013">IF(A382="","",A382)</f>
        <v/>
      </c>
      <c r="B384" s="30" t="str">
        <f t="shared" si="985"/>
        <v/>
      </c>
      <c r="C384" s="30" t="str">
        <f>IF(A384="","",LOOKUP(A384,'Table 1'!$A$3:$A$9999,'Table 1'!$I$3:$I$9999))</f>
        <v/>
      </c>
      <c r="D384" s="115"/>
      <c r="E384" s="71" t="str">
        <f t="shared" si="925"/>
        <v/>
      </c>
      <c r="F384" s="14" t="str">
        <f t="shared" ref="F384" si="1014">IFERROR(AVERAGE(D382:D386),"")</f>
        <v/>
      </c>
      <c r="G384" s="73" t="str">
        <f t="shared" ref="G384" si="1015">IFERROR(_xlfn.STDEV.S(D382:D386),"")</f>
        <v/>
      </c>
      <c r="H384" s="77" t="str">
        <f t="shared" si="928"/>
        <v/>
      </c>
    </row>
    <row r="385" spans="1:8" s="139" customFormat="1" x14ac:dyDescent="0.2">
      <c r="A385" s="30" t="str">
        <f t="shared" ref="A385" si="1016">IF(A382="","",A382)</f>
        <v/>
      </c>
      <c r="B385" s="30" t="str">
        <f t="shared" si="988"/>
        <v/>
      </c>
      <c r="C385" s="30" t="str">
        <f>IF(A385="","",LOOKUP(A385,'Table 1'!$A$3:$A$9999,'Table 1'!$I$3:$I$9999))</f>
        <v/>
      </c>
      <c r="D385" s="115"/>
      <c r="E385" s="71" t="str">
        <f t="shared" si="925"/>
        <v/>
      </c>
      <c r="F385" s="14" t="str">
        <f t="shared" ref="F385" si="1017">IFERROR(AVERAGE(D382:D386),"")</f>
        <v/>
      </c>
      <c r="G385" s="73" t="str">
        <f t="shared" ref="G385" si="1018">IFERROR(_xlfn.STDEV.S(D382:D386),"")</f>
        <v/>
      </c>
      <c r="H385" s="77" t="str">
        <f t="shared" si="928"/>
        <v/>
      </c>
    </row>
    <row r="386" spans="1:8" s="139" customFormat="1" ht="16" thickBot="1" x14ac:dyDescent="0.25">
      <c r="A386" s="29" t="str">
        <f t="shared" ref="A386" si="1019">IF(A382="","",A382)</f>
        <v/>
      </c>
      <c r="B386" s="30" t="str">
        <f t="shared" si="991"/>
        <v/>
      </c>
      <c r="C386" s="29" t="str">
        <f>IF(A386="","",LOOKUP(A386,'Table 1'!$A$3:$A$9999,'Table 1'!$I$3:$I$9999))</f>
        <v/>
      </c>
      <c r="D386" s="117"/>
      <c r="E386" s="72" t="str">
        <f t="shared" si="925"/>
        <v/>
      </c>
      <c r="F386" s="13" t="str">
        <f t="shared" ref="F386" si="1020">IFERROR(AVERAGE(D382:D386),"")</f>
        <v/>
      </c>
      <c r="G386" s="74" t="str">
        <f t="shared" ref="G386" si="1021">IFERROR(_xlfn.STDEV.S(D382:D386),"")</f>
        <v/>
      </c>
      <c r="H386" s="78" t="str">
        <f t="shared" si="928"/>
        <v/>
      </c>
    </row>
    <row r="387" spans="1:8" s="139" customFormat="1" x14ac:dyDescent="0.2">
      <c r="A387" s="113"/>
      <c r="B387" s="113"/>
      <c r="C387" s="31" t="str">
        <f>IF(A387="","",LOOKUP(A387,'Table 1'!$A$3:$A$9999,'Table 1'!$I$3:$I$9999))</f>
        <v/>
      </c>
      <c r="D387" s="116"/>
      <c r="E387" s="70" t="str">
        <f t="shared" si="925"/>
        <v/>
      </c>
      <c r="F387" s="15" t="str">
        <f t="shared" ref="F387" si="1022">IFERROR(AVERAGE(D387:D391),"")</f>
        <v/>
      </c>
      <c r="G387" s="15" t="str">
        <f t="shared" ref="G387" si="1023">IFERROR(_xlfn.STDEV.S(D387:D391),"")</f>
        <v/>
      </c>
      <c r="H387" s="76" t="str">
        <f t="shared" si="928"/>
        <v/>
      </c>
    </row>
    <row r="388" spans="1:8" s="139" customFormat="1" x14ac:dyDescent="0.2">
      <c r="A388" s="30" t="str">
        <f t="shared" ref="A388" si="1024">IF(A387="","",A387)</f>
        <v/>
      </c>
      <c r="B388" s="30" t="str">
        <f t="shared" si="940"/>
        <v/>
      </c>
      <c r="C388" s="30" t="str">
        <f>IF(A388="","",LOOKUP(A388,'Table 1'!$A$3:$A$9999,'Table 1'!$I$3:$I$9999))</f>
        <v/>
      </c>
      <c r="D388" s="115"/>
      <c r="E388" s="71" t="str">
        <f t="shared" si="925"/>
        <v/>
      </c>
      <c r="F388" s="14" t="str">
        <f t="shared" ref="F388" si="1025">IFERROR(AVERAGE(D387:D391),"")</f>
        <v/>
      </c>
      <c r="G388" s="73" t="str">
        <f t="shared" ref="G388" si="1026">IFERROR(_xlfn.STDEV.S(D387:D391),"")</f>
        <v/>
      </c>
      <c r="H388" s="77" t="str">
        <f t="shared" si="928"/>
        <v/>
      </c>
    </row>
    <row r="389" spans="1:8" s="139" customFormat="1" x14ac:dyDescent="0.2">
      <c r="A389" s="30" t="str">
        <f t="shared" ref="A389" si="1027">IF(A387="","",A387)</f>
        <v/>
      </c>
      <c r="B389" s="30" t="str">
        <f t="shared" si="985"/>
        <v/>
      </c>
      <c r="C389" s="30" t="str">
        <f>IF(A389="","",LOOKUP(A389,'Table 1'!$A$3:$A$9999,'Table 1'!$I$3:$I$9999))</f>
        <v/>
      </c>
      <c r="D389" s="115"/>
      <c r="E389" s="71" t="str">
        <f t="shared" si="925"/>
        <v/>
      </c>
      <c r="F389" s="14" t="str">
        <f t="shared" ref="F389" si="1028">IFERROR(AVERAGE(D387:D391),"")</f>
        <v/>
      </c>
      <c r="G389" s="73" t="str">
        <f t="shared" ref="G389" si="1029">IFERROR(_xlfn.STDEV.S(D387:D391),"")</f>
        <v/>
      </c>
      <c r="H389" s="77" t="str">
        <f t="shared" si="928"/>
        <v/>
      </c>
    </row>
    <row r="390" spans="1:8" s="139" customFormat="1" x14ac:dyDescent="0.2">
      <c r="A390" s="30" t="str">
        <f t="shared" ref="A390" si="1030">IF(A387="","",A387)</f>
        <v/>
      </c>
      <c r="B390" s="30" t="str">
        <f t="shared" si="988"/>
        <v/>
      </c>
      <c r="C390" s="30" t="str">
        <f>IF(A390="","",LOOKUP(A390,'Table 1'!$A$3:$A$9999,'Table 1'!$I$3:$I$9999))</f>
        <v/>
      </c>
      <c r="D390" s="115"/>
      <c r="E390" s="71" t="str">
        <f t="shared" si="925"/>
        <v/>
      </c>
      <c r="F390" s="14" t="str">
        <f t="shared" ref="F390" si="1031">IFERROR(AVERAGE(D387:D391),"")</f>
        <v/>
      </c>
      <c r="G390" s="73" t="str">
        <f t="shared" ref="G390" si="1032">IFERROR(_xlfn.STDEV.S(D387:D391),"")</f>
        <v/>
      </c>
      <c r="H390" s="77" t="str">
        <f t="shared" si="928"/>
        <v/>
      </c>
    </row>
    <row r="391" spans="1:8" s="139" customFormat="1" ht="16" thickBot="1" x14ac:dyDescent="0.25">
      <c r="A391" s="29" t="str">
        <f t="shared" ref="A391" si="1033">IF(A387="","",A387)</f>
        <v/>
      </c>
      <c r="B391" s="30" t="str">
        <f t="shared" si="991"/>
        <v/>
      </c>
      <c r="C391" s="29" t="str">
        <f>IF(A391="","",LOOKUP(A391,'Table 1'!$A$3:$A$9999,'Table 1'!$I$3:$I$9999))</f>
        <v/>
      </c>
      <c r="D391" s="117"/>
      <c r="E391" s="72" t="str">
        <f t="shared" si="925"/>
        <v/>
      </c>
      <c r="F391" s="13" t="str">
        <f t="shared" ref="F391" si="1034">IFERROR(AVERAGE(D387:D391),"")</f>
        <v/>
      </c>
      <c r="G391" s="74" t="str">
        <f t="shared" ref="G391" si="1035">IFERROR(_xlfn.STDEV.S(D387:D391),"")</f>
        <v/>
      </c>
      <c r="H391" s="78" t="str">
        <f t="shared" si="928"/>
        <v/>
      </c>
    </row>
    <row r="392" spans="1:8" s="139" customFormat="1" x14ac:dyDescent="0.2">
      <c r="A392" s="113"/>
      <c r="B392" s="113"/>
      <c r="C392" s="31" t="str">
        <f>IF(A392="","",LOOKUP(A392,'Table 1'!$A$3:$A$9999,'Table 1'!$I$3:$I$9999))</f>
        <v/>
      </c>
      <c r="D392" s="116"/>
      <c r="E392" s="70" t="str">
        <f t="shared" si="925"/>
        <v/>
      </c>
      <c r="F392" s="15" t="str">
        <f t="shared" ref="F392" si="1036">IFERROR(AVERAGE(D392:D396),"")</f>
        <v/>
      </c>
      <c r="G392" s="15" t="str">
        <f t="shared" ref="G392" si="1037">IFERROR(_xlfn.STDEV.S(D392:D396),"")</f>
        <v/>
      </c>
      <c r="H392" s="76" t="str">
        <f t="shared" si="928"/>
        <v/>
      </c>
    </row>
    <row r="393" spans="1:8" s="139" customFormat="1" x14ac:dyDescent="0.2">
      <c r="A393" s="30" t="str">
        <f t="shared" ref="A393" si="1038">IF(A392="","",A392)</f>
        <v/>
      </c>
      <c r="B393" s="30" t="str">
        <f t="shared" si="940"/>
        <v/>
      </c>
      <c r="C393" s="30" t="str">
        <f>IF(A393="","",LOOKUP(A393,'Table 1'!$A$3:$A$9999,'Table 1'!$I$3:$I$9999))</f>
        <v/>
      </c>
      <c r="D393" s="115"/>
      <c r="E393" s="71" t="str">
        <f t="shared" si="925"/>
        <v/>
      </c>
      <c r="F393" s="14" t="str">
        <f t="shared" ref="F393" si="1039">IFERROR(AVERAGE(D392:D396),"")</f>
        <v/>
      </c>
      <c r="G393" s="73" t="str">
        <f t="shared" ref="G393" si="1040">IFERROR(_xlfn.STDEV.S(D392:D396),"")</f>
        <v/>
      </c>
      <c r="H393" s="77" t="str">
        <f t="shared" si="928"/>
        <v/>
      </c>
    </row>
    <row r="394" spans="1:8" s="139" customFormat="1" x14ac:dyDescent="0.2">
      <c r="A394" s="30" t="str">
        <f t="shared" ref="A394:B409" si="1041">IF(A392="","",A392)</f>
        <v/>
      </c>
      <c r="B394" s="30" t="str">
        <f t="shared" si="1041"/>
        <v/>
      </c>
      <c r="C394" s="30" t="str">
        <f>IF(A394="","",LOOKUP(A394,'Table 1'!$A$3:$A$9999,'Table 1'!$I$3:$I$9999))</f>
        <v/>
      </c>
      <c r="D394" s="115"/>
      <c r="E394" s="71" t="str">
        <f t="shared" si="925"/>
        <v/>
      </c>
      <c r="F394" s="14" t="str">
        <f t="shared" ref="F394" si="1042">IFERROR(AVERAGE(D392:D396),"")</f>
        <v/>
      </c>
      <c r="G394" s="73" t="str">
        <f t="shared" ref="G394" si="1043">IFERROR(_xlfn.STDEV.S(D392:D396),"")</f>
        <v/>
      </c>
      <c r="H394" s="77" t="str">
        <f t="shared" si="928"/>
        <v/>
      </c>
    </row>
    <row r="395" spans="1:8" s="139" customFormat="1" x14ac:dyDescent="0.2">
      <c r="A395" s="30" t="str">
        <f t="shared" ref="A395:B410" si="1044">IF(A392="","",A392)</f>
        <v/>
      </c>
      <c r="B395" s="30" t="str">
        <f t="shared" si="1044"/>
        <v/>
      </c>
      <c r="C395" s="30" t="str">
        <f>IF(A395="","",LOOKUP(A395,'Table 1'!$A$3:$A$9999,'Table 1'!$I$3:$I$9999))</f>
        <v/>
      </c>
      <c r="D395" s="115"/>
      <c r="E395" s="71" t="str">
        <f t="shared" si="925"/>
        <v/>
      </c>
      <c r="F395" s="14" t="str">
        <f t="shared" ref="F395" si="1045">IFERROR(AVERAGE(D392:D396),"")</f>
        <v/>
      </c>
      <c r="G395" s="73" t="str">
        <f t="shared" ref="G395" si="1046">IFERROR(_xlfn.STDEV.S(D392:D396),"")</f>
        <v/>
      </c>
      <c r="H395" s="77" t="str">
        <f t="shared" si="928"/>
        <v/>
      </c>
    </row>
    <row r="396" spans="1:8" s="139" customFormat="1" ht="16" thickBot="1" x14ac:dyDescent="0.25">
      <c r="A396" s="29" t="str">
        <f t="shared" ref="A396:B411" si="1047">IF(A392="","",A392)</f>
        <v/>
      </c>
      <c r="B396" s="30" t="str">
        <f t="shared" si="1047"/>
        <v/>
      </c>
      <c r="C396" s="29" t="str">
        <f>IF(A396="","",LOOKUP(A396,'Table 1'!$A$3:$A$9999,'Table 1'!$I$3:$I$9999))</f>
        <v/>
      </c>
      <c r="D396" s="117"/>
      <c r="E396" s="72" t="str">
        <f t="shared" si="925"/>
        <v/>
      </c>
      <c r="F396" s="13" t="str">
        <f t="shared" ref="F396" si="1048">IFERROR(AVERAGE(D392:D396),"")</f>
        <v/>
      </c>
      <c r="G396" s="74" t="str">
        <f t="shared" ref="G396" si="1049">IFERROR(_xlfn.STDEV.S(D392:D396),"")</f>
        <v/>
      </c>
      <c r="H396" s="78" t="str">
        <f t="shared" si="928"/>
        <v/>
      </c>
    </row>
    <row r="397" spans="1:8" s="139" customFormat="1" x14ac:dyDescent="0.2">
      <c r="A397" s="113"/>
      <c r="B397" s="113"/>
      <c r="C397" s="31" t="str">
        <f>IF(A397="","",LOOKUP(A397,'Table 1'!$A$3:$A$9999,'Table 1'!$I$3:$I$9999))</f>
        <v/>
      </c>
      <c r="D397" s="116"/>
      <c r="E397" s="70" t="str">
        <f t="shared" si="925"/>
        <v/>
      </c>
      <c r="F397" s="15" t="str">
        <f t="shared" ref="F397" si="1050">IFERROR(AVERAGE(D397:D401),"")</f>
        <v/>
      </c>
      <c r="G397" s="15" t="str">
        <f t="shared" ref="G397" si="1051">IFERROR(_xlfn.STDEV.S(D397:D401),"")</f>
        <v/>
      </c>
      <c r="H397" s="76" t="str">
        <f t="shared" si="928"/>
        <v/>
      </c>
    </row>
    <row r="398" spans="1:8" s="139" customFormat="1" x14ac:dyDescent="0.2">
      <c r="A398" s="30" t="str">
        <f t="shared" ref="A398" si="1052">IF(A397="","",A397)</f>
        <v/>
      </c>
      <c r="B398" s="30" t="str">
        <f t="shared" si="940"/>
        <v/>
      </c>
      <c r="C398" s="30" t="str">
        <f>IF(A398="","",LOOKUP(A398,'Table 1'!$A$3:$A$9999,'Table 1'!$I$3:$I$9999))</f>
        <v/>
      </c>
      <c r="D398" s="115"/>
      <c r="E398" s="71" t="str">
        <f t="shared" si="925"/>
        <v/>
      </c>
      <c r="F398" s="14" t="str">
        <f t="shared" ref="F398" si="1053">IFERROR(AVERAGE(D397:D401),"")</f>
        <v/>
      </c>
      <c r="G398" s="73" t="str">
        <f t="shared" ref="G398" si="1054">IFERROR(_xlfn.STDEV.S(D397:D401),"")</f>
        <v/>
      </c>
      <c r="H398" s="77" t="str">
        <f t="shared" si="928"/>
        <v/>
      </c>
    </row>
    <row r="399" spans="1:8" s="139" customFormat="1" x14ac:dyDescent="0.2">
      <c r="A399" s="30" t="str">
        <f t="shared" ref="A399" si="1055">IF(A397="","",A397)</f>
        <v/>
      </c>
      <c r="B399" s="30" t="str">
        <f t="shared" si="1041"/>
        <v/>
      </c>
      <c r="C399" s="30" t="str">
        <f>IF(A399="","",LOOKUP(A399,'Table 1'!$A$3:$A$9999,'Table 1'!$I$3:$I$9999))</f>
        <v/>
      </c>
      <c r="D399" s="115"/>
      <c r="E399" s="71" t="str">
        <f t="shared" si="925"/>
        <v/>
      </c>
      <c r="F399" s="14" t="str">
        <f t="shared" ref="F399" si="1056">IFERROR(AVERAGE(D397:D401),"")</f>
        <v/>
      </c>
      <c r="G399" s="73" t="str">
        <f t="shared" ref="G399" si="1057">IFERROR(_xlfn.STDEV.S(D397:D401),"")</f>
        <v/>
      </c>
      <c r="H399" s="77" t="str">
        <f t="shared" si="928"/>
        <v/>
      </c>
    </row>
    <row r="400" spans="1:8" s="139" customFormat="1" x14ac:dyDescent="0.2">
      <c r="A400" s="30" t="str">
        <f t="shared" ref="A400" si="1058">IF(A397="","",A397)</f>
        <v/>
      </c>
      <c r="B400" s="30" t="str">
        <f t="shared" si="1044"/>
        <v/>
      </c>
      <c r="C400" s="30" t="str">
        <f>IF(A400="","",LOOKUP(A400,'Table 1'!$A$3:$A$9999,'Table 1'!$I$3:$I$9999))</f>
        <v/>
      </c>
      <c r="D400" s="115"/>
      <c r="E400" s="71" t="str">
        <f t="shared" si="925"/>
        <v/>
      </c>
      <c r="F400" s="14" t="str">
        <f t="shared" ref="F400" si="1059">IFERROR(AVERAGE(D397:D401),"")</f>
        <v/>
      </c>
      <c r="G400" s="73" t="str">
        <f t="shared" ref="G400" si="1060">IFERROR(_xlfn.STDEV.S(D397:D401),"")</f>
        <v/>
      </c>
      <c r="H400" s="77" t="str">
        <f t="shared" si="928"/>
        <v/>
      </c>
    </row>
    <row r="401" spans="1:8" s="139" customFormat="1" ht="16" thickBot="1" x14ac:dyDescent="0.25">
      <c r="A401" s="29" t="str">
        <f t="shared" ref="A401" si="1061">IF(A397="","",A397)</f>
        <v/>
      </c>
      <c r="B401" s="30" t="str">
        <f t="shared" si="1047"/>
        <v/>
      </c>
      <c r="C401" s="29" t="str">
        <f>IF(A401="","",LOOKUP(A401,'Table 1'!$A$3:$A$9999,'Table 1'!$I$3:$I$9999))</f>
        <v/>
      </c>
      <c r="D401" s="117"/>
      <c r="E401" s="72" t="str">
        <f t="shared" si="925"/>
        <v/>
      </c>
      <c r="F401" s="13" t="str">
        <f t="shared" ref="F401" si="1062">IFERROR(AVERAGE(D397:D401),"")</f>
        <v/>
      </c>
      <c r="G401" s="74" t="str">
        <f t="shared" ref="G401" si="1063">IFERROR(_xlfn.STDEV.S(D397:D401),"")</f>
        <v/>
      </c>
      <c r="H401" s="78" t="str">
        <f t="shared" si="928"/>
        <v/>
      </c>
    </row>
    <row r="402" spans="1:8" s="139" customFormat="1" x14ac:dyDescent="0.2">
      <c r="A402" s="113"/>
      <c r="B402" s="113"/>
      <c r="C402" s="31" t="str">
        <f>IF(A402="","",LOOKUP(A402,'Table 1'!$A$3:$A$9999,'Table 1'!$I$3:$I$9999))</f>
        <v/>
      </c>
      <c r="D402" s="116"/>
      <c r="E402" s="70" t="str">
        <f t="shared" si="925"/>
        <v/>
      </c>
      <c r="F402" s="15" t="str">
        <f t="shared" ref="F402" si="1064">IFERROR(AVERAGE(D402:D406),"")</f>
        <v/>
      </c>
      <c r="G402" s="15" t="str">
        <f t="shared" ref="G402" si="1065">IFERROR(_xlfn.STDEV.S(D402:D406),"")</f>
        <v/>
      </c>
      <c r="H402" s="76" t="str">
        <f t="shared" si="928"/>
        <v/>
      </c>
    </row>
    <row r="403" spans="1:8" s="139" customFormat="1" x14ac:dyDescent="0.2">
      <c r="A403" s="30" t="str">
        <f t="shared" ref="A403" si="1066">IF(A402="","",A402)</f>
        <v/>
      </c>
      <c r="B403" s="30" t="str">
        <f t="shared" si="940"/>
        <v/>
      </c>
      <c r="C403" s="30" t="str">
        <f>IF(A403="","",LOOKUP(A403,'Table 1'!$A$3:$A$9999,'Table 1'!$I$3:$I$9999))</f>
        <v/>
      </c>
      <c r="D403" s="115"/>
      <c r="E403" s="71" t="str">
        <f t="shared" si="925"/>
        <v/>
      </c>
      <c r="F403" s="14" t="str">
        <f t="shared" ref="F403" si="1067">IFERROR(AVERAGE(D402:D406),"")</f>
        <v/>
      </c>
      <c r="G403" s="73" t="str">
        <f t="shared" ref="G403" si="1068">IFERROR(_xlfn.STDEV.S(D402:D406),"")</f>
        <v/>
      </c>
      <c r="H403" s="77" t="str">
        <f t="shared" si="928"/>
        <v/>
      </c>
    </row>
    <row r="404" spans="1:8" s="139" customFormat="1" x14ac:dyDescent="0.2">
      <c r="A404" s="30" t="str">
        <f t="shared" ref="A404" si="1069">IF(A402="","",A402)</f>
        <v/>
      </c>
      <c r="B404" s="30" t="str">
        <f t="shared" si="1041"/>
        <v/>
      </c>
      <c r="C404" s="30" t="str">
        <f>IF(A404="","",LOOKUP(A404,'Table 1'!$A$3:$A$9999,'Table 1'!$I$3:$I$9999))</f>
        <v/>
      </c>
      <c r="D404" s="115"/>
      <c r="E404" s="71" t="str">
        <f t="shared" si="925"/>
        <v/>
      </c>
      <c r="F404" s="14" t="str">
        <f t="shared" ref="F404" si="1070">IFERROR(AVERAGE(D402:D406),"")</f>
        <v/>
      </c>
      <c r="G404" s="73" t="str">
        <f t="shared" ref="G404" si="1071">IFERROR(_xlfn.STDEV.S(D402:D406),"")</f>
        <v/>
      </c>
      <c r="H404" s="77" t="str">
        <f t="shared" si="928"/>
        <v/>
      </c>
    </row>
    <row r="405" spans="1:8" s="139" customFormat="1" x14ac:dyDescent="0.2">
      <c r="A405" s="30" t="str">
        <f t="shared" ref="A405" si="1072">IF(A402="","",A402)</f>
        <v/>
      </c>
      <c r="B405" s="30" t="str">
        <f t="shared" si="1044"/>
        <v/>
      </c>
      <c r="C405" s="30" t="str">
        <f>IF(A405="","",LOOKUP(A405,'Table 1'!$A$3:$A$9999,'Table 1'!$I$3:$I$9999))</f>
        <v/>
      </c>
      <c r="D405" s="115"/>
      <c r="E405" s="71" t="str">
        <f t="shared" si="925"/>
        <v/>
      </c>
      <c r="F405" s="14" t="str">
        <f t="shared" ref="F405" si="1073">IFERROR(AVERAGE(D402:D406),"")</f>
        <v/>
      </c>
      <c r="G405" s="73" t="str">
        <f t="shared" ref="G405" si="1074">IFERROR(_xlfn.STDEV.S(D402:D406),"")</f>
        <v/>
      </c>
      <c r="H405" s="77" t="str">
        <f t="shared" si="928"/>
        <v/>
      </c>
    </row>
    <row r="406" spans="1:8" s="139" customFormat="1" ht="16" thickBot="1" x14ac:dyDescent="0.25">
      <c r="A406" s="29" t="str">
        <f t="shared" ref="A406" si="1075">IF(A402="","",A402)</f>
        <v/>
      </c>
      <c r="B406" s="30" t="str">
        <f t="shared" si="1047"/>
        <v/>
      </c>
      <c r="C406" s="29" t="str">
        <f>IF(A406="","",LOOKUP(A406,'Table 1'!$A$3:$A$9999,'Table 1'!$I$3:$I$9999))</f>
        <v/>
      </c>
      <c r="D406" s="117"/>
      <c r="E406" s="72" t="str">
        <f t="shared" si="925"/>
        <v/>
      </c>
      <c r="F406" s="13" t="str">
        <f t="shared" ref="F406" si="1076">IFERROR(AVERAGE(D402:D406),"")</f>
        <v/>
      </c>
      <c r="G406" s="74" t="str">
        <f t="shared" ref="G406" si="1077">IFERROR(_xlfn.STDEV.S(D402:D406),"")</f>
        <v/>
      </c>
      <c r="H406" s="78" t="str">
        <f t="shared" si="928"/>
        <v/>
      </c>
    </row>
    <row r="407" spans="1:8" s="139" customFormat="1" x14ac:dyDescent="0.2">
      <c r="A407" s="113"/>
      <c r="B407" s="113"/>
      <c r="C407" s="31" t="str">
        <f>IF(A407="","",LOOKUP(A407,'Table 1'!$A$3:$A$9999,'Table 1'!$I$3:$I$9999))</f>
        <v/>
      </c>
      <c r="D407" s="116"/>
      <c r="E407" s="70" t="str">
        <f t="shared" si="925"/>
        <v/>
      </c>
      <c r="F407" s="15" t="str">
        <f t="shared" ref="F407" si="1078">IFERROR(AVERAGE(D407:D411),"")</f>
        <v/>
      </c>
      <c r="G407" s="15" t="str">
        <f t="shared" ref="G407" si="1079">IFERROR(_xlfn.STDEV.S(D407:D411),"")</f>
        <v/>
      </c>
      <c r="H407" s="76" t="str">
        <f t="shared" si="928"/>
        <v/>
      </c>
    </row>
    <row r="408" spans="1:8" s="139" customFormat="1" x14ac:dyDescent="0.2">
      <c r="A408" s="30" t="str">
        <f t="shared" ref="A408" si="1080">IF(A407="","",A407)</f>
        <v/>
      </c>
      <c r="B408" s="30" t="str">
        <f t="shared" si="940"/>
        <v/>
      </c>
      <c r="C408" s="30" t="str">
        <f>IF(A408="","",LOOKUP(A408,'Table 1'!$A$3:$A$9999,'Table 1'!$I$3:$I$9999))</f>
        <v/>
      </c>
      <c r="D408" s="115"/>
      <c r="E408" s="71" t="str">
        <f t="shared" si="925"/>
        <v/>
      </c>
      <c r="F408" s="14" t="str">
        <f t="shared" ref="F408" si="1081">IFERROR(AVERAGE(D407:D411),"")</f>
        <v/>
      </c>
      <c r="G408" s="73" t="str">
        <f t="shared" ref="G408" si="1082">IFERROR(_xlfn.STDEV.S(D407:D411),"")</f>
        <v/>
      </c>
      <c r="H408" s="77" t="str">
        <f t="shared" si="928"/>
        <v/>
      </c>
    </row>
    <row r="409" spans="1:8" s="139" customFormat="1" x14ac:dyDescent="0.2">
      <c r="A409" s="30" t="str">
        <f t="shared" ref="A409" si="1083">IF(A407="","",A407)</f>
        <v/>
      </c>
      <c r="B409" s="30" t="str">
        <f t="shared" si="1041"/>
        <v/>
      </c>
      <c r="C409" s="30" t="str">
        <f>IF(A409="","",LOOKUP(A409,'Table 1'!$A$3:$A$9999,'Table 1'!$I$3:$I$9999))</f>
        <v/>
      </c>
      <c r="D409" s="115"/>
      <c r="E409" s="71" t="str">
        <f t="shared" si="925"/>
        <v/>
      </c>
      <c r="F409" s="14" t="str">
        <f t="shared" ref="F409" si="1084">IFERROR(AVERAGE(D407:D411),"")</f>
        <v/>
      </c>
      <c r="G409" s="73" t="str">
        <f t="shared" ref="G409" si="1085">IFERROR(_xlfn.STDEV.S(D407:D411),"")</f>
        <v/>
      </c>
      <c r="H409" s="77" t="str">
        <f t="shared" si="928"/>
        <v/>
      </c>
    </row>
    <row r="410" spans="1:8" s="139" customFormat="1" x14ac:dyDescent="0.2">
      <c r="A410" s="30" t="str">
        <f t="shared" ref="A410" si="1086">IF(A407="","",A407)</f>
        <v/>
      </c>
      <c r="B410" s="30" t="str">
        <f t="shared" si="1044"/>
        <v/>
      </c>
      <c r="C410" s="30" t="str">
        <f>IF(A410="","",LOOKUP(A410,'Table 1'!$A$3:$A$9999,'Table 1'!$I$3:$I$9999))</f>
        <v/>
      </c>
      <c r="D410" s="115"/>
      <c r="E410" s="71" t="str">
        <f t="shared" si="925"/>
        <v/>
      </c>
      <c r="F410" s="14" t="str">
        <f t="shared" ref="F410" si="1087">IFERROR(AVERAGE(D407:D411),"")</f>
        <v/>
      </c>
      <c r="G410" s="73" t="str">
        <f t="shared" ref="G410" si="1088">IFERROR(_xlfn.STDEV.S(D407:D411),"")</f>
        <v/>
      </c>
      <c r="H410" s="77" t="str">
        <f t="shared" si="928"/>
        <v/>
      </c>
    </row>
    <row r="411" spans="1:8" s="139" customFormat="1" ht="16" thickBot="1" x14ac:dyDescent="0.25">
      <c r="A411" s="29" t="str">
        <f t="shared" ref="A411" si="1089">IF(A407="","",A407)</f>
        <v/>
      </c>
      <c r="B411" s="30" t="str">
        <f t="shared" si="1047"/>
        <v/>
      </c>
      <c r="C411" s="29" t="str">
        <f>IF(A411="","",LOOKUP(A411,'Table 1'!$A$3:$A$9999,'Table 1'!$I$3:$I$9999))</f>
        <v/>
      </c>
      <c r="D411" s="117"/>
      <c r="E411" s="72" t="str">
        <f t="shared" si="925"/>
        <v/>
      </c>
      <c r="F411" s="13" t="str">
        <f t="shared" ref="F411" si="1090">IFERROR(AVERAGE(D407:D411),"")</f>
        <v/>
      </c>
      <c r="G411" s="74" t="str">
        <f t="shared" ref="G411" si="1091">IFERROR(_xlfn.STDEV.S(D407:D411),"")</f>
        <v/>
      </c>
      <c r="H411" s="78" t="str">
        <f t="shared" si="928"/>
        <v/>
      </c>
    </row>
    <row r="412" spans="1:8" s="139" customFormat="1" x14ac:dyDescent="0.2">
      <c r="A412" s="113"/>
      <c r="B412" s="113"/>
      <c r="C412" s="31" t="str">
        <f>IF(A412="","",LOOKUP(A412,'Table 1'!$A$3:$A$9999,'Table 1'!$I$3:$I$9999))</f>
        <v/>
      </c>
      <c r="D412" s="116"/>
      <c r="E412" s="70" t="str">
        <f t="shared" si="925"/>
        <v/>
      </c>
      <c r="F412" s="15" t="str">
        <f t="shared" ref="F412" si="1092">IFERROR(AVERAGE(D412:D416),"")</f>
        <v/>
      </c>
      <c r="G412" s="15" t="str">
        <f t="shared" ref="G412" si="1093">IFERROR(_xlfn.STDEV.S(D412:D416),"")</f>
        <v/>
      </c>
      <c r="H412" s="76" t="str">
        <f t="shared" si="928"/>
        <v/>
      </c>
    </row>
    <row r="413" spans="1:8" s="139" customFormat="1" x14ac:dyDescent="0.2">
      <c r="A413" s="30" t="str">
        <f t="shared" ref="A413" si="1094">IF(A412="","",A412)</f>
        <v/>
      </c>
      <c r="B413" s="30" t="str">
        <f t="shared" si="940"/>
        <v/>
      </c>
      <c r="C413" s="30" t="str">
        <f>IF(A413="","",LOOKUP(A413,'Table 1'!$A$3:$A$9999,'Table 1'!$I$3:$I$9999))</f>
        <v/>
      </c>
      <c r="D413" s="115"/>
      <c r="E413" s="71" t="str">
        <f t="shared" si="925"/>
        <v/>
      </c>
      <c r="F413" s="14" t="str">
        <f t="shared" ref="F413" si="1095">IFERROR(AVERAGE(D412:D416),"")</f>
        <v/>
      </c>
      <c r="G413" s="73" t="str">
        <f t="shared" ref="G413" si="1096">IFERROR(_xlfn.STDEV.S(D412:D416),"")</f>
        <v/>
      </c>
      <c r="H413" s="77" t="str">
        <f t="shared" si="928"/>
        <v/>
      </c>
    </row>
    <row r="414" spans="1:8" s="139" customFormat="1" x14ac:dyDescent="0.2">
      <c r="A414" s="30" t="str">
        <f t="shared" ref="A414:B429" si="1097">IF(A412="","",A412)</f>
        <v/>
      </c>
      <c r="B414" s="30" t="str">
        <f t="shared" si="1097"/>
        <v/>
      </c>
      <c r="C414" s="30" t="str">
        <f>IF(A414="","",LOOKUP(A414,'Table 1'!$A$3:$A$9999,'Table 1'!$I$3:$I$9999))</f>
        <v/>
      </c>
      <c r="D414" s="115"/>
      <c r="E414" s="71" t="str">
        <f t="shared" si="925"/>
        <v/>
      </c>
      <c r="F414" s="14" t="str">
        <f t="shared" ref="F414" si="1098">IFERROR(AVERAGE(D412:D416),"")</f>
        <v/>
      </c>
      <c r="G414" s="73" t="str">
        <f t="shared" ref="G414" si="1099">IFERROR(_xlfn.STDEV.S(D412:D416),"")</f>
        <v/>
      </c>
      <c r="H414" s="77" t="str">
        <f t="shared" si="928"/>
        <v/>
      </c>
    </row>
    <row r="415" spans="1:8" s="139" customFormat="1" x14ac:dyDescent="0.2">
      <c r="A415" s="30" t="str">
        <f t="shared" ref="A415:B430" si="1100">IF(A412="","",A412)</f>
        <v/>
      </c>
      <c r="B415" s="30" t="str">
        <f t="shared" si="1100"/>
        <v/>
      </c>
      <c r="C415" s="30" t="str">
        <f>IF(A415="","",LOOKUP(A415,'Table 1'!$A$3:$A$9999,'Table 1'!$I$3:$I$9999))</f>
        <v/>
      </c>
      <c r="D415" s="115"/>
      <c r="E415" s="71" t="str">
        <f t="shared" si="925"/>
        <v/>
      </c>
      <c r="F415" s="14" t="str">
        <f t="shared" ref="F415" si="1101">IFERROR(AVERAGE(D412:D416),"")</f>
        <v/>
      </c>
      <c r="G415" s="73" t="str">
        <f t="shared" ref="G415" si="1102">IFERROR(_xlfn.STDEV.S(D412:D416),"")</f>
        <v/>
      </c>
      <c r="H415" s="77" t="str">
        <f t="shared" si="928"/>
        <v/>
      </c>
    </row>
    <row r="416" spans="1:8" s="139" customFormat="1" ht="16" thickBot="1" x14ac:dyDescent="0.25">
      <c r="A416" s="29" t="str">
        <f t="shared" ref="A416:B431" si="1103">IF(A412="","",A412)</f>
        <v/>
      </c>
      <c r="B416" s="30" t="str">
        <f t="shared" si="1103"/>
        <v/>
      </c>
      <c r="C416" s="29" t="str">
        <f>IF(A416="","",LOOKUP(A416,'Table 1'!$A$3:$A$9999,'Table 1'!$I$3:$I$9999))</f>
        <v/>
      </c>
      <c r="D416" s="117"/>
      <c r="E416" s="72" t="str">
        <f t="shared" si="925"/>
        <v/>
      </c>
      <c r="F416" s="13" t="str">
        <f t="shared" ref="F416" si="1104">IFERROR(AVERAGE(D412:D416),"")</f>
        <v/>
      </c>
      <c r="G416" s="74" t="str">
        <f t="shared" ref="G416" si="1105">IFERROR(_xlfn.STDEV.S(D412:D416),"")</f>
        <v/>
      </c>
      <c r="H416" s="78" t="str">
        <f t="shared" si="928"/>
        <v/>
      </c>
    </row>
    <row r="417" spans="1:8" s="139" customFormat="1" x14ac:dyDescent="0.2">
      <c r="A417" s="113"/>
      <c r="B417" s="113"/>
      <c r="C417" s="31" t="str">
        <f>IF(A417="","",LOOKUP(A417,'Table 1'!$A$3:$A$9999,'Table 1'!$I$3:$I$9999))</f>
        <v/>
      </c>
      <c r="D417" s="116"/>
      <c r="E417" s="70" t="str">
        <f t="shared" ref="E417:E480" si="1106">IFERROR((D417-F417)/F417,"")</f>
        <v/>
      </c>
      <c r="F417" s="15" t="str">
        <f t="shared" ref="F417" si="1107">IFERROR(AVERAGE(D417:D421),"")</f>
        <v/>
      </c>
      <c r="G417" s="15" t="str">
        <f t="shared" ref="G417" si="1108">IFERROR(_xlfn.STDEV.S(D417:D421),"")</f>
        <v/>
      </c>
      <c r="H417" s="76" t="str">
        <f t="shared" ref="H417:H480" si="1109">IFERROR(G417/F417,"")</f>
        <v/>
      </c>
    </row>
    <row r="418" spans="1:8" s="139" customFormat="1" x14ac:dyDescent="0.2">
      <c r="A418" s="30" t="str">
        <f t="shared" ref="A418" si="1110">IF(A417="","",A417)</f>
        <v/>
      </c>
      <c r="B418" s="30" t="str">
        <f t="shared" si="940"/>
        <v/>
      </c>
      <c r="C418" s="30" t="str">
        <f>IF(A418="","",LOOKUP(A418,'Table 1'!$A$3:$A$9999,'Table 1'!$I$3:$I$9999))</f>
        <v/>
      </c>
      <c r="D418" s="115"/>
      <c r="E418" s="71" t="str">
        <f t="shared" si="1106"/>
        <v/>
      </c>
      <c r="F418" s="14" t="str">
        <f t="shared" ref="F418" si="1111">IFERROR(AVERAGE(D417:D421),"")</f>
        <v/>
      </c>
      <c r="G418" s="73" t="str">
        <f t="shared" ref="G418" si="1112">IFERROR(_xlfn.STDEV.S(D417:D421),"")</f>
        <v/>
      </c>
      <c r="H418" s="77" t="str">
        <f t="shared" si="1109"/>
        <v/>
      </c>
    </row>
    <row r="419" spans="1:8" s="139" customFormat="1" x14ac:dyDescent="0.2">
      <c r="A419" s="30" t="str">
        <f t="shared" ref="A419" si="1113">IF(A417="","",A417)</f>
        <v/>
      </c>
      <c r="B419" s="30" t="str">
        <f t="shared" si="1097"/>
        <v/>
      </c>
      <c r="C419" s="30" t="str">
        <f>IF(A419="","",LOOKUP(A419,'Table 1'!$A$3:$A$9999,'Table 1'!$I$3:$I$9999))</f>
        <v/>
      </c>
      <c r="D419" s="115"/>
      <c r="E419" s="71" t="str">
        <f t="shared" si="1106"/>
        <v/>
      </c>
      <c r="F419" s="14" t="str">
        <f t="shared" ref="F419" si="1114">IFERROR(AVERAGE(D417:D421),"")</f>
        <v/>
      </c>
      <c r="G419" s="73" t="str">
        <f t="shared" ref="G419" si="1115">IFERROR(_xlfn.STDEV.S(D417:D421),"")</f>
        <v/>
      </c>
      <c r="H419" s="77" t="str">
        <f t="shared" si="1109"/>
        <v/>
      </c>
    </row>
    <row r="420" spans="1:8" s="139" customFormat="1" x14ac:dyDescent="0.2">
      <c r="A420" s="30" t="str">
        <f t="shared" ref="A420" si="1116">IF(A417="","",A417)</f>
        <v/>
      </c>
      <c r="B420" s="30" t="str">
        <f t="shared" si="1100"/>
        <v/>
      </c>
      <c r="C420" s="30" t="str">
        <f>IF(A420="","",LOOKUP(A420,'Table 1'!$A$3:$A$9999,'Table 1'!$I$3:$I$9999))</f>
        <v/>
      </c>
      <c r="D420" s="115"/>
      <c r="E420" s="71" t="str">
        <f t="shared" si="1106"/>
        <v/>
      </c>
      <c r="F420" s="14" t="str">
        <f t="shared" ref="F420" si="1117">IFERROR(AVERAGE(D417:D421),"")</f>
        <v/>
      </c>
      <c r="G420" s="73" t="str">
        <f t="shared" ref="G420" si="1118">IFERROR(_xlfn.STDEV.S(D417:D421),"")</f>
        <v/>
      </c>
      <c r="H420" s="77" t="str">
        <f t="shared" si="1109"/>
        <v/>
      </c>
    </row>
    <row r="421" spans="1:8" s="139" customFormat="1" ht="16" thickBot="1" x14ac:dyDescent="0.25">
      <c r="A421" s="29" t="str">
        <f t="shared" ref="A421" si="1119">IF(A417="","",A417)</f>
        <v/>
      </c>
      <c r="B421" s="30" t="str">
        <f t="shared" si="1103"/>
        <v/>
      </c>
      <c r="C421" s="29" t="str">
        <f>IF(A421="","",LOOKUP(A421,'Table 1'!$A$3:$A$9999,'Table 1'!$I$3:$I$9999))</f>
        <v/>
      </c>
      <c r="D421" s="117"/>
      <c r="E421" s="72" t="str">
        <f t="shared" si="1106"/>
        <v/>
      </c>
      <c r="F421" s="13" t="str">
        <f t="shared" ref="F421" si="1120">IFERROR(AVERAGE(D417:D421),"")</f>
        <v/>
      </c>
      <c r="G421" s="74" t="str">
        <f t="shared" ref="G421" si="1121">IFERROR(_xlfn.STDEV.S(D417:D421),"")</f>
        <v/>
      </c>
      <c r="H421" s="78" t="str">
        <f t="shared" si="1109"/>
        <v/>
      </c>
    </row>
    <row r="422" spans="1:8" s="139" customFormat="1" x14ac:dyDescent="0.2">
      <c r="A422" s="113"/>
      <c r="B422" s="113"/>
      <c r="C422" s="31" t="str">
        <f>IF(A422="","",LOOKUP(A422,'Table 1'!$A$3:$A$9999,'Table 1'!$I$3:$I$9999))</f>
        <v/>
      </c>
      <c r="D422" s="116"/>
      <c r="E422" s="70" t="str">
        <f t="shared" si="1106"/>
        <v/>
      </c>
      <c r="F422" s="15" t="str">
        <f t="shared" ref="F422" si="1122">IFERROR(AVERAGE(D422:D426),"")</f>
        <v/>
      </c>
      <c r="G422" s="15" t="str">
        <f t="shared" ref="G422" si="1123">IFERROR(_xlfn.STDEV.S(D422:D426),"")</f>
        <v/>
      </c>
      <c r="H422" s="76" t="str">
        <f t="shared" si="1109"/>
        <v/>
      </c>
    </row>
    <row r="423" spans="1:8" s="139" customFormat="1" x14ac:dyDescent="0.2">
      <c r="A423" s="30" t="str">
        <f t="shared" ref="A423:B483" si="1124">IF(A422="","",A422)</f>
        <v/>
      </c>
      <c r="B423" s="30" t="str">
        <f t="shared" si="1124"/>
        <v/>
      </c>
      <c r="C423" s="30" t="str">
        <f>IF(A423="","",LOOKUP(A423,'Table 1'!$A$3:$A$9999,'Table 1'!$I$3:$I$9999))</f>
        <v/>
      </c>
      <c r="D423" s="115"/>
      <c r="E423" s="71" t="str">
        <f t="shared" si="1106"/>
        <v/>
      </c>
      <c r="F423" s="14" t="str">
        <f t="shared" ref="F423" si="1125">IFERROR(AVERAGE(D422:D426),"")</f>
        <v/>
      </c>
      <c r="G423" s="73" t="str">
        <f t="shared" ref="G423" si="1126">IFERROR(_xlfn.STDEV.S(D422:D426),"")</f>
        <v/>
      </c>
      <c r="H423" s="77" t="str">
        <f t="shared" si="1109"/>
        <v/>
      </c>
    </row>
    <row r="424" spans="1:8" s="139" customFormat="1" x14ac:dyDescent="0.2">
      <c r="A424" s="30" t="str">
        <f t="shared" ref="A424" si="1127">IF(A422="","",A422)</f>
        <v/>
      </c>
      <c r="B424" s="30" t="str">
        <f t="shared" si="1097"/>
        <v/>
      </c>
      <c r="C424" s="30" t="str">
        <f>IF(A424="","",LOOKUP(A424,'Table 1'!$A$3:$A$9999,'Table 1'!$I$3:$I$9999))</f>
        <v/>
      </c>
      <c r="D424" s="115"/>
      <c r="E424" s="71" t="str">
        <f t="shared" si="1106"/>
        <v/>
      </c>
      <c r="F424" s="14" t="str">
        <f t="shared" ref="F424" si="1128">IFERROR(AVERAGE(D422:D426),"")</f>
        <v/>
      </c>
      <c r="G424" s="73" t="str">
        <f t="shared" ref="G424" si="1129">IFERROR(_xlfn.STDEV.S(D422:D426),"")</f>
        <v/>
      </c>
      <c r="H424" s="77" t="str">
        <f t="shared" si="1109"/>
        <v/>
      </c>
    </row>
    <row r="425" spans="1:8" s="139" customFormat="1" x14ac:dyDescent="0.2">
      <c r="A425" s="30" t="str">
        <f t="shared" ref="A425" si="1130">IF(A422="","",A422)</f>
        <v/>
      </c>
      <c r="B425" s="30" t="str">
        <f t="shared" si="1100"/>
        <v/>
      </c>
      <c r="C425" s="30" t="str">
        <f>IF(A425="","",LOOKUP(A425,'Table 1'!$A$3:$A$9999,'Table 1'!$I$3:$I$9999))</f>
        <v/>
      </c>
      <c r="D425" s="115"/>
      <c r="E425" s="71" t="str">
        <f t="shared" si="1106"/>
        <v/>
      </c>
      <c r="F425" s="14" t="str">
        <f t="shared" ref="F425" si="1131">IFERROR(AVERAGE(D422:D426),"")</f>
        <v/>
      </c>
      <c r="G425" s="73" t="str">
        <f t="shared" ref="G425" si="1132">IFERROR(_xlfn.STDEV.S(D422:D426),"")</f>
        <v/>
      </c>
      <c r="H425" s="77" t="str">
        <f t="shared" si="1109"/>
        <v/>
      </c>
    </row>
    <row r="426" spans="1:8" s="139" customFormat="1" ht="16" thickBot="1" x14ac:dyDescent="0.25">
      <c r="A426" s="29" t="str">
        <f t="shared" ref="A426" si="1133">IF(A422="","",A422)</f>
        <v/>
      </c>
      <c r="B426" s="30" t="str">
        <f t="shared" si="1103"/>
        <v/>
      </c>
      <c r="C426" s="29" t="str">
        <f>IF(A426="","",LOOKUP(A426,'Table 1'!$A$3:$A$9999,'Table 1'!$I$3:$I$9999))</f>
        <v/>
      </c>
      <c r="D426" s="117"/>
      <c r="E426" s="72" t="str">
        <f t="shared" si="1106"/>
        <v/>
      </c>
      <c r="F426" s="13" t="str">
        <f t="shared" ref="F426" si="1134">IFERROR(AVERAGE(D422:D426),"")</f>
        <v/>
      </c>
      <c r="G426" s="74" t="str">
        <f t="shared" ref="G426" si="1135">IFERROR(_xlfn.STDEV.S(D422:D426),"")</f>
        <v/>
      </c>
      <c r="H426" s="78" t="str">
        <f t="shared" si="1109"/>
        <v/>
      </c>
    </row>
    <row r="427" spans="1:8" s="139" customFormat="1" x14ac:dyDescent="0.2">
      <c r="A427" s="113"/>
      <c r="B427" s="113"/>
      <c r="C427" s="31" t="str">
        <f>IF(A427="","",LOOKUP(A427,'Table 1'!$A$3:$A$9999,'Table 1'!$I$3:$I$9999))</f>
        <v/>
      </c>
      <c r="D427" s="116"/>
      <c r="E427" s="70" t="str">
        <f t="shared" si="1106"/>
        <v/>
      </c>
      <c r="F427" s="15" t="str">
        <f t="shared" ref="F427" si="1136">IFERROR(AVERAGE(D427:D431),"")</f>
        <v/>
      </c>
      <c r="G427" s="15" t="str">
        <f t="shared" ref="G427" si="1137">IFERROR(_xlfn.STDEV.S(D427:D431),"")</f>
        <v/>
      </c>
      <c r="H427" s="76" t="str">
        <f t="shared" si="1109"/>
        <v/>
      </c>
    </row>
    <row r="428" spans="1:8" s="139" customFormat="1" x14ac:dyDescent="0.2">
      <c r="A428" s="30" t="str">
        <f t="shared" ref="A428" si="1138">IF(A427="","",A427)</f>
        <v/>
      </c>
      <c r="B428" s="30" t="str">
        <f t="shared" si="1124"/>
        <v/>
      </c>
      <c r="C428" s="30" t="str">
        <f>IF(A428="","",LOOKUP(A428,'Table 1'!$A$3:$A$9999,'Table 1'!$I$3:$I$9999))</f>
        <v/>
      </c>
      <c r="D428" s="115"/>
      <c r="E428" s="71" t="str">
        <f t="shared" si="1106"/>
        <v/>
      </c>
      <c r="F428" s="14" t="str">
        <f t="shared" ref="F428" si="1139">IFERROR(AVERAGE(D427:D431),"")</f>
        <v/>
      </c>
      <c r="G428" s="73" t="str">
        <f t="shared" ref="G428" si="1140">IFERROR(_xlfn.STDEV.S(D427:D431),"")</f>
        <v/>
      </c>
      <c r="H428" s="77" t="str">
        <f t="shared" si="1109"/>
        <v/>
      </c>
    </row>
    <row r="429" spans="1:8" s="139" customFormat="1" x14ac:dyDescent="0.2">
      <c r="A429" s="30" t="str">
        <f t="shared" ref="A429" si="1141">IF(A427="","",A427)</f>
        <v/>
      </c>
      <c r="B429" s="30" t="str">
        <f t="shared" si="1097"/>
        <v/>
      </c>
      <c r="C429" s="30" t="str">
        <f>IF(A429="","",LOOKUP(A429,'Table 1'!$A$3:$A$9999,'Table 1'!$I$3:$I$9999))</f>
        <v/>
      </c>
      <c r="D429" s="115"/>
      <c r="E429" s="71" t="str">
        <f t="shared" si="1106"/>
        <v/>
      </c>
      <c r="F429" s="14" t="str">
        <f t="shared" ref="F429" si="1142">IFERROR(AVERAGE(D427:D431),"")</f>
        <v/>
      </c>
      <c r="G429" s="73" t="str">
        <f t="shared" ref="G429" si="1143">IFERROR(_xlfn.STDEV.S(D427:D431),"")</f>
        <v/>
      </c>
      <c r="H429" s="77" t="str">
        <f t="shared" si="1109"/>
        <v/>
      </c>
    </row>
    <row r="430" spans="1:8" s="139" customFormat="1" x14ac:dyDescent="0.2">
      <c r="A430" s="30" t="str">
        <f t="shared" ref="A430" si="1144">IF(A427="","",A427)</f>
        <v/>
      </c>
      <c r="B430" s="30" t="str">
        <f t="shared" si="1100"/>
        <v/>
      </c>
      <c r="C430" s="30" t="str">
        <f>IF(A430="","",LOOKUP(A430,'Table 1'!$A$3:$A$9999,'Table 1'!$I$3:$I$9999))</f>
        <v/>
      </c>
      <c r="D430" s="115"/>
      <c r="E430" s="71" t="str">
        <f t="shared" si="1106"/>
        <v/>
      </c>
      <c r="F430" s="14" t="str">
        <f t="shared" ref="F430" si="1145">IFERROR(AVERAGE(D427:D431),"")</f>
        <v/>
      </c>
      <c r="G430" s="73" t="str">
        <f t="shared" ref="G430" si="1146">IFERROR(_xlfn.STDEV.S(D427:D431),"")</f>
        <v/>
      </c>
      <c r="H430" s="77" t="str">
        <f t="shared" si="1109"/>
        <v/>
      </c>
    </row>
    <row r="431" spans="1:8" s="139" customFormat="1" ht="16" thickBot="1" x14ac:dyDescent="0.25">
      <c r="A431" s="29" t="str">
        <f t="shared" ref="A431" si="1147">IF(A427="","",A427)</f>
        <v/>
      </c>
      <c r="B431" s="30" t="str">
        <f t="shared" si="1103"/>
        <v/>
      </c>
      <c r="C431" s="29" t="str">
        <f>IF(A431="","",LOOKUP(A431,'Table 1'!$A$3:$A$9999,'Table 1'!$I$3:$I$9999))</f>
        <v/>
      </c>
      <c r="D431" s="117"/>
      <c r="E431" s="72" t="str">
        <f t="shared" si="1106"/>
        <v/>
      </c>
      <c r="F431" s="13" t="str">
        <f t="shared" ref="F431" si="1148">IFERROR(AVERAGE(D427:D431),"")</f>
        <v/>
      </c>
      <c r="G431" s="74" t="str">
        <f t="shared" ref="G431" si="1149">IFERROR(_xlfn.STDEV.S(D427:D431),"")</f>
        <v/>
      </c>
      <c r="H431" s="78" t="str">
        <f t="shared" si="1109"/>
        <v/>
      </c>
    </row>
    <row r="432" spans="1:8" s="139" customFormat="1" x14ac:dyDescent="0.2">
      <c r="A432" s="113"/>
      <c r="B432" s="113"/>
      <c r="C432" s="31" t="str">
        <f>IF(A432="","",LOOKUP(A432,'Table 1'!$A$3:$A$9999,'Table 1'!$I$3:$I$9999))</f>
        <v/>
      </c>
      <c r="D432" s="116"/>
      <c r="E432" s="70" t="str">
        <f t="shared" si="1106"/>
        <v/>
      </c>
      <c r="F432" s="15" t="str">
        <f t="shared" ref="F432" si="1150">IFERROR(AVERAGE(D432:D436),"")</f>
        <v/>
      </c>
      <c r="G432" s="15" t="str">
        <f t="shared" ref="G432" si="1151">IFERROR(_xlfn.STDEV.S(D432:D436),"")</f>
        <v/>
      </c>
      <c r="H432" s="76" t="str">
        <f t="shared" si="1109"/>
        <v/>
      </c>
    </row>
    <row r="433" spans="1:8" s="139" customFormat="1" x14ac:dyDescent="0.2">
      <c r="A433" s="30" t="str">
        <f t="shared" ref="A433" si="1152">IF(A432="","",A432)</f>
        <v/>
      </c>
      <c r="B433" s="30" t="str">
        <f t="shared" si="1124"/>
        <v/>
      </c>
      <c r="C433" s="30" t="str">
        <f>IF(A433="","",LOOKUP(A433,'Table 1'!$A$3:$A$9999,'Table 1'!$I$3:$I$9999))</f>
        <v/>
      </c>
      <c r="D433" s="115"/>
      <c r="E433" s="71" t="str">
        <f t="shared" si="1106"/>
        <v/>
      </c>
      <c r="F433" s="14" t="str">
        <f t="shared" ref="F433" si="1153">IFERROR(AVERAGE(D432:D436),"")</f>
        <v/>
      </c>
      <c r="G433" s="73" t="str">
        <f t="shared" ref="G433" si="1154">IFERROR(_xlfn.STDEV.S(D432:D436),"")</f>
        <v/>
      </c>
      <c r="H433" s="77" t="str">
        <f t="shared" si="1109"/>
        <v/>
      </c>
    </row>
    <row r="434" spans="1:8" s="139" customFormat="1" x14ac:dyDescent="0.2">
      <c r="A434" s="30" t="str">
        <f t="shared" ref="A434:B449" si="1155">IF(A432="","",A432)</f>
        <v/>
      </c>
      <c r="B434" s="30" t="str">
        <f t="shared" si="1155"/>
        <v/>
      </c>
      <c r="C434" s="30" t="str">
        <f>IF(A434="","",LOOKUP(A434,'Table 1'!$A$3:$A$9999,'Table 1'!$I$3:$I$9999))</f>
        <v/>
      </c>
      <c r="D434" s="115"/>
      <c r="E434" s="71" t="str">
        <f t="shared" si="1106"/>
        <v/>
      </c>
      <c r="F434" s="14" t="str">
        <f t="shared" ref="F434" si="1156">IFERROR(AVERAGE(D432:D436),"")</f>
        <v/>
      </c>
      <c r="G434" s="73" t="str">
        <f t="shared" ref="G434" si="1157">IFERROR(_xlfn.STDEV.S(D432:D436),"")</f>
        <v/>
      </c>
      <c r="H434" s="77" t="str">
        <f t="shared" si="1109"/>
        <v/>
      </c>
    </row>
    <row r="435" spans="1:8" s="139" customFormat="1" x14ac:dyDescent="0.2">
      <c r="A435" s="30" t="str">
        <f t="shared" ref="A435:B450" si="1158">IF(A432="","",A432)</f>
        <v/>
      </c>
      <c r="B435" s="30" t="str">
        <f t="shared" si="1158"/>
        <v/>
      </c>
      <c r="C435" s="30" t="str">
        <f>IF(A435="","",LOOKUP(A435,'Table 1'!$A$3:$A$9999,'Table 1'!$I$3:$I$9999))</f>
        <v/>
      </c>
      <c r="D435" s="115"/>
      <c r="E435" s="71" t="str">
        <f t="shared" si="1106"/>
        <v/>
      </c>
      <c r="F435" s="14" t="str">
        <f t="shared" ref="F435" si="1159">IFERROR(AVERAGE(D432:D436),"")</f>
        <v/>
      </c>
      <c r="G435" s="73" t="str">
        <f t="shared" ref="G435" si="1160">IFERROR(_xlfn.STDEV.S(D432:D436),"")</f>
        <v/>
      </c>
      <c r="H435" s="77" t="str">
        <f t="shared" si="1109"/>
        <v/>
      </c>
    </row>
    <row r="436" spans="1:8" s="139" customFormat="1" ht="16" thickBot="1" x14ac:dyDescent="0.25">
      <c r="A436" s="29" t="str">
        <f t="shared" ref="A436:B451" si="1161">IF(A432="","",A432)</f>
        <v/>
      </c>
      <c r="B436" s="30" t="str">
        <f t="shared" si="1161"/>
        <v/>
      </c>
      <c r="C436" s="29" t="str">
        <f>IF(A436="","",LOOKUP(A436,'Table 1'!$A$3:$A$9999,'Table 1'!$I$3:$I$9999))</f>
        <v/>
      </c>
      <c r="D436" s="117"/>
      <c r="E436" s="72" t="str">
        <f t="shared" si="1106"/>
        <v/>
      </c>
      <c r="F436" s="13" t="str">
        <f t="shared" ref="F436" si="1162">IFERROR(AVERAGE(D432:D436),"")</f>
        <v/>
      </c>
      <c r="G436" s="74" t="str">
        <f t="shared" ref="G436" si="1163">IFERROR(_xlfn.STDEV.S(D432:D436),"")</f>
        <v/>
      </c>
      <c r="H436" s="78" t="str">
        <f t="shared" si="1109"/>
        <v/>
      </c>
    </row>
    <row r="437" spans="1:8" s="139" customFormat="1" x14ac:dyDescent="0.2">
      <c r="A437" s="113"/>
      <c r="B437" s="113"/>
      <c r="C437" s="31" t="str">
        <f>IF(A437="","",LOOKUP(A437,'Table 1'!$A$3:$A$9999,'Table 1'!$I$3:$I$9999))</f>
        <v/>
      </c>
      <c r="D437" s="116"/>
      <c r="E437" s="70" t="str">
        <f t="shared" si="1106"/>
        <v/>
      </c>
      <c r="F437" s="15" t="str">
        <f t="shared" ref="F437" si="1164">IFERROR(AVERAGE(D437:D441),"")</f>
        <v/>
      </c>
      <c r="G437" s="15" t="str">
        <f t="shared" ref="G437" si="1165">IFERROR(_xlfn.STDEV.S(D437:D441),"")</f>
        <v/>
      </c>
      <c r="H437" s="76" t="str">
        <f t="shared" si="1109"/>
        <v/>
      </c>
    </row>
    <row r="438" spans="1:8" s="139" customFormat="1" x14ac:dyDescent="0.2">
      <c r="A438" s="30" t="str">
        <f t="shared" ref="A438" si="1166">IF(A437="","",A437)</f>
        <v/>
      </c>
      <c r="B438" s="30" t="str">
        <f t="shared" si="1124"/>
        <v/>
      </c>
      <c r="C438" s="30" t="str">
        <f>IF(A438="","",LOOKUP(A438,'Table 1'!$A$3:$A$9999,'Table 1'!$I$3:$I$9999))</f>
        <v/>
      </c>
      <c r="D438" s="115"/>
      <c r="E438" s="71" t="str">
        <f t="shared" si="1106"/>
        <v/>
      </c>
      <c r="F438" s="14" t="str">
        <f t="shared" ref="F438" si="1167">IFERROR(AVERAGE(D437:D441),"")</f>
        <v/>
      </c>
      <c r="G438" s="73" t="str">
        <f t="shared" ref="G438" si="1168">IFERROR(_xlfn.STDEV.S(D437:D441),"")</f>
        <v/>
      </c>
      <c r="H438" s="77" t="str">
        <f t="shared" si="1109"/>
        <v/>
      </c>
    </row>
    <row r="439" spans="1:8" s="139" customFormat="1" x14ac:dyDescent="0.2">
      <c r="A439" s="30" t="str">
        <f t="shared" ref="A439" si="1169">IF(A437="","",A437)</f>
        <v/>
      </c>
      <c r="B439" s="30" t="str">
        <f t="shared" si="1155"/>
        <v/>
      </c>
      <c r="C439" s="30" t="str">
        <f>IF(A439="","",LOOKUP(A439,'Table 1'!$A$3:$A$9999,'Table 1'!$I$3:$I$9999))</f>
        <v/>
      </c>
      <c r="D439" s="115"/>
      <c r="E439" s="71" t="str">
        <f t="shared" si="1106"/>
        <v/>
      </c>
      <c r="F439" s="14" t="str">
        <f t="shared" ref="F439" si="1170">IFERROR(AVERAGE(D437:D441),"")</f>
        <v/>
      </c>
      <c r="G439" s="73" t="str">
        <f t="shared" ref="G439" si="1171">IFERROR(_xlfn.STDEV.S(D437:D441),"")</f>
        <v/>
      </c>
      <c r="H439" s="77" t="str">
        <f t="shared" si="1109"/>
        <v/>
      </c>
    </row>
    <row r="440" spans="1:8" s="139" customFormat="1" x14ac:dyDescent="0.2">
      <c r="A440" s="30" t="str">
        <f t="shared" ref="A440" si="1172">IF(A437="","",A437)</f>
        <v/>
      </c>
      <c r="B440" s="30" t="str">
        <f t="shared" si="1158"/>
        <v/>
      </c>
      <c r="C440" s="30" t="str">
        <f>IF(A440="","",LOOKUP(A440,'Table 1'!$A$3:$A$9999,'Table 1'!$I$3:$I$9999))</f>
        <v/>
      </c>
      <c r="D440" s="115"/>
      <c r="E440" s="71" t="str">
        <f t="shared" si="1106"/>
        <v/>
      </c>
      <c r="F440" s="14" t="str">
        <f t="shared" ref="F440" si="1173">IFERROR(AVERAGE(D437:D441),"")</f>
        <v/>
      </c>
      <c r="G440" s="73" t="str">
        <f t="shared" ref="G440" si="1174">IFERROR(_xlfn.STDEV.S(D437:D441),"")</f>
        <v/>
      </c>
      <c r="H440" s="77" t="str">
        <f t="shared" si="1109"/>
        <v/>
      </c>
    </row>
    <row r="441" spans="1:8" s="139" customFormat="1" ht="16" thickBot="1" x14ac:dyDescent="0.25">
      <c r="A441" s="29" t="str">
        <f t="shared" ref="A441" si="1175">IF(A437="","",A437)</f>
        <v/>
      </c>
      <c r="B441" s="30" t="str">
        <f t="shared" si="1161"/>
        <v/>
      </c>
      <c r="C441" s="29" t="str">
        <f>IF(A441="","",LOOKUP(A441,'Table 1'!$A$3:$A$9999,'Table 1'!$I$3:$I$9999))</f>
        <v/>
      </c>
      <c r="D441" s="117"/>
      <c r="E441" s="72" t="str">
        <f t="shared" si="1106"/>
        <v/>
      </c>
      <c r="F441" s="13" t="str">
        <f t="shared" ref="F441" si="1176">IFERROR(AVERAGE(D437:D441),"")</f>
        <v/>
      </c>
      <c r="G441" s="74" t="str">
        <f t="shared" ref="G441" si="1177">IFERROR(_xlfn.STDEV.S(D437:D441),"")</f>
        <v/>
      </c>
      <c r="H441" s="78" t="str">
        <f t="shared" si="1109"/>
        <v/>
      </c>
    </row>
    <row r="442" spans="1:8" s="139" customFormat="1" x14ac:dyDescent="0.2">
      <c r="A442" s="113"/>
      <c r="B442" s="113"/>
      <c r="C442" s="31" t="str">
        <f>IF(A442="","",LOOKUP(A442,'Table 1'!$A$3:$A$9999,'Table 1'!$I$3:$I$9999))</f>
        <v/>
      </c>
      <c r="D442" s="116"/>
      <c r="E442" s="70" t="str">
        <f t="shared" si="1106"/>
        <v/>
      </c>
      <c r="F442" s="15" t="str">
        <f t="shared" ref="F442" si="1178">IFERROR(AVERAGE(D442:D446),"")</f>
        <v/>
      </c>
      <c r="G442" s="15" t="str">
        <f t="shared" ref="G442" si="1179">IFERROR(_xlfn.STDEV.S(D442:D446),"")</f>
        <v/>
      </c>
      <c r="H442" s="76" t="str">
        <f t="shared" si="1109"/>
        <v/>
      </c>
    </row>
    <row r="443" spans="1:8" s="139" customFormat="1" x14ac:dyDescent="0.2">
      <c r="A443" s="30" t="str">
        <f t="shared" ref="A443" si="1180">IF(A442="","",A442)</f>
        <v/>
      </c>
      <c r="B443" s="30" t="str">
        <f t="shared" si="1124"/>
        <v/>
      </c>
      <c r="C443" s="30" t="str">
        <f>IF(A443="","",LOOKUP(A443,'Table 1'!$A$3:$A$9999,'Table 1'!$I$3:$I$9999))</f>
        <v/>
      </c>
      <c r="D443" s="115"/>
      <c r="E443" s="71" t="str">
        <f t="shared" si="1106"/>
        <v/>
      </c>
      <c r="F443" s="14" t="str">
        <f t="shared" ref="F443" si="1181">IFERROR(AVERAGE(D442:D446),"")</f>
        <v/>
      </c>
      <c r="G443" s="73" t="str">
        <f t="shared" ref="G443" si="1182">IFERROR(_xlfn.STDEV.S(D442:D446),"")</f>
        <v/>
      </c>
      <c r="H443" s="77" t="str">
        <f t="shared" si="1109"/>
        <v/>
      </c>
    </row>
    <row r="444" spans="1:8" s="139" customFormat="1" x14ac:dyDescent="0.2">
      <c r="A444" s="30" t="str">
        <f t="shared" ref="A444" si="1183">IF(A442="","",A442)</f>
        <v/>
      </c>
      <c r="B444" s="30" t="str">
        <f t="shared" si="1155"/>
        <v/>
      </c>
      <c r="C444" s="30" t="str">
        <f>IF(A444="","",LOOKUP(A444,'Table 1'!$A$3:$A$9999,'Table 1'!$I$3:$I$9999))</f>
        <v/>
      </c>
      <c r="D444" s="115"/>
      <c r="E444" s="71" t="str">
        <f t="shared" si="1106"/>
        <v/>
      </c>
      <c r="F444" s="14" t="str">
        <f t="shared" ref="F444" si="1184">IFERROR(AVERAGE(D442:D446),"")</f>
        <v/>
      </c>
      <c r="G444" s="73" t="str">
        <f t="shared" ref="G444" si="1185">IFERROR(_xlfn.STDEV.S(D442:D446),"")</f>
        <v/>
      </c>
      <c r="H444" s="77" t="str">
        <f t="shared" si="1109"/>
        <v/>
      </c>
    </row>
    <row r="445" spans="1:8" s="139" customFormat="1" x14ac:dyDescent="0.2">
      <c r="A445" s="30" t="str">
        <f t="shared" ref="A445" si="1186">IF(A442="","",A442)</f>
        <v/>
      </c>
      <c r="B445" s="30" t="str">
        <f t="shared" si="1158"/>
        <v/>
      </c>
      <c r="C445" s="30" t="str">
        <f>IF(A445="","",LOOKUP(A445,'Table 1'!$A$3:$A$9999,'Table 1'!$I$3:$I$9999))</f>
        <v/>
      </c>
      <c r="D445" s="115"/>
      <c r="E445" s="71" t="str">
        <f t="shared" si="1106"/>
        <v/>
      </c>
      <c r="F445" s="14" t="str">
        <f t="shared" ref="F445" si="1187">IFERROR(AVERAGE(D442:D446),"")</f>
        <v/>
      </c>
      <c r="G445" s="73" t="str">
        <f t="shared" ref="G445" si="1188">IFERROR(_xlfn.STDEV.S(D442:D446),"")</f>
        <v/>
      </c>
      <c r="H445" s="77" t="str">
        <f t="shared" si="1109"/>
        <v/>
      </c>
    </row>
    <row r="446" spans="1:8" s="139" customFormat="1" ht="16" thickBot="1" x14ac:dyDescent="0.25">
      <c r="A446" s="29" t="str">
        <f t="shared" ref="A446" si="1189">IF(A442="","",A442)</f>
        <v/>
      </c>
      <c r="B446" s="30" t="str">
        <f t="shared" si="1161"/>
        <v/>
      </c>
      <c r="C446" s="29" t="str">
        <f>IF(A446="","",LOOKUP(A446,'Table 1'!$A$3:$A$9999,'Table 1'!$I$3:$I$9999))</f>
        <v/>
      </c>
      <c r="D446" s="117"/>
      <c r="E446" s="72" t="str">
        <f t="shared" si="1106"/>
        <v/>
      </c>
      <c r="F446" s="13" t="str">
        <f t="shared" ref="F446" si="1190">IFERROR(AVERAGE(D442:D446),"")</f>
        <v/>
      </c>
      <c r="G446" s="74" t="str">
        <f t="shared" ref="G446" si="1191">IFERROR(_xlfn.STDEV.S(D442:D446),"")</f>
        <v/>
      </c>
      <c r="H446" s="78" t="str">
        <f t="shared" si="1109"/>
        <v/>
      </c>
    </row>
    <row r="447" spans="1:8" s="139" customFormat="1" x14ac:dyDescent="0.2">
      <c r="A447" s="113"/>
      <c r="B447" s="113"/>
      <c r="C447" s="31" t="str">
        <f>IF(A447="","",LOOKUP(A447,'Table 1'!$A$3:$A$9999,'Table 1'!$I$3:$I$9999))</f>
        <v/>
      </c>
      <c r="D447" s="116"/>
      <c r="E447" s="70" t="str">
        <f t="shared" si="1106"/>
        <v/>
      </c>
      <c r="F447" s="15" t="str">
        <f t="shared" ref="F447" si="1192">IFERROR(AVERAGE(D447:D451),"")</f>
        <v/>
      </c>
      <c r="G447" s="15" t="str">
        <f t="shared" ref="G447" si="1193">IFERROR(_xlfn.STDEV.S(D447:D451),"")</f>
        <v/>
      </c>
      <c r="H447" s="76" t="str">
        <f t="shared" si="1109"/>
        <v/>
      </c>
    </row>
    <row r="448" spans="1:8" s="139" customFormat="1" x14ac:dyDescent="0.2">
      <c r="A448" s="30" t="str">
        <f t="shared" ref="A448" si="1194">IF(A447="","",A447)</f>
        <v/>
      </c>
      <c r="B448" s="30" t="str">
        <f t="shared" si="1124"/>
        <v/>
      </c>
      <c r="C448" s="30" t="str">
        <f>IF(A448="","",LOOKUP(A448,'Table 1'!$A$3:$A$9999,'Table 1'!$I$3:$I$9999))</f>
        <v/>
      </c>
      <c r="D448" s="115"/>
      <c r="E448" s="71" t="str">
        <f t="shared" si="1106"/>
        <v/>
      </c>
      <c r="F448" s="14" t="str">
        <f t="shared" ref="F448" si="1195">IFERROR(AVERAGE(D447:D451),"")</f>
        <v/>
      </c>
      <c r="G448" s="73" t="str">
        <f t="shared" ref="G448" si="1196">IFERROR(_xlfn.STDEV.S(D447:D451),"")</f>
        <v/>
      </c>
      <c r="H448" s="77" t="str">
        <f t="shared" si="1109"/>
        <v/>
      </c>
    </row>
    <row r="449" spans="1:8" s="139" customFormat="1" x14ac:dyDescent="0.2">
      <c r="A449" s="30" t="str">
        <f t="shared" ref="A449" si="1197">IF(A447="","",A447)</f>
        <v/>
      </c>
      <c r="B449" s="30" t="str">
        <f t="shared" si="1155"/>
        <v/>
      </c>
      <c r="C449" s="30" t="str">
        <f>IF(A449="","",LOOKUP(A449,'Table 1'!$A$3:$A$9999,'Table 1'!$I$3:$I$9999))</f>
        <v/>
      </c>
      <c r="D449" s="115"/>
      <c r="E449" s="71" t="str">
        <f t="shared" si="1106"/>
        <v/>
      </c>
      <c r="F449" s="14" t="str">
        <f t="shared" ref="F449" si="1198">IFERROR(AVERAGE(D447:D451),"")</f>
        <v/>
      </c>
      <c r="G449" s="73" t="str">
        <f t="shared" ref="G449" si="1199">IFERROR(_xlfn.STDEV.S(D447:D451),"")</f>
        <v/>
      </c>
      <c r="H449" s="77" t="str">
        <f t="shared" si="1109"/>
        <v/>
      </c>
    </row>
    <row r="450" spans="1:8" s="139" customFormat="1" x14ac:dyDescent="0.2">
      <c r="A450" s="30" t="str">
        <f t="shared" ref="A450" si="1200">IF(A447="","",A447)</f>
        <v/>
      </c>
      <c r="B450" s="30" t="str">
        <f t="shared" si="1158"/>
        <v/>
      </c>
      <c r="C450" s="30" t="str">
        <f>IF(A450="","",LOOKUP(A450,'Table 1'!$A$3:$A$9999,'Table 1'!$I$3:$I$9999))</f>
        <v/>
      </c>
      <c r="D450" s="115"/>
      <c r="E450" s="71" t="str">
        <f t="shared" si="1106"/>
        <v/>
      </c>
      <c r="F450" s="14" t="str">
        <f t="shared" ref="F450" si="1201">IFERROR(AVERAGE(D447:D451),"")</f>
        <v/>
      </c>
      <c r="G450" s="73" t="str">
        <f t="shared" ref="G450" si="1202">IFERROR(_xlfn.STDEV.S(D447:D451),"")</f>
        <v/>
      </c>
      <c r="H450" s="77" t="str">
        <f t="shared" si="1109"/>
        <v/>
      </c>
    </row>
    <row r="451" spans="1:8" s="139" customFormat="1" ht="16" thickBot="1" x14ac:dyDescent="0.25">
      <c r="A451" s="29" t="str">
        <f t="shared" ref="A451" si="1203">IF(A447="","",A447)</f>
        <v/>
      </c>
      <c r="B451" s="30" t="str">
        <f t="shared" si="1161"/>
        <v/>
      </c>
      <c r="C451" s="29" t="str">
        <f>IF(A451="","",LOOKUP(A451,'Table 1'!$A$3:$A$9999,'Table 1'!$I$3:$I$9999))</f>
        <v/>
      </c>
      <c r="D451" s="117"/>
      <c r="E451" s="72" t="str">
        <f t="shared" si="1106"/>
        <v/>
      </c>
      <c r="F451" s="13" t="str">
        <f t="shared" ref="F451" si="1204">IFERROR(AVERAGE(D447:D451),"")</f>
        <v/>
      </c>
      <c r="G451" s="74" t="str">
        <f t="shared" ref="G451" si="1205">IFERROR(_xlfn.STDEV.S(D447:D451),"")</f>
        <v/>
      </c>
      <c r="H451" s="78" t="str">
        <f t="shared" si="1109"/>
        <v/>
      </c>
    </row>
    <row r="452" spans="1:8" s="139" customFormat="1" x14ac:dyDescent="0.2">
      <c r="A452" s="113"/>
      <c r="B452" s="113"/>
      <c r="C452" s="31" t="str">
        <f>IF(A452="","",LOOKUP(A452,'Table 1'!$A$3:$A$9999,'Table 1'!$I$3:$I$9999))</f>
        <v/>
      </c>
      <c r="D452" s="116"/>
      <c r="E452" s="70" t="str">
        <f t="shared" si="1106"/>
        <v/>
      </c>
      <c r="F452" s="15" t="str">
        <f t="shared" ref="F452" si="1206">IFERROR(AVERAGE(D452:D456),"")</f>
        <v/>
      </c>
      <c r="G452" s="15" t="str">
        <f t="shared" ref="G452" si="1207">IFERROR(_xlfn.STDEV.S(D452:D456),"")</f>
        <v/>
      </c>
      <c r="H452" s="76" t="str">
        <f t="shared" si="1109"/>
        <v/>
      </c>
    </row>
    <row r="453" spans="1:8" s="139" customFormat="1" x14ac:dyDescent="0.2">
      <c r="A453" s="30" t="str">
        <f t="shared" ref="A453" si="1208">IF(A452="","",A452)</f>
        <v/>
      </c>
      <c r="B453" s="30" t="str">
        <f t="shared" si="1124"/>
        <v/>
      </c>
      <c r="C453" s="30" t="str">
        <f>IF(A453="","",LOOKUP(A453,'Table 1'!$A$3:$A$9999,'Table 1'!$I$3:$I$9999))</f>
        <v/>
      </c>
      <c r="D453" s="115"/>
      <c r="E453" s="71" t="str">
        <f t="shared" si="1106"/>
        <v/>
      </c>
      <c r="F453" s="14" t="str">
        <f t="shared" ref="F453" si="1209">IFERROR(AVERAGE(D452:D456),"")</f>
        <v/>
      </c>
      <c r="G453" s="73" t="str">
        <f t="shared" ref="G453" si="1210">IFERROR(_xlfn.STDEV.S(D452:D456),"")</f>
        <v/>
      </c>
      <c r="H453" s="77" t="str">
        <f t="shared" si="1109"/>
        <v/>
      </c>
    </row>
    <row r="454" spans="1:8" s="139" customFormat="1" x14ac:dyDescent="0.2">
      <c r="A454" s="30" t="str">
        <f t="shared" ref="A454:B469" si="1211">IF(A452="","",A452)</f>
        <v/>
      </c>
      <c r="B454" s="30" t="str">
        <f t="shared" si="1211"/>
        <v/>
      </c>
      <c r="C454" s="30" t="str">
        <f>IF(A454="","",LOOKUP(A454,'Table 1'!$A$3:$A$9999,'Table 1'!$I$3:$I$9999))</f>
        <v/>
      </c>
      <c r="D454" s="115"/>
      <c r="E454" s="71" t="str">
        <f t="shared" si="1106"/>
        <v/>
      </c>
      <c r="F454" s="14" t="str">
        <f t="shared" ref="F454" si="1212">IFERROR(AVERAGE(D452:D456),"")</f>
        <v/>
      </c>
      <c r="G454" s="73" t="str">
        <f t="shared" ref="G454" si="1213">IFERROR(_xlfn.STDEV.S(D452:D456),"")</f>
        <v/>
      </c>
      <c r="H454" s="77" t="str">
        <f t="shared" si="1109"/>
        <v/>
      </c>
    </row>
    <row r="455" spans="1:8" s="139" customFormat="1" x14ac:dyDescent="0.2">
      <c r="A455" s="30" t="str">
        <f t="shared" ref="A455:B470" si="1214">IF(A452="","",A452)</f>
        <v/>
      </c>
      <c r="B455" s="30" t="str">
        <f t="shared" si="1214"/>
        <v/>
      </c>
      <c r="C455" s="30" t="str">
        <f>IF(A455="","",LOOKUP(A455,'Table 1'!$A$3:$A$9999,'Table 1'!$I$3:$I$9999))</f>
        <v/>
      </c>
      <c r="D455" s="115"/>
      <c r="E455" s="71" t="str">
        <f t="shared" si="1106"/>
        <v/>
      </c>
      <c r="F455" s="14" t="str">
        <f t="shared" ref="F455" si="1215">IFERROR(AVERAGE(D452:D456),"")</f>
        <v/>
      </c>
      <c r="G455" s="73" t="str">
        <f t="shared" ref="G455" si="1216">IFERROR(_xlfn.STDEV.S(D452:D456),"")</f>
        <v/>
      </c>
      <c r="H455" s="77" t="str">
        <f t="shared" si="1109"/>
        <v/>
      </c>
    </row>
    <row r="456" spans="1:8" s="139" customFormat="1" ht="16" thickBot="1" x14ac:dyDescent="0.25">
      <c r="A456" s="29" t="str">
        <f t="shared" ref="A456:B471" si="1217">IF(A452="","",A452)</f>
        <v/>
      </c>
      <c r="B456" s="30" t="str">
        <f t="shared" si="1217"/>
        <v/>
      </c>
      <c r="C456" s="29" t="str">
        <f>IF(A456="","",LOOKUP(A456,'Table 1'!$A$3:$A$9999,'Table 1'!$I$3:$I$9999))</f>
        <v/>
      </c>
      <c r="D456" s="117"/>
      <c r="E456" s="72" t="str">
        <f t="shared" si="1106"/>
        <v/>
      </c>
      <c r="F456" s="13" t="str">
        <f t="shared" ref="F456" si="1218">IFERROR(AVERAGE(D452:D456),"")</f>
        <v/>
      </c>
      <c r="G456" s="74" t="str">
        <f t="shared" ref="G456" si="1219">IFERROR(_xlfn.STDEV.S(D452:D456),"")</f>
        <v/>
      </c>
      <c r="H456" s="78" t="str">
        <f t="shared" si="1109"/>
        <v/>
      </c>
    </row>
    <row r="457" spans="1:8" s="139" customFormat="1" x14ac:dyDescent="0.2">
      <c r="A457" s="113"/>
      <c r="B457" s="113"/>
      <c r="C457" s="31" t="str">
        <f>IF(A457="","",LOOKUP(A457,'Table 1'!$A$3:$A$9999,'Table 1'!$I$3:$I$9999))</f>
        <v/>
      </c>
      <c r="D457" s="116"/>
      <c r="E457" s="70" t="str">
        <f t="shared" si="1106"/>
        <v/>
      </c>
      <c r="F457" s="15" t="str">
        <f t="shared" ref="F457" si="1220">IFERROR(AVERAGE(D457:D461),"")</f>
        <v/>
      </c>
      <c r="G457" s="15" t="str">
        <f t="shared" ref="G457" si="1221">IFERROR(_xlfn.STDEV.S(D457:D461),"")</f>
        <v/>
      </c>
      <c r="H457" s="76" t="str">
        <f t="shared" si="1109"/>
        <v/>
      </c>
    </row>
    <row r="458" spans="1:8" s="139" customFormat="1" x14ac:dyDescent="0.2">
      <c r="A458" s="30" t="str">
        <f t="shared" ref="A458" si="1222">IF(A457="","",A457)</f>
        <v/>
      </c>
      <c r="B458" s="30" t="str">
        <f t="shared" si="1124"/>
        <v/>
      </c>
      <c r="C458" s="30" t="str">
        <f>IF(A458="","",LOOKUP(A458,'Table 1'!$A$3:$A$9999,'Table 1'!$I$3:$I$9999))</f>
        <v/>
      </c>
      <c r="D458" s="115"/>
      <c r="E458" s="71" t="str">
        <f t="shared" si="1106"/>
        <v/>
      </c>
      <c r="F458" s="14" t="str">
        <f t="shared" ref="F458" si="1223">IFERROR(AVERAGE(D457:D461),"")</f>
        <v/>
      </c>
      <c r="G458" s="73" t="str">
        <f t="shared" ref="G458" si="1224">IFERROR(_xlfn.STDEV.S(D457:D461),"")</f>
        <v/>
      </c>
      <c r="H458" s="77" t="str">
        <f t="shared" si="1109"/>
        <v/>
      </c>
    </row>
    <row r="459" spans="1:8" s="139" customFormat="1" x14ac:dyDescent="0.2">
      <c r="A459" s="30" t="str">
        <f t="shared" ref="A459" si="1225">IF(A457="","",A457)</f>
        <v/>
      </c>
      <c r="B459" s="30" t="str">
        <f t="shared" si="1211"/>
        <v/>
      </c>
      <c r="C459" s="30" t="str">
        <f>IF(A459="","",LOOKUP(A459,'Table 1'!$A$3:$A$9999,'Table 1'!$I$3:$I$9999))</f>
        <v/>
      </c>
      <c r="D459" s="115"/>
      <c r="E459" s="71" t="str">
        <f t="shared" si="1106"/>
        <v/>
      </c>
      <c r="F459" s="14" t="str">
        <f t="shared" ref="F459" si="1226">IFERROR(AVERAGE(D457:D461),"")</f>
        <v/>
      </c>
      <c r="G459" s="73" t="str">
        <f t="shared" ref="G459" si="1227">IFERROR(_xlfn.STDEV.S(D457:D461),"")</f>
        <v/>
      </c>
      <c r="H459" s="77" t="str">
        <f t="shared" si="1109"/>
        <v/>
      </c>
    </row>
    <row r="460" spans="1:8" s="139" customFormat="1" x14ac:dyDescent="0.2">
      <c r="A460" s="30" t="str">
        <f t="shared" ref="A460" si="1228">IF(A457="","",A457)</f>
        <v/>
      </c>
      <c r="B460" s="30" t="str">
        <f t="shared" si="1214"/>
        <v/>
      </c>
      <c r="C460" s="30" t="str">
        <f>IF(A460="","",LOOKUP(A460,'Table 1'!$A$3:$A$9999,'Table 1'!$I$3:$I$9999))</f>
        <v/>
      </c>
      <c r="D460" s="115"/>
      <c r="E460" s="71" t="str">
        <f t="shared" si="1106"/>
        <v/>
      </c>
      <c r="F460" s="14" t="str">
        <f t="shared" ref="F460" si="1229">IFERROR(AVERAGE(D457:D461),"")</f>
        <v/>
      </c>
      <c r="G460" s="73" t="str">
        <f t="shared" ref="G460" si="1230">IFERROR(_xlfn.STDEV.S(D457:D461),"")</f>
        <v/>
      </c>
      <c r="H460" s="77" t="str">
        <f t="shared" si="1109"/>
        <v/>
      </c>
    </row>
    <row r="461" spans="1:8" s="139" customFormat="1" ht="16" thickBot="1" x14ac:dyDescent="0.25">
      <c r="A461" s="29" t="str">
        <f t="shared" ref="A461" si="1231">IF(A457="","",A457)</f>
        <v/>
      </c>
      <c r="B461" s="30" t="str">
        <f t="shared" si="1217"/>
        <v/>
      </c>
      <c r="C461" s="29" t="str">
        <f>IF(A461="","",LOOKUP(A461,'Table 1'!$A$3:$A$9999,'Table 1'!$I$3:$I$9999))</f>
        <v/>
      </c>
      <c r="D461" s="117"/>
      <c r="E461" s="72" t="str">
        <f t="shared" si="1106"/>
        <v/>
      </c>
      <c r="F461" s="13" t="str">
        <f t="shared" ref="F461" si="1232">IFERROR(AVERAGE(D457:D461),"")</f>
        <v/>
      </c>
      <c r="G461" s="74" t="str">
        <f t="shared" ref="G461" si="1233">IFERROR(_xlfn.STDEV.S(D457:D461),"")</f>
        <v/>
      </c>
      <c r="H461" s="78" t="str">
        <f t="shared" si="1109"/>
        <v/>
      </c>
    </row>
    <row r="462" spans="1:8" s="139" customFormat="1" x14ac:dyDescent="0.2">
      <c r="A462" s="113"/>
      <c r="B462" s="113"/>
      <c r="C462" s="31" t="str">
        <f>IF(A462="","",LOOKUP(A462,'Table 1'!$A$3:$A$9999,'Table 1'!$I$3:$I$9999))</f>
        <v/>
      </c>
      <c r="D462" s="116"/>
      <c r="E462" s="70" t="str">
        <f t="shared" si="1106"/>
        <v/>
      </c>
      <c r="F462" s="15" t="str">
        <f t="shared" ref="F462" si="1234">IFERROR(AVERAGE(D462:D466),"")</f>
        <v/>
      </c>
      <c r="G462" s="15" t="str">
        <f t="shared" ref="G462" si="1235">IFERROR(_xlfn.STDEV.S(D462:D466),"")</f>
        <v/>
      </c>
      <c r="H462" s="76" t="str">
        <f t="shared" si="1109"/>
        <v/>
      </c>
    </row>
    <row r="463" spans="1:8" s="139" customFormat="1" x14ac:dyDescent="0.2">
      <c r="A463" s="30" t="str">
        <f t="shared" ref="A463" si="1236">IF(A462="","",A462)</f>
        <v/>
      </c>
      <c r="B463" s="30" t="str">
        <f t="shared" si="1124"/>
        <v/>
      </c>
      <c r="C463" s="30" t="str">
        <f>IF(A463="","",LOOKUP(A463,'Table 1'!$A$3:$A$9999,'Table 1'!$I$3:$I$9999))</f>
        <v/>
      </c>
      <c r="D463" s="115"/>
      <c r="E463" s="71" t="str">
        <f t="shared" si="1106"/>
        <v/>
      </c>
      <c r="F463" s="14" t="str">
        <f t="shared" ref="F463" si="1237">IFERROR(AVERAGE(D462:D466),"")</f>
        <v/>
      </c>
      <c r="G463" s="73" t="str">
        <f t="shared" ref="G463" si="1238">IFERROR(_xlfn.STDEV.S(D462:D466),"")</f>
        <v/>
      </c>
      <c r="H463" s="77" t="str">
        <f t="shared" si="1109"/>
        <v/>
      </c>
    </row>
    <row r="464" spans="1:8" s="139" customFormat="1" x14ac:dyDescent="0.2">
      <c r="A464" s="30" t="str">
        <f t="shared" ref="A464" si="1239">IF(A462="","",A462)</f>
        <v/>
      </c>
      <c r="B464" s="30" t="str">
        <f t="shared" si="1211"/>
        <v/>
      </c>
      <c r="C464" s="30" t="str">
        <f>IF(A464="","",LOOKUP(A464,'Table 1'!$A$3:$A$9999,'Table 1'!$I$3:$I$9999))</f>
        <v/>
      </c>
      <c r="D464" s="115"/>
      <c r="E464" s="71" t="str">
        <f t="shared" si="1106"/>
        <v/>
      </c>
      <c r="F464" s="14" t="str">
        <f t="shared" ref="F464" si="1240">IFERROR(AVERAGE(D462:D466),"")</f>
        <v/>
      </c>
      <c r="G464" s="73" t="str">
        <f t="shared" ref="G464" si="1241">IFERROR(_xlfn.STDEV.S(D462:D466),"")</f>
        <v/>
      </c>
      <c r="H464" s="77" t="str">
        <f t="shared" si="1109"/>
        <v/>
      </c>
    </row>
    <row r="465" spans="1:8" s="139" customFormat="1" x14ac:dyDescent="0.2">
      <c r="A465" s="30" t="str">
        <f t="shared" ref="A465" si="1242">IF(A462="","",A462)</f>
        <v/>
      </c>
      <c r="B465" s="30" t="str">
        <f t="shared" si="1214"/>
        <v/>
      </c>
      <c r="C465" s="30" t="str">
        <f>IF(A465="","",LOOKUP(A465,'Table 1'!$A$3:$A$9999,'Table 1'!$I$3:$I$9999))</f>
        <v/>
      </c>
      <c r="D465" s="115"/>
      <c r="E465" s="71" t="str">
        <f t="shared" si="1106"/>
        <v/>
      </c>
      <c r="F465" s="14" t="str">
        <f t="shared" ref="F465" si="1243">IFERROR(AVERAGE(D462:D466),"")</f>
        <v/>
      </c>
      <c r="G465" s="73" t="str">
        <f t="shared" ref="G465" si="1244">IFERROR(_xlfn.STDEV.S(D462:D466),"")</f>
        <v/>
      </c>
      <c r="H465" s="77" t="str">
        <f t="shared" si="1109"/>
        <v/>
      </c>
    </row>
    <row r="466" spans="1:8" s="139" customFormat="1" ht="16" thickBot="1" x14ac:dyDescent="0.25">
      <c r="A466" s="29" t="str">
        <f t="shared" ref="A466" si="1245">IF(A462="","",A462)</f>
        <v/>
      </c>
      <c r="B466" s="30" t="str">
        <f t="shared" si="1217"/>
        <v/>
      </c>
      <c r="C466" s="29" t="str">
        <f>IF(A466="","",LOOKUP(A466,'Table 1'!$A$3:$A$9999,'Table 1'!$I$3:$I$9999))</f>
        <v/>
      </c>
      <c r="D466" s="117"/>
      <c r="E466" s="72" t="str">
        <f t="shared" si="1106"/>
        <v/>
      </c>
      <c r="F466" s="13" t="str">
        <f t="shared" ref="F466" si="1246">IFERROR(AVERAGE(D462:D466),"")</f>
        <v/>
      </c>
      <c r="G466" s="74" t="str">
        <f t="shared" ref="G466" si="1247">IFERROR(_xlfn.STDEV.S(D462:D466),"")</f>
        <v/>
      </c>
      <c r="H466" s="78" t="str">
        <f t="shared" si="1109"/>
        <v/>
      </c>
    </row>
    <row r="467" spans="1:8" s="139" customFormat="1" x14ac:dyDescent="0.2">
      <c r="A467" s="113"/>
      <c r="B467" s="113"/>
      <c r="C467" s="31" t="str">
        <f>IF(A467="","",LOOKUP(A467,'Table 1'!$A$3:$A$9999,'Table 1'!$I$3:$I$9999))</f>
        <v/>
      </c>
      <c r="D467" s="116"/>
      <c r="E467" s="70" t="str">
        <f t="shared" si="1106"/>
        <v/>
      </c>
      <c r="F467" s="15" t="str">
        <f t="shared" ref="F467" si="1248">IFERROR(AVERAGE(D467:D471),"")</f>
        <v/>
      </c>
      <c r="G467" s="15" t="str">
        <f t="shared" ref="G467" si="1249">IFERROR(_xlfn.STDEV.S(D467:D471),"")</f>
        <v/>
      </c>
      <c r="H467" s="76" t="str">
        <f t="shared" si="1109"/>
        <v/>
      </c>
    </row>
    <row r="468" spans="1:8" s="139" customFormat="1" x14ac:dyDescent="0.2">
      <c r="A468" s="30" t="str">
        <f t="shared" ref="A468" si="1250">IF(A467="","",A467)</f>
        <v/>
      </c>
      <c r="B468" s="30" t="str">
        <f t="shared" si="1124"/>
        <v/>
      </c>
      <c r="C468" s="30" t="str">
        <f>IF(A468="","",LOOKUP(A468,'Table 1'!$A$3:$A$9999,'Table 1'!$I$3:$I$9999))</f>
        <v/>
      </c>
      <c r="D468" s="115"/>
      <c r="E468" s="71" t="str">
        <f t="shared" si="1106"/>
        <v/>
      </c>
      <c r="F468" s="14" t="str">
        <f t="shared" ref="F468" si="1251">IFERROR(AVERAGE(D467:D471),"")</f>
        <v/>
      </c>
      <c r="G468" s="73" t="str">
        <f t="shared" ref="G468" si="1252">IFERROR(_xlfn.STDEV.S(D467:D471),"")</f>
        <v/>
      </c>
      <c r="H468" s="77" t="str">
        <f t="shared" si="1109"/>
        <v/>
      </c>
    </row>
    <row r="469" spans="1:8" s="139" customFormat="1" x14ac:dyDescent="0.2">
      <c r="A469" s="30" t="str">
        <f t="shared" ref="A469" si="1253">IF(A467="","",A467)</f>
        <v/>
      </c>
      <c r="B469" s="30" t="str">
        <f t="shared" si="1211"/>
        <v/>
      </c>
      <c r="C469" s="30" t="str">
        <f>IF(A469="","",LOOKUP(A469,'Table 1'!$A$3:$A$9999,'Table 1'!$I$3:$I$9999))</f>
        <v/>
      </c>
      <c r="D469" s="115"/>
      <c r="E469" s="71" t="str">
        <f t="shared" si="1106"/>
        <v/>
      </c>
      <c r="F469" s="14" t="str">
        <f t="shared" ref="F469" si="1254">IFERROR(AVERAGE(D467:D471),"")</f>
        <v/>
      </c>
      <c r="G469" s="73" t="str">
        <f t="shared" ref="G469" si="1255">IFERROR(_xlfn.STDEV.S(D467:D471),"")</f>
        <v/>
      </c>
      <c r="H469" s="77" t="str">
        <f t="shared" si="1109"/>
        <v/>
      </c>
    </row>
    <row r="470" spans="1:8" s="139" customFormat="1" x14ac:dyDescent="0.2">
      <c r="A470" s="30" t="str">
        <f t="shared" ref="A470" si="1256">IF(A467="","",A467)</f>
        <v/>
      </c>
      <c r="B470" s="30" t="str">
        <f t="shared" si="1214"/>
        <v/>
      </c>
      <c r="C470" s="30" t="str">
        <f>IF(A470="","",LOOKUP(A470,'Table 1'!$A$3:$A$9999,'Table 1'!$I$3:$I$9999))</f>
        <v/>
      </c>
      <c r="D470" s="115"/>
      <c r="E470" s="71" t="str">
        <f t="shared" si="1106"/>
        <v/>
      </c>
      <c r="F470" s="14" t="str">
        <f t="shared" ref="F470" si="1257">IFERROR(AVERAGE(D467:D471),"")</f>
        <v/>
      </c>
      <c r="G470" s="73" t="str">
        <f t="shared" ref="G470" si="1258">IFERROR(_xlfn.STDEV.S(D467:D471),"")</f>
        <v/>
      </c>
      <c r="H470" s="77" t="str">
        <f t="shared" si="1109"/>
        <v/>
      </c>
    </row>
    <row r="471" spans="1:8" s="139" customFormat="1" ht="16" thickBot="1" x14ac:dyDescent="0.25">
      <c r="A471" s="29" t="str">
        <f t="shared" ref="A471" si="1259">IF(A467="","",A467)</f>
        <v/>
      </c>
      <c r="B471" s="30" t="str">
        <f t="shared" si="1217"/>
        <v/>
      </c>
      <c r="C471" s="29" t="str">
        <f>IF(A471="","",LOOKUP(A471,'Table 1'!$A$3:$A$9999,'Table 1'!$I$3:$I$9999))</f>
        <v/>
      </c>
      <c r="D471" s="117"/>
      <c r="E471" s="72" t="str">
        <f t="shared" si="1106"/>
        <v/>
      </c>
      <c r="F471" s="13" t="str">
        <f t="shared" ref="F471" si="1260">IFERROR(AVERAGE(D467:D471),"")</f>
        <v/>
      </c>
      <c r="G471" s="74" t="str">
        <f t="shared" ref="G471" si="1261">IFERROR(_xlfn.STDEV.S(D467:D471),"")</f>
        <v/>
      </c>
      <c r="H471" s="78" t="str">
        <f t="shared" si="1109"/>
        <v/>
      </c>
    </row>
    <row r="472" spans="1:8" s="139" customFormat="1" x14ac:dyDescent="0.2">
      <c r="A472" s="113"/>
      <c r="B472" s="113"/>
      <c r="C472" s="31" t="str">
        <f>IF(A472="","",LOOKUP(A472,'Table 1'!$A$3:$A$9999,'Table 1'!$I$3:$I$9999))</f>
        <v/>
      </c>
      <c r="D472" s="116"/>
      <c r="E472" s="70" t="str">
        <f t="shared" si="1106"/>
        <v/>
      </c>
      <c r="F472" s="15" t="str">
        <f t="shared" ref="F472" si="1262">IFERROR(AVERAGE(D472:D476),"")</f>
        <v/>
      </c>
      <c r="G472" s="15" t="str">
        <f t="shared" ref="G472" si="1263">IFERROR(_xlfn.STDEV.S(D472:D476),"")</f>
        <v/>
      </c>
      <c r="H472" s="76" t="str">
        <f t="shared" si="1109"/>
        <v/>
      </c>
    </row>
    <row r="473" spans="1:8" s="139" customFormat="1" x14ac:dyDescent="0.2">
      <c r="A473" s="30" t="str">
        <f t="shared" ref="A473" si="1264">IF(A472="","",A472)</f>
        <v/>
      </c>
      <c r="B473" s="30" t="str">
        <f t="shared" si="1124"/>
        <v/>
      </c>
      <c r="C473" s="30" t="str">
        <f>IF(A473="","",LOOKUP(A473,'Table 1'!$A$3:$A$9999,'Table 1'!$I$3:$I$9999))</f>
        <v/>
      </c>
      <c r="D473" s="115"/>
      <c r="E473" s="71" t="str">
        <f t="shared" si="1106"/>
        <v/>
      </c>
      <c r="F473" s="14" t="str">
        <f t="shared" ref="F473" si="1265">IFERROR(AVERAGE(D472:D476),"")</f>
        <v/>
      </c>
      <c r="G473" s="73" t="str">
        <f t="shared" ref="G473" si="1266">IFERROR(_xlfn.STDEV.S(D472:D476),"")</f>
        <v/>
      </c>
      <c r="H473" s="77" t="str">
        <f t="shared" si="1109"/>
        <v/>
      </c>
    </row>
    <row r="474" spans="1:8" s="139" customFormat="1" x14ac:dyDescent="0.2">
      <c r="A474" s="30" t="str">
        <f t="shared" ref="A474:B489" si="1267">IF(A472="","",A472)</f>
        <v/>
      </c>
      <c r="B474" s="30" t="str">
        <f t="shared" si="1267"/>
        <v/>
      </c>
      <c r="C474" s="30" t="str">
        <f>IF(A474="","",LOOKUP(A474,'Table 1'!$A$3:$A$9999,'Table 1'!$I$3:$I$9999))</f>
        <v/>
      </c>
      <c r="D474" s="115"/>
      <c r="E474" s="71" t="str">
        <f t="shared" si="1106"/>
        <v/>
      </c>
      <c r="F474" s="14" t="str">
        <f t="shared" ref="F474" si="1268">IFERROR(AVERAGE(D472:D476),"")</f>
        <v/>
      </c>
      <c r="G474" s="73" t="str">
        <f t="shared" ref="G474" si="1269">IFERROR(_xlfn.STDEV.S(D472:D476),"")</f>
        <v/>
      </c>
      <c r="H474" s="77" t="str">
        <f t="shared" si="1109"/>
        <v/>
      </c>
    </row>
    <row r="475" spans="1:8" s="139" customFormat="1" x14ac:dyDescent="0.2">
      <c r="A475" s="30" t="str">
        <f t="shared" ref="A475:B490" si="1270">IF(A472="","",A472)</f>
        <v/>
      </c>
      <c r="B475" s="30" t="str">
        <f t="shared" si="1270"/>
        <v/>
      </c>
      <c r="C475" s="30" t="str">
        <f>IF(A475="","",LOOKUP(A475,'Table 1'!$A$3:$A$9999,'Table 1'!$I$3:$I$9999))</f>
        <v/>
      </c>
      <c r="D475" s="115"/>
      <c r="E475" s="71" t="str">
        <f t="shared" si="1106"/>
        <v/>
      </c>
      <c r="F475" s="14" t="str">
        <f t="shared" ref="F475" si="1271">IFERROR(AVERAGE(D472:D476),"")</f>
        <v/>
      </c>
      <c r="G475" s="73" t="str">
        <f t="shared" ref="G475" si="1272">IFERROR(_xlfn.STDEV.S(D472:D476),"")</f>
        <v/>
      </c>
      <c r="H475" s="77" t="str">
        <f t="shared" si="1109"/>
        <v/>
      </c>
    </row>
    <row r="476" spans="1:8" s="139" customFormat="1" ht="16" thickBot="1" x14ac:dyDescent="0.25">
      <c r="A476" s="29" t="str">
        <f t="shared" ref="A476:B491" si="1273">IF(A472="","",A472)</f>
        <v/>
      </c>
      <c r="B476" s="30" t="str">
        <f t="shared" si="1273"/>
        <v/>
      </c>
      <c r="C476" s="29" t="str">
        <f>IF(A476="","",LOOKUP(A476,'Table 1'!$A$3:$A$9999,'Table 1'!$I$3:$I$9999))</f>
        <v/>
      </c>
      <c r="D476" s="117"/>
      <c r="E476" s="72" t="str">
        <f t="shared" si="1106"/>
        <v/>
      </c>
      <c r="F476" s="13" t="str">
        <f t="shared" ref="F476" si="1274">IFERROR(AVERAGE(D472:D476),"")</f>
        <v/>
      </c>
      <c r="G476" s="74" t="str">
        <f t="shared" ref="G476" si="1275">IFERROR(_xlfn.STDEV.S(D472:D476),"")</f>
        <v/>
      </c>
      <c r="H476" s="78" t="str">
        <f t="shared" si="1109"/>
        <v/>
      </c>
    </row>
    <row r="477" spans="1:8" s="139" customFormat="1" x14ac:dyDescent="0.2">
      <c r="A477" s="113"/>
      <c r="B477" s="113"/>
      <c r="C477" s="31" t="str">
        <f>IF(A477="","",LOOKUP(A477,'Table 1'!$A$3:$A$9999,'Table 1'!$I$3:$I$9999))</f>
        <v/>
      </c>
      <c r="D477" s="116"/>
      <c r="E477" s="70" t="str">
        <f t="shared" si="1106"/>
        <v/>
      </c>
      <c r="F477" s="15" t="str">
        <f t="shared" ref="F477" si="1276">IFERROR(AVERAGE(D477:D481),"")</f>
        <v/>
      </c>
      <c r="G477" s="15" t="str">
        <f t="shared" ref="G477" si="1277">IFERROR(_xlfn.STDEV.S(D477:D481),"")</f>
        <v/>
      </c>
      <c r="H477" s="76" t="str">
        <f t="shared" si="1109"/>
        <v/>
      </c>
    </row>
    <row r="478" spans="1:8" s="139" customFormat="1" x14ac:dyDescent="0.2">
      <c r="A478" s="30" t="str">
        <f t="shared" ref="A478" si="1278">IF(A477="","",A477)</f>
        <v/>
      </c>
      <c r="B478" s="30" t="str">
        <f t="shared" si="1124"/>
        <v/>
      </c>
      <c r="C478" s="30" t="str">
        <f>IF(A478="","",LOOKUP(A478,'Table 1'!$A$3:$A$9999,'Table 1'!$I$3:$I$9999))</f>
        <v/>
      </c>
      <c r="D478" s="115"/>
      <c r="E478" s="71" t="str">
        <f t="shared" si="1106"/>
        <v/>
      </c>
      <c r="F478" s="14" t="str">
        <f t="shared" ref="F478" si="1279">IFERROR(AVERAGE(D477:D481),"")</f>
        <v/>
      </c>
      <c r="G478" s="73" t="str">
        <f t="shared" ref="G478" si="1280">IFERROR(_xlfn.STDEV.S(D477:D481),"")</f>
        <v/>
      </c>
      <c r="H478" s="77" t="str">
        <f t="shared" si="1109"/>
        <v/>
      </c>
    </row>
    <row r="479" spans="1:8" s="139" customFormat="1" x14ac:dyDescent="0.2">
      <c r="A479" s="30" t="str">
        <f t="shared" ref="A479" si="1281">IF(A477="","",A477)</f>
        <v/>
      </c>
      <c r="B479" s="30" t="str">
        <f t="shared" si="1267"/>
        <v/>
      </c>
      <c r="C479" s="30" t="str">
        <f>IF(A479="","",LOOKUP(A479,'Table 1'!$A$3:$A$9999,'Table 1'!$I$3:$I$9999))</f>
        <v/>
      </c>
      <c r="D479" s="115"/>
      <c r="E479" s="71" t="str">
        <f t="shared" si="1106"/>
        <v/>
      </c>
      <c r="F479" s="14" t="str">
        <f t="shared" ref="F479" si="1282">IFERROR(AVERAGE(D477:D481),"")</f>
        <v/>
      </c>
      <c r="G479" s="73" t="str">
        <f t="shared" ref="G479" si="1283">IFERROR(_xlfn.STDEV.S(D477:D481),"")</f>
        <v/>
      </c>
      <c r="H479" s="77" t="str">
        <f t="shared" si="1109"/>
        <v/>
      </c>
    </row>
    <row r="480" spans="1:8" s="139" customFormat="1" x14ac:dyDescent="0.2">
      <c r="A480" s="30" t="str">
        <f t="shared" ref="A480" si="1284">IF(A477="","",A477)</f>
        <v/>
      </c>
      <c r="B480" s="30" t="str">
        <f t="shared" si="1270"/>
        <v/>
      </c>
      <c r="C480" s="30" t="str">
        <f>IF(A480="","",LOOKUP(A480,'Table 1'!$A$3:$A$9999,'Table 1'!$I$3:$I$9999))</f>
        <v/>
      </c>
      <c r="D480" s="115"/>
      <c r="E480" s="71" t="str">
        <f t="shared" si="1106"/>
        <v/>
      </c>
      <c r="F480" s="14" t="str">
        <f t="shared" ref="F480" si="1285">IFERROR(AVERAGE(D477:D481),"")</f>
        <v/>
      </c>
      <c r="G480" s="73" t="str">
        <f t="shared" ref="G480" si="1286">IFERROR(_xlfn.STDEV.S(D477:D481),"")</f>
        <v/>
      </c>
      <c r="H480" s="77" t="str">
        <f t="shared" si="1109"/>
        <v/>
      </c>
    </row>
    <row r="481" spans="1:8" s="139" customFormat="1" ht="16" thickBot="1" x14ac:dyDescent="0.25">
      <c r="A481" s="29" t="str">
        <f t="shared" ref="A481" si="1287">IF(A477="","",A477)</f>
        <v/>
      </c>
      <c r="B481" s="30" t="str">
        <f t="shared" si="1273"/>
        <v/>
      </c>
      <c r="C481" s="29" t="str">
        <f>IF(A481="","",LOOKUP(A481,'Table 1'!$A$3:$A$9999,'Table 1'!$I$3:$I$9999))</f>
        <v/>
      </c>
      <c r="D481" s="117"/>
      <c r="E481" s="72" t="str">
        <f t="shared" ref="E481:E544" si="1288">IFERROR((D481-F481)/F481,"")</f>
        <v/>
      </c>
      <c r="F481" s="13" t="str">
        <f t="shared" ref="F481" si="1289">IFERROR(AVERAGE(D477:D481),"")</f>
        <v/>
      </c>
      <c r="G481" s="74" t="str">
        <f t="shared" ref="G481" si="1290">IFERROR(_xlfn.STDEV.S(D477:D481),"")</f>
        <v/>
      </c>
      <c r="H481" s="78" t="str">
        <f t="shared" ref="H481:H544" si="1291">IFERROR(G481/F481,"")</f>
        <v/>
      </c>
    </row>
    <row r="482" spans="1:8" s="139" customFormat="1" x14ac:dyDescent="0.2">
      <c r="A482" s="113"/>
      <c r="B482" s="113"/>
      <c r="C482" s="31" t="str">
        <f>IF(A482="","",LOOKUP(A482,'Table 1'!$A$3:$A$9999,'Table 1'!$I$3:$I$9999))</f>
        <v/>
      </c>
      <c r="D482" s="116"/>
      <c r="E482" s="70" t="str">
        <f t="shared" si="1288"/>
        <v/>
      </c>
      <c r="F482" s="15" t="str">
        <f t="shared" ref="F482" si="1292">IFERROR(AVERAGE(D482:D486),"")</f>
        <v/>
      </c>
      <c r="G482" s="15" t="str">
        <f t="shared" ref="G482" si="1293">IFERROR(_xlfn.STDEV.S(D482:D486),"")</f>
        <v/>
      </c>
      <c r="H482" s="76" t="str">
        <f t="shared" si="1291"/>
        <v/>
      </c>
    </row>
    <row r="483" spans="1:8" s="139" customFormat="1" x14ac:dyDescent="0.2">
      <c r="A483" s="30" t="str">
        <f t="shared" ref="A483" si="1294">IF(A482="","",A482)</f>
        <v/>
      </c>
      <c r="B483" s="30" t="str">
        <f t="shared" si="1124"/>
        <v/>
      </c>
      <c r="C483" s="30" t="str">
        <f>IF(A483="","",LOOKUP(A483,'Table 1'!$A$3:$A$9999,'Table 1'!$I$3:$I$9999))</f>
        <v/>
      </c>
      <c r="D483" s="115"/>
      <c r="E483" s="71" t="str">
        <f t="shared" si="1288"/>
        <v/>
      </c>
      <c r="F483" s="14" t="str">
        <f t="shared" ref="F483" si="1295">IFERROR(AVERAGE(D482:D486),"")</f>
        <v/>
      </c>
      <c r="G483" s="73" t="str">
        <f t="shared" ref="G483" si="1296">IFERROR(_xlfn.STDEV.S(D482:D486),"")</f>
        <v/>
      </c>
      <c r="H483" s="77" t="str">
        <f t="shared" si="1291"/>
        <v/>
      </c>
    </row>
    <row r="484" spans="1:8" s="139" customFormat="1" x14ac:dyDescent="0.2">
      <c r="A484" s="30" t="str">
        <f t="shared" ref="A484" si="1297">IF(A482="","",A482)</f>
        <v/>
      </c>
      <c r="B484" s="30" t="str">
        <f t="shared" si="1267"/>
        <v/>
      </c>
      <c r="C484" s="30" t="str">
        <f>IF(A484="","",LOOKUP(A484,'Table 1'!$A$3:$A$9999,'Table 1'!$I$3:$I$9999))</f>
        <v/>
      </c>
      <c r="D484" s="115"/>
      <c r="E484" s="71" t="str">
        <f t="shared" si="1288"/>
        <v/>
      </c>
      <c r="F484" s="14" t="str">
        <f t="shared" ref="F484" si="1298">IFERROR(AVERAGE(D482:D486),"")</f>
        <v/>
      </c>
      <c r="G484" s="73" t="str">
        <f t="shared" ref="G484" si="1299">IFERROR(_xlfn.STDEV.S(D482:D486),"")</f>
        <v/>
      </c>
      <c r="H484" s="77" t="str">
        <f t="shared" si="1291"/>
        <v/>
      </c>
    </row>
    <row r="485" spans="1:8" s="139" customFormat="1" x14ac:dyDescent="0.2">
      <c r="A485" s="30" t="str">
        <f t="shared" ref="A485" si="1300">IF(A482="","",A482)</f>
        <v/>
      </c>
      <c r="B485" s="30" t="str">
        <f t="shared" si="1270"/>
        <v/>
      </c>
      <c r="C485" s="30" t="str">
        <f>IF(A485="","",LOOKUP(A485,'Table 1'!$A$3:$A$9999,'Table 1'!$I$3:$I$9999))</f>
        <v/>
      </c>
      <c r="D485" s="115"/>
      <c r="E485" s="71" t="str">
        <f t="shared" si="1288"/>
        <v/>
      </c>
      <c r="F485" s="14" t="str">
        <f t="shared" ref="F485" si="1301">IFERROR(AVERAGE(D482:D486),"")</f>
        <v/>
      </c>
      <c r="G485" s="73" t="str">
        <f t="shared" ref="G485" si="1302">IFERROR(_xlfn.STDEV.S(D482:D486),"")</f>
        <v/>
      </c>
      <c r="H485" s="77" t="str">
        <f t="shared" si="1291"/>
        <v/>
      </c>
    </row>
    <row r="486" spans="1:8" s="139" customFormat="1" ht="16" thickBot="1" x14ac:dyDescent="0.25">
      <c r="A486" s="29" t="str">
        <f t="shared" ref="A486" si="1303">IF(A482="","",A482)</f>
        <v/>
      </c>
      <c r="B486" s="30" t="str">
        <f t="shared" si="1273"/>
        <v/>
      </c>
      <c r="C486" s="29" t="str">
        <f>IF(A486="","",LOOKUP(A486,'Table 1'!$A$3:$A$9999,'Table 1'!$I$3:$I$9999))</f>
        <v/>
      </c>
      <c r="D486" s="117"/>
      <c r="E486" s="72" t="str">
        <f t="shared" si="1288"/>
        <v/>
      </c>
      <c r="F486" s="13" t="str">
        <f t="shared" ref="F486" si="1304">IFERROR(AVERAGE(D482:D486),"")</f>
        <v/>
      </c>
      <c r="G486" s="74" t="str">
        <f t="shared" ref="G486" si="1305">IFERROR(_xlfn.STDEV.S(D482:D486),"")</f>
        <v/>
      </c>
      <c r="H486" s="78" t="str">
        <f t="shared" si="1291"/>
        <v/>
      </c>
    </row>
    <row r="487" spans="1:8" s="139" customFormat="1" x14ac:dyDescent="0.2">
      <c r="A487" s="113"/>
      <c r="B487" s="113"/>
      <c r="C487" s="31" t="str">
        <f>IF(A487="","",LOOKUP(A487,'Table 1'!$A$3:$A$9999,'Table 1'!$I$3:$I$9999))</f>
        <v/>
      </c>
      <c r="D487" s="116"/>
      <c r="E487" s="70" t="str">
        <f t="shared" si="1288"/>
        <v/>
      </c>
      <c r="F487" s="15" t="str">
        <f t="shared" ref="F487" si="1306">IFERROR(AVERAGE(D487:D491),"")</f>
        <v/>
      </c>
      <c r="G487" s="15" t="str">
        <f t="shared" ref="G487" si="1307">IFERROR(_xlfn.STDEV.S(D487:D491),"")</f>
        <v/>
      </c>
      <c r="H487" s="76" t="str">
        <f t="shared" si="1291"/>
        <v/>
      </c>
    </row>
    <row r="488" spans="1:8" s="139" customFormat="1" x14ac:dyDescent="0.2">
      <c r="A488" s="30" t="str">
        <f t="shared" ref="A488:B548" si="1308">IF(A487="","",A487)</f>
        <v/>
      </c>
      <c r="B488" s="30" t="str">
        <f t="shared" si="1308"/>
        <v/>
      </c>
      <c r="C488" s="30" t="str">
        <f>IF(A488="","",LOOKUP(A488,'Table 1'!$A$3:$A$9999,'Table 1'!$I$3:$I$9999))</f>
        <v/>
      </c>
      <c r="D488" s="115"/>
      <c r="E488" s="71" t="str">
        <f t="shared" si="1288"/>
        <v/>
      </c>
      <c r="F488" s="14" t="str">
        <f t="shared" ref="F488" si="1309">IFERROR(AVERAGE(D487:D491),"")</f>
        <v/>
      </c>
      <c r="G488" s="73" t="str">
        <f t="shared" ref="G488" si="1310">IFERROR(_xlfn.STDEV.S(D487:D491),"")</f>
        <v/>
      </c>
      <c r="H488" s="77" t="str">
        <f t="shared" si="1291"/>
        <v/>
      </c>
    </row>
    <row r="489" spans="1:8" s="139" customFormat="1" x14ac:dyDescent="0.2">
      <c r="A489" s="30" t="str">
        <f t="shared" ref="A489" si="1311">IF(A487="","",A487)</f>
        <v/>
      </c>
      <c r="B489" s="30" t="str">
        <f t="shared" si="1267"/>
        <v/>
      </c>
      <c r="C489" s="30" t="str">
        <f>IF(A489="","",LOOKUP(A489,'Table 1'!$A$3:$A$9999,'Table 1'!$I$3:$I$9999))</f>
        <v/>
      </c>
      <c r="D489" s="115"/>
      <c r="E489" s="71" t="str">
        <f t="shared" si="1288"/>
        <v/>
      </c>
      <c r="F489" s="14" t="str">
        <f t="shared" ref="F489" si="1312">IFERROR(AVERAGE(D487:D491),"")</f>
        <v/>
      </c>
      <c r="G489" s="73" t="str">
        <f t="shared" ref="G489" si="1313">IFERROR(_xlfn.STDEV.S(D487:D491),"")</f>
        <v/>
      </c>
      <c r="H489" s="77" t="str">
        <f t="shared" si="1291"/>
        <v/>
      </c>
    </row>
    <row r="490" spans="1:8" s="139" customFormat="1" x14ac:dyDescent="0.2">
      <c r="A490" s="30" t="str">
        <f t="shared" ref="A490" si="1314">IF(A487="","",A487)</f>
        <v/>
      </c>
      <c r="B490" s="30" t="str">
        <f t="shared" si="1270"/>
        <v/>
      </c>
      <c r="C490" s="30" t="str">
        <f>IF(A490="","",LOOKUP(A490,'Table 1'!$A$3:$A$9999,'Table 1'!$I$3:$I$9999))</f>
        <v/>
      </c>
      <c r="D490" s="115"/>
      <c r="E490" s="71" t="str">
        <f t="shared" si="1288"/>
        <v/>
      </c>
      <c r="F490" s="14" t="str">
        <f t="shared" ref="F490" si="1315">IFERROR(AVERAGE(D487:D491),"")</f>
        <v/>
      </c>
      <c r="G490" s="73" t="str">
        <f t="shared" ref="G490" si="1316">IFERROR(_xlfn.STDEV.S(D487:D491),"")</f>
        <v/>
      </c>
      <c r="H490" s="77" t="str">
        <f t="shared" si="1291"/>
        <v/>
      </c>
    </row>
    <row r="491" spans="1:8" s="139" customFormat="1" ht="16" thickBot="1" x14ac:dyDescent="0.25">
      <c r="A491" s="29" t="str">
        <f t="shared" ref="A491" si="1317">IF(A487="","",A487)</f>
        <v/>
      </c>
      <c r="B491" s="30" t="str">
        <f t="shared" si="1273"/>
        <v/>
      </c>
      <c r="C491" s="29" t="str">
        <f>IF(A491="","",LOOKUP(A491,'Table 1'!$A$3:$A$9999,'Table 1'!$I$3:$I$9999))</f>
        <v/>
      </c>
      <c r="D491" s="117"/>
      <c r="E491" s="72" t="str">
        <f t="shared" si="1288"/>
        <v/>
      </c>
      <c r="F491" s="13" t="str">
        <f t="shared" ref="F491" si="1318">IFERROR(AVERAGE(D487:D491),"")</f>
        <v/>
      </c>
      <c r="G491" s="74" t="str">
        <f t="shared" ref="G491" si="1319">IFERROR(_xlfn.STDEV.S(D487:D491),"")</f>
        <v/>
      </c>
      <c r="H491" s="78" t="str">
        <f t="shared" si="1291"/>
        <v/>
      </c>
    </row>
    <row r="492" spans="1:8" s="139" customFormat="1" x14ac:dyDescent="0.2">
      <c r="A492" s="113"/>
      <c r="B492" s="113"/>
      <c r="C492" s="31" t="str">
        <f>IF(A492="","",LOOKUP(A492,'Table 1'!$A$3:$A$9999,'Table 1'!$I$3:$I$9999))</f>
        <v/>
      </c>
      <c r="D492" s="116"/>
      <c r="E492" s="70" t="str">
        <f t="shared" si="1288"/>
        <v/>
      </c>
      <c r="F492" s="15" t="str">
        <f t="shared" ref="F492" si="1320">IFERROR(AVERAGE(D492:D496),"")</f>
        <v/>
      </c>
      <c r="G492" s="15" t="str">
        <f t="shared" ref="G492" si="1321">IFERROR(_xlfn.STDEV.S(D492:D496),"")</f>
        <v/>
      </c>
      <c r="H492" s="76" t="str">
        <f t="shared" si="1291"/>
        <v/>
      </c>
    </row>
    <row r="493" spans="1:8" s="139" customFormat="1" x14ac:dyDescent="0.2">
      <c r="A493" s="30" t="str">
        <f t="shared" ref="A493" si="1322">IF(A492="","",A492)</f>
        <v/>
      </c>
      <c r="B493" s="30" t="str">
        <f t="shared" si="1308"/>
        <v/>
      </c>
      <c r="C493" s="30" t="str">
        <f>IF(A493="","",LOOKUP(A493,'Table 1'!$A$3:$A$9999,'Table 1'!$I$3:$I$9999))</f>
        <v/>
      </c>
      <c r="D493" s="115"/>
      <c r="E493" s="71" t="str">
        <f t="shared" si="1288"/>
        <v/>
      </c>
      <c r="F493" s="14" t="str">
        <f t="shared" ref="F493" si="1323">IFERROR(AVERAGE(D492:D496),"")</f>
        <v/>
      </c>
      <c r="G493" s="73" t="str">
        <f t="shared" ref="G493" si="1324">IFERROR(_xlfn.STDEV.S(D492:D496),"")</f>
        <v/>
      </c>
      <c r="H493" s="77" t="str">
        <f t="shared" si="1291"/>
        <v/>
      </c>
    </row>
    <row r="494" spans="1:8" s="139" customFormat="1" x14ac:dyDescent="0.2">
      <c r="A494" s="30" t="str">
        <f t="shared" ref="A494:B509" si="1325">IF(A492="","",A492)</f>
        <v/>
      </c>
      <c r="B494" s="30" t="str">
        <f t="shared" si="1325"/>
        <v/>
      </c>
      <c r="C494" s="30" t="str">
        <f>IF(A494="","",LOOKUP(A494,'Table 1'!$A$3:$A$9999,'Table 1'!$I$3:$I$9999))</f>
        <v/>
      </c>
      <c r="D494" s="115"/>
      <c r="E494" s="71" t="str">
        <f t="shared" si="1288"/>
        <v/>
      </c>
      <c r="F494" s="14" t="str">
        <f t="shared" ref="F494" si="1326">IFERROR(AVERAGE(D492:D496),"")</f>
        <v/>
      </c>
      <c r="G494" s="73" t="str">
        <f t="shared" ref="G494" si="1327">IFERROR(_xlfn.STDEV.S(D492:D496),"")</f>
        <v/>
      </c>
      <c r="H494" s="77" t="str">
        <f t="shared" si="1291"/>
        <v/>
      </c>
    </row>
    <row r="495" spans="1:8" s="139" customFormat="1" x14ac:dyDescent="0.2">
      <c r="A495" s="30" t="str">
        <f t="shared" ref="A495:B510" si="1328">IF(A492="","",A492)</f>
        <v/>
      </c>
      <c r="B495" s="30" t="str">
        <f t="shared" si="1328"/>
        <v/>
      </c>
      <c r="C495" s="30" t="str">
        <f>IF(A495="","",LOOKUP(A495,'Table 1'!$A$3:$A$9999,'Table 1'!$I$3:$I$9999))</f>
        <v/>
      </c>
      <c r="D495" s="115"/>
      <c r="E495" s="71" t="str">
        <f t="shared" si="1288"/>
        <v/>
      </c>
      <c r="F495" s="14" t="str">
        <f t="shared" ref="F495" si="1329">IFERROR(AVERAGE(D492:D496),"")</f>
        <v/>
      </c>
      <c r="G495" s="73" t="str">
        <f t="shared" ref="G495" si="1330">IFERROR(_xlfn.STDEV.S(D492:D496),"")</f>
        <v/>
      </c>
      <c r="H495" s="77" t="str">
        <f t="shared" si="1291"/>
        <v/>
      </c>
    </row>
    <row r="496" spans="1:8" s="139" customFormat="1" ht="16" thickBot="1" x14ac:dyDescent="0.25">
      <c r="A496" s="29" t="str">
        <f t="shared" ref="A496:B511" si="1331">IF(A492="","",A492)</f>
        <v/>
      </c>
      <c r="B496" s="30" t="str">
        <f t="shared" si="1331"/>
        <v/>
      </c>
      <c r="C496" s="29" t="str">
        <f>IF(A496="","",LOOKUP(A496,'Table 1'!$A$3:$A$9999,'Table 1'!$I$3:$I$9999))</f>
        <v/>
      </c>
      <c r="D496" s="117"/>
      <c r="E496" s="72" t="str">
        <f t="shared" si="1288"/>
        <v/>
      </c>
      <c r="F496" s="13" t="str">
        <f t="shared" ref="F496" si="1332">IFERROR(AVERAGE(D492:D496),"")</f>
        <v/>
      </c>
      <c r="G496" s="74" t="str">
        <f t="shared" ref="G496" si="1333">IFERROR(_xlfn.STDEV.S(D492:D496),"")</f>
        <v/>
      </c>
      <c r="H496" s="78" t="str">
        <f t="shared" si="1291"/>
        <v/>
      </c>
    </row>
    <row r="497" spans="1:8" s="139" customFormat="1" x14ac:dyDescent="0.2">
      <c r="A497" s="113"/>
      <c r="B497" s="113"/>
      <c r="C497" s="31" t="str">
        <f>IF(A497="","",LOOKUP(A497,'Table 1'!$A$3:$A$9999,'Table 1'!$I$3:$I$9999))</f>
        <v/>
      </c>
      <c r="D497" s="116"/>
      <c r="E497" s="70" t="str">
        <f t="shared" si="1288"/>
        <v/>
      </c>
      <c r="F497" s="15" t="str">
        <f t="shared" ref="F497" si="1334">IFERROR(AVERAGE(D497:D501),"")</f>
        <v/>
      </c>
      <c r="G497" s="15" t="str">
        <f t="shared" ref="G497" si="1335">IFERROR(_xlfn.STDEV.S(D497:D501),"")</f>
        <v/>
      </c>
      <c r="H497" s="76" t="str">
        <f t="shared" si="1291"/>
        <v/>
      </c>
    </row>
    <row r="498" spans="1:8" s="139" customFormat="1" x14ac:dyDescent="0.2">
      <c r="A498" s="30" t="str">
        <f t="shared" ref="A498" si="1336">IF(A497="","",A497)</f>
        <v/>
      </c>
      <c r="B498" s="30" t="str">
        <f t="shared" si="1308"/>
        <v/>
      </c>
      <c r="C498" s="30" t="str">
        <f>IF(A498="","",LOOKUP(A498,'Table 1'!$A$3:$A$9999,'Table 1'!$I$3:$I$9999))</f>
        <v/>
      </c>
      <c r="D498" s="115"/>
      <c r="E498" s="71" t="str">
        <f t="shared" si="1288"/>
        <v/>
      </c>
      <c r="F498" s="14" t="str">
        <f t="shared" ref="F498" si="1337">IFERROR(AVERAGE(D497:D501),"")</f>
        <v/>
      </c>
      <c r="G498" s="73" t="str">
        <f t="shared" ref="G498" si="1338">IFERROR(_xlfn.STDEV.S(D497:D501),"")</f>
        <v/>
      </c>
      <c r="H498" s="77" t="str">
        <f t="shared" si="1291"/>
        <v/>
      </c>
    </row>
    <row r="499" spans="1:8" s="139" customFormat="1" x14ac:dyDescent="0.2">
      <c r="A499" s="30" t="str">
        <f t="shared" ref="A499" si="1339">IF(A497="","",A497)</f>
        <v/>
      </c>
      <c r="B499" s="30" t="str">
        <f t="shared" si="1325"/>
        <v/>
      </c>
      <c r="C499" s="30" t="str">
        <f>IF(A499="","",LOOKUP(A499,'Table 1'!$A$3:$A$9999,'Table 1'!$I$3:$I$9999))</f>
        <v/>
      </c>
      <c r="D499" s="115"/>
      <c r="E499" s="71" t="str">
        <f t="shared" si="1288"/>
        <v/>
      </c>
      <c r="F499" s="14" t="str">
        <f t="shared" ref="F499" si="1340">IFERROR(AVERAGE(D497:D501),"")</f>
        <v/>
      </c>
      <c r="G499" s="73" t="str">
        <f t="shared" ref="G499" si="1341">IFERROR(_xlfn.STDEV.S(D497:D501),"")</f>
        <v/>
      </c>
      <c r="H499" s="77" t="str">
        <f t="shared" si="1291"/>
        <v/>
      </c>
    </row>
    <row r="500" spans="1:8" s="139" customFormat="1" x14ac:dyDescent="0.2">
      <c r="A500" s="30" t="str">
        <f t="shared" ref="A500" si="1342">IF(A497="","",A497)</f>
        <v/>
      </c>
      <c r="B500" s="30" t="str">
        <f t="shared" si="1328"/>
        <v/>
      </c>
      <c r="C500" s="30" t="str">
        <f>IF(A500="","",LOOKUP(A500,'Table 1'!$A$3:$A$9999,'Table 1'!$I$3:$I$9999))</f>
        <v/>
      </c>
      <c r="D500" s="115"/>
      <c r="E500" s="71" t="str">
        <f t="shared" si="1288"/>
        <v/>
      </c>
      <c r="F500" s="14" t="str">
        <f t="shared" ref="F500" si="1343">IFERROR(AVERAGE(D497:D501),"")</f>
        <v/>
      </c>
      <c r="G500" s="73" t="str">
        <f t="shared" ref="G500" si="1344">IFERROR(_xlfn.STDEV.S(D497:D501),"")</f>
        <v/>
      </c>
      <c r="H500" s="77" t="str">
        <f t="shared" si="1291"/>
        <v/>
      </c>
    </row>
    <row r="501" spans="1:8" s="139" customFormat="1" ht="16" thickBot="1" x14ac:dyDescent="0.25">
      <c r="A501" s="29" t="str">
        <f t="shared" ref="A501" si="1345">IF(A497="","",A497)</f>
        <v/>
      </c>
      <c r="B501" s="30" t="str">
        <f t="shared" si="1331"/>
        <v/>
      </c>
      <c r="C501" s="29" t="str">
        <f>IF(A501="","",LOOKUP(A501,'Table 1'!$A$3:$A$9999,'Table 1'!$I$3:$I$9999))</f>
        <v/>
      </c>
      <c r="D501" s="117"/>
      <c r="E501" s="72" t="str">
        <f t="shared" si="1288"/>
        <v/>
      </c>
      <c r="F501" s="13" t="str">
        <f t="shared" ref="F501" si="1346">IFERROR(AVERAGE(D497:D501),"")</f>
        <v/>
      </c>
      <c r="G501" s="74" t="str">
        <f t="shared" ref="G501" si="1347">IFERROR(_xlfn.STDEV.S(D497:D501),"")</f>
        <v/>
      </c>
      <c r="H501" s="78" t="str">
        <f t="shared" si="1291"/>
        <v/>
      </c>
    </row>
    <row r="502" spans="1:8" s="139" customFormat="1" x14ac:dyDescent="0.2">
      <c r="A502" s="113"/>
      <c r="B502" s="113"/>
      <c r="C502" s="31" t="str">
        <f>IF(A502="","",LOOKUP(A502,'Table 1'!$A$3:$A$9999,'Table 1'!$I$3:$I$9999))</f>
        <v/>
      </c>
      <c r="D502" s="116"/>
      <c r="E502" s="70" t="str">
        <f t="shared" si="1288"/>
        <v/>
      </c>
      <c r="F502" s="15" t="str">
        <f t="shared" ref="F502" si="1348">IFERROR(AVERAGE(D502:D506),"")</f>
        <v/>
      </c>
      <c r="G502" s="15" t="str">
        <f t="shared" ref="G502" si="1349">IFERROR(_xlfn.STDEV.S(D502:D506),"")</f>
        <v/>
      </c>
      <c r="H502" s="76" t="str">
        <f t="shared" si="1291"/>
        <v/>
      </c>
    </row>
    <row r="503" spans="1:8" s="139" customFormat="1" x14ac:dyDescent="0.2">
      <c r="A503" s="30" t="str">
        <f t="shared" ref="A503" si="1350">IF(A502="","",A502)</f>
        <v/>
      </c>
      <c r="B503" s="30" t="str">
        <f t="shared" si="1308"/>
        <v/>
      </c>
      <c r="C503" s="30" t="str">
        <f>IF(A503="","",LOOKUP(A503,'Table 1'!$A$3:$A$9999,'Table 1'!$I$3:$I$9999))</f>
        <v/>
      </c>
      <c r="D503" s="115"/>
      <c r="E503" s="71" t="str">
        <f t="shared" si="1288"/>
        <v/>
      </c>
      <c r="F503" s="14" t="str">
        <f t="shared" ref="F503" si="1351">IFERROR(AVERAGE(D502:D506),"")</f>
        <v/>
      </c>
      <c r="G503" s="73" t="str">
        <f t="shared" ref="G503" si="1352">IFERROR(_xlfn.STDEV.S(D502:D506),"")</f>
        <v/>
      </c>
      <c r="H503" s="77" t="str">
        <f t="shared" si="1291"/>
        <v/>
      </c>
    </row>
    <row r="504" spans="1:8" s="139" customFormat="1" x14ac:dyDescent="0.2">
      <c r="A504" s="30" t="str">
        <f t="shared" ref="A504" si="1353">IF(A502="","",A502)</f>
        <v/>
      </c>
      <c r="B504" s="30" t="str">
        <f t="shared" si="1325"/>
        <v/>
      </c>
      <c r="C504" s="30" t="str">
        <f>IF(A504="","",LOOKUP(A504,'Table 1'!$A$3:$A$9999,'Table 1'!$I$3:$I$9999))</f>
        <v/>
      </c>
      <c r="D504" s="115"/>
      <c r="E504" s="71" t="str">
        <f t="shared" si="1288"/>
        <v/>
      </c>
      <c r="F504" s="14" t="str">
        <f t="shared" ref="F504" si="1354">IFERROR(AVERAGE(D502:D506),"")</f>
        <v/>
      </c>
      <c r="G504" s="73" t="str">
        <f t="shared" ref="G504" si="1355">IFERROR(_xlfn.STDEV.S(D502:D506),"")</f>
        <v/>
      </c>
      <c r="H504" s="77" t="str">
        <f t="shared" si="1291"/>
        <v/>
      </c>
    </row>
    <row r="505" spans="1:8" s="139" customFormat="1" x14ac:dyDescent="0.2">
      <c r="A505" s="30" t="str">
        <f t="shared" ref="A505" si="1356">IF(A502="","",A502)</f>
        <v/>
      </c>
      <c r="B505" s="30" t="str">
        <f t="shared" si="1328"/>
        <v/>
      </c>
      <c r="C505" s="30" t="str">
        <f>IF(A505="","",LOOKUP(A505,'Table 1'!$A$3:$A$9999,'Table 1'!$I$3:$I$9999))</f>
        <v/>
      </c>
      <c r="D505" s="115"/>
      <c r="E505" s="71" t="str">
        <f t="shared" si="1288"/>
        <v/>
      </c>
      <c r="F505" s="14" t="str">
        <f t="shared" ref="F505" si="1357">IFERROR(AVERAGE(D502:D506),"")</f>
        <v/>
      </c>
      <c r="G505" s="73" t="str">
        <f t="shared" ref="G505" si="1358">IFERROR(_xlfn.STDEV.S(D502:D506),"")</f>
        <v/>
      </c>
      <c r="H505" s="77" t="str">
        <f t="shared" si="1291"/>
        <v/>
      </c>
    </row>
    <row r="506" spans="1:8" s="139" customFormat="1" ht="16" thickBot="1" x14ac:dyDescent="0.25">
      <c r="A506" s="29" t="str">
        <f t="shared" ref="A506" si="1359">IF(A502="","",A502)</f>
        <v/>
      </c>
      <c r="B506" s="30" t="str">
        <f t="shared" si="1331"/>
        <v/>
      </c>
      <c r="C506" s="29" t="str">
        <f>IF(A506="","",LOOKUP(A506,'Table 1'!$A$3:$A$9999,'Table 1'!$I$3:$I$9999))</f>
        <v/>
      </c>
      <c r="D506" s="117"/>
      <c r="E506" s="72" t="str">
        <f t="shared" si="1288"/>
        <v/>
      </c>
      <c r="F506" s="13" t="str">
        <f t="shared" ref="F506" si="1360">IFERROR(AVERAGE(D502:D506),"")</f>
        <v/>
      </c>
      <c r="G506" s="74" t="str">
        <f t="shared" ref="G506" si="1361">IFERROR(_xlfn.STDEV.S(D502:D506),"")</f>
        <v/>
      </c>
      <c r="H506" s="78" t="str">
        <f t="shared" si="1291"/>
        <v/>
      </c>
    </row>
    <row r="507" spans="1:8" s="139" customFormat="1" x14ac:dyDescent="0.2">
      <c r="A507" s="113"/>
      <c r="B507" s="113"/>
      <c r="C507" s="31" t="str">
        <f>IF(A507="","",LOOKUP(A507,'Table 1'!$A$3:$A$9999,'Table 1'!$I$3:$I$9999))</f>
        <v/>
      </c>
      <c r="D507" s="116"/>
      <c r="E507" s="70" t="str">
        <f t="shared" si="1288"/>
        <v/>
      </c>
      <c r="F507" s="15" t="str">
        <f t="shared" ref="F507" si="1362">IFERROR(AVERAGE(D507:D511),"")</f>
        <v/>
      </c>
      <c r="G507" s="15" t="str">
        <f t="shared" ref="G507" si="1363">IFERROR(_xlfn.STDEV.S(D507:D511),"")</f>
        <v/>
      </c>
      <c r="H507" s="76" t="str">
        <f t="shared" si="1291"/>
        <v/>
      </c>
    </row>
    <row r="508" spans="1:8" s="139" customFormat="1" x14ac:dyDescent="0.2">
      <c r="A508" s="30" t="str">
        <f t="shared" ref="A508" si="1364">IF(A507="","",A507)</f>
        <v/>
      </c>
      <c r="B508" s="30" t="str">
        <f t="shared" si="1308"/>
        <v/>
      </c>
      <c r="C508" s="30" t="str">
        <f>IF(A508="","",LOOKUP(A508,'Table 1'!$A$3:$A$9999,'Table 1'!$I$3:$I$9999))</f>
        <v/>
      </c>
      <c r="D508" s="115"/>
      <c r="E508" s="71" t="str">
        <f t="shared" si="1288"/>
        <v/>
      </c>
      <c r="F508" s="14" t="str">
        <f t="shared" ref="F508" si="1365">IFERROR(AVERAGE(D507:D511),"")</f>
        <v/>
      </c>
      <c r="G508" s="73" t="str">
        <f t="shared" ref="G508" si="1366">IFERROR(_xlfn.STDEV.S(D507:D511),"")</f>
        <v/>
      </c>
      <c r="H508" s="77" t="str">
        <f t="shared" si="1291"/>
        <v/>
      </c>
    </row>
    <row r="509" spans="1:8" s="139" customFormat="1" x14ac:dyDescent="0.2">
      <c r="A509" s="30" t="str">
        <f t="shared" ref="A509" si="1367">IF(A507="","",A507)</f>
        <v/>
      </c>
      <c r="B509" s="30" t="str">
        <f t="shared" si="1325"/>
        <v/>
      </c>
      <c r="C509" s="30" t="str">
        <f>IF(A509="","",LOOKUP(A509,'Table 1'!$A$3:$A$9999,'Table 1'!$I$3:$I$9999))</f>
        <v/>
      </c>
      <c r="D509" s="115"/>
      <c r="E509" s="71" t="str">
        <f t="shared" si="1288"/>
        <v/>
      </c>
      <c r="F509" s="14" t="str">
        <f t="shared" ref="F509" si="1368">IFERROR(AVERAGE(D507:D511),"")</f>
        <v/>
      </c>
      <c r="G509" s="73" t="str">
        <f t="shared" ref="G509" si="1369">IFERROR(_xlfn.STDEV.S(D507:D511),"")</f>
        <v/>
      </c>
      <c r="H509" s="77" t="str">
        <f t="shared" si="1291"/>
        <v/>
      </c>
    </row>
    <row r="510" spans="1:8" s="139" customFormat="1" x14ac:dyDescent="0.2">
      <c r="A510" s="30" t="str">
        <f t="shared" ref="A510" si="1370">IF(A507="","",A507)</f>
        <v/>
      </c>
      <c r="B510" s="30" t="str">
        <f t="shared" si="1328"/>
        <v/>
      </c>
      <c r="C510" s="30" t="str">
        <f>IF(A510="","",LOOKUP(A510,'Table 1'!$A$3:$A$9999,'Table 1'!$I$3:$I$9999))</f>
        <v/>
      </c>
      <c r="D510" s="115"/>
      <c r="E510" s="71" t="str">
        <f t="shared" si="1288"/>
        <v/>
      </c>
      <c r="F510" s="14" t="str">
        <f t="shared" ref="F510" si="1371">IFERROR(AVERAGE(D507:D511),"")</f>
        <v/>
      </c>
      <c r="G510" s="73" t="str">
        <f t="shared" ref="G510" si="1372">IFERROR(_xlfn.STDEV.S(D507:D511),"")</f>
        <v/>
      </c>
      <c r="H510" s="77" t="str">
        <f t="shared" si="1291"/>
        <v/>
      </c>
    </row>
    <row r="511" spans="1:8" s="139" customFormat="1" ht="16" thickBot="1" x14ac:dyDescent="0.25">
      <c r="A511" s="29" t="str">
        <f t="shared" ref="A511" si="1373">IF(A507="","",A507)</f>
        <v/>
      </c>
      <c r="B511" s="30" t="str">
        <f t="shared" si="1331"/>
        <v/>
      </c>
      <c r="C511" s="29" t="str">
        <f>IF(A511="","",LOOKUP(A511,'Table 1'!$A$3:$A$9999,'Table 1'!$I$3:$I$9999))</f>
        <v/>
      </c>
      <c r="D511" s="117"/>
      <c r="E511" s="72" t="str">
        <f t="shared" si="1288"/>
        <v/>
      </c>
      <c r="F511" s="13" t="str">
        <f t="shared" ref="F511" si="1374">IFERROR(AVERAGE(D507:D511),"")</f>
        <v/>
      </c>
      <c r="G511" s="74" t="str">
        <f t="shared" ref="G511" si="1375">IFERROR(_xlfn.STDEV.S(D507:D511),"")</f>
        <v/>
      </c>
      <c r="H511" s="78" t="str">
        <f t="shared" si="1291"/>
        <v/>
      </c>
    </row>
    <row r="512" spans="1:8" s="139" customFormat="1" x14ac:dyDescent="0.2">
      <c r="A512" s="113"/>
      <c r="B512" s="113"/>
      <c r="C512" s="31" t="str">
        <f>IF(A512="","",LOOKUP(A512,'Table 1'!$A$3:$A$9999,'Table 1'!$I$3:$I$9999))</f>
        <v/>
      </c>
      <c r="D512" s="116"/>
      <c r="E512" s="70" t="str">
        <f t="shared" si="1288"/>
        <v/>
      </c>
      <c r="F512" s="15" t="str">
        <f t="shared" ref="F512" si="1376">IFERROR(AVERAGE(D512:D516),"")</f>
        <v/>
      </c>
      <c r="G512" s="15" t="str">
        <f t="shared" ref="G512" si="1377">IFERROR(_xlfn.STDEV.S(D512:D516),"")</f>
        <v/>
      </c>
      <c r="H512" s="76" t="str">
        <f t="shared" si="1291"/>
        <v/>
      </c>
    </row>
    <row r="513" spans="1:8" s="139" customFormat="1" x14ac:dyDescent="0.2">
      <c r="A513" s="30" t="str">
        <f t="shared" ref="A513" si="1378">IF(A512="","",A512)</f>
        <v/>
      </c>
      <c r="B513" s="30" t="str">
        <f t="shared" si="1308"/>
        <v/>
      </c>
      <c r="C513" s="30" t="str">
        <f>IF(A513="","",LOOKUP(A513,'Table 1'!$A$3:$A$9999,'Table 1'!$I$3:$I$9999))</f>
        <v/>
      </c>
      <c r="D513" s="115"/>
      <c r="E513" s="71" t="str">
        <f t="shared" si="1288"/>
        <v/>
      </c>
      <c r="F513" s="14" t="str">
        <f t="shared" ref="F513" si="1379">IFERROR(AVERAGE(D512:D516),"")</f>
        <v/>
      </c>
      <c r="G513" s="73" t="str">
        <f t="shared" ref="G513" si="1380">IFERROR(_xlfn.STDEV.S(D512:D516),"")</f>
        <v/>
      </c>
      <c r="H513" s="77" t="str">
        <f t="shared" si="1291"/>
        <v/>
      </c>
    </row>
    <row r="514" spans="1:8" s="139" customFormat="1" x14ac:dyDescent="0.2">
      <c r="A514" s="30" t="str">
        <f t="shared" ref="A514:B529" si="1381">IF(A512="","",A512)</f>
        <v/>
      </c>
      <c r="B514" s="30" t="str">
        <f t="shared" si="1381"/>
        <v/>
      </c>
      <c r="C514" s="30" t="str">
        <f>IF(A514="","",LOOKUP(A514,'Table 1'!$A$3:$A$9999,'Table 1'!$I$3:$I$9999))</f>
        <v/>
      </c>
      <c r="D514" s="115"/>
      <c r="E514" s="71" t="str">
        <f t="shared" si="1288"/>
        <v/>
      </c>
      <c r="F514" s="14" t="str">
        <f t="shared" ref="F514" si="1382">IFERROR(AVERAGE(D512:D516),"")</f>
        <v/>
      </c>
      <c r="G514" s="73" t="str">
        <f t="shared" ref="G514" si="1383">IFERROR(_xlfn.STDEV.S(D512:D516),"")</f>
        <v/>
      </c>
      <c r="H514" s="77" t="str">
        <f t="shared" si="1291"/>
        <v/>
      </c>
    </row>
    <row r="515" spans="1:8" s="139" customFormat="1" x14ac:dyDescent="0.2">
      <c r="A515" s="30" t="str">
        <f t="shared" ref="A515:B530" si="1384">IF(A512="","",A512)</f>
        <v/>
      </c>
      <c r="B515" s="30" t="str">
        <f t="shared" si="1384"/>
        <v/>
      </c>
      <c r="C515" s="30" t="str">
        <f>IF(A515="","",LOOKUP(A515,'Table 1'!$A$3:$A$9999,'Table 1'!$I$3:$I$9999))</f>
        <v/>
      </c>
      <c r="D515" s="115"/>
      <c r="E515" s="71" t="str">
        <f t="shared" si="1288"/>
        <v/>
      </c>
      <c r="F515" s="14" t="str">
        <f t="shared" ref="F515" si="1385">IFERROR(AVERAGE(D512:D516),"")</f>
        <v/>
      </c>
      <c r="G515" s="73" t="str">
        <f t="shared" ref="G515" si="1386">IFERROR(_xlfn.STDEV.S(D512:D516),"")</f>
        <v/>
      </c>
      <c r="H515" s="77" t="str">
        <f t="shared" si="1291"/>
        <v/>
      </c>
    </row>
    <row r="516" spans="1:8" s="139" customFormat="1" ht="16" thickBot="1" x14ac:dyDescent="0.25">
      <c r="A516" s="29" t="str">
        <f t="shared" ref="A516:B531" si="1387">IF(A512="","",A512)</f>
        <v/>
      </c>
      <c r="B516" s="30" t="str">
        <f t="shared" si="1387"/>
        <v/>
      </c>
      <c r="C516" s="29" t="str">
        <f>IF(A516="","",LOOKUP(A516,'Table 1'!$A$3:$A$9999,'Table 1'!$I$3:$I$9999))</f>
        <v/>
      </c>
      <c r="D516" s="117"/>
      <c r="E516" s="72" t="str">
        <f t="shared" si="1288"/>
        <v/>
      </c>
      <c r="F516" s="13" t="str">
        <f t="shared" ref="F516" si="1388">IFERROR(AVERAGE(D512:D516),"")</f>
        <v/>
      </c>
      <c r="G516" s="74" t="str">
        <f t="shared" ref="G516" si="1389">IFERROR(_xlfn.STDEV.S(D512:D516),"")</f>
        <v/>
      </c>
      <c r="H516" s="78" t="str">
        <f t="shared" si="1291"/>
        <v/>
      </c>
    </row>
    <row r="517" spans="1:8" s="139" customFormat="1" x14ac:dyDescent="0.2">
      <c r="A517" s="113"/>
      <c r="B517" s="113"/>
      <c r="C517" s="31" t="str">
        <f>IF(A517="","",LOOKUP(A517,'Table 1'!$A$3:$A$9999,'Table 1'!$I$3:$I$9999))</f>
        <v/>
      </c>
      <c r="D517" s="116"/>
      <c r="E517" s="70" t="str">
        <f t="shared" si="1288"/>
        <v/>
      </c>
      <c r="F517" s="15" t="str">
        <f t="shared" ref="F517" si="1390">IFERROR(AVERAGE(D517:D521),"")</f>
        <v/>
      </c>
      <c r="G517" s="15" t="str">
        <f t="shared" ref="G517" si="1391">IFERROR(_xlfn.STDEV.S(D517:D521),"")</f>
        <v/>
      </c>
      <c r="H517" s="76" t="str">
        <f t="shared" si="1291"/>
        <v/>
      </c>
    </row>
    <row r="518" spans="1:8" s="139" customFormat="1" x14ac:dyDescent="0.2">
      <c r="A518" s="30" t="str">
        <f t="shared" ref="A518" si="1392">IF(A517="","",A517)</f>
        <v/>
      </c>
      <c r="B518" s="30" t="str">
        <f t="shared" si="1308"/>
        <v/>
      </c>
      <c r="C518" s="30" t="str">
        <f>IF(A518="","",LOOKUP(A518,'Table 1'!$A$3:$A$9999,'Table 1'!$I$3:$I$9999))</f>
        <v/>
      </c>
      <c r="D518" s="115"/>
      <c r="E518" s="71" t="str">
        <f t="shared" si="1288"/>
        <v/>
      </c>
      <c r="F518" s="14" t="str">
        <f t="shared" ref="F518" si="1393">IFERROR(AVERAGE(D517:D521),"")</f>
        <v/>
      </c>
      <c r="G518" s="73" t="str">
        <f t="shared" ref="G518" si="1394">IFERROR(_xlfn.STDEV.S(D517:D521),"")</f>
        <v/>
      </c>
      <c r="H518" s="77" t="str">
        <f t="shared" si="1291"/>
        <v/>
      </c>
    </row>
    <row r="519" spans="1:8" s="139" customFormat="1" x14ac:dyDescent="0.2">
      <c r="A519" s="30" t="str">
        <f t="shared" ref="A519" si="1395">IF(A517="","",A517)</f>
        <v/>
      </c>
      <c r="B519" s="30" t="str">
        <f t="shared" si="1381"/>
        <v/>
      </c>
      <c r="C519" s="30" t="str">
        <f>IF(A519="","",LOOKUP(A519,'Table 1'!$A$3:$A$9999,'Table 1'!$I$3:$I$9999))</f>
        <v/>
      </c>
      <c r="D519" s="115"/>
      <c r="E519" s="71" t="str">
        <f t="shared" si="1288"/>
        <v/>
      </c>
      <c r="F519" s="14" t="str">
        <f t="shared" ref="F519" si="1396">IFERROR(AVERAGE(D517:D521),"")</f>
        <v/>
      </c>
      <c r="G519" s="73" t="str">
        <f t="shared" ref="G519" si="1397">IFERROR(_xlfn.STDEV.S(D517:D521),"")</f>
        <v/>
      </c>
      <c r="H519" s="77" t="str">
        <f t="shared" si="1291"/>
        <v/>
      </c>
    </row>
    <row r="520" spans="1:8" s="139" customFormat="1" x14ac:dyDescent="0.2">
      <c r="A520" s="30" t="str">
        <f t="shared" ref="A520" si="1398">IF(A517="","",A517)</f>
        <v/>
      </c>
      <c r="B520" s="30" t="str">
        <f t="shared" si="1384"/>
        <v/>
      </c>
      <c r="C520" s="30" t="str">
        <f>IF(A520="","",LOOKUP(A520,'Table 1'!$A$3:$A$9999,'Table 1'!$I$3:$I$9999))</f>
        <v/>
      </c>
      <c r="D520" s="115"/>
      <c r="E520" s="71" t="str">
        <f t="shared" si="1288"/>
        <v/>
      </c>
      <c r="F520" s="14" t="str">
        <f t="shared" ref="F520" si="1399">IFERROR(AVERAGE(D517:D521),"")</f>
        <v/>
      </c>
      <c r="G520" s="73" t="str">
        <f t="shared" ref="G520" si="1400">IFERROR(_xlfn.STDEV.S(D517:D521),"")</f>
        <v/>
      </c>
      <c r="H520" s="77" t="str">
        <f t="shared" si="1291"/>
        <v/>
      </c>
    </row>
    <row r="521" spans="1:8" s="139" customFormat="1" ht="16" thickBot="1" x14ac:dyDescent="0.25">
      <c r="A521" s="29" t="str">
        <f t="shared" ref="A521" si="1401">IF(A517="","",A517)</f>
        <v/>
      </c>
      <c r="B521" s="30" t="str">
        <f t="shared" si="1387"/>
        <v/>
      </c>
      <c r="C521" s="29" t="str">
        <f>IF(A521="","",LOOKUP(A521,'Table 1'!$A$3:$A$9999,'Table 1'!$I$3:$I$9999))</f>
        <v/>
      </c>
      <c r="D521" s="117"/>
      <c r="E521" s="72" t="str">
        <f t="shared" si="1288"/>
        <v/>
      </c>
      <c r="F521" s="13" t="str">
        <f t="shared" ref="F521" si="1402">IFERROR(AVERAGE(D517:D521),"")</f>
        <v/>
      </c>
      <c r="G521" s="74" t="str">
        <f t="shared" ref="G521" si="1403">IFERROR(_xlfn.STDEV.S(D517:D521),"")</f>
        <v/>
      </c>
      <c r="H521" s="78" t="str">
        <f t="shared" si="1291"/>
        <v/>
      </c>
    </row>
    <row r="522" spans="1:8" s="139" customFormat="1" x14ac:dyDescent="0.2">
      <c r="A522" s="113"/>
      <c r="B522" s="113"/>
      <c r="C522" s="31" t="str">
        <f>IF(A522="","",LOOKUP(A522,'Table 1'!$A$3:$A$9999,'Table 1'!$I$3:$I$9999))</f>
        <v/>
      </c>
      <c r="D522" s="116"/>
      <c r="E522" s="70" t="str">
        <f t="shared" si="1288"/>
        <v/>
      </c>
      <c r="F522" s="15" t="str">
        <f t="shared" ref="F522" si="1404">IFERROR(AVERAGE(D522:D526),"")</f>
        <v/>
      </c>
      <c r="G522" s="15" t="str">
        <f t="shared" ref="G522" si="1405">IFERROR(_xlfn.STDEV.S(D522:D526),"")</f>
        <v/>
      </c>
      <c r="H522" s="76" t="str">
        <f t="shared" si="1291"/>
        <v/>
      </c>
    </row>
    <row r="523" spans="1:8" s="139" customFormat="1" x14ac:dyDescent="0.2">
      <c r="A523" s="30" t="str">
        <f t="shared" ref="A523" si="1406">IF(A522="","",A522)</f>
        <v/>
      </c>
      <c r="B523" s="30" t="str">
        <f t="shared" si="1308"/>
        <v/>
      </c>
      <c r="C523" s="30" t="str">
        <f>IF(A523="","",LOOKUP(A523,'Table 1'!$A$3:$A$9999,'Table 1'!$I$3:$I$9999))</f>
        <v/>
      </c>
      <c r="D523" s="115"/>
      <c r="E523" s="71" t="str">
        <f t="shared" si="1288"/>
        <v/>
      </c>
      <c r="F523" s="14" t="str">
        <f t="shared" ref="F523" si="1407">IFERROR(AVERAGE(D522:D526),"")</f>
        <v/>
      </c>
      <c r="G523" s="73" t="str">
        <f t="shared" ref="G523" si="1408">IFERROR(_xlfn.STDEV.S(D522:D526),"")</f>
        <v/>
      </c>
      <c r="H523" s="77" t="str">
        <f t="shared" si="1291"/>
        <v/>
      </c>
    </row>
    <row r="524" spans="1:8" s="139" customFormat="1" x14ac:dyDescent="0.2">
      <c r="A524" s="30" t="str">
        <f t="shared" ref="A524" si="1409">IF(A522="","",A522)</f>
        <v/>
      </c>
      <c r="B524" s="30" t="str">
        <f t="shared" si="1381"/>
        <v/>
      </c>
      <c r="C524" s="30" t="str">
        <f>IF(A524="","",LOOKUP(A524,'Table 1'!$A$3:$A$9999,'Table 1'!$I$3:$I$9999))</f>
        <v/>
      </c>
      <c r="D524" s="115"/>
      <c r="E524" s="71" t="str">
        <f t="shared" si="1288"/>
        <v/>
      </c>
      <c r="F524" s="14" t="str">
        <f t="shared" ref="F524" si="1410">IFERROR(AVERAGE(D522:D526),"")</f>
        <v/>
      </c>
      <c r="G524" s="73" t="str">
        <f t="shared" ref="G524" si="1411">IFERROR(_xlfn.STDEV.S(D522:D526),"")</f>
        <v/>
      </c>
      <c r="H524" s="77" t="str">
        <f t="shared" si="1291"/>
        <v/>
      </c>
    </row>
    <row r="525" spans="1:8" s="139" customFormat="1" x14ac:dyDescent="0.2">
      <c r="A525" s="30" t="str">
        <f t="shared" ref="A525" si="1412">IF(A522="","",A522)</f>
        <v/>
      </c>
      <c r="B525" s="30" t="str">
        <f t="shared" si="1384"/>
        <v/>
      </c>
      <c r="C525" s="30" t="str">
        <f>IF(A525="","",LOOKUP(A525,'Table 1'!$A$3:$A$9999,'Table 1'!$I$3:$I$9999))</f>
        <v/>
      </c>
      <c r="D525" s="115"/>
      <c r="E525" s="71" t="str">
        <f t="shared" si="1288"/>
        <v/>
      </c>
      <c r="F525" s="14" t="str">
        <f t="shared" ref="F525" si="1413">IFERROR(AVERAGE(D522:D526),"")</f>
        <v/>
      </c>
      <c r="G525" s="73" t="str">
        <f t="shared" ref="G525" si="1414">IFERROR(_xlfn.STDEV.S(D522:D526),"")</f>
        <v/>
      </c>
      <c r="H525" s="77" t="str">
        <f t="shared" si="1291"/>
        <v/>
      </c>
    </row>
    <row r="526" spans="1:8" s="139" customFormat="1" ht="16" thickBot="1" x14ac:dyDescent="0.25">
      <c r="A526" s="29" t="str">
        <f t="shared" ref="A526" si="1415">IF(A522="","",A522)</f>
        <v/>
      </c>
      <c r="B526" s="30" t="str">
        <f t="shared" si="1387"/>
        <v/>
      </c>
      <c r="C526" s="29" t="str">
        <f>IF(A526="","",LOOKUP(A526,'Table 1'!$A$3:$A$9999,'Table 1'!$I$3:$I$9999))</f>
        <v/>
      </c>
      <c r="D526" s="117"/>
      <c r="E526" s="72" t="str">
        <f t="shared" si="1288"/>
        <v/>
      </c>
      <c r="F526" s="13" t="str">
        <f t="shared" ref="F526" si="1416">IFERROR(AVERAGE(D522:D526),"")</f>
        <v/>
      </c>
      <c r="G526" s="74" t="str">
        <f t="shared" ref="G526" si="1417">IFERROR(_xlfn.STDEV.S(D522:D526),"")</f>
        <v/>
      </c>
      <c r="H526" s="78" t="str">
        <f t="shared" si="1291"/>
        <v/>
      </c>
    </row>
    <row r="527" spans="1:8" s="139" customFormat="1" x14ac:dyDescent="0.2">
      <c r="A527" s="113"/>
      <c r="B527" s="113"/>
      <c r="C527" s="31" t="str">
        <f>IF(A527="","",LOOKUP(A527,'Table 1'!$A$3:$A$9999,'Table 1'!$I$3:$I$9999))</f>
        <v/>
      </c>
      <c r="D527" s="116"/>
      <c r="E527" s="70" t="str">
        <f t="shared" si="1288"/>
        <v/>
      </c>
      <c r="F527" s="15" t="str">
        <f t="shared" ref="F527" si="1418">IFERROR(AVERAGE(D527:D531),"")</f>
        <v/>
      </c>
      <c r="G527" s="15" t="str">
        <f t="shared" ref="G527" si="1419">IFERROR(_xlfn.STDEV.S(D527:D531),"")</f>
        <v/>
      </c>
      <c r="H527" s="76" t="str">
        <f t="shared" si="1291"/>
        <v/>
      </c>
    </row>
    <row r="528" spans="1:8" s="139" customFormat="1" x14ac:dyDescent="0.2">
      <c r="A528" s="30" t="str">
        <f t="shared" ref="A528" si="1420">IF(A527="","",A527)</f>
        <v/>
      </c>
      <c r="B528" s="30" t="str">
        <f t="shared" si="1308"/>
        <v/>
      </c>
      <c r="C528" s="30" t="str">
        <f>IF(A528="","",LOOKUP(A528,'Table 1'!$A$3:$A$9999,'Table 1'!$I$3:$I$9999))</f>
        <v/>
      </c>
      <c r="D528" s="115"/>
      <c r="E528" s="71" t="str">
        <f t="shared" si="1288"/>
        <v/>
      </c>
      <c r="F528" s="14" t="str">
        <f t="shared" ref="F528" si="1421">IFERROR(AVERAGE(D527:D531),"")</f>
        <v/>
      </c>
      <c r="G528" s="73" t="str">
        <f t="shared" ref="G528" si="1422">IFERROR(_xlfn.STDEV.S(D527:D531),"")</f>
        <v/>
      </c>
      <c r="H528" s="77" t="str">
        <f t="shared" si="1291"/>
        <v/>
      </c>
    </row>
    <row r="529" spans="1:8" s="139" customFormat="1" x14ac:dyDescent="0.2">
      <c r="A529" s="30" t="str">
        <f t="shared" ref="A529" si="1423">IF(A527="","",A527)</f>
        <v/>
      </c>
      <c r="B529" s="30" t="str">
        <f t="shared" si="1381"/>
        <v/>
      </c>
      <c r="C529" s="30" t="str">
        <f>IF(A529="","",LOOKUP(A529,'Table 1'!$A$3:$A$9999,'Table 1'!$I$3:$I$9999))</f>
        <v/>
      </c>
      <c r="D529" s="115"/>
      <c r="E529" s="71" t="str">
        <f t="shared" si="1288"/>
        <v/>
      </c>
      <c r="F529" s="14" t="str">
        <f t="shared" ref="F529" si="1424">IFERROR(AVERAGE(D527:D531),"")</f>
        <v/>
      </c>
      <c r="G529" s="73" t="str">
        <f t="shared" ref="G529" si="1425">IFERROR(_xlfn.STDEV.S(D527:D531),"")</f>
        <v/>
      </c>
      <c r="H529" s="77" t="str">
        <f t="shared" si="1291"/>
        <v/>
      </c>
    </row>
    <row r="530" spans="1:8" s="139" customFormat="1" x14ac:dyDescent="0.2">
      <c r="A530" s="30" t="str">
        <f t="shared" ref="A530" si="1426">IF(A527="","",A527)</f>
        <v/>
      </c>
      <c r="B530" s="30" t="str">
        <f t="shared" si="1384"/>
        <v/>
      </c>
      <c r="C530" s="30" t="str">
        <f>IF(A530="","",LOOKUP(A530,'Table 1'!$A$3:$A$9999,'Table 1'!$I$3:$I$9999))</f>
        <v/>
      </c>
      <c r="D530" s="115"/>
      <c r="E530" s="71" t="str">
        <f t="shared" si="1288"/>
        <v/>
      </c>
      <c r="F530" s="14" t="str">
        <f t="shared" ref="F530" si="1427">IFERROR(AVERAGE(D527:D531),"")</f>
        <v/>
      </c>
      <c r="G530" s="73" t="str">
        <f t="shared" ref="G530" si="1428">IFERROR(_xlfn.STDEV.S(D527:D531),"")</f>
        <v/>
      </c>
      <c r="H530" s="77" t="str">
        <f t="shared" si="1291"/>
        <v/>
      </c>
    </row>
    <row r="531" spans="1:8" s="139" customFormat="1" ht="16" thickBot="1" x14ac:dyDescent="0.25">
      <c r="A531" s="29" t="str">
        <f t="shared" ref="A531" si="1429">IF(A527="","",A527)</f>
        <v/>
      </c>
      <c r="B531" s="30" t="str">
        <f t="shared" si="1387"/>
        <v/>
      </c>
      <c r="C531" s="29" t="str">
        <f>IF(A531="","",LOOKUP(A531,'Table 1'!$A$3:$A$9999,'Table 1'!$I$3:$I$9999))</f>
        <v/>
      </c>
      <c r="D531" s="117"/>
      <c r="E531" s="72" t="str">
        <f t="shared" si="1288"/>
        <v/>
      </c>
      <c r="F531" s="13" t="str">
        <f t="shared" ref="F531" si="1430">IFERROR(AVERAGE(D527:D531),"")</f>
        <v/>
      </c>
      <c r="G531" s="74" t="str">
        <f t="shared" ref="G531" si="1431">IFERROR(_xlfn.STDEV.S(D527:D531),"")</f>
        <v/>
      </c>
      <c r="H531" s="78" t="str">
        <f t="shared" si="1291"/>
        <v/>
      </c>
    </row>
    <row r="532" spans="1:8" s="139" customFormat="1" x14ac:dyDescent="0.2">
      <c r="A532" s="113"/>
      <c r="B532" s="113"/>
      <c r="C532" s="31" t="str">
        <f>IF(A532="","",LOOKUP(A532,'Table 1'!$A$3:$A$9999,'Table 1'!$I$3:$I$9999))</f>
        <v/>
      </c>
      <c r="D532" s="116"/>
      <c r="E532" s="70" t="str">
        <f t="shared" si="1288"/>
        <v/>
      </c>
      <c r="F532" s="15" t="str">
        <f t="shared" ref="F532" si="1432">IFERROR(AVERAGE(D532:D536),"")</f>
        <v/>
      </c>
      <c r="G532" s="15" t="str">
        <f t="shared" ref="G532" si="1433">IFERROR(_xlfn.STDEV.S(D532:D536),"")</f>
        <v/>
      </c>
      <c r="H532" s="76" t="str">
        <f t="shared" si="1291"/>
        <v/>
      </c>
    </row>
    <row r="533" spans="1:8" s="139" customFormat="1" x14ac:dyDescent="0.2">
      <c r="A533" s="30" t="str">
        <f t="shared" ref="A533" si="1434">IF(A532="","",A532)</f>
        <v/>
      </c>
      <c r="B533" s="30" t="str">
        <f t="shared" si="1308"/>
        <v/>
      </c>
      <c r="C533" s="30" t="str">
        <f>IF(A533="","",LOOKUP(A533,'Table 1'!$A$3:$A$9999,'Table 1'!$I$3:$I$9999))</f>
        <v/>
      </c>
      <c r="D533" s="115"/>
      <c r="E533" s="71" t="str">
        <f t="shared" si="1288"/>
        <v/>
      </c>
      <c r="F533" s="14" t="str">
        <f t="shared" ref="F533" si="1435">IFERROR(AVERAGE(D532:D536),"")</f>
        <v/>
      </c>
      <c r="G533" s="73" t="str">
        <f t="shared" ref="G533" si="1436">IFERROR(_xlfn.STDEV.S(D532:D536),"")</f>
        <v/>
      </c>
      <c r="H533" s="77" t="str">
        <f t="shared" si="1291"/>
        <v/>
      </c>
    </row>
    <row r="534" spans="1:8" s="139" customFormat="1" x14ac:dyDescent="0.2">
      <c r="A534" s="30" t="str">
        <f t="shared" ref="A534:B549" si="1437">IF(A532="","",A532)</f>
        <v/>
      </c>
      <c r="B534" s="30" t="str">
        <f t="shared" si="1437"/>
        <v/>
      </c>
      <c r="C534" s="30" t="str">
        <f>IF(A534="","",LOOKUP(A534,'Table 1'!$A$3:$A$9999,'Table 1'!$I$3:$I$9999))</f>
        <v/>
      </c>
      <c r="D534" s="115"/>
      <c r="E534" s="71" t="str">
        <f t="shared" si="1288"/>
        <v/>
      </c>
      <c r="F534" s="14" t="str">
        <f t="shared" ref="F534" si="1438">IFERROR(AVERAGE(D532:D536),"")</f>
        <v/>
      </c>
      <c r="G534" s="73" t="str">
        <f t="shared" ref="G534" si="1439">IFERROR(_xlfn.STDEV.S(D532:D536),"")</f>
        <v/>
      </c>
      <c r="H534" s="77" t="str">
        <f t="shared" si="1291"/>
        <v/>
      </c>
    </row>
    <row r="535" spans="1:8" s="139" customFormat="1" x14ac:dyDescent="0.2">
      <c r="A535" s="30" t="str">
        <f t="shared" ref="A535:B550" si="1440">IF(A532="","",A532)</f>
        <v/>
      </c>
      <c r="B535" s="30" t="str">
        <f t="shared" si="1440"/>
        <v/>
      </c>
      <c r="C535" s="30" t="str">
        <f>IF(A535="","",LOOKUP(A535,'Table 1'!$A$3:$A$9999,'Table 1'!$I$3:$I$9999))</f>
        <v/>
      </c>
      <c r="D535" s="115"/>
      <c r="E535" s="71" t="str">
        <f t="shared" si="1288"/>
        <v/>
      </c>
      <c r="F535" s="14" t="str">
        <f t="shared" ref="F535" si="1441">IFERROR(AVERAGE(D532:D536),"")</f>
        <v/>
      </c>
      <c r="G535" s="73" t="str">
        <f t="shared" ref="G535" si="1442">IFERROR(_xlfn.STDEV.S(D532:D536),"")</f>
        <v/>
      </c>
      <c r="H535" s="77" t="str">
        <f t="shared" si="1291"/>
        <v/>
      </c>
    </row>
    <row r="536" spans="1:8" s="139" customFormat="1" ht="16" thickBot="1" x14ac:dyDescent="0.25">
      <c r="A536" s="29" t="str">
        <f t="shared" ref="A536:B551" si="1443">IF(A532="","",A532)</f>
        <v/>
      </c>
      <c r="B536" s="30" t="str">
        <f t="shared" si="1443"/>
        <v/>
      </c>
      <c r="C536" s="29" t="str">
        <f>IF(A536="","",LOOKUP(A536,'Table 1'!$A$3:$A$9999,'Table 1'!$I$3:$I$9999))</f>
        <v/>
      </c>
      <c r="D536" s="117"/>
      <c r="E536" s="72" t="str">
        <f t="shared" si="1288"/>
        <v/>
      </c>
      <c r="F536" s="13" t="str">
        <f t="shared" ref="F536" si="1444">IFERROR(AVERAGE(D532:D536),"")</f>
        <v/>
      </c>
      <c r="G536" s="74" t="str">
        <f t="shared" ref="G536" si="1445">IFERROR(_xlfn.STDEV.S(D532:D536),"")</f>
        <v/>
      </c>
      <c r="H536" s="78" t="str">
        <f t="shared" si="1291"/>
        <v/>
      </c>
    </row>
    <row r="537" spans="1:8" s="139" customFormat="1" x14ac:dyDescent="0.2">
      <c r="A537" s="113"/>
      <c r="B537" s="113"/>
      <c r="C537" s="31" t="str">
        <f>IF(A537="","",LOOKUP(A537,'Table 1'!$A$3:$A$9999,'Table 1'!$I$3:$I$9999))</f>
        <v/>
      </c>
      <c r="D537" s="116"/>
      <c r="E537" s="70" t="str">
        <f t="shared" si="1288"/>
        <v/>
      </c>
      <c r="F537" s="15" t="str">
        <f t="shared" ref="F537" si="1446">IFERROR(AVERAGE(D537:D541),"")</f>
        <v/>
      </c>
      <c r="G537" s="15" t="str">
        <f t="shared" ref="G537" si="1447">IFERROR(_xlfn.STDEV.S(D537:D541),"")</f>
        <v/>
      </c>
      <c r="H537" s="76" t="str">
        <f t="shared" si="1291"/>
        <v/>
      </c>
    </row>
    <row r="538" spans="1:8" s="139" customFormat="1" x14ac:dyDescent="0.2">
      <c r="A538" s="30" t="str">
        <f t="shared" ref="A538" si="1448">IF(A537="","",A537)</f>
        <v/>
      </c>
      <c r="B538" s="30" t="str">
        <f t="shared" si="1308"/>
        <v/>
      </c>
      <c r="C538" s="30" t="str">
        <f>IF(A538="","",LOOKUP(A538,'Table 1'!$A$3:$A$9999,'Table 1'!$I$3:$I$9999))</f>
        <v/>
      </c>
      <c r="D538" s="115"/>
      <c r="E538" s="71" t="str">
        <f t="shared" si="1288"/>
        <v/>
      </c>
      <c r="F538" s="14" t="str">
        <f t="shared" ref="F538" si="1449">IFERROR(AVERAGE(D537:D541),"")</f>
        <v/>
      </c>
      <c r="G538" s="73" t="str">
        <f t="shared" ref="G538" si="1450">IFERROR(_xlfn.STDEV.S(D537:D541),"")</f>
        <v/>
      </c>
      <c r="H538" s="77" t="str">
        <f t="shared" si="1291"/>
        <v/>
      </c>
    </row>
    <row r="539" spans="1:8" s="139" customFormat="1" x14ac:dyDescent="0.2">
      <c r="A539" s="30" t="str">
        <f t="shared" ref="A539" si="1451">IF(A537="","",A537)</f>
        <v/>
      </c>
      <c r="B539" s="30" t="str">
        <f t="shared" si="1437"/>
        <v/>
      </c>
      <c r="C539" s="30" t="str">
        <f>IF(A539="","",LOOKUP(A539,'Table 1'!$A$3:$A$9999,'Table 1'!$I$3:$I$9999))</f>
        <v/>
      </c>
      <c r="D539" s="115"/>
      <c r="E539" s="71" t="str">
        <f t="shared" si="1288"/>
        <v/>
      </c>
      <c r="F539" s="14" t="str">
        <f t="shared" ref="F539" si="1452">IFERROR(AVERAGE(D537:D541),"")</f>
        <v/>
      </c>
      <c r="G539" s="73" t="str">
        <f t="shared" ref="G539" si="1453">IFERROR(_xlfn.STDEV.S(D537:D541),"")</f>
        <v/>
      </c>
      <c r="H539" s="77" t="str">
        <f t="shared" si="1291"/>
        <v/>
      </c>
    </row>
    <row r="540" spans="1:8" s="139" customFormat="1" x14ac:dyDescent="0.2">
      <c r="A540" s="30" t="str">
        <f t="shared" ref="A540" si="1454">IF(A537="","",A537)</f>
        <v/>
      </c>
      <c r="B540" s="30" t="str">
        <f t="shared" si="1440"/>
        <v/>
      </c>
      <c r="C540" s="30" t="str">
        <f>IF(A540="","",LOOKUP(A540,'Table 1'!$A$3:$A$9999,'Table 1'!$I$3:$I$9999))</f>
        <v/>
      </c>
      <c r="D540" s="115"/>
      <c r="E540" s="71" t="str">
        <f t="shared" si="1288"/>
        <v/>
      </c>
      <c r="F540" s="14" t="str">
        <f t="shared" ref="F540" si="1455">IFERROR(AVERAGE(D537:D541),"")</f>
        <v/>
      </c>
      <c r="G540" s="73" t="str">
        <f t="shared" ref="G540" si="1456">IFERROR(_xlfn.STDEV.S(D537:D541),"")</f>
        <v/>
      </c>
      <c r="H540" s="77" t="str">
        <f t="shared" si="1291"/>
        <v/>
      </c>
    </row>
    <row r="541" spans="1:8" s="139" customFormat="1" ht="16" thickBot="1" x14ac:dyDescent="0.25">
      <c r="A541" s="29" t="str">
        <f t="shared" ref="A541" si="1457">IF(A537="","",A537)</f>
        <v/>
      </c>
      <c r="B541" s="30" t="str">
        <f t="shared" si="1443"/>
        <v/>
      </c>
      <c r="C541" s="29" t="str">
        <f>IF(A541="","",LOOKUP(A541,'Table 1'!$A$3:$A$9999,'Table 1'!$I$3:$I$9999))</f>
        <v/>
      </c>
      <c r="D541" s="117"/>
      <c r="E541" s="72" t="str">
        <f t="shared" si="1288"/>
        <v/>
      </c>
      <c r="F541" s="13" t="str">
        <f t="shared" ref="F541" si="1458">IFERROR(AVERAGE(D537:D541),"")</f>
        <v/>
      </c>
      <c r="G541" s="74" t="str">
        <f t="shared" ref="G541" si="1459">IFERROR(_xlfn.STDEV.S(D537:D541),"")</f>
        <v/>
      </c>
      <c r="H541" s="78" t="str">
        <f t="shared" si="1291"/>
        <v/>
      </c>
    </row>
    <row r="542" spans="1:8" s="139" customFormat="1" x14ac:dyDescent="0.2">
      <c r="A542" s="113"/>
      <c r="B542" s="113"/>
      <c r="C542" s="31" t="str">
        <f>IF(A542="","",LOOKUP(A542,'Table 1'!$A$3:$A$9999,'Table 1'!$I$3:$I$9999))</f>
        <v/>
      </c>
      <c r="D542" s="116"/>
      <c r="E542" s="70" t="str">
        <f t="shared" si="1288"/>
        <v/>
      </c>
      <c r="F542" s="15" t="str">
        <f t="shared" ref="F542" si="1460">IFERROR(AVERAGE(D542:D546),"")</f>
        <v/>
      </c>
      <c r="G542" s="15" t="str">
        <f t="shared" ref="G542" si="1461">IFERROR(_xlfn.STDEV.S(D542:D546),"")</f>
        <v/>
      </c>
      <c r="H542" s="76" t="str">
        <f t="shared" si="1291"/>
        <v/>
      </c>
    </row>
    <row r="543" spans="1:8" s="139" customFormat="1" x14ac:dyDescent="0.2">
      <c r="A543" s="30" t="str">
        <f t="shared" ref="A543" si="1462">IF(A542="","",A542)</f>
        <v/>
      </c>
      <c r="B543" s="30" t="str">
        <f t="shared" si="1308"/>
        <v/>
      </c>
      <c r="C543" s="30" t="str">
        <f>IF(A543="","",LOOKUP(A543,'Table 1'!$A$3:$A$9999,'Table 1'!$I$3:$I$9999))</f>
        <v/>
      </c>
      <c r="D543" s="115"/>
      <c r="E543" s="71" t="str">
        <f t="shared" si="1288"/>
        <v/>
      </c>
      <c r="F543" s="14" t="str">
        <f t="shared" ref="F543" si="1463">IFERROR(AVERAGE(D542:D546),"")</f>
        <v/>
      </c>
      <c r="G543" s="73" t="str">
        <f t="shared" ref="G543" si="1464">IFERROR(_xlfn.STDEV.S(D542:D546),"")</f>
        <v/>
      </c>
      <c r="H543" s="77" t="str">
        <f t="shared" si="1291"/>
        <v/>
      </c>
    </row>
    <row r="544" spans="1:8" s="139" customFormat="1" x14ac:dyDescent="0.2">
      <c r="A544" s="30" t="str">
        <f t="shared" ref="A544" si="1465">IF(A542="","",A542)</f>
        <v/>
      </c>
      <c r="B544" s="30" t="str">
        <f t="shared" si="1437"/>
        <v/>
      </c>
      <c r="C544" s="30" t="str">
        <f>IF(A544="","",LOOKUP(A544,'Table 1'!$A$3:$A$9999,'Table 1'!$I$3:$I$9999))</f>
        <v/>
      </c>
      <c r="D544" s="115"/>
      <c r="E544" s="71" t="str">
        <f t="shared" si="1288"/>
        <v/>
      </c>
      <c r="F544" s="14" t="str">
        <f t="shared" ref="F544" si="1466">IFERROR(AVERAGE(D542:D546),"")</f>
        <v/>
      </c>
      <c r="G544" s="73" t="str">
        <f t="shared" ref="G544" si="1467">IFERROR(_xlfn.STDEV.S(D542:D546),"")</f>
        <v/>
      </c>
      <c r="H544" s="77" t="str">
        <f t="shared" si="1291"/>
        <v/>
      </c>
    </row>
    <row r="545" spans="1:8" s="139" customFormat="1" x14ac:dyDescent="0.2">
      <c r="A545" s="30" t="str">
        <f t="shared" ref="A545" si="1468">IF(A542="","",A542)</f>
        <v/>
      </c>
      <c r="B545" s="30" t="str">
        <f t="shared" si="1440"/>
        <v/>
      </c>
      <c r="C545" s="30" t="str">
        <f>IF(A545="","",LOOKUP(A545,'Table 1'!$A$3:$A$9999,'Table 1'!$I$3:$I$9999))</f>
        <v/>
      </c>
      <c r="D545" s="115"/>
      <c r="E545" s="71" t="str">
        <f t="shared" ref="E545:E608" si="1469">IFERROR((D545-F545)/F545,"")</f>
        <v/>
      </c>
      <c r="F545" s="14" t="str">
        <f t="shared" ref="F545" si="1470">IFERROR(AVERAGE(D542:D546),"")</f>
        <v/>
      </c>
      <c r="G545" s="73" t="str">
        <f t="shared" ref="G545" si="1471">IFERROR(_xlfn.STDEV.S(D542:D546),"")</f>
        <v/>
      </c>
      <c r="H545" s="77" t="str">
        <f t="shared" ref="H545:H608" si="1472">IFERROR(G545/F545,"")</f>
        <v/>
      </c>
    </row>
    <row r="546" spans="1:8" s="139" customFormat="1" ht="16" thickBot="1" x14ac:dyDescent="0.25">
      <c r="A546" s="29" t="str">
        <f t="shared" ref="A546" si="1473">IF(A542="","",A542)</f>
        <v/>
      </c>
      <c r="B546" s="30" t="str">
        <f t="shared" si="1443"/>
        <v/>
      </c>
      <c r="C546" s="29" t="str">
        <f>IF(A546="","",LOOKUP(A546,'Table 1'!$A$3:$A$9999,'Table 1'!$I$3:$I$9999))</f>
        <v/>
      </c>
      <c r="D546" s="117"/>
      <c r="E546" s="72" t="str">
        <f t="shared" si="1469"/>
        <v/>
      </c>
      <c r="F546" s="13" t="str">
        <f t="shared" ref="F546" si="1474">IFERROR(AVERAGE(D542:D546),"")</f>
        <v/>
      </c>
      <c r="G546" s="74" t="str">
        <f t="shared" ref="G546" si="1475">IFERROR(_xlfn.STDEV.S(D542:D546),"")</f>
        <v/>
      </c>
      <c r="H546" s="78" t="str">
        <f t="shared" si="1472"/>
        <v/>
      </c>
    </row>
    <row r="547" spans="1:8" s="139" customFormat="1" x14ac:dyDescent="0.2">
      <c r="A547" s="113"/>
      <c r="B547" s="113"/>
      <c r="C547" s="31" t="str">
        <f>IF(A547="","",LOOKUP(A547,'Table 1'!$A$3:$A$9999,'Table 1'!$I$3:$I$9999))</f>
        <v/>
      </c>
      <c r="D547" s="116"/>
      <c r="E547" s="70" t="str">
        <f t="shared" si="1469"/>
        <v/>
      </c>
      <c r="F547" s="15" t="str">
        <f t="shared" ref="F547" si="1476">IFERROR(AVERAGE(D547:D551),"")</f>
        <v/>
      </c>
      <c r="G547" s="15" t="str">
        <f t="shared" ref="G547" si="1477">IFERROR(_xlfn.STDEV.S(D547:D551),"")</f>
        <v/>
      </c>
      <c r="H547" s="76" t="str">
        <f t="shared" si="1472"/>
        <v/>
      </c>
    </row>
    <row r="548" spans="1:8" s="139" customFormat="1" x14ac:dyDescent="0.2">
      <c r="A548" s="30" t="str">
        <f t="shared" ref="A548" si="1478">IF(A547="","",A547)</f>
        <v/>
      </c>
      <c r="B548" s="30" t="str">
        <f t="shared" si="1308"/>
        <v/>
      </c>
      <c r="C548" s="30" t="str">
        <f>IF(A548="","",LOOKUP(A548,'Table 1'!$A$3:$A$9999,'Table 1'!$I$3:$I$9999))</f>
        <v/>
      </c>
      <c r="D548" s="115"/>
      <c r="E548" s="71" t="str">
        <f t="shared" si="1469"/>
        <v/>
      </c>
      <c r="F548" s="14" t="str">
        <f t="shared" ref="F548" si="1479">IFERROR(AVERAGE(D547:D551),"")</f>
        <v/>
      </c>
      <c r="G548" s="73" t="str">
        <f t="shared" ref="G548" si="1480">IFERROR(_xlfn.STDEV.S(D547:D551),"")</f>
        <v/>
      </c>
      <c r="H548" s="77" t="str">
        <f t="shared" si="1472"/>
        <v/>
      </c>
    </row>
    <row r="549" spans="1:8" s="139" customFormat="1" x14ac:dyDescent="0.2">
      <c r="A549" s="30" t="str">
        <f t="shared" ref="A549" si="1481">IF(A547="","",A547)</f>
        <v/>
      </c>
      <c r="B549" s="30" t="str">
        <f t="shared" si="1437"/>
        <v/>
      </c>
      <c r="C549" s="30" t="str">
        <f>IF(A549="","",LOOKUP(A549,'Table 1'!$A$3:$A$9999,'Table 1'!$I$3:$I$9999))</f>
        <v/>
      </c>
      <c r="D549" s="115"/>
      <c r="E549" s="71" t="str">
        <f t="shared" si="1469"/>
        <v/>
      </c>
      <c r="F549" s="14" t="str">
        <f t="shared" ref="F549" si="1482">IFERROR(AVERAGE(D547:D551),"")</f>
        <v/>
      </c>
      <c r="G549" s="73" t="str">
        <f t="shared" ref="G549" si="1483">IFERROR(_xlfn.STDEV.S(D547:D551),"")</f>
        <v/>
      </c>
      <c r="H549" s="77" t="str">
        <f t="shared" si="1472"/>
        <v/>
      </c>
    </row>
    <row r="550" spans="1:8" s="139" customFormat="1" x14ac:dyDescent="0.2">
      <c r="A550" s="30" t="str">
        <f t="shared" ref="A550" si="1484">IF(A547="","",A547)</f>
        <v/>
      </c>
      <c r="B550" s="30" t="str">
        <f t="shared" si="1440"/>
        <v/>
      </c>
      <c r="C550" s="30" t="str">
        <f>IF(A550="","",LOOKUP(A550,'Table 1'!$A$3:$A$9999,'Table 1'!$I$3:$I$9999))</f>
        <v/>
      </c>
      <c r="D550" s="115"/>
      <c r="E550" s="71" t="str">
        <f t="shared" si="1469"/>
        <v/>
      </c>
      <c r="F550" s="14" t="str">
        <f t="shared" ref="F550" si="1485">IFERROR(AVERAGE(D547:D551),"")</f>
        <v/>
      </c>
      <c r="G550" s="73" t="str">
        <f t="shared" ref="G550" si="1486">IFERROR(_xlfn.STDEV.S(D547:D551),"")</f>
        <v/>
      </c>
      <c r="H550" s="77" t="str">
        <f t="shared" si="1472"/>
        <v/>
      </c>
    </row>
    <row r="551" spans="1:8" s="139" customFormat="1" ht="16" thickBot="1" x14ac:dyDescent="0.25">
      <c r="A551" s="29" t="str">
        <f t="shared" ref="A551" si="1487">IF(A547="","",A547)</f>
        <v/>
      </c>
      <c r="B551" s="30" t="str">
        <f t="shared" si="1443"/>
        <v/>
      </c>
      <c r="C551" s="29" t="str">
        <f>IF(A551="","",LOOKUP(A551,'Table 1'!$A$3:$A$9999,'Table 1'!$I$3:$I$9999))</f>
        <v/>
      </c>
      <c r="D551" s="117"/>
      <c r="E551" s="72" t="str">
        <f t="shared" si="1469"/>
        <v/>
      </c>
      <c r="F551" s="13" t="str">
        <f t="shared" ref="F551" si="1488">IFERROR(AVERAGE(D547:D551),"")</f>
        <v/>
      </c>
      <c r="G551" s="74" t="str">
        <f t="shared" ref="G551" si="1489">IFERROR(_xlfn.STDEV.S(D547:D551),"")</f>
        <v/>
      </c>
      <c r="H551" s="78" t="str">
        <f t="shared" si="1472"/>
        <v/>
      </c>
    </row>
    <row r="552" spans="1:8" s="139" customFormat="1" x14ac:dyDescent="0.2">
      <c r="A552" s="113"/>
      <c r="B552" s="113"/>
      <c r="C552" s="31" t="str">
        <f>IF(A552="","",LOOKUP(A552,'Table 1'!$A$3:$A$9999,'Table 1'!$I$3:$I$9999))</f>
        <v/>
      </c>
      <c r="D552" s="116"/>
      <c r="E552" s="70" t="str">
        <f t="shared" si="1469"/>
        <v/>
      </c>
      <c r="F552" s="15" t="str">
        <f t="shared" ref="F552" si="1490">IFERROR(AVERAGE(D552:D556),"")</f>
        <v/>
      </c>
      <c r="G552" s="15" t="str">
        <f t="shared" ref="G552" si="1491">IFERROR(_xlfn.STDEV.S(D552:D556),"")</f>
        <v/>
      </c>
      <c r="H552" s="76" t="str">
        <f t="shared" si="1472"/>
        <v/>
      </c>
    </row>
    <row r="553" spans="1:8" s="139" customFormat="1" x14ac:dyDescent="0.2">
      <c r="A553" s="30" t="str">
        <f t="shared" ref="A553:B613" si="1492">IF(A552="","",A552)</f>
        <v/>
      </c>
      <c r="B553" s="30" t="str">
        <f t="shared" si="1492"/>
        <v/>
      </c>
      <c r="C553" s="30" t="str">
        <f>IF(A553="","",LOOKUP(A553,'Table 1'!$A$3:$A$9999,'Table 1'!$I$3:$I$9999))</f>
        <v/>
      </c>
      <c r="D553" s="115"/>
      <c r="E553" s="71" t="str">
        <f t="shared" si="1469"/>
        <v/>
      </c>
      <c r="F553" s="14" t="str">
        <f t="shared" ref="F553" si="1493">IFERROR(AVERAGE(D552:D556),"")</f>
        <v/>
      </c>
      <c r="G553" s="73" t="str">
        <f t="shared" ref="G553" si="1494">IFERROR(_xlfn.STDEV.S(D552:D556),"")</f>
        <v/>
      </c>
      <c r="H553" s="77" t="str">
        <f t="shared" si="1472"/>
        <v/>
      </c>
    </row>
    <row r="554" spans="1:8" s="139" customFormat="1" x14ac:dyDescent="0.2">
      <c r="A554" s="30" t="str">
        <f t="shared" ref="A554:B569" si="1495">IF(A552="","",A552)</f>
        <v/>
      </c>
      <c r="B554" s="30" t="str">
        <f t="shared" si="1495"/>
        <v/>
      </c>
      <c r="C554" s="30" t="str">
        <f>IF(A554="","",LOOKUP(A554,'Table 1'!$A$3:$A$9999,'Table 1'!$I$3:$I$9999))</f>
        <v/>
      </c>
      <c r="D554" s="115"/>
      <c r="E554" s="71" t="str">
        <f t="shared" si="1469"/>
        <v/>
      </c>
      <c r="F554" s="14" t="str">
        <f t="shared" ref="F554" si="1496">IFERROR(AVERAGE(D552:D556),"")</f>
        <v/>
      </c>
      <c r="G554" s="73" t="str">
        <f t="shared" ref="G554" si="1497">IFERROR(_xlfn.STDEV.S(D552:D556),"")</f>
        <v/>
      </c>
      <c r="H554" s="77" t="str">
        <f t="shared" si="1472"/>
        <v/>
      </c>
    </row>
    <row r="555" spans="1:8" s="139" customFormat="1" x14ac:dyDescent="0.2">
      <c r="A555" s="30" t="str">
        <f t="shared" ref="A555:B570" si="1498">IF(A552="","",A552)</f>
        <v/>
      </c>
      <c r="B555" s="30" t="str">
        <f t="shared" si="1498"/>
        <v/>
      </c>
      <c r="C555" s="30" t="str">
        <f>IF(A555="","",LOOKUP(A555,'Table 1'!$A$3:$A$9999,'Table 1'!$I$3:$I$9999))</f>
        <v/>
      </c>
      <c r="D555" s="115"/>
      <c r="E555" s="71" t="str">
        <f t="shared" si="1469"/>
        <v/>
      </c>
      <c r="F555" s="14" t="str">
        <f t="shared" ref="F555" si="1499">IFERROR(AVERAGE(D552:D556),"")</f>
        <v/>
      </c>
      <c r="G555" s="73" t="str">
        <f t="shared" ref="G555" si="1500">IFERROR(_xlfn.STDEV.S(D552:D556),"")</f>
        <v/>
      </c>
      <c r="H555" s="77" t="str">
        <f t="shared" si="1472"/>
        <v/>
      </c>
    </row>
    <row r="556" spans="1:8" s="139" customFormat="1" ht="16" thickBot="1" x14ac:dyDescent="0.25">
      <c r="A556" s="29" t="str">
        <f t="shared" ref="A556:B571" si="1501">IF(A552="","",A552)</f>
        <v/>
      </c>
      <c r="B556" s="30" t="str">
        <f t="shared" si="1501"/>
        <v/>
      </c>
      <c r="C556" s="29" t="str">
        <f>IF(A556="","",LOOKUP(A556,'Table 1'!$A$3:$A$9999,'Table 1'!$I$3:$I$9999))</f>
        <v/>
      </c>
      <c r="D556" s="117"/>
      <c r="E556" s="72" t="str">
        <f t="shared" si="1469"/>
        <v/>
      </c>
      <c r="F556" s="13" t="str">
        <f t="shared" ref="F556" si="1502">IFERROR(AVERAGE(D552:D556),"")</f>
        <v/>
      </c>
      <c r="G556" s="74" t="str">
        <f t="shared" ref="G556" si="1503">IFERROR(_xlfn.STDEV.S(D552:D556),"")</f>
        <v/>
      </c>
      <c r="H556" s="78" t="str">
        <f t="shared" si="1472"/>
        <v/>
      </c>
    </row>
    <row r="557" spans="1:8" s="139" customFormat="1" x14ac:dyDescent="0.2">
      <c r="A557" s="113"/>
      <c r="B557" s="113"/>
      <c r="C557" s="31" t="str">
        <f>IF(A557="","",LOOKUP(A557,'Table 1'!$A$3:$A$9999,'Table 1'!$I$3:$I$9999))</f>
        <v/>
      </c>
      <c r="D557" s="116"/>
      <c r="E557" s="70" t="str">
        <f t="shared" si="1469"/>
        <v/>
      </c>
      <c r="F557" s="15" t="str">
        <f t="shared" ref="F557" si="1504">IFERROR(AVERAGE(D557:D561),"")</f>
        <v/>
      </c>
      <c r="G557" s="15" t="str">
        <f t="shared" ref="G557" si="1505">IFERROR(_xlfn.STDEV.S(D557:D561),"")</f>
        <v/>
      </c>
      <c r="H557" s="76" t="str">
        <f t="shared" si="1472"/>
        <v/>
      </c>
    </row>
    <row r="558" spans="1:8" s="139" customFormat="1" x14ac:dyDescent="0.2">
      <c r="A558" s="30" t="str">
        <f t="shared" ref="A558" si="1506">IF(A557="","",A557)</f>
        <v/>
      </c>
      <c r="B558" s="30" t="str">
        <f t="shared" si="1492"/>
        <v/>
      </c>
      <c r="C558" s="30" t="str">
        <f>IF(A558="","",LOOKUP(A558,'Table 1'!$A$3:$A$9999,'Table 1'!$I$3:$I$9999))</f>
        <v/>
      </c>
      <c r="D558" s="115"/>
      <c r="E558" s="71" t="str">
        <f t="shared" si="1469"/>
        <v/>
      </c>
      <c r="F558" s="14" t="str">
        <f t="shared" ref="F558" si="1507">IFERROR(AVERAGE(D557:D561),"")</f>
        <v/>
      </c>
      <c r="G558" s="73" t="str">
        <f t="shared" ref="G558" si="1508">IFERROR(_xlfn.STDEV.S(D557:D561),"")</f>
        <v/>
      </c>
      <c r="H558" s="77" t="str">
        <f t="shared" si="1472"/>
        <v/>
      </c>
    </row>
    <row r="559" spans="1:8" s="139" customFormat="1" x14ac:dyDescent="0.2">
      <c r="A559" s="30" t="str">
        <f t="shared" ref="A559" si="1509">IF(A557="","",A557)</f>
        <v/>
      </c>
      <c r="B559" s="30" t="str">
        <f t="shared" si="1495"/>
        <v/>
      </c>
      <c r="C559" s="30" t="str">
        <f>IF(A559="","",LOOKUP(A559,'Table 1'!$A$3:$A$9999,'Table 1'!$I$3:$I$9999))</f>
        <v/>
      </c>
      <c r="D559" s="115"/>
      <c r="E559" s="71" t="str">
        <f t="shared" si="1469"/>
        <v/>
      </c>
      <c r="F559" s="14" t="str">
        <f t="shared" ref="F559" si="1510">IFERROR(AVERAGE(D557:D561),"")</f>
        <v/>
      </c>
      <c r="G559" s="73" t="str">
        <f t="shared" ref="G559" si="1511">IFERROR(_xlfn.STDEV.S(D557:D561),"")</f>
        <v/>
      </c>
      <c r="H559" s="77" t="str">
        <f t="shared" si="1472"/>
        <v/>
      </c>
    </row>
    <row r="560" spans="1:8" s="139" customFormat="1" x14ac:dyDescent="0.2">
      <c r="A560" s="30" t="str">
        <f t="shared" ref="A560" si="1512">IF(A557="","",A557)</f>
        <v/>
      </c>
      <c r="B560" s="30" t="str">
        <f t="shared" si="1498"/>
        <v/>
      </c>
      <c r="C560" s="30" t="str">
        <f>IF(A560="","",LOOKUP(A560,'Table 1'!$A$3:$A$9999,'Table 1'!$I$3:$I$9999))</f>
        <v/>
      </c>
      <c r="D560" s="115"/>
      <c r="E560" s="71" t="str">
        <f t="shared" si="1469"/>
        <v/>
      </c>
      <c r="F560" s="14" t="str">
        <f t="shared" ref="F560" si="1513">IFERROR(AVERAGE(D557:D561),"")</f>
        <v/>
      </c>
      <c r="G560" s="73" t="str">
        <f t="shared" ref="G560" si="1514">IFERROR(_xlfn.STDEV.S(D557:D561),"")</f>
        <v/>
      </c>
      <c r="H560" s="77" t="str">
        <f t="shared" si="1472"/>
        <v/>
      </c>
    </row>
    <row r="561" spans="1:8" s="139" customFormat="1" ht="16" thickBot="1" x14ac:dyDescent="0.25">
      <c r="A561" s="29" t="str">
        <f t="shared" ref="A561" si="1515">IF(A557="","",A557)</f>
        <v/>
      </c>
      <c r="B561" s="30" t="str">
        <f t="shared" si="1501"/>
        <v/>
      </c>
      <c r="C561" s="29" t="str">
        <f>IF(A561="","",LOOKUP(A561,'Table 1'!$A$3:$A$9999,'Table 1'!$I$3:$I$9999))</f>
        <v/>
      </c>
      <c r="D561" s="117"/>
      <c r="E561" s="72" t="str">
        <f t="shared" si="1469"/>
        <v/>
      </c>
      <c r="F561" s="13" t="str">
        <f t="shared" ref="F561" si="1516">IFERROR(AVERAGE(D557:D561),"")</f>
        <v/>
      </c>
      <c r="G561" s="74" t="str">
        <f t="shared" ref="G561" si="1517">IFERROR(_xlfn.STDEV.S(D557:D561),"")</f>
        <v/>
      </c>
      <c r="H561" s="78" t="str">
        <f t="shared" si="1472"/>
        <v/>
      </c>
    </row>
    <row r="562" spans="1:8" s="139" customFormat="1" x14ac:dyDescent="0.2">
      <c r="A562" s="113"/>
      <c r="B562" s="113"/>
      <c r="C562" s="31" t="str">
        <f>IF(A562="","",LOOKUP(A562,'Table 1'!$A$3:$A$9999,'Table 1'!$I$3:$I$9999))</f>
        <v/>
      </c>
      <c r="D562" s="116"/>
      <c r="E562" s="70" t="str">
        <f t="shared" si="1469"/>
        <v/>
      </c>
      <c r="F562" s="15" t="str">
        <f t="shared" ref="F562" si="1518">IFERROR(AVERAGE(D562:D566),"")</f>
        <v/>
      </c>
      <c r="G562" s="15" t="str">
        <f t="shared" ref="G562" si="1519">IFERROR(_xlfn.STDEV.S(D562:D566),"")</f>
        <v/>
      </c>
      <c r="H562" s="76" t="str">
        <f t="shared" si="1472"/>
        <v/>
      </c>
    </row>
    <row r="563" spans="1:8" s="139" customFormat="1" x14ac:dyDescent="0.2">
      <c r="A563" s="30" t="str">
        <f t="shared" ref="A563" si="1520">IF(A562="","",A562)</f>
        <v/>
      </c>
      <c r="B563" s="30" t="str">
        <f t="shared" si="1492"/>
        <v/>
      </c>
      <c r="C563" s="30" t="str">
        <f>IF(A563="","",LOOKUP(A563,'Table 1'!$A$3:$A$9999,'Table 1'!$I$3:$I$9999))</f>
        <v/>
      </c>
      <c r="D563" s="115"/>
      <c r="E563" s="71" t="str">
        <f t="shared" si="1469"/>
        <v/>
      </c>
      <c r="F563" s="14" t="str">
        <f t="shared" ref="F563" si="1521">IFERROR(AVERAGE(D562:D566),"")</f>
        <v/>
      </c>
      <c r="G563" s="73" t="str">
        <f t="shared" ref="G563" si="1522">IFERROR(_xlfn.STDEV.S(D562:D566),"")</f>
        <v/>
      </c>
      <c r="H563" s="77" t="str">
        <f t="shared" si="1472"/>
        <v/>
      </c>
    </row>
    <row r="564" spans="1:8" s="139" customFormat="1" x14ac:dyDescent="0.2">
      <c r="A564" s="30" t="str">
        <f t="shared" ref="A564" si="1523">IF(A562="","",A562)</f>
        <v/>
      </c>
      <c r="B564" s="30" t="str">
        <f t="shared" si="1495"/>
        <v/>
      </c>
      <c r="C564" s="30" t="str">
        <f>IF(A564="","",LOOKUP(A564,'Table 1'!$A$3:$A$9999,'Table 1'!$I$3:$I$9999))</f>
        <v/>
      </c>
      <c r="D564" s="115"/>
      <c r="E564" s="71" t="str">
        <f t="shared" si="1469"/>
        <v/>
      </c>
      <c r="F564" s="14" t="str">
        <f t="shared" ref="F564" si="1524">IFERROR(AVERAGE(D562:D566),"")</f>
        <v/>
      </c>
      <c r="G564" s="73" t="str">
        <f t="shared" ref="G564" si="1525">IFERROR(_xlfn.STDEV.S(D562:D566),"")</f>
        <v/>
      </c>
      <c r="H564" s="77" t="str">
        <f t="shared" si="1472"/>
        <v/>
      </c>
    </row>
    <row r="565" spans="1:8" s="139" customFormat="1" x14ac:dyDescent="0.2">
      <c r="A565" s="30" t="str">
        <f t="shared" ref="A565" si="1526">IF(A562="","",A562)</f>
        <v/>
      </c>
      <c r="B565" s="30" t="str">
        <f t="shared" si="1498"/>
        <v/>
      </c>
      <c r="C565" s="30" t="str">
        <f>IF(A565="","",LOOKUP(A565,'Table 1'!$A$3:$A$9999,'Table 1'!$I$3:$I$9999))</f>
        <v/>
      </c>
      <c r="D565" s="115"/>
      <c r="E565" s="71" t="str">
        <f t="shared" si="1469"/>
        <v/>
      </c>
      <c r="F565" s="14" t="str">
        <f t="shared" ref="F565" si="1527">IFERROR(AVERAGE(D562:D566),"")</f>
        <v/>
      </c>
      <c r="G565" s="73" t="str">
        <f t="shared" ref="G565" si="1528">IFERROR(_xlfn.STDEV.S(D562:D566),"")</f>
        <v/>
      </c>
      <c r="H565" s="77" t="str">
        <f t="shared" si="1472"/>
        <v/>
      </c>
    </row>
    <row r="566" spans="1:8" s="139" customFormat="1" ht="16" thickBot="1" x14ac:dyDescent="0.25">
      <c r="A566" s="29" t="str">
        <f t="shared" ref="A566" si="1529">IF(A562="","",A562)</f>
        <v/>
      </c>
      <c r="B566" s="30" t="str">
        <f t="shared" si="1501"/>
        <v/>
      </c>
      <c r="C566" s="29" t="str">
        <f>IF(A566="","",LOOKUP(A566,'Table 1'!$A$3:$A$9999,'Table 1'!$I$3:$I$9999))</f>
        <v/>
      </c>
      <c r="D566" s="117"/>
      <c r="E566" s="72" t="str">
        <f t="shared" si="1469"/>
        <v/>
      </c>
      <c r="F566" s="13" t="str">
        <f t="shared" ref="F566" si="1530">IFERROR(AVERAGE(D562:D566),"")</f>
        <v/>
      </c>
      <c r="G566" s="74" t="str">
        <f t="shared" ref="G566" si="1531">IFERROR(_xlfn.STDEV.S(D562:D566),"")</f>
        <v/>
      </c>
      <c r="H566" s="78" t="str">
        <f t="shared" si="1472"/>
        <v/>
      </c>
    </row>
    <row r="567" spans="1:8" s="139" customFormat="1" x14ac:dyDescent="0.2">
      <c r="A567" s="113"/>
      <c r="B567" s="113"/>
      <c r="C567" s="31" t="str">
        <f>IF(A567="","",LOOKUP(A567,'Table 1'!$A$3:$A$9999,'Table 1'!$I$3:$I$9999))</f>
        <v/>
      </c>
      <c r="D567" s="116"/>
      <c r="E567" s="70" t="str">
        <f t="shared" si="1469"/>
        <v/>
      </c>
      <c r="F567" s="15" t="str">
        <f t="shared" ref="F567" si="1532">IFERROR(AVERAGE(D567:D571),"")</f>
        <v/>
      </c>
      <c r="G567" s="15" t="str">
        <f t="shared" ref="G567" si="1533">IFERROR(_xlfn.STDEV.S(D567:D571),"")</f>
        <v/>
      </c>
      <c r="H567" s="76" t="str">
        <f t="shared" si="1472"/>
        <v/>
      </c>
    </row>
    <row r="568" spans="1:8" s="139" customFormat="1" x14ac:dyDescent="0.2">
      <c r="A568" s="30" t="str">
        <f t="shared" ref="A568" si="1534">IF(A567="","",A567)</f>
        <v/>
      </c>
      <c r="B568" s="30" t="str">
        <f t="shared" si="1492"/>
        <v/>
      </c>
      <c r="C568" s="30" t="str">
        <f>IF(A568="","",LOOKUP(A568,'Table 1'!$A$3:$A$9999,'Table 1'!$I$3:$I$9999))</f>
        <v/>
      </c>
      <c r="D568" s="115"/>
      <c r="E568" s="71" t="str">
        <f t="shared" si="1469"/>
        <v/>
      </c>
      <c r="F568" s="14" t="str">
        <f t="shared" ref="F568" si="1535">IFERROR(AVERAGE(D567:D571),"")</f>
        <v/>
      </c>
      <c r="G568" s="73" t="str">
        <f t="shared" ref="G568" si="1536">IFERROR(_xlfn.STDEV.S(D567:D571),"")</f>
        <v/>
      </c>
      <c r="H568" s="77" t="str">
        <f t="shared" si="1472"/>
        <v/>
      </c>
    </row>
    <row r="569" spans="1:8" s="139" customFormat="1" x14ac:dyDescent="0.2">
      <c r="A569" s="30" t="str">
        <f t="shared" ref="A569" si="1537">IF(A567="","",A567)</f>
        <v/>
      </c>
      <c r="B569" s="30" t="str">
        <f t="shared" si="1495"/>
        <v/>
      </c>
      <c r="C569" s="30" t="str">
        <f>IF(A569="","",LOOKUP(A569,'Table 1'!$A$3:$A$9999,'Table 1'!$I$3:$I$9999))</f>
        <v/>
      </c>
      <c r="D569" s="115"/>
      <c r="E569" s="71" t="str">
        <f t="shared" si="1469"/>
        <v/>
      </c>
      <c r="F569" s="14" t="str">
        <f t="shared" ref="F569" si="1538">IFERROR(AVERAGE(D567:D571),"")</f>
        <v/>
      </c>
      <c r="G569" s="73" t="str">
        <f t="shared" ref="G569" si="1539">IFERROR(_xlfn.STDEV.S(D567:D571),"")</f>
        <v/>
      </c>
      <c r="H569" s="77" t="str">
        <f t="shared" si="1472"/>
        <v/>
      </c>
    </row>
    <row r="570" spans="1:8" s="139" customFormat="1" x14ac:dyDescent="0.2">
      <c r="A570" s="30" t="str">
        <f t="shared" ref="A570" si="1540">IF(A567="","",A567)</f>
        <v/>
      </c>
      <c r="B570" s="30" t="str">
        <f t="shared" si="1498"/>
        <v/>
      </c>
      <c r="C570" s="30" t="str">
        <f>IF(A570="","",LOOKUP(A570,'Table 1'!$A$3:$A$9999,'Table 1'!$I$3:$I$9999))</f>
        <v/>
      </c>
      <c r="D570" s="115"/>
      <c r="E570" s="71" t="str">
        <f t="shared" si="1469"/>
        <v/>
      </c>
      <c r="F570" s="14" t="str">
        <f t="shared" ref="F570" si="1541">IFERROR(AVERAGE(D567:D571),"")</f>
        <v/>
      </c>
      <c r="G570" s="73" t="str">
        <f t="shared" ref="G570" si="1542">IFERROR(_xlfn.STDEV.S(D567:D571),"")</f>
        <v/>
      </c>
      <c r="H570" s="77" t="str">
        <f t="shared" si="1472"/>
        <v/>
      </c>
    </row>
    <row r="571" spans="1:8" s="139" customFormat="1" ht="16" thickBot="1" x14ac:dyDescent="0.25">
      <c r="A571" s="29" t="str">
        <f t="shared" ref="A571" si="1543">IF(A567="","",A567)</f>
        <v/>
      </c>
      <c r="B571" s="30" t="str">
        <f t="shared" si="1501"/>
        <v/>
      </c>
      <c r="C571" s="29" t="str">
        <f>IF(A571="","",LOOKUP(A571,'Table 1'!$A$3:$A$9999,'Table 1'!$I$3:$I$9999))</f>
        <v/>
      </c>
      <c r="D571" s="117"/>
      <c r="E571" s="72" t="str">
        <f t="shared" si="1469"/>
        <v/>
      </c>
      <c r="F571" s="13" t="str">
        <f t="shared" ref="F571" si="1544">IFERROR(AVERAGE(D567:D571),"")</f>
        <v/>
      </c>
      <c r="G571" s="74" t="str">
        <f t="shared" ref="G571" si="1545">IFERROR(_xlfn.STDEV.S(D567:D571),"")</f>
        <v/>
      </c>
      <c r="H571" s="78" t="str">
        <f t="shared" si="1472"/>
        <v/>
      </c>
    </row>
    <row r="572" spans="1:8" s="139" customFormat="1" x14ac:dyDescent="0.2">
      <c r="A572" s="113"/>
      <c r="B572" s="113"/>
      <c r="C572" s="31" t="str">
        <f>IF(A572="","",LOOKUP(A572,'Table 1'!$A$3:$A$9999,'Table 1'!$I$3:$I$9999))</f>
        <v/>
      </c>
      <c r="D572" s="116"/>
      <c r="E572" s="70" t="str">
        <f t="shared" si="1469"/>
        <v/>
      </c>
      <c r="F572" s="15" t="str">
        <f t="shared" ref="F572" si="1546">IFERROR(AVERAGE(D572:D576),"")</f>
        <v/>
      </c>
      <c r="G572" s="15" t="str">
        <f t="shared" ref="G572" si="1547">IFERROR(_xlfn.STDEV.S(D572:D576),"")</f>
        <v/>
      </c>
      <c r="H572" s="76" t="str">
        <f t="shared" si="1472"/>
        <v/>
      </c>
    </row>
    <row r="573" spans="1:8" s="139" customFormat="1" x14ac:dyDescent="0.2">
      <c r="A573" s="30" t="str">
        <f t="shared" ref="A573" si="1548">IF(A572="","",A572)</f>
        <v/>
      </c>
      <c r="B573" s="30" t="str">
        <f t="shared" si="1492"/>
        <v/>
      </c>
      <c r="C573" s="30" t="str">
        <f>IF(A573="","",LOOKUP(A573,'Table 1'!$A$3:$A$9999,'Table 1'!$I$3:$I$9999))</f>
        <v/>
      </c>
      <c r="D573" s="115"/>
      <c r="E573" s="71" t="str">
        <f t="shared" si="1469"/>
        <v/>
      </c>
      <c r="F573" s="14" t="str">
        <f t="shared" ref="F573" si="1549">IFERROR(AVERAGE(D572:D576),"")</f>
        <v/>
      </c>
      <c r="G573" s="73" t="str">
        <f t="shared" ref="G573" si="1550">IFERROR(_xlfn.STDEV.S(D572:D576),"")</f>
        <v/>
      </c>
      <c r="H573" s="77" t="str">
        <f t="shared" si="1472"/>
        <v/>
      </c>
    </row>
    <row r="574" spans="1:8" s="139" customFormat="1" x14ac:dyDescent="0.2">
      <c r="A574" s="30" t="str">
        <f t="shared" ref="A574:B589" si="1551">IF(A572="","",A572)</f>
        <v/>
      </c>
      <c r="B574" s="30" t="str">
        <f t="shared" si="1551"/>
        <v/>
      </c>
      <c r="C574" s="30" t="str">
        <f>IF(A574="","",LOOKUP(A574,'Table 1'!$A$3:$A$9999,'Table 1'!$I$3:$I$9999))</f>
        <v/>
      </c>
      <c r="D574" s="115"/>
      <c r="E574" s="71" t="str">
        <f t="shared" si="1469"/>
        <v/>
      </c>
      <c r="F574" s="14" t="str">
        <f t="shared" ref="F574" si="1552">IFERROR(AVERAGE(D572:D576),"")</f>
        <v/>
      </c>
      <c r="G574" s="73" t="str">
        <f t="shared" ref="G574" si="1553">IFERROR(_xlfn.STDEV.S(D572:D576),"")</f>
        <v/>
      </c>
      <c r="H574" s="77" t="str">
        <f t="shared" si="1472"/>
        <v/>
      </c>
    </row>
    <row r="575" spans="1:8" s="139" customFormat="1" x14ac:dyDescent="0.2">
      <c r="A575" s="30" t="str">
        <f t="shared" ref="A575:B590" si="1554">IF(A572="","",A572)</f>
        <v/>
      </c>
      <c r="B575" s="30" t="str">
        <f t="shared" si="1554"/>
        <v/>
      </c>
      <c r="C575" s="30" t="str">
        <f>IF(A575="","",LOOKUP(A575,'Table 1'!$A$3:$A$9999,'Table 1'!$I$3:$I$9999))</f>
        <v/>
      </c>
      <c r="D575" s="115"/>
      <c r="E575" s="71" t="str">
        <f t="shared" si="1469"/>
        <v/>
      </c>
      <c r="F575" s="14" t="str">
        <f t="shared" ref="F575" si="1555">IFERROR(AVERAGE(D572:D576),"")</f>
        <v/>
      </c>
      <c r="G575" s="73" t="str">
        <f t="shared" ref="G575" si="1556">IFERROR(_xlfn.STDEV.S(D572:D576),"")</f>
        <v/>
      </c>
      <c r="H575" s="77" t="str">
        <f t="shared" si="1472"/>
        <v/>
      </c>
    </row>
    <row r="576" spans="1:8" s="139" customFormat="1" ht="16" thickBot="1" x14ac:dyDescent="0.25">
      <c r="A576" s="29" t="str">
        <f t="shared" ref="A576:B591" si="1557">IF(A572="","",A572)</f>
        <v/>
      </c>
      <c r="B576" s="30" t="str">
        <f t="shared" si="1557"/>
        <v/>
      </c>
      <c r="C576" s="29" t="str">
        <f>IF(A576="","",LOOKUP(A576,'Table 1'!$A$3:$A$9999,'Table 1'!$I$3:$I$9999))</f>
        <v/>
      </c>
      <c r="D576" s="117"/>
      <c r="E576" s="72" t="str">
        <f t="shared" si="1469"/>
        <v/>
      </c>
      <c r="F576" s="13" t="str">
        <f t="shared" ref="F576" si="1558">IFERROR(AVERAGE(D572:D576),"")</f>
        <v/>
      </c>
      <c r="G576" s="74" t="str">
        <f t="shared" ref="G576" si="1559">IFERROR(_xlfn.STDEV.S(D572:D576),"")</f>
        <v/>
      </c>
      <c r="H576" s="78" t="str">
        <f t="shared" si="1472"/>
        <v/>
      </c>
    </row>
    <row r="577" spans="1:8" s="139" customFormat="1" x14ac:dyDescent="0.2">
      <c r="A577" s="113"/>
      <c r="B577" s="113"/>
      <c r="C577" s="31" t="str">
        <f>IF(A577="","",LOOKUP(A577,'Table 1'!$A$3:$A$9999,'Table 1'!$I$3:$I$9999))</f>
        <v/>
      </c>
      <c r="D577" s="116"/>
      <c r="E577" s="70" t="str">
        <f t="shared" si="1469"/>
        <v/>
      </c>
      <c r="F577" s="15" t="str">
        <f t="shared" ref="F577" si="1560">IFERROR(AVERAGE(D577:D581),"")</f>
        <v/>
      </c>
      <c r="G577" s="15" t="str">
        <f t="shared" ref="G577" si="1561">IFERROR(_xlfn.STDEV.S(D577:D581),"")</f>
        <v/>
      </c>
      <c r="H577" s="76" t="str">
        <f t="shared" si="1472"/>
        <v/>
      </c>
    </row>
    <row r="578" spans="1:8" s="139" customFormat="1" x14ac:dyDescent="0.2">
      <c r="A578" s="30" t="str">
        <f t="shared" ref="A578" si="1562">IF(A577="","",A577)</f>
        <v/>
      </c>
      <c r="B578" s="30" t="str">
        <f t="shared" si="1492"/>
        <v/>
      </c>
      <c r="C578" s="30" t="str">
        <f>IF(A578="","",LOOKUP(A578,'Table 1'!$A$3:$A$9999,'Table 1'!$I$3:$I$9999))</f>
        <v/>
      </c>
      <c r="D578" s="115"/>
      <c r="E578" s="71" t="str">
        <f t="shared" si="1469"/>
        <v/>
      </c>
      <c r="F578" s="14" t="str">
        <f t="shared" ref="F578" si="1563">IFERROR(AVERAGE(D577:D581),"")</f>
        <v/>
      </c>
      <c r="G578" s="73" t="str">
        <f t="shared" ref="G578" si="1564">IFERROR(_xlfn.STDEV.S(D577:D581),"")</f>
        <v/>
      </c>
      <c r="H578" s="77" t="str">
        <f t="shared" si="1472"/>
        <v/>
      </c>
    </row>
    <row r="579" spans="1:8" s="139" customFormat="1" x14ac:dyDescent="0.2">
      <c r="A579" s="30" t="str">
        <f t="shared" ref="A579" si="1565">IF(A577="","",A577)</f>
        <v/>
      </c>
      <c r="B579" s="30" t="str">
        <f t="shared" si="1551"/>
        <v/>
      </c>
      <c r="C579" s="30" t="str">
        <f>IF(A579="","",LOOKUP(A579,'Table 1'!$A$3:$A$9999,'Table 1'!$I$3:$I$9999))</f>
        <v/>
      </c>
      <c r="D579" s="115"/>
      <c r="E579" s="71" t="str">
        <f t="shared" si="1469"/>
        <v/>
      </c>
      <c r="F579" s="14" t="str">
        <f t="shared" ref="F579" si="1566">IFERROR(AVERAGE(D577:D581),"")</f>
        <v/>
      </c>
      <c r="G579" s="73" t="str">
        <f t="shared" ref="G579" si="1567">IFERROR(_xlfn.STDEV.S(D577:D581),"")</f>
        <v/>
      </c>
      <c r="H579" s="77" t="str">
        <f t="shared" si="1472"/>
        <v/>
      </c>
    </row>
    <row r="580" spans="1:8" s="139" customFormat="1" x14ac:dyDescent="0.2">
      <c r="A580" s="30" t="str">
        <f t="shared" ref="A580" si="1568">IF(A577="","",A577)</f>
        <v/>
      </c>
      <c r="B580" s="30" t="str">
        <f t="shared" si="1554"/>
        <v/>
      </c>
      <c r="C580" s="30" t="str">
        <f>IF(A580="","",LOOKUP(A580,'Table 1'!$A$3:$A$9999,'Table 1'!$I$3:$I$9999))</f>
        <v/>
      </c>
      <c r="D580" s="115"/>
      <c r="E580" s="71" t="str">
        <f t="shared" si="1469"/>
        <v/>
      </c>
      <c r="F580" s="14" t="str">
        <f t="shared" ref="F580" si="1569">IFERROR(AVERAGE(D577:D581),"")</f>
        <v/>
      </c>
      <c r="G580" s="73" t="str">
        <f t="shared" ref="G580" si="1570">IFERROR(_xlfn.STDEV.S(D577:D581),"")</f>
        <v/>
      </c>
      <c r="H580" s="77" t="str">
        <f t="shared" si="1472"/>
        <v/>
      </c>
    </row>
    <row r="581" spans="1:8" s="139" customFormat="1" ht="16" thickBot="1" x14ac:dyDescent="0.25">
      <c r="A581" s="29" t="str">
        <f t="shared" ref="A581" si="1571">IF(A577="","",A577)</f>
        <v/>
      </c>
      <c r="B581" s="30" t="str">
        <f t="shared" si="1557"/>
        <v/>
      </c>
      <c r="C581" s="29" t="str">
        <f>IF(A581="","",LOOKUP(A581,'Table 1'!$A$3:$A$9999,'Table 1'!$I$3:$I$9999))</f>
        <v/>
      </c>
      <c r="D581" s="117"/>
      <c r="E581" s="72" t="str">
        <f t="shared" si="1469"/>
        <v/>
      </c>
      <c r="F581" s="13" t="str">
        <f t="shared" ref="F581" si="1572">IFERROR(AVERAGE(D577:D581),"")</f>
        <v/>
      </c>
      <c r="G581" s="74" t="str">
        <f t="shared" ref="G581" si="1573">IFERROR(_xlfn.STDEV.S(D577:D581),"")</f>
        <v/>
      </c>
      <c r="H581" s="78" t="str">
        <f t="shared" si="1472"/>
        <v/>
      </c>
    </row>
    <row r="582" spans="1:8" s="139" customFormat="1" x14ac:dyDescent="0.2">
      <c r="A582" s="113"/>
      <c r="B582" s="113"/>
      <c r="C582" s="31" t="str">
        <f>IF(A582="","",LOOKUP(A582,'Table 1'!$A$3:$A$9999,'Table 1'!$I$3:$I$9999))</f>
        <v/>
      </c>
      <c r="D582" s="116"/>
      <c r="E582" s="70" t="str">
        <f t="shared" si="1469"/>
        <v/>
      </c>
      <c r="F582" s="15" t="str">
        <f t="shared" ref="F582" si="1574">IFERROR(AVERAGE(D582:D586),"")</f>
        <v/>
      </c>
      <c r="G582" s="15" t="str">
        <f t="shared" ref="G582" si="1575">IFERROR(_xlfn.STDEV.S(D582:D586),"")</f>
        <v/>
      </c>
      <c r="H582" s="76" t="str">
        <f t="shared" si="1472"/>
        <v/>
      </c>
    </row>
    <row r="583" spans="1:8" s="139" customFormat="1" x14ac:dyDescent="0.2">
      <c r="A583" s="30" t="str">
        <f t="shared" ref="A583" si="1576">IF(A582="","",A582)</f>
        <v/>
      </c>
      <c r="B583" s="30" t="str">
        <f t="shared" si="1492"/>
        <v/>
      </c>
      <c r="C583" s="30" t="str">
        <f>IF(A583="","",LOOKUP(A583,'Table 1'!$A$3:$A$9999,'Table 1'!$I$3:$I$9999))</f>
        <v/>
      </c>
      <c r="D583" s="115"/>
      <c r="E583" s="71" t="str">
        <f t="shared" si="1469"/>
        <v/>
      </c>
      <c r="F583" s="14" t="str">
        <f t="shared" ref="F583" si="1577">IFERROR(AVERAGE(D582:D586),"")</f>
        <v/>
      </c>
      <c r="G583" s="73" t="str">
        <f t="shared" ref="G583" si="1578">IFERROR(_xlfn.STDEV.S(D582:D586),"")</f>
        <v/>
      </c>
      <c r="H583" s="77" t="str">
        <f t="shared" si="1472"/>
        <v/>
      </c>
    </row>
    <row r="584" spans="1:8" s="139" customFormat="1" x14ac:dyDescent="0.2">
      <c r="A584" s="30" t="str">
        <f t="shared" ref="A584" si="1579">IF(A582="","",A582)</f>
        <v/>
      </c>
      <c r="B584" s="30" t="str">
        <f t="shared" si="1551"/>
        <v/>
      </c>
      <c r="C584" s="30" t="str">
        <f>IF(A584="","",LOOKUP(A584,'Table 1'!$A$3:$A$9999,'Table 1'!$I$3:$I$9999))</f>
        <v/>
      </c>
      <c r="D584" s="115"/>
      <c r="E584" s="71" t="str">
        <f t="shared" si="1469"/>
        <v/>
      </c>
      <c r="F584" s="14" t="str">
        <f t="shared" ref="F584" si="1580">IFERROR(AVERAGE(D582:D586),"")</f>
        <v/>
      </c>
      <c r="G584" s="73" t="str">
        <f t="shared" ref="G584" si="1581">IFERROR(_xlfn.STDEV.S(D582:D586),"")</f>
        <v/>
      </c>
      <c r="H584" s="77" t="str">
        <f t="shared" si="1472"/>
        <v/>
      </c>
    </row>
    <row r="585" spans="1:8" s="139" customFormat="1" x14ac:dyDescent="0.2">
      <c r="A585" s="30" t="str">
        <f t="shared" ref="A585" si="1582">IF(A582="","",A582)</f>
        <v/>
      </c>
      <c r="B585" s="30" t="str">
        <f t="shared" si="1554"/>
        <v/>
      </c>
      <c r="C585" s="30" t="str">
        <f>IF(A585="","",LOOKUP(A585,'Table 1'!$A$3:$A$9999,'Table 1'!$I$3:$I$9999))</f>
        <v/>
      </c>
      <c r="D585" s="115"/>
      <c r="E585" s="71" t="str">
        <f t="shared" si="1469"/>
        <v/>
      </c>
      <c r="F585" s="14" t="str">
        <f t="shared" ref="F585" si="1583">IFERROR(AVERAGE(D582:D586),"")</f>
        <v/>
      </c>
      <c r="G585" s="73" t="str">
        <f t="shared" ref="G585" si="1584">IFERROR(_xlfn.STDEV.S(D582:D586),"")</f>
        <v/>
      </c>
      <c r="H585" s="77" t="str">
        <f t="shared" si="1472"/>
        <v/>
      </c>
    </row>
    <row r="586" spans="1:8" s="139" customFormat="1" ht="16" thickBot="1" x14ac:dyDescent="0.25">
      <c r="A586" s="29" t="str">
        <f t="shared" ref="A586" si="1585">IF(A582="","",A582)</f>
        <v/>
      </c>
      <c r="B586" s="30" t="str">
        <f t="shared" si="1557"/>
        <v/>
      </c>
      <c r="C586" s="29" t="str">
        <f>IF(A586="","",LOOKUP(A586,'Table 1'!$A$3:$A$9999,'Table 1'!$I$3:$I$9999))</f>
        <v/>
      </c>
      <c r="D586" s="117"/>
      <c r="E586" s="72" t="str">
        <f t="shared" si="1469"/>
        <v/>
      </c>
      <c r="F586" s="13" t="str">
        <f t="shared" ref="F586" si="1586">IFERROR(AVERAGE(D582:D586),"")</f>
        <v/>
      </c>
      <c r="G586" s="74" t="str">
        <f t="shared" ref="G586" si="1587">IFERROR(_xlfn.STDEV.S(D582:D586),"")</f>
        <v/>
      </c>
      <c r="H586" s="78" t="str">
        <f t="shared" si="1472"/>
        <v/>
      </c>
    </row>
    <row r="587" spans="1:8" s="139" customFormat="1" x14ac:dyDescent="0.2">
      <c r="A587" s="113"/>
      <c r="B587" s="113"/>
      <c r="C587" s="31" t="str">
        <f>IF(A587="","",LOOKUP(A587,'Table 1'!$A$3:$A$9999,'Table 1'!$I$3:$I$9999))</f>
        <v/>
      </c>
      <c r="D587" s="116"/>
      <c r="E587" s="70" t="str">
        <f t="shared" si="1469"/>
        <v/>
      </c>
      <c r="F587" s="15" t="str">
        <f t="shared" ref="F587" si="1588">IFERROR(AVERAGE(D587:D591),"")</f>
        <v/>
      </c>
      <c r="G587" s="15" t="str">
        <f t="shared" ref="G587" si="1589">IFERROR(_xlfn.STDEV.S(D587:D591),"")</f>
        <v/>
      </c>
      <c r="H587" s="76" t="str">
        <f t="shared" si="1472"/>
        <v/>
      </c>
    </row>
    <row r="588" spans="1:8" s="139" customFormat="1" x14ac:dyDescent="0.2">
      <c r="A588" s="30" t="str">
        <f t="shared" ref="A588" si="1590">IF(A587="","",A587)</f>
        <v/>
      </c>
      <c r="B588" s="30" t="str">
        <f t="shared" si="1492"/>
        <v/>
      </c>
      <c r="C588" s="30" t="str">
        <f>IF(A588="","",LOOKUP(A588,'Table 1'!$A$3:$A$9999,'Table 1'!$I$3:$I$9999))</f>
        <v/>
      </c>
      <c r="D588" s="115"/>
      <c r="E588" s="71" t="str">
        <f t="shared" si="1469"/>
        <v/>
      </c>
      <c r="F588" s="14" t="str">
        <f t="shared" ref="F588" si="1591">IFERROR(AVERAGE(D587:D591),"")</f>
        <v/>
      </c>
      <c r="G588" s="73" t="str">
        <f t="shared" ref="G588" si="1592">IFERROR(_xlfn.STDEV.S(D587:D591),"")</f>
        <v/>
      </c>
      <c r="H588" s="77" t="str">
        <f t="shared" si="1472"/>
        <v/>
      </c>
    </row>
    <row r="589" spans="1:8" s="139" customFormat="1" x14ac:dyDescent="0.2">
      <c r="A589" s="30" t="str">
        <f t="shared" ref="A589" si="1593">IF(A587="","",A587)</f>
        <v/>
      </c>
      <c r="B589" s="30" t="str">
        <f t="shared" si="1551"/>
        <v/>
      </c>
      <c r="C589" s="30" t="str">
        <f>IF(A589="","",LOOKUP(A589,'Table 1'!$A$3:$A$9999,'Table 1'!$I$3:$I$9999))</f>
        <v/>
      </c>
      <c r="D589" s="115"/>
      <c r="E589" s="71" t="str">
        <f t="shared" si="1469"/>
        <v/>
      </c>
      <c r="F589" s="14" t="str">
        <f t="shared" ref="F589" si="1594">IFERROR(AVERAGE(D587:D591),"")</f>
        <v/>
      </c>
      <c r="G589" s="73" t="str">
        <f t="shared" ref="G589" si="1595">IFERROR(_xlfn.STDEV.S(D587:D591),"")</f>
        <v/>
      </c>
      <c r="H589" s="77" t="str">
        <f t="shared" si="1472"/>
        <v/>
      </c>
    </row>
    <row r="590" spans="1:8" s="139" customFormat="1" x14ac:dyDescent="0.2">
      <c r="A590" s="30" t="str">
        <f t="shared" ref="A590" si="1596">IF(A587="","",A587)</f>
        <v/>
      </c>
      <c r="B590" s="30" t="str">
        <f t="shared" si="1554"/>
        <v/>
      </c>
      <c r="C590" s="30" t="str">
        <f>IF(A590="","",LOOKUP(A590,'Table 1'!$A$3:$A$9999,'Table 1'!$I$3:$I$9999))</f>
        <v/>
      </c>
      <c r="D590" s="115"/>
      <c r="E590" s="71" t="str">
        <f t="shared" si="1469"/>
        <v/>
      </c>
      <c r="F590" s="14" t="str">
        <f t="shared" ref="F590" si="1597">IFERROR(AVERAGE(D587:D591),"")</f>
        <v/>
      </c>
      <c r="G590" s="73" t="str">
        <f t="shared" ref="G590" si="1598">IFERROR(_xlfn.STDEV.S(D587:D591),"")</f>
        <v/>
      </c>
      <c r="H590" s="77" t="str">
        <f t="shared" si="1472"/>
        <v/>
      </c>
    </row>
    <row r="591" spans="1:8" s="139" customFormat="1" ht="16" thickBot="1" x14ac:dyDescent="0.25">
      <c r="A591" s="29" t="str">
        <f t="shared" ref="A591" si="1599">IF(A587="","",A587)</f>
        <v/>
      </c>
      <c r="B591" s="30" t="str">
        <f t="shared" si="1557"/>
        <v/>
      </c>
      <c r="C591" s="29" t="str">
        <f>IF(A591="","",LOOKUP(A591,'Table 1'!$A$3:$A$9999,'Table 1'!$I$3:$I$9999))</f>
        <v/>
      </c>
      <c r="D591" s="117"/>
      <c r="E591" s="72" t="str">
        <f t="shared" si="1469"/>
        <v/>
      </c>
      <c r="F591" s="13" t="str">
        <f t="shared" ref="F591" si="1600">IFERROR(AVERAGE(D587:D591),"")</f>
        <v/>
      </c>
      <c r="G591" s="74" t="str">
        <f t="shared" ref="G591" si="1601">IFERROR(_xlfn.STDEV.S(D587:D591),"")</f>
        <v/>
      </c>
      <c r="H591" s="78" t="str">
        <f t="shared" si="1472"/>
        <v/>
      </c>
    </row>
    <row r="592" spans="1:8" s="139" customFormat="1" x14ac:dyDescent="0.2">
      <c r="A592" s="113"/>
      <c r="B592" s="113"/>
      <c r="C592" s="31" t="str">
        <f>IF(A592="","",LOOKUP(A592,'Table 1'!$A$3:$A$9999,'Table 1'!$I$3:$I$9999))</f>
        <v/>
      </c>
      <c r="D592" s="116"/>
      <c r="E592" s="70" t="str">
        <f t="shared" si="1469"/>
        <v/>
      </c>
      <c r="F592" s="15" t="str">
        <f t="shared" ref="F592" si="1602">IFERROR(AVERAGE(D592:D596),"")</f>
        <v/>
      </c>
      <c r="G592" s="15" t="str">
        <f t="shared" ref="G592" si="1603">IFERROR(_xlfn.STDEV.S(D592:D596),"")</f>
        <v/>
      </c>
      <c r="H592" s="76" t="str">
        <f t="shared" si="1472"/>
        <v/>
      </c>
    </row>
    <row r="593" spans="1:8" s="139" customFormat="1" x14ac:dyDescent="0.2">
      <c r="A593" s="30" t="str">
        <f t="shared" ref="A593" si="1604">IF(A592="","",A592)</f>
        <v/>
      </c>
      <c r="B593" s="30" t="str">
        <f t="shared" si="1492"/>
        <v/>
      </c>
      <c r="C593" s="30" t="str">
        <f>IF(A593="","",LOOKUP(A593,'Table 1'!$A$3:$A$9999,'Table 1'!$I$3:$I$9999))</f>
        <v/>
      </c>
      <c r="D593" s="115"/>
      <c r="E593" s="71" t="str">
        <f t="shared" si="1469"/>
        <v/>
      </c>
      <c r="F593" s="14" t="str">
        <f t="shared" ref="F593" si="1605">IFERROR(AVERAGE(D592:D596),"")</f>
        <v/>
      </c>
      <c r="G593" s="73" t="str">
        <f t="shared" ref="G593" si="1606">IFERROR(_xlfn.STDEV.S(D592:D596),"")</f>
        <v/>
      </c>
      <c r="H593" s="77" t="str">
        <f t="shared" si="1472"/>
        <v/>
      </c>
    </row>
    <row r="594" spans="1:8" s="139" customFormat="1" x14ac:dyDescent="0.2">
      <c r="A594" s="30" t="str">
        <f t="shared" ref="A594:B609" si="1607">IF(A592="","",A592)</f>
        <v/>
      </c>
      <c r="B594" s="30" t="str">
        <f t="shared" si="1607"/>
        <v/>
      </c>
      <c r="C594" s="30" t="str">
        <f>IF(A594="","",LOOKUP(A594,'Table 1'!$A$3:$A$9999,'Table 1'!$I$3:$I$9999))</f>
        <v/>
      </c>
      <c r="D594" s="115"/>
      <c r="E594" s="71" t="str">
        <f t="shared" si="1469"/>
        <v/>
      </c>
      <c r="F594" s="14" t="str">
        <f t="shared" ref="F594" si="1608">IFERROR(AVERAGE(D592:D596),"")</f>
        <v/>
      </c>
      <c r="G594" s="73" t="str">
        <f t="shared" ref="G594" si="1609">IFERROR(_xlfn.STDEV.S(D592:D596),"")</f>
        <v/>
      </c>
      <c r="H594" s="77" t="str">
        <f t="shared" si="1472"/>
        <v/>
      </c>
    </row>
    <row r="595" spans="1:8" s="139" customFormat="1" x14ac:dyDescent="0.2">
      <c r="A595" s="30" t="str">
        <f t="shared" ref="A595:B610" si="1610">IF(A592="","",A592)</f>
        <v/>
      </c>
      <c r="B595" s="30" t="str">
        <f t="shared" si="1610"/>
        <v/>
      </c>
      <c r="C595" s="30" t="str">
        <f>IF(A595="","",LOOKUP(A595,'Table 1'!$A$3:$A$9999,'Table 1'!$I$3:$I$9999))</f>
        <v/>
      </c>
      <c r="D595" s="115"/>
      <c r="E595" s="71" t="str">
        <f t="shared" si="1469"/>
        <v/>
      </c>
      <c r="F595" s="14" t="str">
        <f t="shared" ref="F595" si="1611">IFERROR(AVERAGE(D592:D596),"")</f>
        <v/>
      </c>
      <c r="G595" s="73" t="str">
        <f t="shared" ref="G595" si="1612">IFERROR(_xlfn.STDEV.S(D592:D596),"")</f>
        <v/>
      </c>
      <c r="H595" s="77" t="str">
        <f t="shared" si="1472"/>
        <v/>
      </c>
    </row>
    <row r="596" spans="1:8" s="139" customFormat="1" ht="16" thickBot="1" x14ac:dyDescent="0.25">
      <c r="A596" s="29" t="str">
        <f t="shared" ref="A596:B611" si="1613">IF(A592="","",A592)</f>
        <v/>
      </c>
      <c r="B596" s="30" t="str">
        <f t="shared" si="1613"/>
        <v/>
      </c>
      <c r="C596" s="29" t="str">
        <f>IF(A596="","",LOOKUP(A596,'Table 1'!$A$3:$A$9999,'Table 1'!$I$3:$I$9999))</f>
        <v/>
      </c>
      <c r="D596" s="117"/>
      <c r="E596" s="72" t="str">
        <f t="shared" si="1469"/>
        <v/>
      </c>
      <c r="F596" s="13" t="str">
        <f t="shared" ref="F596" si="1614">IFERROR(AVERAGE(D592:D596),"")</f>
        <v/>
      </c>
      <c r="G596" s="74" t="str">
        <f t="shared" ref="G596" si="1615">IFERROR(_xlfn.STDEV.S(D592:D596),"")</f>
        <v/>
      </c>
      <c r="H596" s="78" t="str">
        <f t="shared" si="1472"/>
        <v/>
      </c>
    </row>
    <row r="597" spans="1:8" s="139" customFormat="1" x14ac:dyDescent="0.2">
      <c r="A597" s="113"/>
      <c r="B597" s="113"/>
      <c r="C597" s="31" t="str">
        <f>IF(A597="","",LOOKUP(A597,'Table 1'!$A$3:$A$9999,'Table 1'!$I$3:$I$9999))</f>
        <v/>
      </c>
      <c r="D597" s="116"/>
      <c r="E597" s="70" t="str">
        <f t="shared" si="1469"/>
        <v/>
      </c>
      <c r="F597" s="15" t="str">
        <f t="shared" ref="F597" si="1616">IFERROR(AVERAGE(D597:D601),"")</f>
        <v/>
      </c>
      <c r="G597" s="15" t="str">
        <f t="shared" ref="G597" si="1617">IFERROR(_xlfn.STDEV.S(D597:D601),"")</f>
        <v/>
      </c>
      <c r="H597" s="76" t="str">
        <f t="shared" si="1472"/>
        <v/>
      </c>
    </row>
    <row r="598" spans="1:8" s="139" customFormat="1" x14ac:dyDescent="0.2">
      <c r="A598" s="30" t="str">
        <f t="shared" ref="A598" si="1618">IF(A597="","",A597)</f>
        <v/>
      </c>
      <c r="B598" s="30" t="str">
        <f t="shared" si="1492"/>
        <v/>
      </c>
      <c r="C598" s="30" t="str">
        <f>IF(A598="","",LOOKUP(A598,'Table 1'!$A$3:$A$9999,'Table 1'!$I$3:$I$9999))</f>
        <v/>
      </c>
      <c r="D598" s="115"/>
      <c r="E598" s="71" t="str">
        <f t="shared" si="1469"/>
        <v/>
      </c>
      <c r="F598" s="14" t="str">
        <f t="shared" ref="F598" si="1619">IFERROR(AVERAGE(D597:D601),"")</f>
        <v/>
      </c>
      <c r="G598" s="73" t="str">
        <f t="shared" ref="G598" si="1620">IFERROR(_xlfn.STDEV.S(D597:D601),"")</f>
        <v/>
      </c>
      <c r="H598" s="77" t="str">
        <f t="shared" si="1472"/>
        <v/>
      </c>
    </row>
    <row r="599" spans="1:8" s="139" customFormat="1" x14ac:dyDescent="0.2">
      <c r="A599" s="30" t="str">
        <f t="shared" ref="A599" si="1621">IF(A597="","",A597)</f>
        <v/>
      </c>
      <c r="B599" s="30" t="str">
        <f t="shared" si="1607"/>
        <v/>
      </c>
      <c r="C599" s="30" t="str">
        <f>IF(A599="","",LOOKUP(A599,'Table 1'!$A$3:$A$9999,'Table 1'!$I$3:$I$9999))</f>
        <v/>
      </c>
      <c r="D599" s="115"/>
      <c r="E599" s="71" t="str">
        <f t="shared" si="1469"/>
        <v/>
      </c>
      <c r="F599" s="14" t="str">
        <f t="shared" ref="F599" si="1622">IFERROR(AVERAGE(D597:D601),"")</f>
        <v/>
      </c>
      <c r="G599" s="73" t="str">
        <f t="shared" ref="G599" si="1623">IFERROR(_xlfn.STDEV.S(D597:D601),"")</f>
        <v/>
      </c>
      <c r="H599" s="77" t="str">
        <f t="shared" si="1472"/>
        <v/>
      </c>
    </row>
    <row r="600" spans="1:8" s="139" customFormat="1" x14ac:dyDescent="0.2">
      <c r="A600" s="30" t="str">
        <f t="shared" ref="A600" si="1624">IF(A597="","",A597)</f>
        <v/>
      </c>
      <c r="B600" s="30" t="str">
        <f t="shared" si="1610"/>
        <v/>
      </c>
      <c r="C600" s="30" t="str">
        <f>IF(A600="","",LOOKUP(A600,'Table 1'!$A$3:$A$9999,'Table 1'!$I$3:$I$9999))</f>
        <v/>
      </c>
      <c r="D600" s="115"/>
      <c r="E600" s="71" t="str">
        <f t="shared" si="1469"/>
        <v/>
      </c>
      <c r="F600" s="14" t="str">
        <f t="shared" ref="F600" si="1625">IFERROR(AVERAGE(D597:D601),"")</f>
        <v/>
      </c>
      <c r="G600" s="73" t="str">
        <f t="shared" ref="G600" si="1626">IFERROR(_xlfn.STDEV.S(D597:D601),"")</f>
        <v/>
      </c>
      <c r="H600" s="77" t="str">
        <f t="shared" si="1472"/>
        <v/>
      </c>
    </row>
    <row r="601" spans="1:8" s="139" customFormat="1" ht="16" thickBot="1" x14ac:dyDescent="0.25">
      <c r="A601" s="29" t="str">
        <f t="shared" ref="A601" si="1627">IF(A597="","",A597)</f>
        <v/>
      </c>
      <c r="B601" s="30" t="str">
        <f t="shared" si="1613"/>
        <v/>
      </c>
      <c r="C601" s="29" t="str">
        <f>IF(A601="","",LOOKUP(A601,'Table 1'!$A$3:$A$9999,'Table 1'!$I$3:$I$9999))</f>
        <v/>
      </c>
      <c r="D601" s="117"/>
      <c r="E601" s="72" t="str">
        <f t="shared" si="1469"/>
        <v/>
      </c>
      <c r="F601" s="13" t="str">
        <f t="shared" ref="F601" si="1628">IFERROR(AVERAGE(D597:D601),"")</f>
        <v/>
      </c>
      <c r="G601" s="74" t="str">
        <f t="shared" ref="G601" si="1629">IFERROR(_xlfn.STDEV.S(D597:D601),"")</f>
        <v/>
      </c>
      <c r="H601" s="78" t="str">
        <f t="shared" si="1472"/>
        <v/>
      </c>
    </row>
    <row r="602" spans="1:8" s="139" customFormat="1" x14ac:dyDescent="0.2">
      <c r="A602" s="113"/>
      <c r="B602" s="113"/>
      <c r="C602" s="31" t="str">
        <f>IF(A602="","",LOOKUP(A602,'Table 1'!$A$3:$A$9999,'Table 1'!$I$3:$I$9999))</f>
        <v/>
      </c>
      <c r="D602" s="116"/>
      <c r="E602" s="70" t="str">
        <f t="shared" si="1469"/>
        <v/>
      </c>
      <c r="F602" s="15" t="str">
        <f t="shared" ref="F602" si="1630">IFERROR(AVERAGE(D602:D606),"")</f>
        <v/>
      </c>
      <c r="G602" s="15" t="str">
        <f t="shared" ref="G602" si="1631">IFERROR(_xlfn.STDEV.S(D602:D606),"")</f>
        <v/>
      </c>
      <c r="H602" s="76" t="str">
        <f t="shared" si="1472"/>
        <v/>
      </c>
    </row>
    <row r="603" spans="1:8" s="139" customFormat="1" x14ac:dyDescent="0.2">
      <c r="A603" s="30" t="str">
        <f t="shared" ref="A603" si="1632">IF(A602="","",A602)</f>
        <v/>
      </c>
      <c r="B603" s="30" t="str">
        <f t="shared" si="1492"/>
        <v/>
      </c>
      <c r="C603" s="30" t="str">
        <f>IF(A603="","",LOOKUP(A603,'Table 1'!$A$3:$A$9999,'Table 1'!$I$3:$I$9999))</f>
        <v/>
      </c>
      <c r="D603" s="115"/>
      <c r="E603" s="71" t="str">
        <f t="shared" si="1469"/>
        <v/>
      </c>
      <c r="F603" s="14" t="str">
        <f t="shared" ref="F603" si="1633">IFERROR(AVERAGE(D602:D606),"")</f>
        <v/>
      </c>
      <c r="G603" s="73" t="str">
        <f t="shared" ref="G603" si="1634">IFERROR(_xlfn.STDEV.S(D602:D606),"")</f>
        <v/>
      </c>
      <c r="H603" s="77" t="str">
        <f t="shared" si="1472"/>
        <v/>
      </c>
    </row>
    <row r="604" spans="1:8" s="139" customFormat="1" x14ac:dyDescent="0.2">
      <c r="A604" s="30" t="str">
        <f t="shared" ref="A604" si="1635">IF(A602="","",A602)</f>
        <v/>
      </c>
      <c r="B604" s="30" t="str">
        <f t="shared" si="1607"/>
        <v/>
      </c>
      <c r="C604" s="30" t="str">
        <f>IF(A604="","",LOOKUP(A604,'Table 1'!$A$3:$A$9999,'Table 1'!$I$3:$I$9999))</f>
        <v/>
      </c>
      <c r="D604" s="115"/>
      <c r="E604" s="71" t="str">
        <f t="shared" si="1469"/>
        <v/>
      </c>
      <c r="F604" s="14" t="str">
        <f t="shared" ref="F604" si="1636">IFERROR(AVERAGE(D602:D606),"")</f>
        <v/>
      </c>
      <c r="G604" s="73" t="str">
        <f t="shared" ref="G604" si="1637">IFERROR(_xlfn.STDEV.S(D602:D606),"")</f>
        <v/>
      </c>
      <c r="H604" s="77" t="str">
        <f t="shared" si="1472"/>
        <v/>
      </c>
    </row>
    <row r="605" spans="1:8" s="139" customFormat="1" x14ac:dyDescent="0.2">
      <c r="A605" s="30" t="str">
        <f t="shared" ref="A605" si="1638">IF(A602="","",A602)</f>
        <v/>
      </c>
      <c r="B605" s="30" t="str">
        <f t="shared" si="1610"/>
        <v/>
      </c>
      <c r="C605" s="30" t="str">
        <f>IF(A605="","",LOOKUP(A605,'Table 1'!$A$3:$A$9999,'Table 1'!$I$3:$I$9999))</f>
        <v/>
      </c>
      <c r="D605" s="115"/>
      <c r="E605" s="71" t="str">
        <f t="shared" si="1469"/>
        <v/>
      </c>
      <c r="F605" s="14" t="str">
        <f t="shared" ref="F605" si="1639">IFERROR(AVERAGE(D602:D606),"")</f>
        <v/>
      </c>
      <c r="G605" s="73" t="str">
        <f t="shared" ref="G605" si="1640">IFERROR(_xlfn.STDEV.S(D602:D606),"")</f>
        <v/>
      </c>
      <c r="H605" s="77" t="str">
        <f t="shared" si="1472"/>
        <v/>
      </c>
    </row>
    <row r="606" spans="1:8" s="139" customFormat="1" ht="16" thickBot="1" x14ac:dyDescent="0.25">
      <c r="A606" s="29" t="str">
        <f t="shared" ref="A606" si="1641">IF(A602="","",A602)</f>
        <v/>
      </c>
      <c r="B606" s="30" t="str">
        <f t="shared" si="1613"/>
        <v/>
      </c>
      <c r="C606" s="29" t="str">
        <f>IF(A606="","",LOOKUP(A606,'Table 1'!$A$3:$A$9999,'Table 1'!$I$3:$I$9999))</f>
        <v/>
      </c>
      <c r="D606" s="117"/>
      <c r="E606" s="72" t="str">
        <f t="shared" si="1469"/>
        <v/>
      </c>
      <c r="F606" s="13" t="str">
        <f t="shared" ref="F606" si="1642">IFERROR(AVERAGE(D602:D606),"")</f>
        <v/>
      </c>
      <c r="G606" s="74" t="str">
        <f t="shared" ref="G606" si="1643">IFERROR(_xlfn.STDEV.S(D602:D606),"")</f>
        <v/>
      </c>
      <c r="H606" s="78" t="str">
        <f t="shared" si="1472"/>
        <v/>
      </c>
    </row>
    <row r="607" spans="1:8" s="139" customFormat="1" x14ac:dyDescent="0.2">
      <c r="A607" s="113"/>
      <c r="B607" s="113"/>
      <c r="C607" s="31" t="str">
        <f>IF(A607="","",LOOKUP(A607,'Table 1'!$A$3:$A$9999,'Table 1'!$I$3:$I$9999))</f>
        <v/>
      </c>
      <c r="D607" s="116"/>
      <c r="E607" s="70" t="str">
        <f t="shared" si="1469"/>
        <v/>
      </c>
      <c r="F607" s="15" t="str">
        <f t="shared" ref="F607" si="1644">IFERROR(AVERAGE(D607:D611),"")</f>
        <v/>
      </c>
      <c r="G607" s="15" t="str">
        <f t="shared" ref="G607" si="1645">IFERROR(_xlfn.STDEV.S(D607:D611),"")</f>
        <v/>
      </c>
      <c r="H607" s="76" t="str">
        <f t="shared" si="1472"/>
        <v/>
      </c>
    </row>
    <row r="608" spans="1:8" s="139" customFormat="1" x14ac:dyDescent="0.2">
      <c r="A608" s="30" t="str">
        <f t="shared" ref="A608" si="1646">IF(A607="","",A607)</f>
        <v/>
      </c>
      <c r="B608" s="30" t="str">
        <f t="shared" si="1492"/>
        <v/>
      </c>
      <c r="C608" s="30" t="str">
        <f>IF(A608="","",LOOKUP(A608,'Table 1'!$A$3:$A$9999,'Table 1'!$I$3:$I$9999))</f>
        <v/>
      </c>
      <c r="D608" s="115"/>
      <c r="E608" s="71" t="str">
        <f t="shared" si="1469"/>
        <v/>
      </c>
      <c r="F608" s="14" t="str">
        <f t="shared" ref="F608" si="1647">IFERROR(AVERAGE(D607:D611),"")</f>
        <v/>
      </c>
      <c r="G608" s="73" t="str">
        <f t="shared" ref="G608" si="1648">IFERROR(_xlfn.STDEV.S(D607:D611),"")</f>
        <v/>
      </c>
      <c r="H608" s="77" t="str">
        <f t="shared" si="1472"/>
        <v/>
      </c>
    </row>
    <row r="609" spans="1:8" s="139" customFormat="1" x14ac:dyDescent="0.2">
      <c r="A609" s="30" t="str">
        <f t="shared" ref="A609" si="1649">IF(A607="","",A607)</f>
        <v/>
      </c>
      <c r="B609" s="30" t="str">
        <f t="shared" si="1607"/>
        <v/>
      </c>
      <c r="C609" s="30" t="str">
        <f>IF(A609="","",LOOKUP(A609,'Table 1'!$A$3:$A$9999,'Table 1'!$I$3:$I$9999))</f>
        <v/>
      </c>
      <c r="D609" s="115"/>
      <c r="E609" s="71" t="str">
        <f t="shared" ref="E609:E672" si="1650">IFERROR((D609-F609)/F609,"")</f>
        <v/>
      </c>
      <c r="F609" s="14" t="str">
        <f t="shared" ref="F609" si="1651">IFERROR(AVERAGE(D607:D611),"")</f>
        <v/>
      </c>
      <c r="G609" s="73" t="str">
        <f t="shared" ref="G609" si="1652">IFERROR(_xlfn.STDEV.S(D607:D611),"")</f>
        <v/>
      </c>
      <c r="H609" s="77" t="str">
        <f t="shared" ref="H609:H672" si="1653">IFERROR(G609/F609,"")</f>
        <v/>
      </c>
    </row>
    <row r="610" spans="1:8" s="139" customFormat="1" x14ac:dyDescent="0.2">
      <c r="A610" s="30" t="str">
        <f t="shared" ref="A610" si="1654">IF(A607="","",A607)</f>
        <v/>
      </c>
      <c r="B610" s="30" t="str">
        <f t="shared" si="1610"/>
        <v/>
      </c>
      <c r="C610" s="30" t="str">
        <f>IF(A610="","",LOOKUP(A610,'Table 1'!$A$3:$A$9999,'Table 1'!$I$3:$I$9999))</f>
        <v/>
      </c>
      <c r="D610" s="115"/>
      <c r="E610" s="71" t="str">
        <f t="shared" si="1650"/>
        <v/>
      </c>
      <c r="F610" s="14" t="str">
        <f t="shared" ref="F610" si="1655">IFERROR(AVERAGE(D607:D611),"")</f>
        <v/>
      </c>
      <c r="G610" s="73" t="str">
        <f t="shared" ref="G610" si="1656">IFERROR(_xlfn.STDEV.S(D607:D611),"")</f>
        <v/>
      </c>
      <c r="H610" s="77" t="str">
        <f t="shared" si="1653"/>
        <v/>
      </c>
    </row>
    <row r="611" spans="1:8" s="139" customFormat="1" ht="16" thickBot="1" x14ac:dyDescent="0.25">
      <c r="A611" s="29" t="str">
        <f t="shared" ref="A611" si="1657">IF(A607="","",A607)</f>
        <v/>
      </c>
      <c r="B611" s="30" t="str">
        <f t="shared" si="1613"/>
        <v/>
      </c>
      <c r="C611" s="29" t="str">
        <f>IF(A611="","",LOOKUP(A611,'Table 1'!$A$3:$A$9999,'Table 1'!$I$3:$I$9999))</f>
        <v/>
      </c>
      <c r="D611" s="117"/>
      <c r="E611" s="72" t="str">
        <f t="shared" si="1650"/>
        <v/>
      </c>
      <c r="F611" s="13" t="str">
        <f t="shared" ref="F611" si="1658">IFERROR(AVERAGE(D607:D611),"")</f>
        <v/>
      </c>
      <c r="G611" s="74" t="str">
        <f t="shared" ref="G611" si="1659">IFERROR(_xlfn.STDEV.S(D607:D611),"")</f>
        <v/>
      </c>
      <c r="H611" s="78" t="str">
        <f t="shared" si="1653"/>
        <v/>
      </c>
    </row>
    <row r="612" spans="1:8" s="139" customFormat="1" x14ac:dyDescent="0.2">
      <c r="A612" s="113"/>
      <c r="B612" s="113"/>
      <c r="C612" s="31" t="str">
        <f>IF(A612="","",LOOKUP(A612,'Table 1'!$A$3:$A$9999,'Table 1'!$I$3:$I$9999))</f>
        <v/>
      </c>
      <c r="D612" s="116"/>
      <c r="E612" s="70" t="str">
        <f t="shared" si="1650"/>
        <v/>
      </c>
      <c r="F612" s="15" t="str">
        <f t="shared" ref="F612" si="1660">IFERROR(AVERAGE(D612:D616),"")</f>
        <v/>
      </c>
      <c r="G612" s="15" t="str">
        <f t="shared" ref="G612" si="1661">IFERROR(_xlfn.STDEV.S(D612:D616),"")</f>
        <v/>
      </c>
      <c r="H612" s="76" t="str">
        <f t="shared" si="1653"/>
        <v/>
      </c>
    </row>
    <row r="613" spans="1:8" s="139" customFormat="1" x14ac:dyDescent="0.2">
      <c r="A613" s="30" t="str">
        <f t="shared" ref="A613" si="1662">IF(A612="","",A612)</f>
        <v/>
      </c>
      <c r="B613" s="30" t="str">
        <f t="shared" si="1492"/>
        <v/>
      </c>
      <c r="C613" s="30" t="str">
        <f>IF(A613="","",LOOKUP(A613,'Table 1'!$A$3:$A$9999,'Table 1'!$I$3:$I$9999))</f>
        <v/>
      </c>
      <c r="D613" s="115"/>
      <c r="E613" s="71" t="str">
        <f t="shared" si="1650"/>
        <v/>
      </c>
      <c r="F613" s="14" t="str">
        <f t="shared" ref="F613" si="1663">IFERROR(AVERAGE(D612:D616),"")</f>
        <v/>
      </c>
      <c r="G613" s="73" t="str">
        <f t="shared" ref="G613" si="1664">IFERROR(_xlfn.STDEV.S(D612:D616),"")</f>
        <v/>
      </c>
      <c r="H613" s="77" t="str">
        <f t="shared" si="1653"/>
        <v/>
      </c>
    </row>
    <row r="614" spans="1:8" s="139" customFormat="1" x14ac:dyDescent="0.2">
      <c r="A614" s="30" t="str">
        <f t="shared" ref="A614:B629" si="1665">IF(A612="","",A612)</f>
        <v/>
      </c>
      <c r="B614" s="30" t="str">
        <f t="shared" si="1665"/>
        <v/>
      </c>
      <c r="C614" s="30" t="str">
        <f>IF(A614="","",LOOKUP(A614,'Table 1'!$A$3:$A$9999,'Table 1'!$I$3:$I$9999))</f>
        <v/>
      </c>
      <c r="D614" s="115"/>
      <c r="E614" s="71" t="str">
        <f t="shared" si="1650"/>
        <v/>
      </c>
      <c r="F614" s="14" t="str">
        <f t="shared" ref="F614" si="1666">IFERROR(AVERAGE(D612:D616),"")</f>
        <v/>
      </c>
      <c r="G614" s="73" t="str">
        <f t="shared" ref="G614" si="1667">IFERROR(_xlfn.STDEV.S(D612:D616),"")</f>
        <v/>
      </c>
      <c r="H614" s="77" t="str">
        <f t="shared" si="1653"/>
        <v/>
      </c>
    </row>
    <row r="615" spans="1:8" s="139" customFormat="1" x14ac:dyDescent="0.2">
      <c r="A615" s="30" t="str">
        <f t="shared" ref="A615:B630" si="1668">IF(A612="","",A612)</f>
        <v/>
      </c>
      <c r="B615" s="30" t="str">
        <f t="shared" si="1668"/>
        <v/>
      </c>
      <c r="C615" s="30" t="str">
        <f>IF(A615="","",LOOKUP(A615,'Table 1'!$A$3:$A$9999,'Table 1'!$I$3:$I$9999))</f>
        <v/>
      </c>
      <c r="D615" s="115"/>
      <c r="E615" s="71" t="str">
        <f t="shared" si="1650"/>
        <v/>
      </c>
      <c r="F615" s="14" t="str">
        <f t="shared" ref="F615" si="1669">IFERROR(AVERAGE(D612:D616),"")</f>
        <v/>
      </c>
      <c r="G615" s="73" t="str">
        <f t="shared" ref="G615" si="1670">IFERROR(_xlfn.STDEV.S(D612:D616),"")</f>
        <v/>
      </c>
      <c r="H615" s="77" t="str">
        <f t="shared" si="1653"/>
        <v/>
      </c>
    </row>
    <row r="616" spans="1:8" s="139" customFormat="1" ht="16" thickBot="1" x14ac:dyDescent="0.25">
      <c r="A616" s="29" t="str">
        <f t="shared" ref="A616:B631" si="1671">IF(A612="","",A612)</f>
        <v/>
      </c>
      <c r="B616" s="30" t="str">
        <f t="shared" si="1671"/>
        <v/>
      </c>
      <c r="C616" s="29" t="str">
        <f>IF(A616="","",LOOKUP(A616,'Table 1'!$A$3:$A$9999,'Table 1'!$I$3:$I$9999))</f>
        <v/>
      </c>
      <c r="D616" s="117"/>
      <c r="E616" s="72" t="str">
        <f t="shared" si="1650"/>
        <v/>
      </c>
      <c r="F616" s="13" t="str">
        <f t="shared" ref="F616" si="1672">IFERROR(AVERAGE(D612:D616),"")</f>
        <v/>
      </c>
      <c r="G616" s="74" t="str">
        <f t="shared" ref="G616" si="1673">IFERROR(_xlfn.STDEV.S(D612:D616),"")</f>
        <v/>
      </c>
      <c r="H616" s="78" t="str">
        <f t="shared" si="1653"/>
        <v/>
      </c>
    </row>
    <row r="617" spans="1:8" s="139" customFormat="1" x14ac:dyDescent="0.2">
      <c r="A617" s="113"/>
      <c r="B617" s="113"/>
      <c r="C617" s="31" t="str">
        <f>IF(A617="","",LOOKUP(A617,'Table 1'!$A$3:$A$9999,'Table 1'!$I$3:$I$9999))</f>
        <v/>
      </c>
      <c r="D617" s="116"/>
      <c r="E617" s="70" t="str">
        <f t="shared" si="1650"/>
        <v/>
      </c>
      <c r="F617" s="15" t="str">
        <f t="shared" ref="F617" si="1674">IFERROR(AVERAGE(D617:D621),"")</f>
        <v/>
      </c>
      <c r="G617" s="15" t="str">
        <f t="shared" ref="G617" si="1675">IFERROR(_xlfn.STDEV.S(D617:D621),"")</f>
        <v/>
      </c>
      <c r="H617" s="76" t="str">
        <f t="shared" si="1653"/>
        <v/>
      </c>
    </row>
    <row r="618" spans="1:8" s="139" customFormat="1" x14ac:dyDescent="0.2">
      <c r="A618" s="30" t="str">
        <f t="shared" ref="A618:B678" si="1676">IF(A617="","",A617)</f>
        <v/>
      </c>
      <c r="B618" s="30" t="str">
        <f t="shared" si="1676"/>
        <v/>
      </c>
      <c r="C618" s="30" t="str">
        <f>IF(A618="","",LOOKUP(A618,'Table 1'!$A$3:$A$9999,'Table 1'!$I$3:$I$9999))</f>
        <v/>
      </c>
      <c r="D618" s="115"/>
      <c r="E618" s="71" t="str">
        <f t="shared" si="1650"/>
        <v/>
      </c>
      <c r="F618" s="14" t="str">
        <f t="shared" ref="F618" si="1677">IFERROR(AVERAGE(D617:D621),"")</f>
        <v/>
      </c>
      <c r="G618" s="73" t="str">
        <f t="shared" ref="G618" si="1678">IFERROR(_xlfn.STDEV.S(D617:D621),"")</f>
        <v/>
      </c>
      <c r="H618" s="77" t="str">
        <f t="shared" si="1653"/>
        <v/>
      </c>
    </row>
    <row r="619" spans="1:8" s="139" customFormat="1" x14ac:dyDescent="0.2">
      <c r="A619" s="30" t="str">
        <f t="shared" ref="A619" si="1679">IF(A617="","",A617)</f>
        <v/>
      </c>
      <c r="B619" s="30" t="str">
        <f t="shared" si="1665"/>
        <v/>
      </c>
      <c r="C619" s="30" t="str">
        <f>IF(A619="","",LOOKUP(A619,'Table 1'!$A$3:$A$9999,'Table 1'!$I$3:$I$9999))</f>
        <v/>
      </c>
      <c r="D619" s="115"/>
      <c r="E619" s="71" t="str">
        <f t="shared" si="1650"/>
        <v/>
      </c>
      <c r="F619" s="14" t="str">
        <f t="shared" ref="F619" si="1680">IFERROR(AVERAGE(D617:D621),"")</f>
        <v/>
      </c>
      <c r="G619" s="73" t="str">
        <f t="shared" ref="G619" si="1681">IFERROR(_xlfn.STDEV.S(D617:D621),"")</f>
        <v/>
      </c>
      <c r="H619" s="77" t="str">
        <f t="shared" si="1653"/>
        <v/>
      </c>
    </row>
    <row r="620" spans="1:8" s="139" customFormat="1" x14ac:dyDescent="0.2">
      <c r="A620" s="30" t="str">
        <f t="shared" ref="A620" si="1682">IF(A617="","",A617)</f>
        <v/>
      </c>
      <c r="B620" s="30" t="str">
        <f t="shared" si="1668"/>
        <v/>
      </c>
      <c r="C620" s="30" t="str">
        <f>IF(A620="","",LOOKUP(A620,'Table 1'!$A$3:$A$9999,'Table 1'!$I$3:$I$9999))</f>
        <v/>
      </c>
      <c r="D620" s="115"/>
      <c r="E620" s="71" t="str">
        <f t="shared" si="1650"/>
        <v/>
      </c>
      <c r="F620" s="14" t="str">
        <f t="shared" ref="F620" si="1683">IFERROR(AVERAGE(D617:D621),"")</f>
        <v/>
      </c>
      <c r="G620" s="73" t="str">
        <f t="shared" ref="G620" si="1684">IFERROR(_xlfn.STDEV.S(D617:D621),"")</f>
        <v/>
      </c>
      <c r="H620" s="77" t="str">
        <f t="shared" si="1653"/>
        <v/>
      </c>
    </row>
    <row r="621" spans="1:8" s="139" customFormat="1" ht="16" thickBot="1" x14ac:dyDescent="0.25">
      <c r="A621" s="29" t="str">
        <f t="shared" ref="A621" si="1685">IF(A617="","",A617)</f>
        <v/>
      </c>
      <c r="B621" s="30" t="str">
        <f t="shared" si="1671"/>
        <v/>
      </c>
      <c r="C621" s="29" t="str">
        <f>IF(A621="","",LOOKUP(A621,'Table 1'!$A$3:$A$9999,'Table 1'!$I$3:$I$9999))</f>
        <v/>
      </c>
      <c r="D621" s="117"/>
      <c r="E621" s="72" t="str">
        <f t="shared" si="1650"/>
        <v/>
      </c>
      <c r="F621" s="13" t="str">
        <f t="shared" ref="F621" si="1686">IFERROR(AVERAGE(D617:D621),"")</f>
        <v/>
      </c>
      <c r="G621" s="74" t="str">
        <f t="shared" ref="G621" si="1687">IFERROR(_xlfn.STDEV.S(D617:D621),"")</f>
        <v/>
      </c>
      <c r="H621" s="78" t="str">
        <f t="shared" si="1653"/>
        <v/>
      </c>
    </row>
    <row r="622" spans="1:8" s="139" customFormat="1" x14ac:dyDescent="0.2">
      <c r="A622" s="113"/>
      <c r="B622" s="113"/>
      <c r="C622" s="31" t="str">
        <f>IF(A622="","",LOOKUP(A622,'Table 1'!$A$3:$A$9999,'Table 1'!$I$3:$I$9999))</f>
        <v/>
      </c>
      <c r="D622" s="116"/>
      <c r="E622" s="70" t="str">
        <f t="shared" si="1650"/>
        <v/>
      </c>
      <c r="F622" s="15" t="str">
        <f t="shared" ref="F622" si="1688">IFERROR(AVERAGE(D622:D626),"")</f>
        <v/>
      </c>
      <c r="G622" s="15" t="str">
        <f t="shared" ref="G622" si="1689">IFERROR(_xlfn.STDEV.S(D622:D626),"")</f>
        <v/>
      </c>
      <c r="H622" s="76" t="str">
        <f t="shared" si="1653"/>
        <v/>
      </c>
    </row>
    <row r="623" spans="1:8" s="139" customFormat="1" x14ac:dyDescent="0.2">
      <c r="A623" s="30" t="str">
        <f t="shared" ref="A623" si="1690">IF(A622="","",A622)</f>
        <v/>
      </c>
      <c r="B623" s="30" t="str">
        <f t="shared" si="1676"/>
        <v/>
      </c>
      <c r="C623" s="30" t="str">
        <f>IF(A623="","",LOOKUP(A623,'Table 1'!$A$3:$A$9999,'Table 1'!$I$3:$I$9999))</f>
        <v/>
      </c>
      <c r="D623" s="115"/>
      <c r="E623" s="71" t="str">
        <f t="shared" si="1650"/>
        <v/>
      </c>
      <c r="F623" s="14" t="str">
        <f t="shared" ref="F623" si="1691">IFERROR(AVERAGE(D622:D626),"")</f>
        <v/>
      </c>
      <c r="G623" s="73" t="str">
        <f t="shared" ref="G623" si="1692">IFERROR(_xlfn.STDEV.S(D622:D626),"")</f>
        <v/>
      </c>
      <c r="H623" s="77" t="str">
        <f t="shared" si="1653"/>
        <v/>
      </c>
    </row>
    <row r="624" spans="1:8" s="139" customFormat="1" x14ac:dyDescent="0.2">
      <c r="A624" s="30" t="str">
        <f t="shared" ref="A624" si="1693">IF(A622="","",A622)</f>
        <v/>
      </c>
      <c r="B624" s="30" t="str">
        <f t="shared" si="1665"/>
        <v/>
      </c>
      <c r="C624" s="30" t="str">
        <f>IF(A624="","",LOOKUP(A624,'Table 1'!$A$3:$A$9999,'Table 1'!$I$3:$I$9999))</f>
        <v/>
      </c>
      <c r="D624" s="115"/>
      <c r="E624" s="71" t="str">
        <f t="shared" si="1650"/>
        <v/>
      </c>
      <c r="F624" s="14" t="str">
        <f t="shared" ref="F624" si="1694">IFERROR(AVERAGE(D622:D626),"")</f>
        <v/>
      </c>
      <c r="G624" s="73" t="str">
        <f t="shared" ref="G624" si="1695">IFERROR(_xlfn.STDEV.S(D622:D626),"")</f>
        <v/>
      </c>
      <c r="H624" s="77" t="str">
        <f t="shared" si="1653"/>
        <v/>
      </c>
    </row>
    <row r="625" spans="1:8" s="139" customFormat="1" x14ac:dyDescent="0.2">
      <c r="A625" s="30" t="str">
        <f t="shared" ref="A625" si="1696">IF(A622="","",A622)</f>
        <v/>
      </c>
      <c r="B625" s="30" t="str">
        <f t="shared" si="1668"/>
        <v/>
      </c>
      <c r="C625" s="30" t="str">
        <f>IF(A625="","",LOOKUP(A625,'Table 1'!$A$3:$A$9999,'Table 1'!$I$3:$I$9999))</f>
        <v/>
      </c>
      <c r="D625" s="115"/>
      <c r="E625" s="71" t="str">
        <f t="shared" si="1650"/>
        <v/>
      </c>
      <c r="F625" s="14" t="str">
        <f t="shared" ref="F625" si="1697">IFERROR(AVERAGE(D622:D626),"")</f>
        <v/>
      </c>
      <c r="G625" s="73" t="str">
        <f t="shared" ref="G625" si="1698">IFERROR(_xlfn.STDEV.S(D622:D626),"")</f>
        <v/>
      </c>
      <c r="H625" s="77" t="str">
        <f t="shared" si="1653"/>
        <v/>
      </c>
    </row>
    <row r="626" spans="1:8" s="139" customFormat="1" ht="16" thickBot="1" x14ac:dyDescent="0.25">
      <c r="A626" s="29" t="str">
        <f t="shared" ref="A626" si="1699">IF(A622="","",A622)</f>
        <v/>
      </c>
      <c r="B626" s="30" t="str">
        <f t="shared" si="1671"/>
        <v/>
      </c>
      <c r="C626" s="29" t="str">
        <f>IF(A626="","",LOOKUP(A626,'Table 1'!$A$3:$A$9999,'Table 1'!$I$3:$I$9999))</f>
        <v/>
      </c>
      <c r="D626" s="117"/>
      <c r="E626" s="72" t="str">
        <f t="shared" si="1650"/>
        <v/>
      </c>
      <c r="F626" s="13" t="str">
        <f t="shared" ref="F626" si="1700">IFERROR(AVERAGE(D622:D626),"")</f>
        <v/>
      </c>
      <c r="G626" s="74" t="str">
        <f t="shared" ref="G626" si="1701">IFERROR(_xlfn.STDEV.S(D622:D626),"")</f>
        <v/>
      </c>
      <c r="H626" s="78" t="str">
        <f t="shared" si="1653"/>
        <v/>
      </c>
    </row>
    <row r="627" spans="1:8" s="139" customFormat="1" x14ac:dyDescent="0.2">
      <c r="A627" s="113"/>
      <c r="B627" s="113"/>
      <c r="C627" s="31" t="str">
        <f>IF(A627="","",LOOKUP(A627,'Table 1'!$A$3:$A$9999,'Table 1'!$I$3:$I$9999))</f>
        <v/>
      </c>
      <c r="D627" s="116"/>
      <c r="E627" s="70" t="str">
        <f t="shared" si="1650"/>
        <v/>
      </c>
      <c r="F627" s="15" t="str">
        <f t="shared" ref="F627" si="1702">IFERROR(AVERAGE(D627:D631),"")</f>
        <v/>
      </c>
      <c r="G627" s="15" t="str">
        <f t="shared" ref="G627" si="1703">IFERROR(_xlfn.STDEV.S(D627:D631),"")</f>
        <v/>
      </c>
      <c r="H627" s="76" t="str">
        <f t="shared" si="1653"/>
        <v/>
      </c>
    </row>
    <row r="628" spans="1:8" s="139" customFormat="1" x14ac:dyDescent="0.2">
      <c r="A628" s="30" t="str">
        <f t="shared" ref="A628" si="1704">IF(A627="","",A627)</f>
        <v/>
      </c>
      <c r="B628" s="30" t="str">
        <f t="shared" si="1676"/>
        <v/>
      </c>
      <c r="C628" s="30" t="str">
        <f>IF(A628="","",LOOKUP(A628,'Table 1'!$A$3:$A$9999,'Table 1'!$I$3:$I$9999))</f>
        <v/>
      </c>
      <c r="D628" s="115"/>
      <c r="E628" s="71" t="str">
        <f t="shared" si="1650"/>
        <v/>
      </c>
      <c r="F628" s="14" t="str">
        <f t="shared" ref="F628" si="1705">IFERROR(AVERAGE(D627:D631),"")</f>
        <v/>
      </c>
      <c r="G628" s="73" t="str">
        <f t="shared" ref="G628" si="1706">IFERROR(_xlfn.STDEV.S(D627:D631),"")</f>
        <v/>
      </c>
      <c r="H628" s="77" t="str">
        <f t="shared" si="1653"/>
        <v/>
      </c>
    </row>
    <row r="629" spans="1:8" s="139" customFormat="1" x14ac:dyDescent="0.2">
      <c r="A629" s="30" t="str">
        <f t="shared" ref="A629" si="1707">IF(A627="","",A627)</f>
        <v/>
      </c>
      <c r="B629" s="30" t="str">
        <f t="shared" si="1665"/>
        <v/>
      </c>
      <c r="C629" s="30" t="str">
        <f>IF(A629="","",LOOKUP(A629,'Table 1'!$A$3:$A$9999,'Table 1'!$I$3:$I$9999))</f>
        <v/>
      </c>
      <c r="D629" s="115"/>
      <c r="E629" s="71" t="str">
        <f t="shared" si="1650"/>
        <v/>
      </c>
      <c r="F629" s="14" t="str">
        <f t="shared" ref="F629" si="1708">IFERROR(AVERAGE(D627:D631),"")</f>
        <v/>
      </c>
      <c r="G629" s="73" t="str">
        <f t="shared" ref="G629" si="1709">IFERROR(_xlfn.STDEV.S(D627:D631),"")</f>
        <v/>
      </c>
      <c r="H629" s="77" t="str">
        <f t="shared" si="1653"/>
        <v/>
      </c>
    </row>
    <row r="630" spans="1:8" s="139" customFormat="1" x14ac:dyDescent="0.2">
      <c r="A630" s="30" t="str">
        <f t="shared" ref="A630" si="1710">IF(A627="","",A627)</f>
        <v/>
      </c>
      <c r="B630" s="30" t="str">
        <f t="shared" si="1668"/>
        <v/>
      </c>
      <c r="C630" s="30" t="str">
        <f>IF(A630="","",LOOKUP(A630,'Table 1'!$A$3:$A$9999,'Table 1'!$I$3:$I$9999))</f>
        <v/>
      </c>
      <c r="D630" s="115"/>
      <c r="E630" s="71" t="str">
        <f t="shared" si="1650"/>
        <v/>
      </c>
      <c r="F630" s="14" t="str">
        <f t="shared" ref="F630" si="1711">IFERROR(AVERAGE(D627:D631),"")</f>
        <v/>
      </c>
      <c r="G630" s="73" t="str">
        <f t="shared" ref="G630" si="1712">IFERROR(_xlfn.STDEV.S(D627:D631),"")</f>
        <v/>
      </c>
      <c r="H630" s="77" t="str">
        <f t="shared" si="1653"/>
        <v/>
      </c>
    </row>
    <row r="631" spans="1:8" s="139" customFormat="1" ht="16" thickBot="1" x14ac:dyDescent="0.25">
      <c r="A631" s="29" t="str">
        <f t="shared" ref="A631" si="1713">IF(A627="","",A627)</f>
        <v/>
      </c>
      <c r="B631" s="30" t="str">
        <f t="shared" si="1671"/>
        <v/>
      </c>
      <c r="C631" s="29" t="str">
        <f>IF(A631="","",LOOKUP(A631,'Table 1'!$A$3:$A$9999,'Table 1'!$I$3:$I$9999))</f>
        <v/>
      </c>
      <c r="D631" s="117"/>
      <c r="E631" s="72" t="str">
        <f t="shared" si="1650"/>
        <v/>
      </c>
      <c r="F631" s="13" t="str">
        <f t="shared" ref="F631" si="1714">IFERROR(AVERAGE(D627:D631),"")</f>
        <v/>
      </c>
      <c r="G631" s="74" t="str">
        <f t="shared" ref="G631" si="1715">IFERROR(_xlfn.STDEV.S(D627:D631),"")</f>
        <v/>
      </c>
      <c r="H631" s="78" t="str">
        <f t="shared" si="1653"/>
        <v/>
      </c>
    </row>
    <row r="632" spans="1:8" s="139" customFormat="1" x14ac:dyDescent="0.2">
      <c r="A632" s="113"/>
      <c r="B632" s="113"/>
      <c r="C632" s="31" t="str">
        <f>IF(A632="","",LOOKUP(A632,'Table 1'!$A$3:$A$9999,'Table 1'!$I$3:$I$9999))</f>
        <v/>
      </c>
      <c r="D632" s="116"/>
      <c r="E632" s="70" t="str">
        <f t="shared" si="1650"/>
        <v/>
      </c>
      <c r="F632" s="15" t="str">
        <f t="shared" ref="F632" si="1716">IFERROR(AVERAGE(D632:D636),"")</f>
        <v/>
      </c>
      <c r="G632" s="15" t="str">
        <f t="shared" ref="G632" si="1717">IFERROR(_xlfn.STDEV.S(D632:D636),"")</f>
        <v/>
      </c>
      <c r="H632" s="76" t="str">
        <f t="shared" si="1653"/>
        <v/>
      </c>
    </row>
    <row r="633" spans="1:8" s="139" customFormat="1" x14ac:dyDescent="0.2">
      <c r="A633" s="30" t="str">
        <f t="shared" ref="A633" si="1718">IF(A632="","",A632)</f>
        <v/>
      </c>
      <c r="B633" s="30" t="str">
        <f t="shared" si="1676"/>
        <v/>
      </c>
      <c r="C633" s="30" t="str">
        <f>IF(A633="","",LOOKUP(A633,'Table 1'!$A$3:$A$9999,'Table 1'!$I$3:$I$9999))</f>
        <v/>
      </c>
      <c r="D633" s="115"/>
      <c r="E633" s="71" t="str">
        <f t="shared" si="1650"/>
        <v/>
      </c>
      <c r="F633" s="14" t="str">
        <f t="shared" ref="F633" si="1719">IFERROR(AVERAGE(D632:D636),"")</f>
        <v/>
      </c>
      <c r="G633" s="73" t="str">
        <f t="shared" ref="G633" si="1720">IFERROR(_xlfn.STDEV.S(D632:D636),"")</f>
        <v/>
      </c>
      <c r="H633" s="77" t="str">
        <f t="shared" si="1653"/>
        <v/>
      </c>
    </row>
    <row r="634" spans="1:8" s="139" customFormat="1" x14ac:dyDescent="0.2">
      <c r="A634" s="30" t="str">
        <f t="shared" ref="A634:B649" si="1721">IF(A632="","",A632)</f>
        <v/>
      </c>
      <c r="B634" s="30" t="str">
        <f t="shared" si="1721"/>
        <v/>
      </c>
      <c r="C634" s="30" t="str">
        <f>IF(A634="","",LOOKUP(A634,'Table 1'!$A$3:$A$9999,'Table 1'!$I$3:$I$9999))</f>
        <v/>
      </c>
      <c r="D634" s="115"/>
      <c r="E634" s="71" t="str">
        <f t="shared" si="1650"/>
        <v/>
      </c>
      <c r="F634" s="14" t="str">
        <f t="shared" ref="F634" si="1722">IFERROR(AVERAGE(D632:D636),"")</f>
        <v/>
      </c>
      <c r="G634" s="73" t="str">
        <f t="shared" ref="G634" si="1723">IFERROR(_xlfn.STDEV.S(D632:D636),"")</f>
        <v/>
      </c>
      <c r="H634" s="77" t="str">
        <f t="shared" si="1653"/>
        <v/>
      </c>
    </row>
    <row r="635" spans="1:8" s="139" customFormat="1" x14ac:dyDescent="0.2">
      <c r="A635" s="30" t="str">
        <f t="shared" ref="A635:B650" si="1724">IF(A632="","",A632)</f>
        <v/>
      </c>
      <c r="B635" s="30" t="str">
        <f t="shared" si="1724"/>
        <v/>
      </c>
      <c r="C635" s="30" t="str">
        <f>IF(A635="","",LOOKUP(A635,'Table 1'!$A$3:$A$9999,'Table 1'!$I$3:$I$9999))</f>
        <v/>
      </c>
      <c r="D635" s="115"/>
      <c r="E635" s="71" t="str">
        <f t="shared" si="1650"/>
        <v/>
      </c>
      <c r="F635" s="14" t="str">
        <f t="shared" ref="F635" si="1725">IFERROR(AVERAGE(D632:D636),"")</f>
        <v/>
      </c>
      <c r="G635" s="73" t="str">
        <f t="shared" ref="G635" si="1726">IFERROR(_xlfn.STDEV.S(D632:D636),"")</f>
        <v/>
      </c>
      <c r="H635" s="77" t="str">
        <f t="shared" si="1653"/>
        <v/>
      </c>
    </row>
    <row r="636" spans="1:8" s="139" customFormat="1" ht="16" thickBot="1" x14ac:dyDescent="0.25">
      <c r="A636" s="29" t="str">
        <f t="shared" ref="A636:B651" si="1727">IF(A632="","",A632)</f>
        <v/>
      </c>
      <c r="B636" s="30" t="str">
        <f t="shared" si="1727"/>
        <v/>
      </c>
      <c r="C636" s="29" t="str">
        <f>IF(A636="","",LOOKUP(A636,'Table 1'!$A$3:$A$9999,'Table 1'!$I$3:$I$9999))</f>
        <v/>
      </c>
      <c r="D636" s="117"/>
      <c r="E636" s="72" t="str">
        <f t="shared" si="1650"/>
        <v/>
      </c>
      <c r="F636" s="13" t="str">
        <f t="shared" ref="F636" si="1728">IFERROR(AVERAGE(D632:D636),"")</f>
        <v/>
      </c>
      <c r="G636" s="74" t="str">
        <f t="shared" ref="G636" si="1729">IFERROR(_xlfn.STDEV.S(D632:D636),"")</f>
        <v/>
      </c>
      <c r="H636" s="78" t="str">
        <f t="shared" si="1653"/>
        <v/>
      </c>
    </row>
    <row r="637" spans="1:8" s="139" customFormat="1" x14ac:dyDescent="0.2">
      <c r="A637" s="113"/>
      <c r="B637" s="113"/>
      <c r="C637" s="31" t="str">
        <f>IF(A637="","",LOOKUP(A637,'Table 1'!$A$3:$A$9999,'Table 1'!$I$3:$I$9999))</f>
        <v/>
      </c>
      <c r="D637" s="116"/>
      <c r="E637" s="70" t="str">
        <f t="shared" si="1650"/>
        <v/>
      </c>
      <c r="F637" s="15" t="str">
        <f t="shared" ref="F637" si="1730">IFERROR(AVERAGE(D637:D641),"")</f>
        <v/>
      </c>
      <c r="G637" s="15" t="str">
        <f t="shared" ref="G637" si="1731">IFERROR(_xlfn.STDEV.S(D637:D641),"")</f>
        <v/>
      </c>
      <c r="H637" s="76" t="str">
        <f t="shared" si="1653"/>
        <v/>
      </c>
    </row>
    <row r="638" spans="1:8" s="139" customFormat="1" x14ac:dyDescent="0.2">
      <c r="A638" s="30" t="str">
        <f t="shared" ref="A638" si="1732">IF(A637="","",A637)</f>
        <v/>
      </c>
      <c r="B638" s="30" t="str">
        <f t="shared" si="1676"/>
        <v/>
      </c>
      <c r="C638" s="30" t="str">
        <f>IF(A638="","",LOOKUP(A638,'Table 1'!$A$3:$A$9999,'Table 1'!$I$3:$I$9999))</f>
        <v/>
      </c>
      <c r="D638" s="115"/>
      <c r="E638" s="71" t="str">
        <f t="shared" si="1650"/>
        <v/>
      </c>
      <c r="F638" s="14" t="str">
        <f t="shared" ref="F638" si="1733">IFERROR(AVERAGE(D637:D641),"")</f>
        <v/>
      </c>
      <c r="G638" s="73" t="str">
        <f t="shared" ref="G638" si="1734">IFERROR(_xlfn.STDEV.S(D637:D641),"")</f>
        <v/>
      </c>
      <c r="H638" s="77" t="str">
        <f t="shared" si="1653"/>
        <v/>
      </c>
    </row>
    <row r="639" spans="1:8" s="139" customFormat="1" x14ac:dyDescent="0.2">
      <c r="A639" s="30" t="str">
        <f t="shared" ref="A639" si="1735">IF(A637="","",A637)</f>
        <v/>
      </c>
      <c r="B639" s="30" t="str">
        <f t="shared" si="1721"/>
        <v/>
      </c>
      <c r="C639" s="30" t="str">
        <f>IF(A639="","",LOOKUP(A639,'Table 1'!$A$3:$A$9999,'Table 1'!$I$3:$I$9999))</f>
        <v/>
      </c>
      <c r="D639" s="115"/>
      <c r="E639" s="71" t="str">
        <f t="shared" si="1650"/>
        <v/>
      </c>
      <c r="F639" s="14" t="str">
        <f t="shared" ref="F639" si="1736">IFERROR(AVERAGE(D637:D641),"")</f>
        <v/>
      </c>
      <c r="G639" s="73" t="str">
        <f t="shared" ref="G639" si="1737">IFERROR(_xlfn.STDEV.S(D637:D641),"")</f>
        <v/>
      </c>
      <c r="H639" s="77" t="str">
        <f t="shared" si="1653"/>
        <v/>
      </c>
    </row>
    <row r="640" spans="1:8" s="139" customFormat="1" x14ac:dyDescent="0.2">
      <c r="A640" s="30" t="str">
        <f t="shared" ref="A640" si="1738">IF(A637="","",A637)</f>
        <v/>
      </c>
      <c r="B640" s="30" t="str">
        <f t="shared" si="1724"/>
        <v/>
      </c>
      <c r="C640" s="30" t="str">
        <f>IF(A640="","",LOOKUP(A640,'Table 1'!$A$3:$A$9999,'Table 1'!$I$3:$I$9999))</f>
        <v/>
      </c>
      <c r="D640" s="115"/>
      <c r="E640" s="71" t="str">
        <f t="shared" si="1650"/>
        <v/>
      </c>
      <c r="F640" s="14" t="str">
        <f t="shared" ref="F640" si="1739">IFERROR(AVERAGE(D637:D641),"")</f>
        <v/>
      </c>
      <c r="G640" s="73" t="str">
        <f t="shared" ref="G640" si="1740">IFERROR(_xlfn.STDEV.S(D637:D641),"")</f>
        <v/>
      </c>
      <c r="H640" s="77" t="str">
        <f t="shared" si="1653"/>
        <v/>
      </c>
    </row>
    <row r="641" spans="1:8" s="139" customFormat="1" ht="16" thickBot="1" x14ac:dyDescent="0.25">
      <c r="A641" s="29" t="str">
        <f t="shared" ref="A641" si="1741">IF(A637="","",A637)</f>
        <v/>
      </c>
      <c r="B641" s="30" t="str">
        <f t="shared" si="1727"/>
        <v/>
      </c>
      <c r="C641" s="29" t="str">
        <f>IF(A641="","",LOOKUP(A641,'Table 1'!$A$3:$A$9999,'Table 1'!$I$3:$I$9999))</f>
        <v/>
      </c>
      <c r="D641" s="117"/>
      <c r="E641" s="72" t="str">
        <f t="shared" si="1650"/>
        <v/>
      </c>
      <c r="F641" s="13" t="str">
        <f t="shared" ref="F641" si="1742">IFERROR(AVERAGE(D637:D641),"")</f>
        <v/>
      </c>
      <c r="G641" s="74" t="str">
        <f t="shared" ref="G641" si="1743">IFERROR(_xlfn.STDEV.S(D637:D641),"")</f>
        <v/>
      </c>
      <c r="H641" s="78" t="str">
        <f t="shared" si="1653"/>
        <v/>
      </c>
    </row>
    <row r="642" spans="1:8" s="139" customFormat="1" x14ac:dyDescent="0.2">
      <c r="A642" s="113"/>
      <c r="B642" s="113"/>
      <c r="C642" s="31" t="str">
        <f>IF(A642="","",LOOKUP(A642,'Table 1'!$A$3:$A$9999,'Table 1'!$I$3:$I$9999))</f>
        <v/>
      </c>
      <c r="D642" s="116"/>
      <c r="E642" s="70" t="str">
        <f t="shared" si="1650"/>
        <v/>
      </c>
      <c r="F642" s="15" t="str">
        <f t="shared" ref="F642" si="1744">IFERROR(AVERAGE(D642:D646),"")</f>
        <v/>
      </c>
      <c r="G642" s="15" t="str">
        <f t="shared" ref="G642" si="1745">IFERROR(_xlfn.STDEV.S(D642:D646),"")</f>
        <v/>
      </c>
      <c r="H642" s="76" t="str">
        <f t="shared" si="1653"/>
        <v/>
      </c>
    </row>
    <row r="643" spans="1:8" s="139" customFormat="1" x14ac:dyDescent="0.2">
      <c r="A643" s="30" t="str">
        <f t="shared" ref="A643" si="1746">IF(A642="","",A642)</f>
        <v/>
      </c>
      <c r="B643" s="30" t="str">
        <f t="shared" si="1676"/>
        <v/>
      </c>
      <c r="C643" s="30" t="str">
        <f>IF(A643="","",LOOKUP(A643,'Table 1'!$A$3:$A$9999,'Table 1'!$I$3:$I$9999))</f>
        <v/>
      </c>
      <c r="D643" s="115"/>
      <c r="E643" s="71" t="str">
        <f t="shared" si="1650"/>
        <v/>
      </c>
      <c r="F643" s="14" t="str">
        <f t="shared" ref="F643" si="1747">IFERROR(AVERAGE(D642:D646),"")</f>
        <v/>
      </c>
      <c r="G643" s="73" t="str">
        <f t="shared" ref="G643" si="1748">IFERROR(_xlfn.STDEV.S(D642:D646),"")</f>
        <v/>
      </c>
      <c r="H643" s="77" t="str">
        <f t="shared" si="1653"/>
        <v/>
      </c>
    </row>
    <row r="644" spans="1:8" s="139" customFormat="1" x14ac:dyDescent="0.2">
      <c r="A644" s="30" t="str">
        <f t="shared" ref="A644" si="1749">IF(A642="","",A642)</f>
        <v/>
      </c>
      <c r="B644" s="30" t="str">
        <f t="shared" si="1721"/>
        <v/>
      </c>
      <c r="C644" s="30" t="str">
        <f>IF(A644="","",LOOKUP(A644,'Table 1'!$A$3:$A$9999,'Table 1'!$I$3:$I$9999))</f>
        <v/>
      </c>
      <c r="D644" s="115"/>
      <c r="E644" s="71" t="str">
        <f t="shared" si="1650"/>
        <v/>
      </c>
      <c r="F644" s="14" t="str">
        <f t="shared" ref="F644" si="1750">IFERROR(AVERAGE(D642:D646),"")</f>
        <v/>
      </c>
      <c r="G644" s="73" t="str">
        <f t="shared" ref="G644" si="1751">IFERROR(_xlfn.STDEV.S(D642:D646),"")</f>
        <v/>
      </c>
      <c r="H644" s="77" t="str">
        <f t="shared" si="1653"/>
        <v/>
      </c>
    </row>
    <row r="645" spans="1:8" s="139" customFormat="1" x14ac:dyDescent="0.2">
      <c r="A645" s="30" t="str">
        <f t="shared" ref="A645" si="1752">IF(A642="","",A642)</f>
        <v/>
      </c>
      <c r="B645" s="30" t="str">
        <f t="shared" si="1724"/>
        <v/>
      </c>
      <c r="C645" s="30" t="str">
        <f>IF(A645="","",LOOKUP(A645,'Table 1'!$A$3:$A$9999,'Table 1'!$I$3:$I$9999))</f>
        <v/>
      </c>
      <c r="D645" s="115"/>
      <c r="E645" s="71" t="str">
        <f t="shared" si="1650"/>
        <v/>
      </c>
      <c r="F645" s="14" t="str">
        <f t="shared" ref="F645" si="1753">IFERROR(AVERAGE(D642:D646),"")</f>
        <v/>
      </c>
      <c r="G645" s="73" t="str">
        <f t="shared" ref="G645" si="1754">IFERROR(_xlfn.STDEV.S(D642:D646),"")</f>
        <v/>
      </c>
      <c r="H645" s="77" t="str">
        <f t="shared" si="1653"/>
        <v/>
      </c>
    </row>
    <row r="646" spans="1:8" s="139" customFormat="1" ht="16" thickBot="1" x14ac:dyDescent="0.25">
      <c r="A646" s="29" t="str">
        <f t="shared" ref="A646" si="1755">IF(A642="","",A642)</f>
        <v/>
      </c>
      <c r="B646" s="30" t="str">
        <f t="shared" si="1727"/>
        <v/>
      </c>
      <c r="C646" s="29" t="str">
        <f>IF(A646="","",LOOKUP(A646,'Table 1'!$A$3:$A$9999,'Table 1'!$I$3:$I$9999))</f>
        <v/>
      </c>
      <c r="D646" s="117"/>
      <c r="E646" s="72" t="str">
        <f t="shared" si="1650"/>
        <v/>
      </c>
      <c r="F646" s="13" t="str">
        <f t="shared" ref="F646" si="1756">IFERROR(AVERAGE(D642:D646),"")</f>
        <v/>
      </c>
      <c r="G646" s="74" t="str">
        <f t="shared" ref="G646" si="1757">IFERROR(_xlfn.STDEV.S(D642:D646),"")</f>
        <v/>
      </c>
      <c r="H646" s="78" t="str">
        <f t="shared" si="1653"/>
        <v/>
      </c>
    </row>
    <row r="647" spans="1:8" s="139" customFormat="1" x14ac:dyDescent="0.2">
      <c r="A647" s="113"/>
      <c r="B647" s="113"/>
      <c r="C647" s="31" t="str">
        <f>IF(A647="","",LOOKUP(A647,'Table 1'!$A$3:$A$9999,'Table 1'!$I$3:$I$9999))</f>
        <v/>
      </c>
      <c r="D647" s="116"/>
      <c r="E647" s="70" t="str">
        <f t="shared" si="1650"/>
        <v/>
      </c>
      <c r="F647" s="15" t="str">
        <f t="shared" ref="F647" si="1758">IFERROR(AVERAGE(D647:D651),"")</f>
        <v/>
      </c>
      <c r="G647" s="15" t="str">
        <f t="shared" ref="G647" si="1759">IFERROR(_xlfn.STDEV.S(D647:D651),"")</f>
        <v/>
      </c>
      <c r="H647" s="76" t="str">
        <f t="shared" si="1653"/>
        <v/>
      </c>
    </row>
    <row r="648" spans="1:8" s="139" customFormat="1" x14ac:dyDescent="0.2">
      <c r="A648" s="30" t="str">
        <f t="shared" ref="A648" si="1760">IF(A647="","",A647)</f>
        <v/>
      </c>
      <c r="B648" s="30" t="str">
        <f t="shared" si="1676"/>
        <v/>
      </c>
      <c r="C648" s="30" t="str">
        <f>IF(A648="","",LOOKUP(A648,'Table 1'!$A$3:$A$9999,'Table 1'!$I$3:$I$9999))</f>
        <v/>
      </c>
      <c r="D648" s="115"/>
      <c r="E648" s="71" t="str">
        <f t="shared" si="1650"/>
        <v/>
      </c>
      <c r="F648" s="14" t="str">
        <f t="shared" ref="F648" si="1761">IFERROR(AVERAGE(D647:D651),"")</f>
        <v/>
      </c>
      <c r="G648" s="73" t="str">
        <f t="shared" ref="G648" si="1762">IFERROR(_xlfn.STDEV.S(D647:D651),"")</f>
        <v/>
      </c>
      <c r="H648" s="77" t="str">
        <f t="shared" si="1653"/>
        <v/>
      </c>
    </row>
    <row r="649" spans="1:8" s="139" customFormat="1" x14ac:dyDescent="0.2">
      <c r="A649" s="30" t="str">
        <f t="shared" ref="A649" si="1763">IF(A647="","",A647)</f>
        <v/>
      </c>
      <c r="B649" s="30" t="str">
        <f t="shared" si="1721"/>
        <v/>
      </c>
      <c r="C649" s="30" t="str">
        <f>IF(A649="","",LOOKUP(A649,'Table 1'!$A$3:$A$9999,'Table 1'!$I$3:$I$9999))</f>
        <v/>
      </c>
      <c r="D649" s="115"/>
      <c r="E649" s="71" t="str">
        <f t="shared" si="1650"/>
        <v/>
      </c>
      <c r="F649" s="14" t="str">
        <f t="shared" ref="F649" si="1764">IFERROR(AVERAGE(D647:D651),"")</f>
        <v/>
      </c>
      <c r="G649" s="73" t="str">
        <f t="shared" ref="G649" si="1765">IFERROR(_xlfn.STDEV.S(D647:D651),"")</f>
        <v/>
      </c>
      <c r="H649" s="77" t="str">
        <f t="shared" si="1653"/>
        <v/>
      </c>
    </row>
    <row r="650" spans="1:8" s="139" customFormat="1" x14ac:dyDescent="0.2">
      <c r="A650" s="30" t="str">
        <f t="shared" ref="A650" si="1766">IF(A647="","",A647)</f>
        <v/>
      </c>
      <c r="B650" s="30" t="str">
        <f t="shared" si="1724"/>
        <v/>
      </c>
      <c r="C650" s="30" t="str">
        <f>IF(A650="","",LOOKUP(A650,'Table 1'!$A$3:$A$9999,'Table 1'!$I$3:$I$9999))</f>
        <v/>
      </c>
      <c r="D650" s="115"/>
      <c r="E650" s="71" t="str">
        <f t="shared" si="1650"/>
        <v/>
      </c>
      <c r="F650" s="14" t="str">
        <f t="shared" ref="F650" si="1767">IFERROR(AVERAGE(D647:D651),"")</f>
        <v/>
      </c>
      <c r="G650" s="73" t="str">
        <f t="shared" ref="G650" si="1768">IFERROR(_xlfn.STDEV.S(D647:D651),"")</f>
        <v/>
      </c>
      <c r="H650" s="77" t="str">
        <f t="shared" si="1653"/>
        <v/>
      </c>
    </row>
    <row r="651" spans="1:8" s="139" customFormat="1" ht="16" thickBot="1" x14ac:dyDescent="0.25">
      <c r="A651" s="29" t="str">
        <f t="shared" ref="A651" si="1769">IF(A647="","",A647)</f>
        <v/>
      </c>
      <c r="B651" s="30" t="str">
        <f t="shared" si="1727"/>
        <v/>
      </c>
      <c r="C651" s="29" t="str">
        <f>IF(A651="","",LOOKUP(A651,'Table 1'!$A$3:$A$9999,'Table 1'!$I$3:$I$9999))</f>
        <v/>
      </c>
      <c r="D651" s="117"/>
      <c r="E651" s="72" t="str">
        <f t="shared" si="1650"/>
        <v/>
      </c>
      <c r="F651" s="13" t="str">
        <f t="shared" ref="F651" si="1770">IFERROR(AVERAGE(D647:D651),"")</f>
        <v/>
      </c>
      <c r="G651" s="74" t="str">
        <f t="shared" ref="G651" si="1771">IFERROR(_xlfn.STDEV.S(D647:D651),"")</f>
        <v/>
      </c>
      <c r="H651" s="78" t="str">
        <f t="shared" si="1653"/>
        <v/>
      </c>
    </row>
    <row r="652" spans="1:8" s="139" customFormat="1" x14ac:dyDescent="0.2">
      <c r="A652" s="113"/>
      <c r="B652" s="113"/>
      <c r="C652" s="31" t="str">
        <f>IF(A652="","",LOOKUP(A652,'Table 1'!$A$3:$A$9999,'Table 1'!$I$3:$I$9999))</f>
        <v/>
      </c>
      <c r="D652" s="116"/>
      <c r="E652" s="70" t="str">
        <f t="shared" si="1650"/>
        <v/>
      </c>
      <c r="F652" s="15" t="str">
        <f t="shared" ref="F652" si="1772">IFERROR(AVERAGE(D652:D656),"")</f>
        <v/>
      </c>
      <c r="G652" s="15" t="str">
        <f t="shared" ref="G652" si="1773">IFERROR(_xlfn.STDEV.S(D652:D656),"")</f>
        <v/>
      </c>
      <c r="H652" s="76" t="str">
        <f t="shared" si="1653"/>
        <v/>
      </c>
    </row>
    <row r="653" spans="1:8" s="139" customFormat="1" x14ac:dyDescent="0.2">
      <c r="A653" s="30" t="str">
        <f t="shared" ref="A653" si="1774">IF(A652="","",A652)</f>
        <v/>
      </c>
      <c r="B653" s="30" t="str">
        <f t="shared" si="1676"/>
        <v/>
      </c>
      <c r="C653" s="30" t="str">
        <f>IF(A653="","",LOOKUP(A653,'Table 1'!$A$3:$A$9999,'Table 1'!$I$3:$I$9999))</f>
        <v/>
      </c>
      <c r="D653" s="115"/>
      <c r="E653" s="71" t="str">
        <f t="shared" si="1650"/>
        <v/>
      </c>
      <c r="F653" s="14" t="str">
        <f t="shared" ref="F653" si="1775">IFERROR(AVERAGE(D652:D656),"")</f>
        <v/>
      </c>
      <c r="G653" s="73" t="str">
        <f t="shared" ref="G653" si="1776">IFERROR(_xlfn.STDEV.S(D652:D656),"")</f>
        <v/>
      </c>
      <c r="H653" s="77" t="str">
        <f t="shared" si="1653"/>
        <v/>
      </c>
    </row>
    <row r="654" spans="1:8" s="139" customFormat="1" x14ac:dyDescent="0.2">
      <c r="A654" s="30" t="str">
        <f t="shared" ref="A654:B669" si="1777">IF(A652="","",A652)</f>
        <v/>
      </c>
      <c r="B654" s="30" t="str">
        <f t="shared" si="1777"/>
        <v/>
      </c>
      <c r="C654" s="30" t="str">
        <f>IF(A654="","",LOOKUP(A654,'Table 1'!$A$3:$A$9999,'Table 1'!$I$3:$I$9999))</f>
        <v/>
      </c>
      <c r="D654" s="115"/>
      <c r="E654" s="71" t="str">
        <f t="shared" si="1650"/>
        <v/>
      </c>
      <c r="F654" s="14" t="str">
        <f t="shared" ref="F654" si="1778">IFERROR(AVERAGE(D652:D656),"")</f>
        <v/>
      </c>
      <c r="G654" s="73" t="str">
        <f t="shared" ref="G654" si="1779">IFERROR(_xlfn.STDEV.S(D652:D656),"")</f>
        <v/>
      </c>
      <c r="H654" s="77" t="str">
        <f t="shared" si="1653"/>
        <v/>
      </c>
    </row>
    <row r="655" spans="1:8" s="139" customFormat="1" x14ac:dyDescent="0.2">
      <c r="A655" s="30" t="str">
        <f t="shared" ref="A655:B670" si="1780">IF(A652="","",A652)</f>
        <v/>
      </c>
      <c r="B655" s="30" t="str">
        <f t="shared" si="1780"/>
        <v/>
      </c>
      <c r="C655" s="30" t="str">
        <f>IF(A655="","",LOOKUP(A655,'Table 1'!$A$3:$A$9999,'Table 1'!$I$3:$I$9999))</f>
        <v/>
      </c>
      <c r="D655" s="115"/>
      <c r="E655" s="71" t="str">
        <f t="shared" si="1650"/>
        <v/>
      </c>
      <c r="F655" s="14" t="str">
        <f t="shared" ref="F655" si="1781">IFERROR(AVERAGE(D652:D656),"")</f>
        <v/>
      </c>
      <c r="G655" s="73" t="str">
        <f t="shared" ref="G655" si="1782">IFERROR(_xlfn.STDEV.S(D652:D656),"")</f>
        <v/>
      </c>
      <c r="H655" s="77" t="str">
        <f t="shared" si="1653"/>
        <v/>
      </c>
    </row>
    <row r="656" spans="1:8" s="139" customFormat="1" ht="16" thickBot="1" x14ac:dyDescent="0.25">
      <c r="A656" s="29" t="str">
        <f t="shared" ref="A656:B671" si="1783">IF(A652="","",A652)</f>
        <v/>
      </c>
      <c r="B656" s="30" t="str">
        <f t="shared" si="1783"/>
        <v/>
      </c>
      <c r="C656" s="29" t="str">
        <f>IF(A656="","",LOOKUP(A656,'Table 1'!$A$3:$A$9999,'Table 1'!$I$3:$I$9999))</f>
        <v/>
      </c>
      <c r="D656" s="117"/>
      <c r="E656" s="72" t="str">
        <f t="shared" si="1650"/>
        <v/>
      </c>
      <c r="F656" s="13" t="str">
        <f t="shared" ref="F656" si="1784">IFERROR(AVERAGE(D652:D656),"")</f>
        <v/>
      </c>
      <c r="G656" s="74" t="str">
        <f t="shared" ref="G656" si="1785">IFERROR(_xlfn.STDEV.S(D652:D656),"")</f>
        <v/>
      </c>
      <c r="H656" s="78" t="str">
        <f t="shared" si="1653"/>
        <v/>
      </c>
    </row>
    <row r="657" spans="1:8" s="139" customFormat="1" x14ac:dyDescent="0.2">
      <c r="A657" s="113"/>
      <c r="B657" s="113"/>
      <c r="C657" s="31" t="str">
        <f>IF(A657="","",LOOKUP(A657,'Table 1'!$A$3:$A$9999,'Table 1'!$I$3:$I$9999))</f>
        <v/>
      </c>
      <c r="D657" s="116"/>
      <c r="E657" s="70" t="str">
        <f t="shared" si="1650"/>
        <v/>
      </c>
      <c r="F657" s="15" t="str">
        <f t="shared" ref="F657" si="1786">IFERROR(AVERAGE(D657:D661),"")</f>
        <v/>
      </c>
      <c r="G657" s="15" t="str">
        <f t="shared" ref="G657" si="1787">IFERROR(_xlfn.STDEV.S(D657:D661),"")</f>
        <v/>
      </c>
      <c r="H657" s="76" t="str">
        <f t="shared" si="1653"/>
        <v/>
      </c>
    </row>
    <row r="658" spans="1:8" s="139" customFormat="1" x14ac:dyDescent="0.2">
      <c r="A658" s="30" t="str">
        <f t="shared" ref="A658" si="1788">IF(A657="","",A657)</f>
        <v/>
      </c>
      <c r="B658" s="30" t="str">
        <f t="shared" si="1676"/>
        <v/>
      </c>
      <c r="C658" s="30" t="str">
        <f>IF(A658="","",LOOKUP(A658,'Table 1'!$A$3:$A$9999,'Table 1'!$I$3:$I$9999))</f>
        <v/>
      </c>
      <c r="D658" s="115"/>
      <c r="E658" s="71" t="str">
        <f t="shared" si="1650"/>
        <v/>
      </c>
      <c r="F658" s="14" t="str">
        <f t="shared" ref="F658" si="1789">IFERROR(AVERAGE(D657:D661),"")</f>
        <v/>
      </c>
      <c r="G658" s="73" t="str">
        <f t="shared" ref="G658" si="1790">IFERROR(_xlfn.STDEV.S(D657:D661),"")</f>
        <v/>
      </c>
      <c r="H658" s="77" t="str">
        <f t="shared" si="1653"/>
        <v/>
      </c>
    </row>
    <row r="659" spans="1:8" s="139" customFormat="1" x14ac:dyDescent="0.2">
      <c r="A659" s="30" t="str">
        <f t="shared" ref="A659" si="1791">IF(A657="","",A657)</f>
        <v/>
      </c>
      <c r="B659" s="30" t="str">
        <f t="shared" si="1777"/>
        <v/>
      </c>
      <c r="C659" s="30" t="str">
        <f>IF(A659="","",LOOKUP(A659,'Table 1'!$A$3:$A$9999,'Table 1'!$I$3:$I$9999))</f>
        <v/>
      </c>
      <c r="D659" s="115"/>
      <c r="E659" s="71" t="str">
        <f t="shared" si="1650"/>
        <v/>
      </c>
      <c r="F659" s="14" t="str">
        <f t="shared" ref="F659" si="1792">IFERROR(AVERAGE(D657:D661),"")</f>
        <v/>
      </c>
      <c r="G659" s="73" t="str">
        <f t="shared" ref="G659" si="1793">IFERROR(_xlfn.STDEV.S(D657:D661),"")</f>
        <v/>
      </c>
      <c r="H659" s="77" t="str">
        <f t="shared" si="1653"/>
        <v/>
      </c>
    </row>
    <row r="660" spans="1:8" s="139" customFormat="1" x14ac:dyDescent="0.2">
      <c r="A660" s="30" t="str">
        <f t="shared" ref="A660" si="1794">IF(A657="","",A657)</f>
        <v/>
      </c>
      <c r="B660" s="30" t="str">
        <f t="shared" si="1780"/>
        <v/>
      </c>
      <c r="C660" s="30" t="str">
        <f>IF(A660="","",LOOKUP(A660,'Table 1'!$A$3:$A$9999,'Table 1'!$I$3:$I$9999))</f>
        <v/>
      </c>
      <c r="D660" s="115"/>
      <c r="E660" s="71" t="str">
        <f t="shared" si="1650"/>
        <v/>
      </c>
      <c r="F660" s="14" t="str">
        <f t="shared" ref="F660" si="1795">IFERROR(AVERAGE(D657:D661),"")</f>
        <v/>
      </c>
      <c r="G660" s="73" t="str">
        <f t="shared" ref="G660" si="1796">IFERROR(_xlfn.STDEV.S(D657:D661),"")</f>
        <v/>
      </c>
      <c r="H660" s="77" t="str">
        <f t="shared" si="1653"/>
        <v/>
      </c>
    </row>
    <row r="661" spans="1:8" s="139" customFormat="1" ht="16" thickBot="1" x14ac:dyDescent="0.25">
      <c r="A661" s="29" t="str">
        <f t="shared" ref="A661" si="1797">IF(A657="","",A657)</f>
        <v/>
      </c>
      <c r="B661" s="30" t="str">
        <f t="shared" si="1783"/>
        <v/>
      </c>
      <c r="C661" s="29" t="str">
        <f>IF(A661="","",LOOKUP(A661,'Table 1'!$A$3:$A$9999,'Table 1'!$I$3:$I$9999))</f>
        <v/>
      </c>
      <c r="D661" s="117"/>
      <c r="E661" s="72" t="str">
        <f t="shared" si="1650"/>
        <v/>
      </c>
      <c r="F661" s="13" t="str">
        <f t="shared" ref="F661" si="1798">IFERROR(AVERAGE(D657:D661),"")</f>
        <v/>
      </c>
      <c r="G661" s="74" t="str">
        <f t="shared" ref="G661" si="1799">IFERROR(_xlfn.STDEV.S(D657:D661),"")</f>
        <v/>
      </c>
      <c r="H661" s="78" t="str">
        <f t="shared" si="1653"/>
        <v/>
      </c>
    </row>
    <row r="662" spans="1:8" s="139" customFormat="1" x14ac:dyDescent="0.2">
      <c r="A662" s="113"/>
      <c r="B662" s="113"/>
      <c r="C662" s="31" t="str">
        <f>IF(A662="","",LOOKUP(A662,'Table 1'!$A$3:$A$9999,'Table 1'!$I$3:$I$9999))</f>
        <v/>
      </c>
      <c r="D662" s="116"/>
      <c r="E662" s="70" t="str">
        <f t="shared" si="1650"/>
        <v/>
      </c>
      <c r="F662" s="15" t="str">
        <f t="shared" ref="F662" si="1800">IFERROR(AVERAGE(D662:D666),"")</f>
        <v/>
      </c>
      <c r="G662" s="15" t="str">
        <f t="shared" ref="G662" si="1801">IFERROR(_xlfn.STDEV.S(D662:D666),"")</f>
        <v/>
      </c>
      <c r="H662" s="76" t="str">
        <f t="shared" si="1653"/>
        <v/>
      </c>
    </row>
    <row r="663" spans="1:8" s="139" customFormat="1" x14ac:dyDescent="0.2">
      <c r="A663" s="30" t="str">
        <f t="shared" ref="A663" si="1802">IF(A662="","",A662)</f>
        <v/>
      </c>
      <c r="B663" s="30" t="str">
        <f t="shared" si="1676"/>
        <v/>
      </c>
      <c r="C663" s="30" t="str">
        <f>IF(A663="","",LOOKUP(A663,'Table 1'!$A$3:$A$9999,'Table 1'!$I$3:$I$9999))</f>
        <v/>
      </c>
      <c r="D663" s="115"/>
      <c r="E663" s="71" t="str">
        <f t="shared" si="1650"/>
        <v/>
      </c>
      <c r="F663" s="14" t="str">
        <f t="shared" ref="F663" si="1803">IFERROR(AVERAGE(D662:D666),"")</f>
        <v/>
      </c>
      <c r="G663" s="73" t="str">
        <f t="shared" ref="G663" si="1804">IFERROR(_xlfn.STDEV.S(D662:D666),"")</f>
        <v/>
      </c>
      <c r="H663" s="77" t="str">
        <f t="shared" si="1653"/>
        <v/>
      </c>
    </row>
    <row r="664" spans="1:8" s="139" customFormat="1" x14ac:dyDescent="0.2">
      <c r="A664" s="30" t="str">
        <f t="shared" ref="A664" si="1805">IF(A662="","",A662)</f>
        <v/>
      </c>
      <c r="B664" s="30" t="str">
        <f t="shared" si="1777"/>
        <v/>
      </c>
      <c r="C664" s="30" t="str">
        <f>IF(A664="","",LOOKUP(A664,'Table 1'!$A$3:$A$9999,'Table 1'!$I$3:$I$9999))</f>
        <v/>
      </c>
      <c r="D664" s="115"/>
      <c r="E664" s="71" t="str">
        <f t="shared" si="1650"/>
        <v/>
      </c>
      <c r="F664" s="14" t="str">
        <f t="shared" ref="F664" si="1806">IFERROR(AVERAGE(D662:D666),"")</f>
        <v/>
      </c>
      <c r="G664" s="73" t="str">
        <f t="shared" ref="G664" si="1807">IFERROR(_xlfn.STDEV.S(D662:D666),"")</f>
        <v/>
      </c>
      <c r="H664" s="77" t="str">
        <f t="shared" si="1653"/>
        <v/>
      </c>
    </row>
    <row r="665" spans="1:8" s="139" customFormat="1" x14ac:dyDescent="0.2">
      <c r="A665" s="30" t="str">
        <f t="shared" ref="A665" si="1808">IF(A662="","",A662)</f>
        <v/>
      </c>
      <c r="B665" s="30" t="str">
        <f t="shared" si="1780"/>
        <v/>
      </c>
      <c r="C665" s="30" t="str">
        <f>IF(A665="","",LOOKUP(A665,'Table 1'!$A$3:$A$9999,'Table 1'!$I$3:$I$9999))</f>
        <v/>
      </c>
      <c r="D665" s="115"/>
      <c r="E665" s="71" t="str">
        <f t="shared" si="1650"/>
        <v/>
      </c>
      <c r="F665" s="14" t="str">
        <f t="shared" ref="F665" si="1809">IFERROR(AVERAGE(D662:D666),"")</f>
        <v/>
      </c>
      <c r="G665" s="73" t="str">
        <f t="shared" ref="G665" si="1810">IFERROR(_xlfn.STDEV.S(D662:D666),"")</f>
        <v/>
      </c>
      <c r="H665" s="77" t="str">
        <f t="shared" si="1653"/>
        <v/>
      </c>
    </row>
    <row r="666" spans="1:8" s="139" customFormat="1" ht="16" thickBot="1" x14ac:dyDescent="0.25">
      <c r="A666" s="29" t="str">
        <f t="shared" ref="A666" si="1811">IF(A662="","",A662)</f>
        <v/>
      </c>
      <c r="B666" s="30" t="str">
        <f t="shared" si="1783"/>
        <v/>
      </c>
      <c r="C666" s="29" t="str">
        <f>IF(A666="","",LOOKUP(A666,'Table 1'!$A$3:$A$9999,'Table 1'!$I$3:$I$9999))</f>
        <v/>
      </c>
      <c r="D666" s="117"/>
      <c r="E666" s="72" t="str">
        <f t="shared" si="1650"/>
        <v/>
      </c>
      <c r="F666" s="13" t="str">
        <f t="shared" ref="F666" si="1812">IFERROR(AVERAGE(D662:D666),"")</f>
        <v/>
      </c>
      <c r="G666" s="74" t="str">
        <f t="shared" ref="G666" si="1813">IFERROR(_xlfn.STDEV.S(D662:D666),"")</f>
        <v/>
      </c>
      <c r="H666" s="78" t="str">
        <f t="shared" si="1653"/>
        <v/>
      </c>
    </row>
    <row r="667" spans="1:8" s="139" customFormat="1" x14ac:dyDescent="0.2">
      <c r="A667" s="113"/>
      <c r="B667" s="113"/>
      <c r="C667" s="31" t="str">
        <f>IF(A667="","",LOOKUP(A667,'Table 1'!$A$3:$A$9999,'Table 1'!$I$3:$I$9999))</f>
        <v/>
      </c>
      <c r="D667" s="116"/>
      <c r="E667" s="70" t="str">
        <f t="shared" si="1650"/>
        <v/>
      </c>
      <c r="F667" s="15" t="str">
        <f t="shared" ref="F667" si="1814">IFERROR(AVERAGE(D667:D671),"")</f>
        <v/>
      </c>
      <c r="G667" s="15" t="str">
        <f t="shared" ref="G667" si="1815">IFERROR(_xlfn.STDEV.S(D667:D671),"")</f>
        <v/>
      </c>
      <c r="H667" s="76" t="str">
        <f t="shared" si="1653"/>
        <v/>
      </c>
    </row>
    <row r="668" spans="1:8" s="139" customFormat="1" x14ac:dyDescent="0.2">
      <c r="A668" s="30" t="str">
        <f t="shared" ref="A668" si="1816">IF(A667="","",A667)</f>
        <v/>
      </c>
      <c r="B668" s="30" t="str">
        <f t="shared" si="1676"/>
        <v/>
      </c>
      <c r="C668" s="30" t="str">
        <f>IF(A668="","",LOOKUP(A668,'Table 1'!$A$3:$A$9999,'Table 1'!$I$3:$I$9999))</f>
        <v/>
      </c>
      <c r="D668" s="115"/>
      <c r="E668" s="71" t="str">
        <f t="shared" si="1650"/>
        <v/>
      </c>
      <c r="F668" s="14" t="str">
        <f t="shared" ref="F668" si="1817">IFERROR(AVERAGE(D667:D671),"")</f>
        <v/>
      </c>
      <c r="G668" s="73" t="str">
        <f t="shared" ref="G668" si="1818">IFERROR(_xlfn.STDEV.S(D667:D671),"")</f>
        <v/>
      </c>
      <c r="H668" s="77" t="str">
        <f t="shared" si="1653"/>
        <v/>
      </c>
    </row>
    <row r="669" spans="1:8" s="139" customFormat="1" x14ac:dyDescent="0.2">
      <c r="A669" s="30" t="str">
        <f t="shared" ref="A669" si="1819">IF(A667="","",A667)</f>
        <v/>
      </c>
      <c r="B669" s="30" t="str">
        <f t="shared" si="1777"/>
        <v/>
      </c>
      <c r="C669" s="30" t="str">
        <f>IF(A669="","",LOOKUP(A669,'Table 1'!$A$3:$A$9999,'Table 1'!$I$3:$I$9999))</f>
        <v/>
      </c>
      <c r="D669" s="115"/>
      <c r="E669" s="71" t="str">
        <f t="shared" si="1650"/>
        <v/>
      </c>
      <c r="F669" s="14" t="str">
        <f t="shared" ref="F669" si="1820">IFERROR(AVERAGE(D667:D671),"")</f>
        <v/>
      </c>
      <c r="G669" s="73" t="str">
        <f t="shared" ref="G669" si="1821">IFERROR(_xlfn.STDEV.S(D667:D671),"")</f>
        <v/>
      </c>
      <c r="H669" s="77" t="str">
        <f t="shared" si="1653"/>
        <v/>
      </c>
    </row>
    <row r="670" spans="1:8" s="139" customFormat="1" x14ac:dyDescent="0.2">
      <c r="A670" s="30" t="str">
        <f t="shared" ref="A670" si="1822">IF(A667="","",A667)</f>
        <v/>
      </c>
      <c r="B670" s="30" t="str">
        <f t="shared" si="1780"/>
        <v/>
      </c>
      <c r="C670" s="30" t="str">
        <f>IF(A670="","",LOOKUP(A670,'Table 1'!$A$3:$A$9999,'Table 1'!$I$3:$I$9999))</f>
        <v/>
      </c>
      <c r="D670" s="115"/>
      <c r="E670" s="71" t="str">
        <f t="shared" si="1650"/>
        <v/>
      </c>
      <c r="F670" s="14" t="str">
        <f t="shared" ref="F670" si="1823">IFERROR(AVERAGE(D667:D671),"")</f>
        <v/>
      </c>
      <c r="G670" s="73" t="str">
        <f t="shared" ref="G670" si="1824">IFERROR(_xlfn.STDEV.S(D667:D671),"")</f>
        <v/>
      </c>
      <c r="H670" s="77" t="str">
        <f t="shared" si="1653"/>
        <v/>
      </c>
    </row>
    <row r="671" spans="1:8" s="139" customFormat="1" ht="16" thickBot="1" x14ac:dyDescent="0.25">
      <c r="A671" s="29" t="str">
        <f t="shared" ref="A671" si="1825">IF(A667="","",A667)</f>
        <v/>
      </c>
      <c r="B671" s="30" t="str">
        <f t="shared" si="1783"/>
        <v/>
      </c>
      <c r="C671" s="29" t="str">
        <f>IF(A671="","",LOOKUP(A671,'Table 1'!$A$3:$A$9999,'Table 1'!$I$3:$I$9999))</f>
        <v/>
      </c>
      <c r="D671" s="117"/>
      <c r="E671" s="72" t="str">
        <f t="shared" si="1650"/>
        <v/>
      </c>
      <c r="F671" s="13" t="str">
        <f t="shared" ref="F671" si="1826">IFERROR(AVERAGE(D667:D671),"")</f>
        <v/>
      </c>
      <c r="G671" s="74" t="str">
        <f t="shared" ref="G671" si="1827">IFERROR(_xlfn.STDEV.S(D667:D671),"")</f>
        <v/>
      </c>
      <c r="H671" s="78" t="str">
        <f t="shared" si="1653"/>
        <v/>
      </c>
    </row>
    <row r="672" spans="1:8" s="139" customFormat="1" x14ac:dyDescent="0.2">
      <c r="A672" s="113"/>
      <c r="B672" s="113"/>
      <c r="C672" s="31" t="str">
        <f>IF(A672="","",LOOKUP(A672,'Table 1'!$A$3:$A$9999,'Table 1'!$I$3:$I$9999))</f>
        <v/>
      </c>
      <c r="D672" s="116"/>
      <c r="E672" s="70" t="str">
        <f t="shared" si="1650"/>
        <v/>
      </c>
      <c r="F672" s="15" t="str">
        <f t="shared" ref="F672" si="1828">IFERROR(AVERAGE(D672:D676),"")</f>
        <v/>
      </c>
      <c r="G672" s="15" t="str">
        <f t="shared" ref="G672" si="1829">IFERROR(_xlfn.STDEV.S(D672:D676),"")</f>
        <v/>
      </c>
      <c r="H672" s="76" t="str">
        <f t="shared" si="1653"/>
        <v/>
      </c>
    </row>
    <row r="673" spans="1:8" s="139" customFormat="1" x14ac:dyDescent="0.2">
      <c r="A673" s="30" t="str">
        <f t="shared" ref="A673" si="1830">IF(A672="","",A672)</f>
        <v/>
      </c>
      <c r="B673" s="30" t="str">
        <f t="shared" si="1676"/>
        <v/>
      </c>
      <c r="C673" s="30" t="str">
        <f>IF(A673="","",LOOKUP(A673,'Table 1'!$A$3:$A$9999,'Table 1'!$I$3:$I$9999))</f>
        <v/>
      </c>
      <c r="D673" s="115"/>
      <c r="E673" s="71" t="str">
        <f t="shared" ref="E673:E736" si="1831">IFERROR((D673-F673)/F673,"")</f>
        <v/>
      </c>
      <c r="F673" s="14" t="str">
        <f t="shared" ref="F673" si="1832">IFERROR(AVERAGE(D672:D676),"")</f>
        <v/>
      </c>
      <c r="G673" s="73" t="str">
        <f t="shared" ref="G673" si="1833">IFERROR(_xlfn.STDEV.S(D672:D676),"")</f>
        <v/>
      </c>
      <c r="H673" s="77" t="str">
        <f t="shared" ref="H673:H736" si="1834">IFERROR(G673/F673,"")</f>
        <v/>
      </c>
    </row>
    <row r="674" spans="1:8" s="139" customFormat="1" x14ac:dyDescent="0.2">
      <c r="A674" s="30" t="str">
        <f t="shared" ref="A674:B689" si="1835">IF(A672="","",A672)</f>
        <v/>
      </c>
      <c r="B674" s="30" t="str">
        <f t="shared" si="1835"/>
        <v/>
      </c>
      <c r="C674" s="30" t="str">
        <f>IF(A674="","",LOOKUP(A674,'Table 1'!$A$3:$A$9999,'Table 1'!$I$3:$I$9999))</f>
        <v/>
      </c>
      <c r="D674" s="115"/>
      <c r="E674" s="71" t="str">
        <f t="shared" si="1831"/>
        <v/>
      </c>
      <c r="F674" s="14" t="str">
        <f t="shared" ref="F674" si="1836">IFERROR(AVERAGE(D672:D676),"")</f>
        <v/>
      </c>
      <c r="G674" s="73" t="str">
        <f t="shared" ref="G674" si="1837">IFERROR(_xlfn.STDEV.S(D672:D676),"")</f>
        <v/>
      </c>
      <c r="H674" s="77" t="str">
        <f t="shared" si="1834"/>
        <v/>
      </c>
    </row>
    <row r="675" spans="1:8" s="139" customFormat="1" x14ac:dyDescent="0.2">
      <c r="A675" s="30" t="str">
        <f t="shared" ref="A675:B690" si="1838">IF(A672="","",A672)</f>
        <v/>
      </c>
      <c r="B675" s="30" t="str">
        <f t="shared" si="1838"/>
        <v/>
      </c>
      <c r="C675" s="30" t="str">
        <f>IF(A675="","",LOOKUP(A675,'Table 1'!$A$3:$A$9999,'Table 1'!$I$3:$I$9999))</f>
        <v/>
      </c>
      <c r="D675" s="115"/>
      <c r="E675" s="71" t="str">
        <f t="shared" si="1831"/>
        <v/>
      </c>
      <c r="F675" s="14" t="str">
        <f t="shared" ref="F675" si="1839">IFERROR(AVERAGE(D672:D676),"")</f>
        <v/>
      </c>
      <c r="G675" s="73" t="str">
        <f t="shared" ref="G675" si="1840">IFERROR(_xlfn.STDEV.S(D672:D676),"")</f>
        <v/>
      </c>
      <c r="H675" s="77" t="str">
        <f t="shared" si="1834"/>
        <v/>
      </c>
    </row>
    <row r="676" spans="1:8" s="139" customFormat="1" ht="16" thickBot="1" x14ac:dyDescent="0.25">
      <c r="A676" s="29" t="str">
        <f t="shared" ref="A676:B691" si="1841">IF(A672="","",A672)</f>
        <v/>
      </c>
      <c r="B676" s="30" t="str">
        <f t="shared" si="1841"/>
        <v/>
      </c>
      <c r="C676" s="29" t="str">
        <f>IF(A676="","",LOOKUP(A676,'Table 1'!$A$3:$A$9999,'Table 1'!$I$3:$I$9999))</f>
        <v/>
      </c>
      <c r="D676" s="117"/>
      <c r="E676" s="72" t="str">
        <f t="shared" si="1831"/>
        <v/>
      </c>
      <c r="F676" s="13" t="str">
        <f t="shared" ref="F676" si="1842">IFERROR(AVERAGE(D672:D676),"")</f>
        <v/>
      </c>
      <c r="G676" s="74" t="str">
        <f t="shared" ref="G676" si="1843">IFERROR(_xlfn.STDEV.S(D672:D676),"")</f>
        <v/>
      </c>
      <c r="H676" s="78" t="str">
        <f t="shared" si="1834"/>
        <v/>
      </c>
    </row>
    <row r="677" spans="1:8" s="139" customFormat="1" x14ac:dyDescent="0.2">
      <c r="A677" s="113"/>
      <c r="B677" s="113"/>
      <c r="C677" s="31" t="str">
        <f>IF(A677="","",LOOKUP(A677,'Table 1'!$A$3:$A$9999,'Table 1'!$I$3:$I$9999))</f>
        <v/>
      </c>
      <c r="D677" s="116"/>
      <c r="E677" s="70" t="str">
        <f t="shared" si="1831"/>
        <v/>
      </c>
      <c r="F677" s="15" t="str">
        <f t="shared" ref="F677" si="1844">IFERROR(AVERAGE(D677:D681),"")</f>
        <v/>
      </c>
      <c r="G677" s="15" t="str">
        <f t="shared" ref="G677" si="1845">IFERROR(_xlfn.STDEV.S(D677:D681),"")</f>
        <v/>
      </c>
      <c r="H677" s="76" t="str">
        <f t="shared" si="1834"/>
        <v/>
      </c>
    </row>
    <row r="678" spans="1:8" s="139" customFormat="1" x14ac:dyDescent="0.2">
      <c r="A678" s="30" t="str">
        <f t="shared" ref="A678" si="1846">IF(A677="","",A677)</f>
        <v/>
      </c>
      <c r="B678" s="30" t="str">
        <f t="shared" si="1676"/>
        <v/>
      </c>
      <c r="C678" s="30" t="str">
        <f>IF(A678="","",LOOKUP(A678,'Table 1'!$A$3:$A$9999,'Table 1'!$I$3:$I$9999))</f>
        <v/>
      </c>
      <c r="D678" s="115"/>
      <c r="E678" s="71" t="str">
        <f t="shared" si="1831"/>
        <v/>
      </c>
      <c r="F678" s="14" t="str">
        <f t="shared" ref="F678" si="1847">IFERROR(AVERAGE(D677:D681),"")</f>
        <v/>
      </c>
      <c r="G678" s="73" t="str">
        <f t="shared" ref="G678" si="1848">IFERROR(_xlfn.STDEV.S(D677:D681),"")</f>
        <v/>
      </c>
      <c r="H678" s="77" t="str">
        <f t="shared" si="1834"/>
        <v/>
      </c>
    </row>
    <row r="679" spans="1:8" s="139" customFormat="1" x14ac:dyDescent="0.2">
      <c r="A679" s="30" t="str">
        <f t="shared" ref="A679" si="1849">IF(A677="","",A677)</f>
        <v/>
      </c>
      <c r="B679" s="30" t="str">
        <f t="shared" si="1835"/>
        <v/>
      </c>
      <c r="C679" s="30" t="str">
        <f>IF(A679="","",LOOKUP(A679,'Table 1'!$A$3:$A$9999,'Table 1'!$I$3:$I$9999))</f>
        <v/>
      </c>
      <c r="D679" s="115"/>
      <c r="E679" s="71" t="str">
        <f t="shared" si="1831"/>
        <v/>
      </c>
      <c r="F679" s="14" t="str">
        <f t="shared" ref="F679" si="1850">IFERROR(AVERAGE(D677:D681),"")</f>
        <v/>
      </c>
      <c r="G679" s="73" t="str">
        <f t="shared" ref="G679" si="1851">IFERROR(_xlfn.STDEV.S(D677:D681),"")</f>
        <v/>
      </c>
      <c r="H679" s="77" t="str">
        <f t="shared" si="1834"/>
        <v/>
      </c>
    </row>
    <row r="680" spans="1:8" s="139" customFormat="1" x14ac:dyDescent="0.2">
      <c r="A680" s="30" t="str">
        <f t="shared" ref="A680" si="1852">IF(A677="","",A677)</f>
        <v/>
      </c>
      <c r="B680" s="30" t="str">
        <f t="shared" si="1838"/>
        <v/>
      </c>
      <c r="C680" s="30" t="str">
        <f>IF(A680="","",LOOKUP(A680,'Table 1'!$A$3:$A$9999,'Table 1'!$I$3:$I$9999))</f>
        <v/>
      </c>
      <c r="D680" s="115"/>
      <c r="E680" s="71" t="str">
        <f t="shared" si="1831"/>
        <v/>
      </c>
      <c r="F680" s="14" t="str">
        <f t="shared" ref="F680" si="1853">IFERROR(AVERAGE(D677:D681),"")</f>
        <v/>
      </c>
      <c r="G680" s="73" t="str">
        <f t="shared" ref="G680" si="1854">IFERROR(_xlfn.STDEV.S(D677:D681),"")</f>
        <v/>
      </c>
      <c r="H680" s="77" t="str">
        <f t="shared" si="1834"/>
        <v/>
      </c>
    </row>
    <row r="681" spans="1:8" s="139" customFormat="1" ht="16" thickBot="1" x14ac:dyDescent="0.25">
      <c r="A681" s="29" t="str">
        <f t="shared" ref="A681" si="1855">IF(A677="","",A677)</f>
        <v/>
      </c>
      <c r="B681" s="30" t="str">
        <f t="shared" si="1841"/>
        <v/>
      </c>
      <c r="C681" s="29" t="str">
        <f>IF(A681="","",LOOKUP(A681,'Table 1'!$A$3:$A$9999,'Table 1'!$I$3:$I$9999))</f>
        <v/>
      </c>
      <c r="D681" s="117"/>
      <c r="E681" s="72" t="str">
        <f t="shared" si="1831"/>
        <v/>
      </c>
      <c r="F681" s="13" t="str">
        <f t="shared" ref="F681" si="1856">IFERROR(AVERAGE(D677:D681),"")</f>
        <v/>
      </c>
      <c r="G681" s="74" t="str">
        <f t="shared" ref="G681" si="1857">IFERROR(_xlfn.STDEV.S(D677:D681),"")</f>
        <v/>
      </c>
      <c r="H681" s="78" t="str">
        <f t="shared" si="1834"/>
        <v/>
      </c>
    </row>
    <row r="682" spans="1:8" s="139" customFormat="1" x14ac:dyDescent="0.2">
      <c r="A682" s="113"/>
      <c r="B682" s="113"/>
      <c r="C682" s="31" t="str">
        <f>IF(A682="","",LOOKUP(A682,'Table 1'!$A$3:$A$9999,'Table 1'!$I$3:$I$9999))</f>
        <v/>
      </c>
      <c r="D682" s="116"/>
      <c r="E682" s="70" t="str">
        <f t="shared" si="1831"/>
        <v/>
      </c>
      <c r="F682" s="15" t="str">
        <f t="shared" ref="F682" si="1858">IFERROR(AVERAGE(D682:D686),"")</f>
        <v/>
      </c>
      <c r="G682" s="15" t="str">
        <f t="shared" ref="G682" si="1859">IFERROR(_xlfn.STDEV.S(D682:D686),"")</f>
        <v/>
      </c>
      <c r="H682" s="76" t="str">
        <f t="shared" si="1834"/>
        <v/>
      </c>
    </row>
    <row r="683" spans="1:8" s="139" customFormat="1" x14ac:dyDescent="0.2">
      <c r="A683" s="30" t="str">
        <f t="shared" ref="A683:B743" si="1860">IF(A682="","",A682)</f>
        <v/>
      </c>
      <c r="B683" s="30" t="str">
        <f t="shared" si="1860"/>
        <v/>
      </c>
      <c r="C683" s="30" t="str">
        <f>IF(A683="","",LOOKUP(A683,'Table 1'!$A$3:$A$9999,'Table 1'!$I$3:$I$9999))</f>
        <v/>
      </c>
      <c r="D683" s="115"/>
      <c r="E683" s="71" t="str">
        <f t="shared" si="1831"/>
        <v/>
      </c>
      <c r="F683" s="14" t="str">
        <f t="shared" ref="F683" si="1861">IFERROR(AVERAGE(D682:D686),"")</f>
        <v/>
      </c>
      <c r="G683" s="73" t="str">
        <f t="shared" ref="G683" si="1862">IFERROR(_xlfn.STDEV.S(D682:D686),"")</f>
        <v/>
      </c>
      <c r="H683" s="77" t="str">
        <f t="shared" si="1834"/>
        <v/>
      </c>
    </row>
    <row r="684" spans="1:8" s="139" customFormat="1" x14ac:dyDescent="0.2">
      <c r="A684" s="30" t="str">
        <f t="shared" ref="A684" si="1863">IF(A682="","",A682)</f>
        <v/>
      </c>
      <c r="B684" s="30" t="str">
        <f t="shared" si="1835"/>
        <v/>
      </c>
      <c r="C684" s="30" t="str">
        <f>IF(A684="","",LOOKUP(A684,'Table 1'!$A$3:$A$9999,'Table 1'!$I$3:$I$9999))</f>
        <v/>
      </c>
      <c r="D684" s="115"/>
      <c r="E684" s="71" t="str">
        <f t="shared" si="1831"/>
        <v/>
      </c>
      <c r="F684" s="14" t="str">
        <f t="shared" ref="F684" si="1864">IFERROR(AVERAGE(D682:D686),"")</f>
        <v/>
      </c>
      <c r="G684" s="73" t="str">
        <f t="shared" ref="G684" si="1865">IFERROR(_xlfn.STDEV.S(D682:D686),"")</f>
        <v/>
      </c>
      <c r="H684" s="77" t="str">
        <f t="shared" si="1834"/>
        <v/>
      </c>
    </row>
    <row r="685" spans="1:8" s="139" customFormat="1" x14ac:dyDescent="0.2">
      <c r="A685" s="30" t="str">
        <f t="shared" ref="A685" si="1866">IF(A682="","",A682)</f>
        <v/>
      </c>
      <c r="B685" s="30" t="str">
        <f t="shared" si="1838"/>
        <v/>
      </c>
      <c r="C685" s="30" t="str">
        <f>IF(A685="","",LOOKUP(A685,'Table 1'!$A$3:$A$9999,'Table 1'!$I$3:$I$9999))</f>
        <v/>
      </c>
      <c r="D685" s="115"/>
      <c r="E685" s="71" t="str">
        <f t="shared" si="1831"/>
        <v/>
      </c>
      <c r="F685" s="14" t="str">
        <f t="shared" ref="F685" si="1867">IFERROR(AVERAGE(D682:D686),"")</f>
        <v/>
      </c>
      <c r="G685" s="73" t="str">
        <f t="shared" ref="G685" si="1868">IFERROR(_xlfn.STDEV.S(D682:D686),"")</f>
        <v/>
      </c>
      <c r="H685" s="77" t="str">
        <f t="shared" si="1834"/>
        <v/>
      </c>
    </row>
    <row r="686" spans="1:8" s="139" customFormat="1" ht="16" thickBot="1" x14ac:dyDescent="0.25">
      <c r="A686" s="29" t="str">
        <f t="shared" ref="A686" si="1869">IF(A682="","",A682)</f>
        <v/>
      </c>
      <c r="B686" s="30" t="str">
        <f t="shared" si="1841"/>
        <v/>
      </c>
      <c r="C686" s="29" t="str">
        <f>IF(A686="","",LOOKUP(A686,'Table 1'!$A$3:$A$9999,'Table 1'!$I$3:$I$9999))</f>
        <v/>
      </c>
      <c r="D686" s="117"/>
      <c r="E686" s="72" t="str">
        <f t="shared" si="1831"/>
        <v/>
      </c>
      <c r="F686" s="13" t="str">
        <f t="shared" ref="F686" si="1870">IFERROR(AVERAGE(D682:D686),"")</f>
        <v/>
      </c>
      <c r="G686" s="74" t="str">
        <f t="shared" ref="G686" si="1871">IFERROR(_xlfn.STDEV.S(D682:D686),"")</f>
        <v/>
      </c>
      <c r="H686" s="78" t="str">
        <f t="shared" si="1834"/>
        <v/>
      </c>
    </row>
    <row r="687" spans="1:8" s="139" customFormat="1" x14ac:dyDescent="0.2">
      <c r="A687" s="113"/>
      <c r="B687" s="113"/>
      <c r="C687" s="31" t="str">
        <f>IF(A687="","",LOOKUP(A687,'Table 1'!$A$3:$A$9999,'Table 1'!$I$3:$I$9999))</f>
        <v/>
      </c>
      <c r="D687" s="116"/>
      <c r="E687" s="70" t="str">
        <f t="shared" si="1831"/>
        <v/>
      </c>
      <c r="F687" s="15" t="str">
        <f t="shared" ref="F687" si="1872">IFERROR(AVERAGE(D687:D691),"")</f>
        <v/>
      </c>
      <c r="G687" s="15" t="str">
        <f t="shared" ref="G687" si="1873">IFERROR(_xlfn.STDEV.S(D687:D691),"")</f>
        <v/>
      </c>
      <c r="H687" s="76" t="str">
        <f t="shared" si="1834"/>
        <v/>
      </c>
    </row>
    <row r="688" spans="1:8" s="139" customFormat="1" x14ac:dyDescent="0.2">
      <c r="A688" s="30" t="str">
        <f t="shared" ref="A688" si="1874">IF(A687="","",A687)</f>
        <v/>
      </c>
      <c r="B688" s="30" t="str">
        <f t="shared" si="1860"/>
        <v/>
      </c>
      <c r="C688" s="30" t="str">
        <f>IF(A688="","",LOOKUP(A688,'Table 1'!$A$3:$A$9999,'Table 1'!$I$3:$I$9999))</f>
        <v/>
      </c>
      <c r="D688" s="115"/>
      <c r="E688" s="71" t="str">
        <f t="shared" si="1831"/>
        <v/>
      </c>
      <c r="F688" s="14" t="str">
        <f t="shared" ref="F688" si="1875">IFERROR(AVERAGE(D687:D691),"")</f>
        <v/>
      </c>
      <c r="G688" s="73" t="str">
        <f t="shared" ref="G688" si="1876">IFERROR(_xlfn.STDEV.S(D687:D691),"")</f>
        <v/>
      </c>
      <c r="H688" s="77" t="str">
        <f t="shared" si="1834"/>
        <v/>
      </c>
    </row>
    <row r="689" spans="1:8" s="139" customFormat="1" x14ac:dyDescent="0.2">
      <c r="A689" s="30" t="str">
        <f t="shared" ref="A689" si="1877">IF(A687="","",A687)</f>
        <v/>
      </c>
      <c r="B689" s="30" t="str">
        <f t="shared" si="1835"/>
        <v/>
      </c>
      <c r="C689" s="30" t="str">
        <f>IF(A689="","",LOOKUP(A689,'Table 1'!$A$3:$A$9999,'Table 1'!$I$3:$I$9999))</f>
        <v/>
      </c>
      <c r="D689" s="115"/>
      <c r="E689" s="71" t="str">
        <f t="shared" si="1831"/>
        <v/>
      </c>
      <c r="F689" s="14" t="str">
        <f t="shared" ref="F689" si="1878">IFERROR(AVERAGE(D687:D691),"")</f>
        <v/>
      </c>
      <c r="G689" s="73" t="str">
        <f t="shared" ref="G689" si="1879">IFERROR(_xlfn.STDEV.S(D687:D691),"")</f>
        <v/>
      </c>
      <c r="H689" s="77" t="str">
        <f t="shared" si="1834"/>
        <v/>
      </c>
    </row>
    <row r="690" spans="1:8" s="139" customFormat="1" x14ac:dyDescent="0.2">
      <c r="A690" s="30" t="str">
        <f t="shared" ref="A690" si="1880">IF(A687="","",A687)</f>
        <v/>
      </c>
      <c r="B690" s="30" t="str">
        <f t="shared" si="1838"/>
        <v/>
      </c>
      <c r="C690" s="30" t="str">
        <f>IF(A690="","",LOOKUP(A690,'Table 1'!$A$3:$A$9999,'Table 1'!$I$3:$I$9999))</f>
        <v/>
      </c>
      <c r="D690" s="115"/>
      <c r="E690" s="71" t="str">
        <f t="shared" si="1831"/>
        <v/>
      </c>
      <c r="F690" s="14" t="str">
        <f t="shared" ref="F690" si="1881">IFERROR(AVERAGE(D687:D691),"")</f>
        <v/>
      </c>
      <c r="G690" s="73" t="str">
        <f t="shared" ref="G690" si="1882">IFERROR(_xlfn.STDEV.S(D687:D691),"")</f>
        <v/>
      </c>
      <c r="H690" s="77" t="str">
        <f t="shared" si="1834"/>
        <v/>
      </c>
    </row>
    <row r="691" spans="1:8" s="139" customFormat="1" ht="16" thickBot="1" x14ac:dyDescent="0.25">
      <c r="A691" s="29" t="str">
        <f t="shared" ref="A691" si="1883">IF(A687="","",A687)</f>
        <v/>
      </c>
      <c r="B691" s="30" t="str">
        <f t="shared" si="1841"/>
        <v/>
      </c>
      <c r="C691" s="29" t="str">
        <f>IF(A691="","",LOOKUP(A691,'Table 1'!$A$3:$A$9999,'Table 1'!$I$3:$I$9999))</f>
        <v/>
      </c>
      <c r="D691" s="117"/>
      <c r="E691" s="72" t="str">
        <f t="shared" si="1831"/>
        <v/>
      </c>
      <c r="F691" s="13" t="str">
        <f t="shared" ref="F691" si="1884">IFERROR(AVERAGE(D687:D691),"")</f>
        <v/>
      </c>
      <c r="G691" s="74" t="str">
        <f t="shared" ref="G691" si="1885">IFERROR(_xlfn.STDEV.S(D687:D691),"")</f>
        <v/>
      </c>
      <c r="H691" s="78" t="str">
        <f t="shared" si="1834"/>
        <v/>
      </c>
    </row>
    <row r="692" spans="1:8" s="139" customFormat="1" x14ac:dyDescent="0.2">
      <c r="A692" s="113"/>
      <c r="B692" s="113"/>
      <c r="C692" s="31" t="str">
        <f>IF(A692="","",LOOKUP(A692,'Table 1'!$A$3:$A$9999,'Table 1'!$I$3:$I$9999))</f>
        <v/>
      </c>
      <c r="D692" s="116"/>
      <c r="E692" s="70" t="str">
        <f t="shared" si="1831"/>
        <v/>
      </c>
      <c r="F692" s="15" t="str">
        <f t="shared" ref="F692" si="1886">IFERROR(AVERAGE(D692:D696),"")</f>
        <v/>
      </c>
      <c r="G692" s="15" t="str">
        <f t="shared" ref="G692" si="1887">IFERROR(_xlfn.STDEV.S(D692:D696),"")</f>
        <v/>
      </c>
      <c r="H692" s="76" t="str">
        <f t="shared" si="1834"/>
        <v/>
      </c>
    </row>
    <row r="693" spans="1:8" s="139" customFormat="1" x14ac:dyDescent="0.2">
      <c r="A693" s="30" t="str">
        <f t="shared" ref="A693" si="1888">IF(A692="","",A692)</f>
        <v/>
      </c>
      <c r="B693" s="30" t="str">
        <f t="shared" si="1860"/>
        <v/>
      </c>
      <c r="C693" s="30" t="str">
        <f>IF(A693="","",LOOKUP(A693,'Table 1'!$A$3:$A$9999,'Table 1'!$I$3:$I$9999))</f>
        <v/>
      </c>
      <c r="D693" s="115"/>
      <c r="E693" s="71" t="str">
        <f t="shared" si="1831"/>
        <v/>
      </c>
      <c r="F693" s="14" t="str">
        <f t="shared" ref="F693" si="1889">IFERROR(AVERAGE(D692:D696),"")</f>
        <v/>
      </c>
      <c r="G693" s="73" t="str">
        <f t="shared" ref="G693" si="1890">IFERROR(_xlfn.STDEV.S(D692:D696),"")</f>
        <v/>
      </c>
      <c r="H693" s="77" t="str">
        <f t="shared" si="1834"/>
        <v/>
      </c>
    </row>
    <row r="694" spans="1:8" s="139" customFormat="1" x14ac:dyDescent="0.2">
      <c r="A694" s="30" t="str">
        <f t="shared" ref="A694:B709" si="1891">IF(A692="","",A692)</f>
        <v/>
      </c>
      <c r="B694" s="30" t="str">
        <f t="shared" si="1891"/>
        <v/>
      </c>
      <c r="C694" s="30" t="str">
        <f>IF(A694="","",LOOKUP(A694,'Table 1'!$A$3:$A$9999,'Table 1'!$I$3:$I$9999))</f>
        <v/>
      </c>
      <c r="D694" s="115"/>
      <c r="E694" s="71" t="str">
        <f t="shared" si="1831"/>
        <v/>
      </c>
      <c r="F694" s="14" t="str">
        <f t="shared" ref="F694" si="1892">IFERROR(AVERAGE(D692:D696),"")</f>
        <v/>
      </c>
      <c r="G694" s="73" t="str">
        <f t="shared" ref="G694" si="1893">IFERROR(_xlfn.STDEV.S(D692:D696),"")</f>
        <v/>
      </c>
      <c r="H694" s="77" t="str">
        <f t="shared" si="1834"/>
        <v/>
      </c>
    </row>
    <row r="695" spans="1:8" s="139" customFormat="1" x14ac:dyDescent="0.2">
      <c r="A695" s="30" t="str">
        <f t="shared" ref="A695:B710" si="1894">IF(A692="","",A692)</f>
        <v/>
      </c>
      <c r="B695" s="30" t="str">
        <f t="shared" si="1894"/>
        <v/>
      </c>
      <c r="C695" s="30" t="str">
        <f>IF(A695="","",LOOKUP(A695,'Table 1'!$A$3:$A$9999,'Table 1'!$I$3:$I$9999))</f>
        <v/>
      </c>
      <c r="D695" s="115"/>
      <c r="E695" s="71" t="str">
        <f t="shared" si="1831"/>
        <v/>
      </c>
      <c r="F695" s="14" t="str">
        <f t="shared" ref="F695" si="1895">IFERROR(AVERAGE(D692:D696),"")</f>
        <v/>
      </c>
      <c r="G695" s="73" t="str">
        <f t="shared" ref="G695" si="1896">IFERROR(_xlfn.STDEV.S(D692:D696),"")</f>
        <v/>
      </c>
      <c r="H695" s="77" t="str">
        <f t="shared" si="1834"/>
        <v/>
      </c>
    </row>
    <row r="696" spans="1:8" s="139" customFormat="1" ht="16" thickBot="1" x14ac:dyDescent="0.25">
      <c r="A696" s="29" t="str">
        <f t="shared" ref="A696:B711" si="1897">IF(A692="","",A692)</f>
        <v/>
      </c>
      <c r="B696" s="30" t="str">
        <f t="shared" si="1897"/>
        <v/>
      </c>
      <c r="C696" s="29" t="str">
        <f>IF(A696="","",LOOKUP(A696,'Table 1'!$A$3:$A$9999,'Table 1'!$I$3:$I$9999))</f>
        <v/>
      </c>
      <c r="D696" s="117"/>
      <c r="E696" s="72" t="str">
        <f t="shared" si="1831"/>
        <v/>
      </c>
      <c r="F696" s="13" t="str">
        <f t="shared" ref="F696" si="1898">IFERROR(AVERAGE(D692:D696),"")</f>
        <v/>
      </c>
      <c r="G696" s="74" t="str">
        <f t="shared" ref="G696" si="1899">IFERROR(_xlfn.STDEV.S(D692:D696),"")</f>
        <v/>
      </c>
      <c r="H696" s="78" t="str">
        <f t="shared" si="1834"/>
        <v/>
      </c>
    </row>
    <row r="697" spans="1:8" s="139" customFormat="1" x14ac:dyDescent="0.2">
      <c r="A697" s="113"/>
      <c r="B697" s="113"/>
      <c r="C697" s="31" t="str">
        <f>IF(A697="","",LOOKUP(A697,'Table 1'!$A$3:$A$9999,'Table 1'!$I$3:$I$9999))</f>
        <v/>
      </c>
      <c r="D697" s="116"/>
      <c r="E697" s="70" t="str">
        <f t="shared" si="1831"/>
        <v/>
      </c>
      <c r="F697" s="15" t="str">
        <f t="shared" ref="F697" si="1900">IFERROR(AVERAGE(D697:D701),"")</f>
        <v/>
      </c>
      <c r="G697" s="15" t="str">
        <f t="shared" ref="G697" si="1901">IFERROR(_xlfn.STDEV.S(D697:D701),"")</f>
        <v/>
      </c>
      <c r="H697" s="76" t="str">
        <f t="shared" si="1834"/>
        <v/>
      </c>
    </row>
    <row r="698" spans="1:8" s="139" customFormat="1" x14ac:dyDescent="0.2">
      <c r="A698" s="30" t="str">
        <f t="shared" ref="A698" si="1902">IF(A697="","",A697)</f>
        <v/>
      </c>
      <c r="B698" s="30" t="str">
        <f t="shared" si="1860"/>
        <v/>
      </c>
      <c r="C698" s="30" t="str">
        <f>IF(A698="","",LOOKUP(A698,'Table 1'!$A$3:$A$9999,'Table 1'!$I$3:$I$9999))</f>
        <v/>
      </c>
      <c r="D698" s="115"/>
      <c r="E698" s="71" t="str">
        <f t="shared" si="1831"/>
        <v/>
      </c>
      <c r="F698" s="14" t="str">
        <f t="shared" ref="F698" si="1903">IFERROR(AVERAGE(D697:D701),"")</f>
        <v/>
      </c>
      <c r="G698" s="73" t="str">
        <f t="shared" ref="G698" si="1904">IFERROR(_xlfn.STDEV.S(D697:D701),"")</f>
        <v/>
      </c>
      <c r="H698" s="77" t="str">
        <f t="shared" si="1834"/>
        <v/>
      </c>
    </row>
    <row r="699" spans="1:8" s="139" customFormat="1" x14ac:dyDescent="0.2">
      <c r="A699" s="30" t="str">
        <f t="shared" ref="A699" si="1905">IF(A697="","",A697)</f>
        <v/>
      </c>
      <c r="B699" s="30" t="str">
        <f t="shared" si="1891"/>
        <v/>
      </c>
      <c r="C699" s="30" t="str">
        <f>IF(A699="","",LOOKUP(A699,'Table 1'!$A$3:$A$9999,'Table 1'!$I$3:$I$9999))</f>
        <v/>
      </c>
      <c r="D699" s="115"/>
      <c r="E699" s="71" t="str">
        <f t="shared" si="1831"/>
        <v/>
      </c>
      <c r="F699" s="14" t="str">
        <f t="shared" ref="F699" si="1906">IFERROR(AVERAGE(D697:D701),"")</f>
        <v/>
      </c>
      <c r="G699" s="73" t="str">
        <f t="shared" ref="G699" si="1907">IFERROR(_xlfn.STDEV.S(D697:D701),"")</f>
        <v/>
      </c>
      <c r="H699" s="77" t="str">
        <f t="shared" si="1834"/>
        <v/>
      </c>
    </row>
    <row r="700" spans="1:8" s="139" customFormat="1" x14ac:dyDescent="0.2">
      <c r="A700" s="30" t="str">
        <f t="shared" ref="A700" si="1908">IF(A697="","",A697)</f>
        <v/>
      </c>
      <c r="B700" s="30" t="str">
        <f t="shared" si="1894"/>
        <v/>
      </c>
      <c r="C700" s="30" t="str">
        <f>IF(A700="","",LOOKUP(A700,'Table 1'!$A$3:$A$9999,'Table 1'!$I$3:$I$9999))</f>
        <v/>
      </c>
      <c r="D700" s="115"/>
      <c r="E700" s="71" t="str">
        <f t="shared" si="1831"/>
        <v/>
      </c>
      <c r="F700" s="14" t="str">
        <f t="shared" ref="F700" si="1909">IFERROR(AVERAGE(D697:D701),"")</f>
        <v/>
      </c>
      <c r="G700" s="73" t="str">
        <f t="shared" ref="G700" si="1910">IFERROR(_xlfn.STDEV.S(D697:D701),"")</f>
        <v/>
      </c>
      <c r="H700" s="77" t="str">
        <f t="shared" si="1834"/>
        <v/>
      </c>
    </row>
    <row r="701" spans="1:8" s="139" customFormat="1" ht="16" thickBot="1" x14ac:dyDescent="0.25">
      <c r="A701" s="29" t="str">
        <f t="shared" ref="A701" si="1911">IF(A697="","",A697)</f>
        <v/>
      </c>
      <c r="B701" s="30" t="str">
        <f t="shared" si="1897"/>
        <v/>
      </c>
      <c r="C701" s="29" t="str">
        <f>IF(A701="","",LOOKUP(A701,'Table 1'!$A$3:$A$9999,'Table 1'!$I$3:$I$9999))</f>
        <v/>
      </c>
      <c r="D701" s="117"/>
      <c r="E701" s="72" t="str">
        <f t="shared" si="1831"/>
        <v/>
      </c>
      <c r="F701" s="13" t="str">
        <f t="shared" ref="F701" si="1912">IFERROR(AVERAGE(D697:D701),"")</f>
        <v/>
      </c>
      <c r="G701" s="74" t="str">
        <f t="shared" ref="G701" si="1913">IFERROR(_xlfn.STDEV.S(D697:D701),"")</f>
        <v/>
      </c>
      <c r="H701" s="78" t="str">
        <f t="shared" si="1834"/>
        <v/>
      </c>
    </row>
    <row r="702" spans="1:8" s="139" customFormat="1" x14ac:dyDescent="0.2">
      <c r="A702" s="113"/>
      <c r="B702" s="113"/>
      <c r="C702" s="31" t="str">
        <f>IF(A702="","",LOOKUP(A702,'Table 1'!$A$3:$A$9999,'Table 1'!$I$3:$I$9999))</f>
        <v/>
      </c>
      <c r="D702" s="116"/>
      <c r="E702" s="70" t="str">
        <f t="shared" si="1831"/>
        <v/>
      </c>
      <c r="F702" s="15" t="str">
        <f t="shared" ref="F702" si="1914">IFERROR(AVERAGE(D702:D706),"")</f>
        <v/>
      </c>
      <c r="G702" s="15" t="str">
        <f t="shared" ref="G702" si="1915">IFERROR(_xlfn.STDEV.S(D702:D706),"")</f>
        <v/>
      </c>
      <c r="H702" s="76" t="str">
        <f t="shared" si="1834"/>
        <v/>
      </c>
    </row>
    <row r="703" spans="1:8" s="139" customFormat="1" x14ac:dyDescent="0.2">
      <c r="A703" s="30" t="str">
        <f t="shared" ref="A703" si="1916">IF(A702="","",A702)</f>
        <v/>
      </c>
      <c r="B703" s="30" t="str">
        <f t="shared" si="1860"/>
        <v/>
      </c>
      <c r="C703" s="30" t="str">
        <f>IF(A703="","",LOOKUP(A703,'Table 1'!$A$3:$A$9999,'Table 1'!$I$3:$I$9999))</f>
        <v/>
      </c>
      <c r="D703" s="115"/>
      <c r="E703" s="71" t="str">
        <f t="shared" si="1831"/>
        <v/>
      </c>
      <c r="F703" s="14" t="str">
        <f t="shared" ref="F703" si="1917">IFERROR(AVERAGE(D702:D706),"")</f>
        <v/>
      </c>
      <c r="G703" s="73" t="str">
        <f t="shared" ref="G703" si="1918">IFERROR(_xlfn.STDEV.S(D702:D706),"")</f>
        <v/>
      </c>
      <c r="H703" s="77" t="str">
        <f t="shared" si="1834"/>
        <v/>
      </c>
    </row>
    <row r="704" spans="1:8" s="139" customFormat="1" x14ac:dyDescent="0.2">
      <c r="A704" s="30" t="str">
        <f t="shared" ref="A704" si="1919">IF(A702="","",A702)</f>
        <v/>
      </c>
      <c r="B704" s="30" t="str">
        <f t="shared" si="1891"/>
        <v/>
      </c>
      <c r="C704" s="30" t="str">
        <f>IF(A704="","",LOOKUP(A704,'Table 1'!$A$3:$A$9999,'Table 1'!$I$3:$I$9999))</f>
        <v/>
      </c>
      <c r="D704" s="115"/>
      <c r="E704" s="71" t="str">
        <f t="shared" si="1831"/>
        <v/>
      </c>
      <c r="F704" s="14" t="str">
        <f t="shared" ref="F704" si="1920">IFERROR(AVERAGE(D702:D706),"")</f>
        <v/>
      </c>
      <c r="G704" s="73" t="str">
        <f t="shared" ref="G704" si="1921">IFERROR(_xlfn.STDEV.S(D702:D706),"")</f>
        <v/>
      </c>
      <c r="H704" s="77" t="str">
        <f t="shared" si="1834"/>
        <v/>
      </c>
    </row>
    <row r="705" spans="1:8" s="139" customFormat="1" x14ac:dyDescent="0.2">
      <c r="A705" s="30" t="str">
        <f t="shared" ref="A705" si="1922">IF(A702="","",A702)</f>
        <v/>
      </c>
      <c r="B705" s="30" t="str">
        <f t="shared" si="1894"/>
        <v/>
      </c>
      <c r="C705" s="30" t="str">
        <f>IF(A705="","",LOOKUP(A705,'Table 1'!$A$3:$A$9999,'Table 1'!$I$3:$I$9999))</f>
        <v/>
      </c>
      <c r="D705" s="115"/>
      <c r="E705" s="71" t="str">
        <f t="shared" si="1831"/>
        <v/>
      </c>
      <c r="F705" s="14" t="str">
        <f t="shared" ref="F705" si="1923">IFERROR(AVERAGE(D702:D706),"")</f>
        <v/>
      </c>
      <c r="G705" s="73" t="str">
        <f t="shared" ref="G705" si="1924">IFERROR(_xlfn.STDEV.S(D702:D706),"")</f>
        <v/>
      </c>
      <c r="H705" s="77" t="str">
        <f t="shared" si="1834"/>
        <v/>
      </c>
    </row>
    <row r="706" spans="1:8" s="139" customFormat="1" ht="16" thickBot="1" x14ac:dyDescent="0.25">
      <c r="A706" s="29" t="str">
        <f t="shared" ref="A706" si="1925">IF(A702="","",A702)</f>
        <v/>
      </c>
      <c r="B706" s="30" t="str">
        <f t="shared" si="1897"/>
        <v/>
      </c>
      <c r="C706" s="29" t="str">
        <f>IF(A706="","",LOOKUP(A706,'Table 1'!$A$3:$A$9999,'Table 1'!$I$3:$I$9999))</f>
        <v/>
      </c>
      <c r="D706" s="117"/>
      <c r="E706" s="72" t="str">
        <f t="shared" si="1831"/>
        <v/>
      </c>
      <c r="F706" s="13" t="str">
        <f t="shared" ref="F706" si="1926">IFERROR(AVERAGE(D702:D706),"")</f>
        <v/>
      </c>
      <c r="G706" s="74" t="str">
        <f t="shared" ref="G706" si="1927">IFERROR(_xlfn.STDEV.S(D702:D706),"")</f>
        <v/>
      </c>
      <c r="H706" s="78" t="str">
        <f t="shared" si="1834"/>
        <v/>
      </c>
    </row>
    <row r="707" spans="1:8" s="139" customFormat="1" x14ac:dyDescent="0.2">
      <c r="A707" s="113"/>
      <c r="B707" s="113"/>
      <c r="C707" s="31" t="str">
        <f>IF(A707="","",LOOKUP(A707,'Table 1'!$A$3:$A$9999,'Table 1'!$I$3:$I$9999))</f>
        <v/>
      </c>
      <c r="D707" s="116"/>
      <c r="E707" s="70" t="str">
        <f t="shared" si="1831"/>
        <v/>
      </c>
      <c r="F707" s="15" t="str">
        <f t="shared" ref="F707" si="1928">IFERROR(AVERAGE(D707:D711),"")</f>
        <v/>
      </c>
      <c r="G707" s="15" t="str">
        <f t="shared" ref="G707" si="1929">IFERROR(_xlfn.STDEV.S(D707:D711),"")</f>
        <v/>
      </c>
      <c r="H707" s="76" t="str">
        <f t="shared" si="1834"/>
        <v/>
      </c>
    </row>
    <row r="708" spans="1:8" s="139" customFormat="1" x14ac:dyDescent="0.2">
      <c r="A708" s="30" t="str">
        <f t="shared" ref="A708" si="1930">IF(A707="","",A707)</f>
        <v/>
      </c>
      <c r="B708" s="30" t="str">
        <f t="shared" si="1860"/>
        <v/>
      </c>
      <c r="C708" s="30" t="str">
        <f>IF(A708="","",LOOKUP(A708,'Table 1'!$A$3:$A$9999,'Table 1'!$I$3:$I$9999))</f>
        <v/>
      </c>
      <c r="D708" s="115"/>
      <c r="E708" s="71" t="str">
        <f t="shared" si="1831"/>
        <v/>
      </c>
      <c r="F708" s="14" t="str">
        <f t="shared" ref="F708" si="1931">IFERROR(AVERAGE(D707:D711),"")</f>
        <v/>
      </c>
      <c r="G708" s="73" t="str">
        <f t="shared" ref="G708" si="1932">IFERROR(_xlfn.STDEV.S(D707:D711),"")</f>
        <v/>
      </c>
      <c r="H708" s="77" t="str">
        <f t="shared" si="1834"/>
        <v/>
      </c>
    </row>
    <row r="709" spans="1:8" s="139" customFormat="1" x14ac:dyDescent="0.2">
      <c r="A709" s="30" t="str">
        <f t="shared" ref="A709" si="1933">IF(A707="","",A707)</f>
        <v/>
      </c>
      <c r="B709" s="30" t="str">
        <f t="shared" si="1891"/>
        <v/>
      </c>
      <c r="C709" s="30" t="str">
        <f>IF(A709="","",LOOKUP(A709,'Table 1'!$A$3:$A$9999,'Table 1'!$I$3:$I$9999))</f>
        <v/>
      </c>
      <c r="D709" s="115"/>
      <c r="E709" s="71" t="str">
        <f t="shared" si="1831"/>
        <v/>
      </c>
      <c r="F709" s="14" t="str">
        <f t="shared" ref="F709" si="1934">IFERROR(AVERAGE(D707:D711),"")</f>
        <v/>
      </c>
      <c r="G709" s="73" t="str">
        <f t="shared" ref="G709" si="1935">IFERROR(_xlfn.STDEV.S(D707:D711),"")</f>
        <v/>
      </c>
      <c r="H709" s="77" t="str">
        <f t="shared" si="1834"/>
        <v/>
      </c>
    </row>
    <row r="710" spans="1:8" s="139" customFormat="1" x14ac:dyDescent="0.2">
      <c r="A710" s="30" t="str">
        <f t="shared" ref="A710" si="1936">IF(A707="","",A707)</f>
        <v/>
      </c>
      <c r="B710" s="30" t="str">
        <f t="shared" si="1894"/>
        <v/>
      </c>
      <c r="C710" s="30" t="str">
        <f>IF(A710="","",LOOKUP(A710,'Table 1'!$A$3:$A$9999,'Table 1'!$I$3:$I$9999))</f>
        <v/>
      </c>
      <c r="D710" s="115"/>
      <c r="E710" s="71" t="str">
        <f t="shared" si="1831"/>
        <v/>
      </c>
      <c r="F710" s="14" t="str">
        <f t="shared" ref="F710" si="1937">IFERROR(AVERAGE(D707:D711),"")</f>
        <v/>
      </c>
      <c r="G710" s="73" t="str">
        <f t="shared" ref="G710" si="1938">IFERROR(_xlfn.STDEV.S(D707:D711),"")</f>
        <v/>
      </c>
      <c r="H710" s="77" t="str">
        <f t="shared" si="1834"/>
        <v/>
      </c>
    </row>
    <row r="711" spans="1:8" s="139" customFormat="1" ht="16" thickBot="1" x14ac:dyDescent="0.25">
      <c r="A711" s="29" t="str">
        <f t="shared" ref="A711" si="1939">IF(A707="","",A707)</f>
        <v/>
      </c>
      <c r="B711" s="30" t="str">
        <f t="shared" si="1897"/>
        <v/>
      </c>
      <c r="C711" s="29" t="str">
        <f>IF(A711="","",LOOKUP(A711,'Table 1'!$A$3:$A$9999,'Table 1'!$I$3:$I$9999))</f>
        <v/>
      </c>
      <c r="D711" s="117"/>
      <c r="E711" s="72" t="str">
        <f t="shared" si="1831"/>
        <v/>
      </c>
      <c r="F711" s="13" t="str">
        <f t="shared" ref="F711" si="1940">IFERROR(AVERAGE(D707:D711),"")</f>
        <v/>
      </c>
      <c r="G711" s="74" t="str">
        <f t="shared" ref="G711" si="1941">IFERROR(_xlfn.STDEV.S(D707:D711),"")</f>
        <v/>
      </c>
      <c r="H711" s="78" t="str">
        <f t="shared" si="1834"/>
        <v/>
      </c>
    </row>
    <row r="712" spans="1:8" s="139" customFormat="1" x14ac:dyDescent="0.2">
      <c r="A712" s="113"/>
      <c r="B712" s="113"/>
      <c r="C712" s="31" t="str">
        <f>IF(A712="","",LOOKUP(A712,'Table 1'!$A$3:$A$9999,'Table 1'!$I$3:$I$9999))</f>
        <v/>
      </c>
      <c r="D712" s="116"/>
      <c r="E712" s="70" t="str">
        <f t="shared" si="1831"/>
        <v/>
      </c>
      <c r="F712" s="15" t="str">
        <f t="shared" ref="F712" si="1942">IFERROR(AVERAGE(D712:D716),"")</f>
        <v/>
      </c>
      <c r="G712" s="15" t="str">
        <f t="shared" ref="G712" si="1943">IFERROR(_xlfn.STDEV.S(D712:D716),"")</f>
        <v/>
      </c>
      <c r="H712" s="76" t="str">
        <f t="shared" si="1834"/>
        <v/>
      </c>
    </row>
    <row r="713" spans="1:8" s="139" customFormat="1" x14ac:dyDescent="0.2">
      <c r="A713" s="30" t="str">
        <f t="shared" ref="A713" si="1944">IF(A712="","",A712)</f>
        <v/>
      </c>
      <c r="B713" s="30" t="str">
        <f t="shared" si="1860"/>
        <v/>
      </c>
      <c r="C713" s="30" t="str">
        <f>IF(A713="","",LOOKUP(A713,'Table 1'!$A$3:$A$9999,'Table 1'!$I$3:$I$9999))</f>
        <v/>
      </c>
      <c r="D713" s="115"/>
      <c r="E713" s="71" t="str">
        <f t="shared" si="1831"/>
        <v/>
      </c>
      <c r="F713" s="14" t="str">
        <f t="shared" ref="F713" si="1945">IFERROR(AVERAGE(D712:D716),"")</f>
        <v/>
      </c>
      <c r="G713" s="73" t="str">
        <f t="shared" ref="G713" si="1946">IFERROR(_xlfn.STDEV.S(D712:D716),"")</f>
        <v/>
      </c>
      <c r="H713" s="77" t="str">
        <f t="shared" si="1834"/>
        <v/>
      </c>
    </row>
    <row r="714" spans="1:8" s="139" customFormat="1" x14ac:dyDescent="0.2">
      <c r="A714" s="30" t="str">
        <f t="shared" ref="A714:B729" si="1947">IF(A712="","",A712)</f>
        <v/>
      </c>
      <c r="B714" s="30" t="str">
        <f t="shared" si="1947"/>
        <v/>
      </c>
      <c r="C714" s="30" t="str">
        <f>IF(A714="","",LOOKUP(A714,'Table 1'!$A$3:$A$9999,'Table 1'!$I$3:$I$9999))</f>
        <v/>
      </c>
      <c r="D714" s="115"/>
      <c r="E714" s="71" t="str">
        <f t="shared" si="1831"/>
        <v/>
      </c>
      <c r="F714" s="14" t="str">
        <f t="shared" ref="F714" si="1948">IFERROR(AVERAGE(D712:D716),"")</f>
        <v/>
      </c>
      <c r="G714" s="73" t="str">
        <f t="shared" ref="G714" si="1949">IFERROR(_xlfn.STDEV.S(D712:D716),"")</f>
        <v/>
      </c>
      <c r="H714" s="77" t="str">
        <f t="shared" si="1834"/>
        <v/>
      </c>
    </row>
    <row r="715" spans="1:8" s="139" customFormat="1" x14ac:dyDescent="0.2">
      <c r="A715" s="30" t="str">
        <f t="shared" ref="A715:B730" si="1950">IF(A712="","",A712)</f>
        <v/>
      </c>
      <c r="B715" s="30" t="str">
        <f t="shared" si="1950"/>
        <v/>
      </c>
      <c r="C715" s="30" t="str">
        <f>IF(A715="","",LOOKUP(A715,'Table 1'!$A$3:$A$9999,'Table 1'!$I$3:$I$9999))</f>
        <v/>
      </c>
      <c r="D715" s="115"/>
      <c r="E715" s="71" t="str">
        <f t="shared" si="1831"/>
        <v/>
      </c>
      <c r="F715" s="14" t="str">
        <f t="shared" ref="F715" si="1951">IFERROR(AVERAGE(D712:D716),"")</f>
        <v/>
      </c>
      <c r="G715" s="73" t="str">
        <f t="shared" ref="G715" si="1952">IFERROR(_xlfn.STDEV.S(D712:D716),"")</f>
        <v/>
      </c>
      <c r="H715" s="77" t="str">
        <f t="shared" si="1834"/>
        <v/>
      </c>
    </row>
    <row r="716" spans="1:8" s="139" customFormat="1" ht="16" thickBot="1" x14ac:dyDescent="0.25">
      <c r="A716" s="29" t="str">
        <f t="shared" ref="A716:B731" si="1953">IF(A712="","",A712)</f>
        <v/>
      </c>
      <c r="B716" s="30" t="str">
        <f t="shared" si="1953"/>
        <v/>
      </c>
      <c r="C716" s="29" t="str">
        <f>IF(A716="","",LOOKUP(A716,'Table 1'!$A$3:$A$9999,'Table 1'!$I$3:$I$9999))</f>
        <v/>
      </c>
      <c r="D716" s="117"/>
      <c r="E716" s="72" t="str">
        <f t="shared" si="1831"/>
        <v/>
      </c>
      <c r="F716" s="13" t="str">
        <f t="shared" ref="F716" si="1954">IFERROR(AVERAGE(D712:D716),"")</f>
        <v/>
      </c>
      <c r="G716" s="74" t="str">
        <f t="shared" ref="G716" si="1955">IFERROR(_xlfn.STDEV.S(D712:D716),"")</f>
        <v/>
      </c>
      <c r="H716" s="78" t="str">
        <f t="shared" si="1834"/>
        <v/>
      </c>
    </row>
    <row r="717" spans="1:8" s="139" customFormat="1" x14ac:dyDescent="0.2">
      <c r="A717" s="113"/>
      <c r="B717" s="113"/>
      <c r="C717" s="31" t="str">
        <f>IF(A717="","",LOOKUP(A717,'Table 1'!$A$3:$A$9999,'Table 1'!$I$3:$I$9999))</f>
        <v/>
      </c>
      <c r="D717" s="116"/>
      <c r="E717" s="70" t="str">
        <f t="shared" si="1831"/>
        <v/>
      </c>
      <c r="F717" s="15" t="str">
        <f t="shared" ref="F717" si="1956">IFERROR(AVERAGE(D717:D721),"")</f>
        <v/>
      </c>
      <c r="G717" s="15" t="str">
        <f t="shared" ref="G717" si="1957">IFERROR(_xlfn.STDEV.S(D717:D721),"")</f>
        <v/>
      </c>
      <c r="H717" s="76" t="str">
        <f t="shared" si="1834"/>
        <v/>
      </c>
    </row>
    <row r="718" spans="1:8" s="139" customFormat="1" x14ac:dyDescent="0.2">
      <c r="A718" s="30" t="str">
        <f t="shared" ref="A718" si="1958">IF(A717="","",A717)</f>
        <v/>
      </c>
      <c r="B718" s="30" t="str">
        <f t="shared" si="1860"/>
        <v/>
      </c>
      <c r="C718" s="30" t="str">
        <f>IF(A718="","",LOOKUP(A718,'Table 1'!$A$3:$A$9999,'Table 1'!$I$3:$I$9999))</f>
        <v/>
      </c>
      <c r="D718" s="115"/>
      <c r="E718" s="71" t="str">
        <f t="shared" si="1831"/>
        <v/>
      </c>
      <c r="F718" s="14" t="str">
        <f t="shared" ref="F718" si="1959">IFERROR(AVERAGE(D717:D721),"")</f>
        <v/>
      </c>
      <c r="G718" s="73" t="str">
        <f t="shared" ref="G718" si="1960">IFERROR(_xlfn.STDEV.S(D717:D721),"")</f>
        <v/>
      </c>
      <c r="H718" s="77" t="str">
        <f t="shared" si="1834"/>
        <v/>
      </c>
    </row>
    <row r="719" spans="1:8" s="139" customFormat="1" x14ac:dyDescent="0.2">
      <c r="A719" s="30" t="str">
        <f t="shared" ref="A719" si="1961">IF(A717="","",A717)</f>
        <v/>
      </c>
      <c r="B719" s="30" t="str">
        <f t="shared" si="1947"/>
        <v/>
      </c>
      <c r="C719" s="30" t="str">
        <f>IF(A719="","",LOOKUP(A719,'Table 1'!$A$3:$A$9999,'Table 1'!$I$3:$I$9999))</f>
        <v/>
      </c>
      <c r="D719" s="115"/>
      <c r="E719" s="71" t="str">
        <f t="shared" si="1831"/>
        <v/>
      </c>
      <c r="F719" s="14" t="str">
        <f t="shared" ref="F719" si="1962">IFERROR(AVERAGE(D717:D721),"")</f>
        <v/>
      </c>
      <c r="G719" s="73" t="str">
        <f t="shared" ref="G719" si="1963">IFERROR(_xlfn.STDEV.S(D717:D721),"")</f>
        <v/>
      </c>
      <c r="H719" s="77" t="str">
        <f t="shared" si="1834"/>
        <v/>
      </c>
    </row>
    <row r="720" spans="1:8" s="139" customFormat="1" x14ac:dyDescent="0.2">
      <c r="A720" s="30" t="str">
        <f t="shared" ref="A720" si="1964">IF(A717="","",A717)</f>
        <v/>
      </c>
      <c r="B720" s="30" t="str">
        <f t="shared" si="1950"/>
        <v/>
      </c>
      <c r="C720" s="30" t="str">
        <f>IF(A720="","",LOOKUP(A720,'Table 1'!$A$3:$A$9999,'Table 1'!$I$3:$I$9999))</f>
        <v/>
      </c>
      <c r="D720" s="115"/>
      <c r="E720" s="71" t="str">
        <f t="shared" si="1831"/>
        <v/>
      </c>
      <c r="F720" s="14" t="str">
        <f t="shared" ref="F720" si="1965">IFERROR(AVERAGE(D717:D721),"")</f>
        <v/>
      </c>
      <c r="G720" s="73" t="str">
        <f t="shared" ref="G720" si="1966">IFERROR(_xlfn.STDEV.S(D717:D721),"")</f>
        <v/>
      </c>
      <c r="H720" s="77" t="str">
        <f t="shared" si="1834"/>
        <v/>
      </c>
    </row>
    <row r="721" spans="1:8" s="139" customFormat="1" ht="16" thickBot="1" x14ac:dyDescent="0.25">
      <c r="A721" s="29" t="str">
        <f t="shared" ref="A721" si="1967">IF(A717="","",A717)</f>
        <v/>
      </c>
      <c r="B721" s="30" t="str">
        <f t="shared" si="1953"/>
        <v/>
      </c>
      <c r="C721" s="29" t="str">
        <f>IF(A721="","",LOOKUP(A721,'Table 1'!$A$3:$A$9999,'Table 1'!$I$3:$I$9999))</f>
        <v/>
      </c>
      <c r="D721" s="117"/>
      <c r="E721" s="72" t="str">
        <f t="shared" si="1831"/>
        <v/>
      </c>
      <c r="F721" s="13" t="str">
        <f t="shared" ref="F721" si="1968">IFERROR(AVERAGE(D717:D721),"")</f>
        <v/>
      </c>
      <c r="G721" s="74" t="str">
        <f t="shared" ref="G721" si="1969">IFERROR(_xlfn.STDEV.S(D717:D721),"")</f>
        <v/>
      </c>
      <c r="H721" s="78" t="str">
        <f t="shared" si="1834"/>
        <v/>
      </c>
    </row>
    <row r="722" spans="1:8" s="139" customFormat="1" x14ac:dyDescent="0.2">
      <c r="A722" s="113"/>
      <c r="B722" s="113"/>
      <c r="C722" s="31" t="str">
        <f>IF(A722="","",LOOKUP(A722,'Table 1'!$A$3:$A$9999,'Table 1'!$I$3:$I$9999))</f>
        <v/>
      </c>
      <c r="D722" s="116"/>
      <c r="E722" s="70" t="str">
        <f t="shared" si="1831"/>
        <v/>
      </c>
      <c r="F722" s="15" t="str">
        <f t="shared" ref="F722" si="1970">IFERROR(AVERAGE(D722:D726),"")</f>
        <v/>
      </c>
      <c r="G722" s="15" t="str">
        <f t="shared" ref="G722" si="1971">IFERROR(_xlfn.STDEV.S(D722:D726),"")</f>
        <v/>
      </c>
      <c r="H722" s="76" t="str">
        <f t="shared" si="1834"/>
        <v/>
      </c>
    </row>
    <row r="723" spans="1:8" s="139" customFormat="1" x14ac:dyDescent="0.2">
      <c r="A723" s="30" t="str">
        <f t="shared" ref="A723" si="1972">IF(A722="","",A722)</f>
        <v/>
      </c>
      <c r="B723" s="30" t="str">
        <f t="shared" si="1860"/>
        <v/>
      </c>
      <c r="C723" s="30" t="str">
        <f>IF(A723="","",LOOKUP(A723,'Table 1'!$A$3:$A$9999,'Table 1'!$I$3:$I$9999))</f>
        <v/>
      </c>
      <c r="D723" s="115"/>
      <c r="E723" s="71" t="str">
        <f t="shared" si="1831"/>
        <v/>
      </c>
      <c r="F723" s="14" t="str">
        <f t="shared" ref="F723" si="1973">IFERROR(AVERAGE(D722:D726),"")</f>
        <v/>
      </c>
      <c r="G723" s="73" t="str">
        <f t="shared" ref="G723" si="1974">IFERROR(_xlfn.STDEV.S(D722:D726),"")</f>
        <v/>
      </c>
      <c r="H723" s="77" t="str">
        <f t="shared" si="1834"/>
        <v/>
      </c>
    </row>
    <row r="724" spans="1:8" s="139" customFormat="1" x14ac:dyDescent="0.2">
      <c r="A724" s="30" t="str">
        <f t="shared" ref="A724" si="1975">IF(A722="","",A722)</f>
        <v/>
      </c>
      <c r="B724" s="30" t="str">
        <f t="shared" si="1947"/>
        <v/>
      </c>
      <c r="C724" s="30" t="str">
        <f>IF(A724="","",LOOKUP(A724,'Table 1'!$A$3:$A$9999,'Table 1'!$I$3:$I$9999))</f>
        <v/>
      </c>
      <c r="D724" s="115"/>
      <c r="E724" s="71" t="str">
        <f t="shared" si="1831"/>
        <v/>
      </c>
      <c r="F724" s="14" t="str">
        <f t="shared" ref="F724" si="1976">IFERROR(AVERAGE(D722:D726),"")</f>
        <v/>
      </c>
      <c r="G724" s="73" t="str">
        <f t="shared" ref="G724" si="1977">IFERROR(_xlfn.STDEV.S(D722:D726),"")</f>
        <v/>
      </c>
      <c r="H724" s="77" t="str">
        <f t="shared" si="1834"/>
        <v/>
      </c>
    </row>
    <row r="725" spans="1:8" s="139" customFormat="1" x14ac:dyDescent="0.2">
      <c r="A725" s="30" t="str">
        <f t="shared" ref="A725" si="1978">IF(A722="","",A722)</f>
        <v/>
      </c>
      <c r="B725" s="30" t="str">
        <f t="shared" si="1950"/>
        <v/>
      </c>
      <c r="C725" s="30" t="str">
        <f>IF(A725="","",LOOKUP(A725,'Table 1'!$A$3:$A$9999,'Table 1'!$I$3:$I$9999))</f>
        <v/>
      </c>
      <c r="D725" s="115"/>
      <c r="E725" s="71" t="str">
        <f t="shared" si="1831"/>
        <v/>
      </c>
      <c r="F725" s="14" t="str">
        <f t="shared" ref="F725" si="1979">IFERROR(AVERAGE(D722:D726),"")</f>
        <v/>
      </c>
      <c r="G725" s="73" t="str">
        <f t="shared" ref="G725" si="1980">IFERROR(_xlfn.STDEV.S(D722:D726),"")</f>
        <v/>
      </c>
      <c r="H725" s="77" t="str">
        <f t="shared" si="1834"/>
        <v/>
      </c>
    </row>
    <row r="726" spans="1:8" s="139" customFormat="1" ht="16" thickBot="1" x14ac:dyDescent="0.25">
      <c r="A726" s="29" t="str">
        <f t="shared" ref="A726" si="1981">IF(A722="","",A722)</f>
        <v/>
      </c>
      <c r="B726" s="30" t="str">
        <f t="shared" si="1953"/>
        <v/>
      </c>
      <c r="C726" s="29" t="str">
        <f>IF(A726="","",LOOKUP(A726,'Table 1'!$A$3:$A$9999,'Table 1'!$I$3:$I$9999))</f>
        <v/>
      </c>
      <c r="D726" s="117"/>
      <c r="E726" s="72" t="str">
        <f t="shared" si="1831"/>
        <v/>
      </c>
      <c r="F726" s="13" t="str">
        <f t="shared" ref="F726" si="1982">IFERROR(AVERAGE(D722:D726),"")</f>
        <v/>
      </c>
      <c r="G726" s="74" t="str">
        <f t="shared" ref="G726" si="1983">IFERROR(_xlfn.STDEV.S(D722:D726),"")</f>
        <v/>
      </c>
      <c r="H726" s="78" t="str">
        <f t="shared" si="1834"/>
        <v/>
      </c>
    </row>
    <row r="727" spans="1:8" s="139" customFormat="1" x14ac:dyDescent="0.2">
      <c r="A727" s="113"/>
      <c r="B727" s="113"/>
      <c r="C727" s="31" t="str">
        <f>IF(A727="","",LOOKUP(A727,'Table 1'!$A$3:$A$9999,'Table 1'!$I$3:$I$9999))</f>
        <v/>
      </c>
      <c r="D727" s="116"/>
      <c r="E727" s="70" t="str">
        <f t="shared" si="1831"/>
        <v/>
      </c>
      <c r="F727" s="15" t="str">
        <f t="shared" ref="F727" si="1984">IFERROR(AVERAGE(D727:D731),"")</f>
        <v/>
      </c>
      <c r="G727" s="15" t="str">
        <f t="shared" ref="G727" si="1985">IFERROR(_xlfn.STDEV.S(D727:D731),"")</f>
        <v/>
      </c>
      <c r="H727" s="76" t="str">
        <f t="shared" si="1834"/>
        <v/>
      </c>
    </row>
    <row r="728" spans="1:8" s="139" customFormat="1" x14ac:dyDescent="0.2">
      <c r="A728" s="30" t="str">
        <f t="shared" ref="A728" si="1986">IF(A727="","",A727)</f>
        <v/>
      </c>
      <c r="B728" s="30" t="str">
        <f t="shared" si="1860"/>
        <v/>
      </c>
      <c r="C728" s="30" t="str">
        <f>IF(A728="","",LOOKUP(A728,'Table 1'!$A$3:$A$9999,'Table 1'!$I$3:$I$9999))</f>
        <v/>
      </c>
      <c r="D728" s="115"/>
      <c r="E728" s="71" t="str">
        <f t="shared" si="1831"/>
        <v/>
      </c>
      <c r="F728" s="14" t="str">
        <f t="shared" ref="F728" si="1987">IFERROR(AVERAGE(D727:D731),"")</f>
        <v/>
      </c>
      <c r="G728" s="73" t="str">
        <f t="shared" ref="G728" si="1988">IFERROR(_xlfn.STDEV.S(D727:D731),"")</f>
        <v/>
      </c>
      <c r="H728" s="77" t="str">
        <f t="shared" si="1834"/>
        <v/>
      </c>
    </row>
    <row r="729" spans="1:8" s="139" customFormat="1" x14ac:dyDescent="0.2">
      <c r="A729" s="30" t="str">
        <f t="shared" ref="A729" si="1989">IF(A727="","",A727)</f>
        <v/>
      </c>
      <c r="B729" s="30" t="str">
        <f t="shared" si="1947"/>
        <v/>
      </c>
      <c r="C729" s="30" t="str">
        <f>IF(A729="","",LOOKUP(A729,'Table 1'!$A$3:$A$9999,'Table 1'!$I$3:$I$9999))</f>
        <v/>
      </c>
      <c r="D729" s="115"/>
      <c r="E729" s="71" t="str">
        <f t="shared" si="1831"/>
        <v/>
      </c>
      <c r="F729" s="14" t="str">
        <f t="shared" ref="F729" si="1990">IFERROR(AVERAGE(D727:D731),"")</f>
        <v/>
      </c>
      <c r="G729" s="73" t="str">
        <f t="shared" ref="G729" si="1991">IFERROR(_xlfn.STDEV.S(D727:D731),"")</f>
        <v/>
      </c>
      <c r="H729" s="77" t="str">
        <f t="shared" si="1834"/>
        <v/>
      </c>
    </row>
    <row r="730" spans="1:8" s="139" customFormat="1" x14ac:dyDescent="0.2">
      <c r="A730" s="30" t="str">
        <f t="shared" ref="A730" si="1992">IF(A727="","",A727)</f>
        <v/>
      </c>
      <c r="B730" s="30" t="str">
        <f t="shared" si="1950"/>
        <v/>
      </c>
      <c r="C730" s="30" t="str">
        <f>IF(A730="","",LOOKUP(A730,'Table 1'!$A$3:$A$9999,'Table 1'!$I$3:$I$9999))</f>
        <v/>
      </c>
      <c r="D730" s="115"/>
      <c r="E730" s="71" t="str">
        <f t="shared" si="1831"/>
        <v/>
      </c>
      <c r="F730" s="14" t="str">
        <f t="shared" ref="F730" si="1993">IFERROR(AVERAGE(D727:D731),"")</f>
        <v/>
      </c>
      <c r="G730" s="73" t="str">
        <f t="shared" ref="G730" si="1994">IFERROR(_xlfn.STDEV.S(D727:D731),"")</f>
        <v/>
      </c>
      <c r="H730" s="77" t="str">
        <f t="shared" si="1834"/>
        <v/>
      </c>
    </row>
    <row r="731" spans="1:8" s="139" customFormat="1" ht="16" thickBot="1" x14ac:dyDescent="0.25">
      <c r="A731" s="29" t="str">
        <f t="shared" ref="A731" si="1995">IF(A727="","",A727)</f>
        <v/>
      </c>
      <c r="B731" s="30" t="str">
        <f t="shared" si="1953"/>
        <v/>
      </c>
      <c r="C731" s="29" t="str">
        <f>IF(A731="","",LOOKUP(A731,'Table 1'!$A$3:$A$9999,'Table 1'!$I$3:$I$9999))</f>
        <v/>
      </c>
      <c r="D731" s="117"/>
      <c r="E731" s="72" t="str">
        <f t="shared" si="1831"/>
        <v/>
      </c>
      <c r="F731" s="13" t="str">
        <f t="shared" ref="F731" si="1996">IFERROR(AVERAGE(D727:D731),"")</f>
        <v/>
      </c>
      <c r="G731" s="74" t="str">
        <f t="shared" ref="G731" si="1997">IFERROR(_xlfn.STDEV.S(D727:D731),"")</f>
        <v/>
      </c>
      <c r="H731" s="78" t="str">
        <f t="shared" si="1834"/>
        <v/>
      </c>
    </row>
    <row r="732" spans="1:8" s="139" customFormat="1" x14ac:dyDescent="0.2">
      <c r="A732" s="113"/>
      <c r="B732" s="113"/>
      <c r="C732" s="31" t="str">
        <f>IF(A732="","",LOOKUP(A732,'Table 1'!$A$3:$A$9999,'Table 1'!$I$3:$I$9999))</f>
        <v/>
      </c>
      <c r="D732" s="116"/>
      <c r="E732" s="70" t="str">
        <f t="shared" si="1831"/>
        <v/>
      </c>
      <c r="F732" s="15" t="str">
        <f t="shared" ref="F732" si="1998">IFERROR(AVERAGE(D732:D736),"")</f>
        <v/>
      </c>
      <c r="G732" s="15" t="str">
        <f t="shared" ref="G732" si="1999">IFERROR(_xlfn.STDEV.S(D732:D736),"")</f>
        <v/>
      </c>
      <c r="H732" s="76" t="str">
        <f t="shared" si="1834"/>
        <v/>
      </c>
    </row>
    <row r="733" spans="1:8" s="139" customFormat="1" x14ac:dyDescent="0.2">
      <c r="A733" s="30" t="str">
        <f t="shared" ref="A733" si="2000">IF(A732="","",A732)</f>
        <v/>
      </c>
      <c r="B733" s="30" t="str">
        <f t="shared" si="1860"/>
        <v/>
      </c>
      <c r="C733" s="30" t="str">
        <f>IF(A733="","",LOOKUP(A733,'Table 1'!$A$3:$A$9999,'Table 1'!$I$3:$I$9999))</f>
        <v/>
      </c>
      <c r="D733" s="115"/>
      <c r="E733" s="71" t="str">
        <f t="shared" si="1831"/>
        <v/>
      </c>
      <c r="F733" s="14" t="str">
        <f t="shared" ref="F733" si="2001">IFERROR(AVERAGE(D732:D736),"")</f>
        <v/>
      </c>
      <c r="G733" s="73" t="str">
        <f t="shared" ref="G733" si="2002">IFERROR(_xlfn.STDEV.S(D732:D736),"")</f>
        <v/>
      </c>
      <c r="H733" s="77" t="str">
        <f t="shared" si="1834"/>
        <v/>
      </c>
    </row>
    <row r="734" spans="1:8" s="139" customFormat="1" x14ac:dyDescent="0.2">
      <c r="A734" s="30" t="str">
        <f t="shared" ref="A734:B749" si="2003">IF(A732="","",A732)</f>
        <v/>
      </c>
      <c r="B734" s="30" t="str">
        <f t="shared" si="2003"/>
        <v/>
      </c>
      <c r="C734" s="30" t="str">
        <f>IF(A734="","",LOOKUP(A734,'Table 1'!$A$3:$A$9999,'Table 1'!$I$3:$I$9999))</f>
        <v/>
      </c>
      <c r="D734" s="115"/>
      <c r="E734" s="71" t="str">
        <f t="shared" si="1831"/>
        <v/>
      </c>
      <c r="F734" s="14" t="str">
        <f t="shared" ref="F734" si="2004">IFERROR(AVERAGE(D732:D736),"")</f>
        <v/>
      </c>
      <c r="G734" s="73" t="str">
        <f t="shared" ref="G734" si="2005">IFERROR(_xlfn.STDEV.S(D732:D736),"")</f>
        <v/>
      </c>
      <c r="H734" s="77" t="str">
        <f t="shared" si="1834"/>
        <v/>
      </c>
    </row>
    <row r="735" spans="1:8" s="139" customFormat="1" x14ac:dyDescent="0.2">
      <c r="A735" s="30" t="str">
        <f t="shared" ref="A735:B750" si="2006">IF(A732="","",A732)</f>
        <v/>
      </c>
      <c r="B735" s="30" t="str">
        <f t="shared" si="2006"/>
        <v/>
      </c>
      <c r="C735" s="30" t="str">
        <f>IF(A735="","",LOOKUP(A735,'Table 1'!$A$3:$A$9999,'Table 1'!$I$3:$I$9999))</f>
        <v/>
      </c>
      <c r="D735" s="115"/>
      <c r="E735" s="71" t="str">
        <f t="shared" si="1831"/>
        <v/>
      </c>
      <c r="F735" s="14" t="str">
        <f t="shared" ref="F735" si="2007">IFERROR(AVERAGE(D732:D736),"")</f>
        <v/>
      </c>
      <c r="G735" s="73" t="str">
        <f t="shared" ref="G735" si="2008">IFERROR(_xlfn.STDEV.S(D732:D736),"")</f>
        <v/>
      </c>
      <c r="H735" s="77" t="str">
        <f t="shared" si="1834"/>
        <v/>
      </c>
    </row>
    <row r="736" spans="1:8" s="139" customFormat="1" ht="16" thickBot="1" x14ac:dyDescent="0.25">
      <c r="A736" s="29" t="str">
        <f t="shared" ref="A736:B751" si="2009">IF(A732="","",A732)</f>
        <v/>
      </c>
      <c r="B736" s="30" t="str">
        <f t="shared" si="2009"/>
        <v/>
      </c>
      <c r="C736" s="29" t="str">
        <f>IF(A736="","",LOOKUP(A736,'Table 1'!$A$3:$A$9999,'Table 1'!$I$3:$I$9999))</f>
        <v/>
      </c>
      <c r="D736" s="117"/>
      <c r="E736" s="72" t="str">
        <f t="shared" si="1831"/>
        <v/>
      </c>
      <c r="F736" s="13" t="str">
        <f t="shared" ref="F736" si="2010">IFERROR(AVERAGE(D732:D736),"")</f>
        <v/>
      </c>
      <c r="G736" s="74" t="str">
        <f t="shared" ref="G736" si="2011">IFERROR(_xlfn.STDEV.S(D732:D736),"")</f>
        <v/>
      </c>
      <c r="H736" s="78" t="str">
        <f t="shared" si="1834"/>
        <v/>
      </c>
    </row>
    <row r="737" spans="1:8" s="139" customFormat="1" x14ac:dyDescent="0.2">
      <c r="A737" s="113"/>
      <c r="B737" s="113"/>
      <c r="C737" s="31" t="str">
        <f>IF(A737="","",LOOKUP(A737,'Table 1'!$A$3:$A$9999,'Table 1'!$I$3:$I$9999))</f>
        <v/>
      </c>
      <c r="D737" s="116"/>
      <c r="E737" s="70" t="str">
        <f t="shared" ref="E737:E800" si="2012">IFERROR((D737-F737)/F737,"")</f>
        <v/>
      </c>
      <c r="F737" s="15" t="str">
        <f t="shared" ref="F737" si="2013">IFERROR(AVERAGE(D737:D741),"")</f>
        <v/>
      </c>
      <c r="G737" s="15" t="str">
        <f t="shared" ref="G737" si="2014">IFERROR(_xlfn.STDEV.S(D737:D741),"")</f>
        <v/>
      </c>
      <c r="H737" s="76" t="str">
        <f t="shared" ref="H737:H800" si="2015">IFERROR(G737/F737,"")</f>
        <v/>
      </c>
    </row>
    <row r="738" spans="1:8" s="139" customFormat="1" x14ac:dyDescent="0.2">
      <c r="A738" s="30" t="str">
        <f t="shared" ref="A738" si="2016">IF(A737="","",A737)</f>
        <v/>
      </c>
      <c r="B738" s="30" t="str">
        <f t="shared" si="1860"/>
        <v/>
      </c>
      <c r="C738" s="30" t="str">
        <f>IF(A738="","",LOOKUP(A738,'Table 1'!$A$3:$A$9999,'Table 1'!$I$3:$I$9999))</f>
        <v/>
      </c>
      <c r="D738" s="115"/>
      <c r="E738" s="71" t="str">
        <f t="shared" si="2012"/>
        <v/>
      </c>
      <c r="F738" s="14" t="str">
        <f t="shared" ref="F738" si="2017">IFERROR(AVERAGE(D737:D741),"")</f>
        <v/>
      </c>
      <c r="G738" s="73" t="str">
        <f t="shared" ref="G738" si="2018">IFERROR(_xlfn.STDEV.S(D737:D741),"")</f>
        <v/>
      </c>
      <c r="H738" s="77" t="str">
        <f t="shared" si="2015"/>
        <v/>
      </c>
    </row>
    <row r="739" spans="1:8" s="139" customFormat="1" x14ac:dyDescent="0.2">
      <c r="A739" s="30" t="str">
        <f t="shared" ref="A739" si="2019">IF(A737="","",A737)</f>
        <v/>
      </c>
      <c r="B739" s="30" t="str">
        <f t="shared" si="2003"/>
        <v/>
      </c>
      <c r="C739" s="30" t="str">
        <f>IF(A739="","",LOOKUP(A739,'Table 1'!$A$3:$A$9999,'Table 1'!$I$3:$I$9999))</f>
        <v/>
      </c>
      <c r="D739" s="115"/>
      <c r="E739" s="71" t="str">
        <f t="shared" si="2012"/>
        <v/>
      </c>
      <c r="F739" s="14" t="str">
        <f t="shared" ref="F739" si="2020">IFERROR(AVERAGE(D737:D741),"")</f>
        <v/>
      </c>
      <c r="G739" s="73" t="str">
        <f t="shared" ref="G739" si="2021">IFERROR(_xlfn.STDEV.S(D737:D741),"")</f>
        <v/>
      </c>
      <c r="H739" s="77" t="str">
        <f t="shared" si="2015"/>
        <v/>
      </c>
    </row>
    <row r="740" spans="1:8" s="139" customFormat="1" x14ac:dyDescent="0.2">
      <c r="A740" s="30" t="str">
        <f t="shared" ref="A740" si="2022">IF(A737="","",A737)</f>
        <v/>
      </c>
      <c r="B740" s="30" t="str">
        <f t="shared" si="2006"/>
        <v/>
      </c>
      <c r="C740" s="30" t="str">
        <f>IF(A740="","",LOOKUP(A740,'Table 1'!$A$3:$A$9999,'Table 1'!$I$3:$I$9999))</f>
        <v/>
      </c>
      <c r="D740" s="115"/>
      <c r="E740" s="71" t="str">
        <f t="shared" si="2012"/>
        <v/>
      </c>
      <c r="F740" s="14" t="str">
        <f t="shared" ref="F740" si="2023">IFERROR(AVERAGE(D737:D741),"")</f>
        <v/>
      </c>
      <c r="G740" s="73" t="str">
        <f t="shared" ref="G740" si="2024">IFERROR(_xlfn.STDEV.S(D737:D741),"")</f>
        <v/>
      </c>
      <c r="H740" s="77" t="str">
        <f t="shared" si="2015"/>
        <v/>
      </c>
    </row>
    <row r="741" spans="1:8" s="139" customFormat="1" ht="16" thickBot="1" x14ac:dyDescent="0.25">
      <c r="A741" s="29" t="str">
        <f t="shared" ref="A741" si="2025">IF(A737="","",A737)</f>
        <v/>
      </c>
      <c r="B741" s="30" t="str">
        <f t="shared" si="2009"/>
        <v/>
      </c>
      <c r="C741" s="29" t="str">
        <f>IF(A741="","",LOOKUP(A741,'Table 1'!$A$3:$A$9999,'Table 1'!$I$3:$I$9999))</f>
        <v/>
      </c>
      <c r="D741" s="117"/>
      <c r="E741" s="72" t="str">
        <f t="shared" si="2012"/>
        <v/>
      </c>
      <c r="F741" s="13" t="str">
        <f t="shared" ref="F741" si="2026">IFERROR(AVERAGE(D737:D741),"")</f>
        <v/>
      </c>
      <c r="G741" s="74" t="str">
        <f t="shared" ref="G741" si="2027">IFERROR(_xlfn.STDEV.S(D737:D741),"")</f>
        <v/>
      </c>
      <c r="H741" s="78" t="str">
        <f t="shared" si="2015"/>
        <v/>
      </c>
    </row>
    <row r="742" spans="1:8" s="139" customFormat="1" x14ac:dyDescent="0.2">
      <c r="A742" s="113"/>
      <c r="B742" s="113"/>
      <c r="C742" s="31" t="str">
        <f>IF(A742="","",LOOKUP(A742,'Table 1'!$A$3:$A$9999,'Table 1'!$I$3:$I$9999))</f>
        <v/>
      </c>
      <c r="D742" s="116"/>
      <c r="E742" s="70" t="str">
        <f t="shared" si="2012"/>
        <v/>
      </c>
      <c r="F742" s="15" t="str">
        <f t="shared" ref="F742" si="2028">IFERROR(AVERAGE(D742:D746),"")</f>
        <v/>
      </c>
      <c r="G742" s="15" t="str">
        <f t="shared" ref="G742" si="2029">IFERROR(_xlfn.STDEV.S(D742:D746),"")</f>
        <v/>
      </c>
      <c r="H742" s="76" t="str">
        <f t="shared" si="2015"/>
        <v/>
      </c>
    </row>
    <row r="743" spans="1:8" s="139" customFormat="1" x14ac:dyDescent="0.2">
      <c r="A743" s="30" t="str">
        <f t="shared" ref="A743" si="2030">IF(A742="","",A742)</f>
        <v/>
      </c>
      <c r="B743" s="30" t="str">
        <f t="shared" si="1860"/>
        <v/>
      </c>
      <c r="C743" s="30" t="str">
        <f>IF(A743="","",LOOKUP(A743,'Table 1'!$A$3:$A$9999,'Table 1'!$I$3:$I$9999))</f>
        <v/>
      </c>
      <c r="D743" s="115"/>
      <c r="E743" s="71" t="str">
        <f t="shared" si="2012"/>
        <v/>
      </c>
      <c r="F743" s="14" t="str">
        <f t="shared" ref="F743" si="2031">IFERROR(AVERAGE(D742:D746),"")</f>
        <v/>
      </c>
      <c r="G743" s="73" t="str">
        <f t="shared" ref="G743" si="2032">IFERROR(_xlfn.STDEV.S(D742:D746),"")</f>
        <v/>
      </c>
      <c r="H743" s="77" t="str">
        <f t="shared" si="2015"/>
        <v/>
      </c>
    </row>
    <row r="744" spans="1:8" s="139" customFormat="1" x14ac:dyDescent="0.2">
      <c r="A744" s="30" t="str">
        <f t="shared" ref="A744" si="2033">IF(A742="","",A742)</f>
        <v/>
      </c>
      <c r="B744" s="30" t="str">
        <f t="shared" si="2003"/>
        <v/>
      </c>
      <c r="C744" s="30" t="str">
        <f>IF(A744="","",LOOKUP(A744,'Table 1'!$A$3:$A$9999,'Table 1'!$I$3:$I$9999))</f>
        <v/>
      </c>
      <c r="D744" s="115"/>
      <c r="E744" s="71" t="str">
        <f t="shared" si="2012"/>
        <v/>
      </c>
      <c r="F744" s="14" t="str">
        <f t="shared" ref="F744" si="2034">IFERROR(AVERAGE(D742:D746),"")</f>
        <v/>
      </c>
      <c r="G744" s="73" t="str">
        <f t="shared" ref="G744" si="2035">IFERROR(_xlfn.STDEV.S(D742:D746),"")</f>
        <v/>
      </c>
      <c r="H744" s="77" t="str">
        <f t="shared" si="2015"/>
        <v/>
      </c>
    </row>
    <row r="745" spans="1:8" s="139" customFormat="1" x14ac:dyDescent="0.2">
      <c r="A745" s="30" t="str">
        <f t="shared" ref="A745" si="2036">IF(A742="","",A742)</f>
        <v/>
      </c>
      <c r="B745" s="30" t="str">
        <f t="shared" si="2006"/>
        <v/>
      </c>
      <c r="C745" s="30" t="str">
        <f>IF(A745="","",LOOKUP(A745,'Table 1'!$A$3:$A$9999,'Table 1'!$I$3:$I$9999))</f>
        <v/>
      </c>
      <c r="D745" s="115"/>
      <c r="E745" s="71" t="str">
        <f t="shared" si="2012"/>
        <v/>
      </c>
      <c r="F745" s="14" t="str">
        <f t="shared" ref="F745" si="2037">IFERROR(AVERAGE(D742:D746),"")</f>
        <v/>
      </c>
      <c r="G745" s="73" t="str">
        <f t="shared" ref="G745" si="2038">IFERROR(_xlfn.STDEV.S(D742:D746),"")</f>
        <v/>
      </c>
      <c r="H745" s="77" t="str">
        <f t="shared" si="2015"/>
        <v/>
      </c>
    </row>
    <row r="746" spans="1:8" s="139" customFormat="1" ht="16" thickBot="1" x14ac:dyDescent="0.25">
      <c r="A746" s="29" t="str">
        <f t="shared" ref="A746" si="2039">IF(A742="","",A742)</f>
        <v/>
      </c>
      <c r="B746" s="30" t="str">
        <f t="shared" si="2009"/>
        <v/>
      </c>
      <c r="C746" s="29" t="str">
        <f>IF(A746="","",LOOKUP(A746,'Table 1'!$A$3:$A$9999,'Table 1'!$I$3:$I$9999))</f>
        <v/>
      </c>
      <c r="D746" s="117"/>
      <c r="E746" s="72" t="str">
        <f t="shared" si="2012"/>
        <v/>
      </c>
      <c r="F746" s="13" t="str">
        <f t="shared" ref="F746" si="2040">IFERROR(AVERAGE(D742:D746),"")</f>
        <v/>
      </c>
      <c r="G746" s="74" t="str">
        <f t="shared" ref="G746" si="2041">IFERROR(_xlfn.STDEV.S(D742:D746),"")</f>
        <v/>
      </c>
      <c r="H746" s="78" t="str">
        <f t="shared" si="2015"/>
        <v/>
      </c>
    </row>
    <row r="747" spans="1:8" s="139" customFormat="1" x14ac:dyDescent="0.2">
      <c r="A747" s="113"/>
      <c r="B747" s="113"/>
      <c r="C747" s="31" t="str">
        <f>IF(A747="","",LOOKUP(A747,'Table 1'!$A$3:$A$9999,'Table 1'!$I$3:$I$9999))</f>
        <v/>
      </c>
      <c r="D747" s="116"/>
      <c r="E747" s="70" t="str">
        <f t="shared" si="2012"/>
        <v/>
      </c>
      <c r="F747" s="15" t="str">
        <f t="shared" ref="F747" si="2042">IFERROR(AVERAGE(D747:D751),"")</f>
        <v/>
      </c>
      <c r="G747" s="15" t="str">
        <f t="shared" ref="G747" si="2043">IFERROR(_xlfn.STDEV.S(D747:D751),"")</f>
        <v/>
      </c>
      <c r="H747" s="76" t="str">
        <f t="shared" si="2015"/>
        <v/>
      </c>
    </row>
    <row r="748" spans="1:8" s="139" customFormat="1" x14ac:dyDescent="0.2">
      <c r="A748" s="30" t="str">
        <f t="shared" ref="A748:B808" si="2044">IF(A747="","",A747)</f>
        <v/>
      </c>
      <c r="B748" s="30" t="str">
        <f t="shared" si="2044"/>
        <v/>
      </c>
      <c r="C748" s="30" t="str">
        <f>IF(A748="","",LOOKUP(A748,'Table 1'!$A$3:$A$9999,'Table 1'!$I$3:$I$9999))</f>
        <v/>
      </c>
      <c r="D748" s="115"/>
      <c r="E748" s="71" t="str">
        <f t="shared" si="2012"/>
        <v/>
      </c>
      <c r="F748" s="14" t="str">
        <f t="shared" ref="F748" si="2045">IFERROR(AVERAGE(D747:D751),"")</f>
        <v/>
      </c>
      <c r="G748" s="73" t="str">
        <f t="shared" ref="G748" si="2046">IFERROR(_xlfn.STDEV.S(D747:D751),"")</f>
        <v/>
      </c>
      <c r="H748" s="77" t="str">
        <f t="shared" si="2015"/>
        <v/>
      </c>
    </row>
    <row r="749" spans="1:8" s="139" customFormat="1" x14ac:dyDescent="0.2">
      <c r="A749" s="30" t="str">
        <f t="shared" ref="A749" si="2047">IF(A747="","",A747)</f>
        <v/>
      </c>
      <c r="B749" s="30" t="str">
        <f t="shared" si="2003"/>
        <v/>
      </c>
      <c r="C749" s="30" t="str">
        <f>IF(A749="","",LOOKUP(A749,'Table 1'!$A$3:$A$9999,'Table 1'!$I$3:$I$9999))</f>
        <v/>
      </c>
      <c r="D749" s="115"/>
      <c r="E749" s="71" t="str">
        <f t="shared" si="2012"/>
        <v/>
      </c>
      <c r="F749" s="14" t="str">
        <f t="shared" ref="F749" si="2048">IFERROR(AVERAGE(D747:D751),"")</f>
        <v/>
      </c>
      <c r="G749" s="73" t="str">
        <f t="shared" ref="G749" si="2049">IFERROR(_xlfn.STDEV.S(D747:D751),"")</f>
        <v/>
      </c>
      <c r="H749" s="77" t="str">
        <f t="shared" si="2015"/>
        <v/>
      </c>
    </row>
    <row r="750" spans="1:8" s="139" customFormat="1" x14ac:dyDescent="0.2">
      <c r="A750" s="30" t="str">
        <f t="shared" ref="A750" si="2050">IF(A747="","",A747)</f>
        <v/>
      </c>
      <c r="B750" s="30" t="str">
        <f t="shared" si="2006"/>
        <v/>
      </c>
      <c r="C750" s="30" t="str">
        <f>IF(A750="","",LOOKUP(A750,'Table 1'!$A$3:$A$9999,'Table 1'!$I$3:$I$9999))</f>
        <v/>
      </c>
      <c r="D750" s="115"/>
      <c r="E750" s="71" t="str">
        <f t="shared" si="2012"/>
        <v/>
      </c>
      <c r="F750" s="14" t="str">
        <f t="shared" ref="F750" si="2051">IFERROR(AVERAGE(D747:D751),"")</f>
        <v/>
      </c>
      <c r="G750" s="73" t="str">
        <f t="shared" ref="G750" si="2052">IFERROR(_xlfn.STDEV.S(D747:D751),"")</f>
        <v/>
      </c>
      <c r="H750" s="77" t="str">
        <f t="shared" si="2015"/>
        <v/>
      </c>
    </row>
    <row r="751" spans="1:8" s="139" customFormat="1" ht="16" thickBot="1" x14ac:dyDescent="0.25">
      <c r="A751" s="29" t="str">
        <f t="shared" ref="A751" si="2053">IF(A747="","",A747)</f>
        <v/>
      </c>
      <c r="B751" s="30" t="str">
        <f t="shared" si="2009"/>
        <v/>
      </c>
      <c r="C751" s="29" t="str">
        <f>IF(A751="","",LOOKUP(A751,'Table 1'!$A$3:$A$9999,'Table 1'!$I$3:$I$9999))</f>
        <v/>
      </c>
      <c r="D751" s="117"/>
      <c r="E751" s="72" t="str">
        <f t="shared" si="2012"/>
        <v/>
      </c>
      <c r="F751" s="13" t="str">
        <f t="shared" ref="F751" si="2054">IFERROR(AVERAGE(D747:D751),"")</f>
        <v/>
      </c>
      <c r="G751" s="74" t="str">
        <f t="shared" ref="G751" si="2055">IFERROR(_xlfn.STDEV.S(D747:D751),"")</f>
        <v/>
      </c>
      <c r="H751" s="78" t="str">
        <f t="shared" si="2015"/>
        <v/>
      </c>
    </row>
    <row r="752" spans="1:8" s="139" customFormat="1" x14ac:dyDescent="0.2">
      <c r="A752" s="113"/>
      <c r="B752" s="113"/>
      <c r="C752" s="31" t="str">
        <f>IF(A752="","",LOOKUP(A752,'Table 1'!$A$3:$A$9999,'Table 1'!$I$3:$I$9999))</f>
        <v/>
      </c>
      <c r="D752" s="116"/>
      <c r="E752" s="70" t="str">
        <f t="shared" si="2012"/>
        <v/>
      </c>
      <c r="F752" s="15" t="str">
        <f t="shared" ref="F752" si="2056">IFERROR(AVERAGE(D752:D756),"")</f>
        <v/>
      </c>
      <c r="G752" s="15" t="str">
        <f t="shared" ref="G752" si="2057">IFERROR(_xlfn.STDEV.S(D752:D756),"")</f>
        <v/>
      </c>
      <c r="H752" s="76" t="str">
        <f t="shared" si="2015"/>
        <v/>
      </c>
    </row>
    <row r="753" spans="1:8" s="139" customFormat="1" x14ac:dyDescent="0.2">
      <c r="A753" s="30" t="str">
        <f t="shared" ref="A753" si="2058">IF(A752="","",A752)</f>
        <v/>
      </c>
      <c r="B753" s="30" t="str">
        <f t="shared" si="2044"/>
        <v/>
      </c>
      <c r="C753" s="30" t="str">
        <f>IF(A753="","",LOOKUP(A753,'Table 1'!$A$3:$A$9999,'Table 1'!$I$3:$I$9999))</f>
        <v/>
      </c>
      <c r="D753" s="115"/>
      <c r="E753" s="71" t="str">
        <f t="shared" si="2012"/>
        <v/>
      </c>
      <c r="F753" s="14" t="str">
        <f t="shared" ref="F753" si="2059">IFERROR(AVERAGE(D752:D756),"")</f>
        <v/>
      </c>
      <c r="G753" s="73" t="str">
        <f t="shared" ref="G753" si="2060">IFERROR(_xlfn.STDEV.S(D752:D756),"")</f>
        <v/>
      </c>
      <c r="H753" s="77" t="str">
        <f t="shared" si="2015"/>
        <v/>
      </c>
    </row>
    <row r="754" spans="1:8" s="139" customFormat="1" x14ac:dyDescent="0.2">
      <c r="A754" s="30" t="str">
        <f t="shared" ref="A754:B769" si="2061">IF(A752="","",A752)</f>
        <v/>
      </c>
      <c r="B754" s="30" t="str">
        <f t="shared" si="2061"/>
        <v/>
      </c>
      <c r="C754" s="30" t="str">
        <f>IF(A754="","",LOOKUP(A754,'Table 1'!$A$3:$A$9999,'Table 1'!$I$3:$I$9999))</f>
        <v/>
      </c>
      <c r="D754" s="115"/>
      <c r="E754" s="71" t="str">
        <f t="shared" si="2012"/>
        <v/>
      </c>
      <c r="F754" s="14" t="str">
        <f t="shared" ref="F754" si="2062">IFERROR(AVERAGE(D752:D756),"")</f>
        <v/>
      </c>
      <c r="G754" s="73" t="str">
        <f t="shared" ref="G754" si="2063">IFERROR(_xlfn.STDEV.S(D752:D756),"")</f>
        <v/>
      </c>
      <c r="H754" s="77" t="str">
        <f t="shared" si="2015"/>
        <v/>
      </c>
    </row>
    <row r="755" spans="1:8" s="139" customFormat="1" x14ac:dyDescent="0.2">
      <c r="A755" s="30" t="str">
        <f t="shared" ref="A755:B770" si="2064">IF(A752="","",A752)</f>
        <v/>
      </c>
      <c r="B755" s="30" t="str">
        <f t="shared" si="2064"/>
        <v/>
      </c>
      <c r="C755" s="30" t="str">
        <f>IF(A755="","",LOOKUP(A755,'Table 1'!$A$3:$A$9999,'Table 1'!$I$3:$I$9999))</f>
        <v/>
      </c>
      <c r="D755" s="115"/>
      <c r="E755" s="71" t="str">
        <f t="shared" si="2012"/>
        <v/>
      </c>
      <c r="F755" s="14" t="str">
        <f t="shared" ref="F755" si="2065">IFERROR(AVERAGE(D752:D756),"")</f>
        <v/>
      </c>
      <c r="G755" s="73" t="str">
        <f t="shared" ref="G755" si="2066">IFERROR(_xlfn.STDEV.S(D752:D756),"")</f>
        <v/>
      </c>
      <c r="H755" s="77" t="str">
        <f t="shared" si="2015"/>
        <v/>
      </c>
    </row>
    <row r="756" spans="1:8" s="139" customFormat="1" ht="16" thickBot="1" x14ac:dyDescent="0.25">
      <c r="A756" s="29" t="str">
        <f t="shared" ref="A756:B771" si="2067">IF(A752="","",A752)</f>
        <v/>
      </c>
      <c r="B756" s="30" t="str">
        <f t="shared" si="2067"/>
        <v/>
      </c>
      <c r="C756" s="29" t="str">
        <f>IF(A756="","",LOOKUP(A756,'Table 1'!$A$3:$A$9999,'Table 1'!$I$3:$I$9999))</f>
        <v/>
      </c>
      <c r="D756" s="117"/>
      <c r="E756" s="72" t="str">
        <f t="shared" si="2012"/>
        <v/>
      </c>
      <c r="F756" s="13" t="str">
        <f t="shared" ref="F756" si="2068">IFERROR(AVERAGE(D752:D756),"")</f>
        <v/>
      </c>
      <c r="G756" s="74" t="str">
        <f t="shared" ref="G756" si="2069">IFERROR(_xlfn.STDEV.S(D752:D756),"")</f>
        <v/>
      </c>
      <c r="H756" s="78" t="str">
        <f t="shared" si="2015"/>
        <v/>
      </c>
    </row>
    <row r="757" spans="1:8" s="139" customFormat="1" x14ac:dyDescent="0.2">
      <c r="A757" s="113"/>
      <c r="B757" s="113"/>
      <c r="C757" s="31" t="str">
        <f>IF(A757="","",LOOKUP(A757,'Table 1'!$A$3:$A$9999,'Table 1'!$I$3:$I$9999))</f>
        <v/>
      </c>
      <c r="D757" s="116"/>
      <c r="E757" s="70" t="str">
        <f t="shared" si="2012"/>
        <v/>
      </c>
      <c r="F757" s="15" t="str">
        <f t="shared" ref="F757" si="2070">IFERROR(AVERAGE(D757:D761),"")</f>
        <v/>
      </c>
      <c r="G757" s="15" t="str">
        <f t="shared" ref="G757" si="2071">IFERROR(_xlfn.STDEV.S(D757:D761),"")</f>
        <v/>
      </c>
      <c r="H757" s="76" t="str">
        <f t="shared" si="2015"/>
        <v/>
      </c>
    </row>
    <row r="758" spans="1:8" s="139" customFormat="1" x14ac:dyDescent="0.2">
      <c r="A758" s="30" t="str">
        <f t="shared" ref="A758" si="2072">IF(A757="","",A757)</f>
        <v/>
      </c>
      <c r="B758" s="30" t="str">
        <f t="shared" si="2044"/>
        <v/>
      </c>
      <c r="C758" s="30" t="str">
        <f>IF(A758="","",LOOKUP(A758,'Table 1'!$A$3:$A$9999,'Table 1'!$I$3:$I$9999))</f>
        <v/>
      </c>
      <c r="D758" s="115"/>
      <c r="E758" s="71" t="str">
        <f t="shared" si="2012"/>
        <v/>
      </c>
      <c r="F758" s="14" t="str">
        <f t="shared" ref="F758" si="2073">IFERROR(AVERAGE(D757:D761),"")</f>
        <v/>
      </c>
      <c r="G758" s="73" t="str">
        <f t="shared" ref="G758" si="2074">IFERROR(_xlfn.STDEV.S(D757:D761),"")</f>
        <v/>
      </c>
      <c r="H758" s="77" t="str">
        <f t="shared" si="2015"/>
        <v/>
      </c>
    </row>
    <row r="759" spans="1:8" s="139" customFormat="1" x14ac:dyDescent="0.2">
      <c r="A759" s="30" t="str">
        <f t="shared" ref="A759" si="2075">IF(A757="","",A757)</f>
        <v/>
      </c>
      <c r="B759" s="30" t="str">
        <f t="shared" si="2061"/>
        <v/>
      </c>
      <c r="C759" s="30" t="str">
        <f>IF(A759="","",LOOKUP(A759,'Table 1'!$A$3:$A$9999,'Table 1'!$I$3:$I$9999))</f>
        <v/>
      </c>
      <c r="D759" s="115"/>
      <c r="E759" s="71" t="str">
        <f t="shared" si="2012"/>
        <v/>
      </c>
      <c r="F759" s="14" t="str">
        <f t="shared" ref="F759" si="2076">IFERROR(AVERAGE(D757:D761),"")</f>
        <v/>
      </c>
      <c r="G759" s="73" t="str">
        <f t="shared" ref="G759" si="2077">IFERROR(_xlfn.STDEV.S(D757:D761),"")</f>
        <v/>
      </c>
      <c r="H759" s="77" t="str">
        <f t="shared" si="2015"/>
        <v/>
      </c>
    </row>
    <row r="760" spans="1:8" s="139" customFormat="1" x14ac:dyDescent="0.2">
      <c r="A760" s="30" t="str">
        <f t="shared" ref="A760" si="2078">IF(A757="","",A757)</f>
        <v/>
      </c>
      <c r="B760" s="30" t="str">
        <f t="shared" si="2064"/>
        <v/>
      </c>
      <c r="C760" s="30" t="str">
        <f>IF(A760="","",LOOKUP(A760,'Table 1'!$A$3:$A$9999,'Table 1'!$I$3:$I$9999))</f>
        <v/>
      </c>
      <c r="D760" s="115"/>
      <c r="E760" s="71" t="str">
        <f t="shared" si="2012"/>
        <v/>
      </c>
      <c r="F760" s="14" t="str">
        <f t="shared" ref="F760" si="2079">IFERROR(AVERAGE(D757:D761),"")</f>
        <v/>
      </c>
      <c r="G760" s="73" t="str">
        <f t="shared" ref="G760" si="2080">IFERROR(_xlfn.STDEV.S(D757:D761),"")</f>
        <v/>
      </c>
      <c r="H760" s="77" t="str">
        <f t="shared" si="2015"/>
        <v/>
      </c>
    </row>
    <row r="761" spans="1:8" s="139" customFormat="1" ht="16" thickBot="1" x14ac:dyDescent="0.25">
      <c r="A761" s="29" t="str">
        <f t="shared" ref="A761" si="2081">IF(A757="","",A757)</f>
        <v/>
      </c>
      <c r="B761" s="30" t="str">
        <f t="shared" si="2067"/>
        <v/>
      </c>
      <c r="C761" s="29" t="str">
        <f>IF(A761="","",LOOKUP(A761,'Table 1'!$A$3:$A$9999,'Table 1'!$I$3:$I$9999))</f>
        <v/>
      </c>
      <c r="D761" s="117"/>
      <c r="E761" s="72" t="str">
        <f t="shared" si="2012"/>
        <v/>
      </c>
      <c r="F761" s="13" t="str">
        <f t="shared" ref="F761" si="2082">IFERROR(AVERAGE(D757:D761),"")</f>
        <v/>
      </c>
      <c r="G761" s="74" t="str">
        <f t="shared" ref="G761" si="2083">IFERROR(_xlfn.STDEV.S(D757:D761),"")</f>
        <v/>
      </c>
      <c r="H761" s="78" t="str">
        <f t="shared" si="2015"/>
        <v/>
      </c>
    </row>
    <row r="762" spans="1:8" s="139" customFormat="1" x14ac:dyDescent="0.2">
      <c r="A762" s="113"/>
      <c r="B762" s="113"/>
      <c r="C762" s="31" t="str">
        <f>IF(A762="","",LOOKUP(A762,'Table 1'!$A$3:$A$9999,'Table 1'!$I$3:$I$9999))</f>
        <v/>
      </c>
      <c r="D762" s="116"/>
      <c r="E762" s="70" t="str">
        <f t="shared" si="2012"/>
        <v/>
      </c>
      <c r="F762" s="15" t="str">
        <f t="shared" ref="F762" si="2084">IFERROR(AVERAGE(D762:D766),"")</f>
        <v/>
      </c>
      <c r="G762" s="15" t="str">
        <f t="shared" ref="G762" si="2085">IFERROR(_xlfn.STDEV.S(D762:D766),"")</f>
        <v/>
      </c>
      <c r="H762" s="76" t="str">
        <f t="shared" si="2015"/>
        <v/>
      </c>
    </row>
    <row r="763" spans="1:8" s="139" customFormat="1" x14ac:dyDescent="0.2">
      <c r="A763" s="30" t="str">
        <f t="shared" ref="A763" si="2086">IF(A762="","",A762)</f>
        <v/>
      </c>
      <c r="B763" s="30" t="str">
        <f t="shared" si="2044"/>
        <v/>
      </c>
      <c r="C763" s="30" t="str">
        <f>IF(A763="","",LOOKUP(A763,'Table 1'!$A$3:$A$9999,'Table 1'!$I$3:$I$9999))</f>
        <v/>
      </c>
      <c r="D763" s="115"/>
      <c r="E763" s="71" t="str">
        <f t="shared" si="2012"/>
        <v/>
      </c>
      <c r="F763" s="14" t="str">
        <f t="shared" ref="F763" si="2087">IFERROR(AVERAGE(D762:D766),"")</f>
        <v/>
      </c>
      <c r="G763" s="73" t="str">
        <f t="shared" ref="G763" si="2088">IFERROR(_xlfn.STDEV.S(D762:D766),"")</f>
        <v/>
      </c>
      <c r="H763" s="77" t="str">
        <f t="shared" si="2015"/>
        <v/>
      </c>
    </row>
    <row r="764" spans="1:8" s="139" customFormat="1" x14ac:dyDescent="0.2">
      <c r="A764" s="30" t="str">
        <f t="shared" ref="A764" si="2089">IF(A762="","",A762)</f>
        <v/>
      </c>
      <c r="B764" s="30" t="str">
        <f t="shared" si="2061"/>
        <v/>
      </c>
      <c r="C764" s="30" t="str">
        <f>IF(A764="","",LOOKUP(A764,'Table 1'!$A$3:$A$9999,'Table 1'!$I$3:$I$9999))</f>
        <v/>
      </c>
      <c r="D764" s="115"/>
      <c r="E764" s="71" t="str">
        <f t="shared" si="2012"/>
        <v/>
      </c>
      <c r="F764" s="14" t="str">
        <f t="shared" ref="F764" si="2090">IFERROR(AVERAGE(D762:D766),"")</f>
        <v/>
      </c>
      <c r="G764" s="73" t="str">
        <f t="shared" ref="G764" si="2091">IFERROR(_xlfn.STDEV.S(D762:D766),"")</f>
        <v/>
      </c>
      <c r="H764" s="77" t="str">
        <f t="shared" si="2015"/>
        <v/>
      </c>
    </row>
    <row r="765" spans="1:8" s="139" customFormat="1" x14ac:dyDescent="0.2">
      <c r="A765" s="30" t="str">
        <f t="shared" ref="A765" si="2092">IF(A762="","",A762)</f>
        <v/>
      </c>
      <c r="B765" s="30" t="str">
        <f t="shared" si="2064"/>
        <v/>
      </c>
      <c r="C765" s="30" t="str">
        <f>IF(A765="","",LOOKUP(A765,'Table 1'!$A$3:$A$9999,'Table 1'!$I$3:$I$9999))</f>
        <v/>
      </c>
      <c r="D765" s="115"/>
      <c r="E765" s="71" t="str">
        <f t="shared" si="2012"/>
        <v/>
      </c>
      <c r="F765" s="14" t="str">
        <f t="shared" ref="F765" si="2093">IFERROR(AVERAGE(D762:D766),"")</f>
        <v/>
      </c>
      <c r="G765" s="73" t="str">
        <f t="shared" ref="G765" si="2094">IFERROR(_xlfn.STDEV.S(D762:D766),"")</f>
        <v/>
      </c>
      <c r="H765" s="77" t="str">
        <f t="shared" si="2015"/>
        <v/>
      </c>
    </row>
    <row r="766" spans="1:8" s="139" customFormat="1" ht="16" thickBot="1" x14ac:dyDescent="0.25">
      <c r="A766" s="29" t="str">
        <f t="shared" ref="A766" si="2095">IF(A762="","",A762)</f>
        <v/>
      </c>
      <c r="B766" s="30" t="str">
        <f t="shared" si="2067"/>
        <v/>
      </c>
      <c r="C766" s="29" t="str">
        <f>IF(A766="","",LOOKUP(A766,'Table 1'!$A$3:$A$9999,'Table 1'!$I$3:$I$9999))</f>
        <v/>
      </c>
      <c r="D766" s="117"/>
      <c r="E766" s="72" t="str">
        <f t="shared" si="2012"/>
        <v/>
      </c>
      <c r="F766" s="13" t="str">
        <f t="shared" ref="F766" si="2096">IFERROR(AVERAGE(D762:D766),"")</f>
        <v/>
      </c>
      <c r="G766" s="74" t="str">
        <f t="shared" ref="G766" si="2097">IFERROR(_xlfn.STDEV.S(D762:D766),"")</f>
        <v/>
      </c>
      <c r="H766" s="78" t="str">
        <f t="shared" si="2015"/>
        <v/>
      </c>
    </row>
    <row r="767" spans="1:8" s="139" customFormat="1" x14ac:dyDescent="0.2">
      <c r="A767" s="113"/>
      <c r="B767" s="113"/>
      <c r="C767" s="31" t="str">
        <f>IF(A767="","",LOOKUP(A767,'Table 1'!$A$3:$A$9999,'Table 1'!$I$3:$I$9999))</f>
        <v/>
      </c>
      <c r="D767" s="116"/>
      <c r="E767" s="70" t="str">
        <f t="shared" si="2012"/>
        <v/>
      </c>
      <c r="F767" s="15" t="str">
        <f t="shared" ref="F767" si="2098">IFERROR(AVERAGE(D767:D771),"")</f>
        <v/>
      </c>
      <c r="G767" s="15" t="str">
        <f t="shared" ref="G767" si="2099">IFERROR(_xlfn.STDEV.S(D767:D771),"")</f>
        <v/>
      </c>
      <c r="H767" s="76" t="str">
        <f t="shared" si="2015"/>
        <v/>
      </c>
    </row>
    <row r="768" spans="1:8" s="139" customFormat="1" x14ac:dyDescent="0.2">
      <c r="A768" s="30" t="str">
        <f t="shared" ref="A768" si="2100">IF(A767="","",A767)</f>
        <v/>
      </c>
      <c r="B768" s="30" t="str">
        <f t="shared" si="2044"/>
        <v/>
      </c>
      <c r="C768" s="30" t="str">
        <f>IF(A768="","",LOOKUP(A768,'Table 1'!$A$3:$A$9999,'Table 1'!$I$3:$I$9999))</f>
        <v/>
      </c>
      <c r="D768" s="115"/>
      <c r="E768" s="71" t="str">
        <f t="shared" si="2012"/>
        <v/>
      </c>
      <c r="F768" s="14" t="str">
        <f t="shared" ref="F768" si="2101">IFERROR(AVERAGE(D767:D771),"")</f>
        <v/>
      </c>
      <c r="G768" s="73" t="str">
        <f t="shared" ref="G768" si="2102">IFERROR(_xlfn.STDEV.S(D767:D771),"")</f>
        <v/>
      </c>
      <c r="H768" s="77" t="str">
        <f t="shared" si="2015"/>
        <v/>
      </c>
    </row>
    <row r="769" spans="1:8" s="139" customFormat="1" x14ac:dyDescent="0.2">
      <c r="A769" s="30" t="str">
        <f t="shared" ref="A769" si="2103">IF(A767="","",A767)</f>
        <v/>
      </c>
      <c r="B769" s="30" t="str">
        <f t="shared" si="2061"/>
        <v/>
      </c>
      <c r="C769" s="30" t="str">
        <f>IF(A769="","",LOOKUP(A769,'Table 1'!$A$3:$A$9999,'Table 1'!$I$3:$I$9999))</f>
        <v/>
      </c>
      <c r="D769" s="115"/>
      <c r="E769" s="71" t="str">
        <f t="shared" si="2012"/>
        <v/>
      </c>
      <c r="F769" s="14" t="str">
        <f t="shared" ref="F769" si="2104">IFERROR(AVERAGE(D767:D771),"")</f>
        <v/>
      </c>
      <c r="G769" s="73" t="str">
        <f t="shared" ref="G769" si="2105">IFERROR(_xlfn.STDEV.S(D767:D771),"")</f>
        <v/>
      </c>
      <c r="H769" s="77" t="str">
        <f t="shared" si="2015"/>
        <v/>
      </c>
    </row>
    <row r="770" spans="1:8" s="139" customFormat="1" x14ac:dyDescent="0.2">
      <c r="A770" s="30" t="str">
        <f t="shared" ref="A770" si="2106">IF(A767="","",A767)</f>
        <v/>
      </c>
      <c r="B770" s="30" t="str">
        <f t="shared" si="2064"/>
        <v/>
      </c>
      <c r="C770" s="30" t="str">
        <f>IF(A770="","",LOOKUP(A770,'Table 1'!$A$3:$A$9999,'Table 1'!$I$3:$I$9999))</f>
        <v/>
      </c>
      <c r="D770" s="115"/>
      <c r="E770" s="71" t="str">
        <f t="shared" si="2012"/>
        <v/>
      </c>
      <c r="F770" s="14" t="str">
        <f t="shared" ref="F770" si="2107">IFERROR(AVERAGE(D767:D771),"")</f>
        <v/>
      </c>
      <c r="G770" s="73" t="str">
        <f t="shared" ref="G770" si="2108">IFERROR(_xlfn.STDEV.S(D767:D771),"")</f>
        <v/>
      </c>
      <c r="H770" s="77" t="str">
        <f t="shared" si="2015"/>
        <v/>
      </c>
    </row>
    <row r="771" spans="1:8" s="139" customFormat="1" ht="16" thickBot="1" x14ac:dyDescent="0.25">
      <c r="A771" s="29" t="str">
        <f t="shared" ref="A771" si="2109">IF(A767="","",A767)</f>
        <v/>
      </c>
      <c r="B771" s="30" t="str">
        <f t="shared" si="2067"/>
        <v/>
      </c>
      <c r="C771" s="29" t="str">
        <f>IF(A771="","",LOOKUP(A771,'Table 1'!$A$3:$A$9999,'Table 1'!$I$3:$I$9999))</f>
        <v/>
      </c>
      <c r="D771" s="117"/>
      <c r="E771" s="72" t="str">
        <f t="shared" si="2012"/>
        <v/>
      </c>
      <c r="F771" s="13" t="str">
        <f t="shared" ref="F771" si="2110">IFERROR(AVERAGE(D767:D771),"")</f>
        <v/>
      </c>
      <c r="G771" s="74" t="str">
        <f t="shared" ref="G771" si="2111">IFERROR(_xlfn.STDEV.S(D767:D771),"")</f>
        <v/>
      </c>
      <c r="H771" s="78" t="str">
        <f t="shared" si="2015"/>
        <v/>
      </c>
    </row>
    <row r="772" spans="1:8" s="139" customFormat="1" x14ac:dyDescent="0.2">
      <c r="A772" s="113"/>
      <c r="B772" s="113"/>
      <c r="C772" s="31" t="str">
        <f>IF(A772="","",LOOKUP(A772,'Table 1'!$A$3:$A$9999,'Table 1'!$I$3:$I$9999))</f>
        <v/>
      </c>
      <c r="D772" s="116"/>
      <c r="E772" s="70" t="str">
        <f t="shared" si="2012"/>
        <v/>
      </c>
      <c r="F772" s="15" t="str">
        <f t="shared" ref="F772" si="2112">IFERROR(AVERAGE(D772:D776),"")</f>
        <v/>
      </c>
      <c r="G772" s="15" t="str">
        <f t="shared" ref="G772" si="2113">IFERROR(_xlfn.STDEV.S(D772:D776),"")</f>
        <v/>
      </c>
      <c r="H772" s="76" t="str">
        <f t="shared" si="2015"/>
        <v/>
      </c>
    </row>
    <row r="773" spans="1:8" s="139" customFormat="1" x14ac:dyDescent="0.2">
      <c r="A773" s="30" t="str">
        <f t="shared" ref="A773" si="2114">IF(A772="","",A772)</f>
        <v/>
      </c>
      <c r="B773" s="30" t="str">
        <f t="shared" si="2044"/>
        <v/>
      </c>
      <c r="C773" s="30" t="str">
        <f>IF(A773="","",LOOKUP(A773,'Table 1'!$A$3:$A$9999,'Table 1'!$I$3:$I$9999))</f>
        <v/>
      </c>
      <c r="D773" s="115"/>
      <c r="E773" s="71" t="str">
        <f t="shared" si="2012"/>
        <v/>
      </c>
      <c r="F773" s="14" t="str">
        <f t="shared" ref="F773" si="2115">IFERROR(AVERAGE(D772:D776),"")</f>
        <v/>
      </c>
      <c r="G773" s="73" t="str">
        <f t="shared" ref="G773" si="2116">IFERROR(_xlfn.STDEV.S(D772:D776),"")</f>
        <v/>
      </c>
      <c r="H773" s="77" t="str">
        <f t="shared" si="2015"/>
        <v/>
      </c>
    </row>
    <row r="774" spans="1:8" s="139" customFormat="1" x14ac:dyDescent="0.2">
      <c r="A774" s="30" t="str">
        <f t="shared" ref="A774:B789" si="2117">IF(A772="","",A772)</f>
        <v/>
      </c>
      <c r="B774" s="30" t="str">
        <f t="shared" si="2117"/>
        <v/>
      </c>
      <c r="C774" s="30" t="str">
        <f>IF(A774="","",LOOKUP(A774,'Table 1'!$A$3:$A$9999,'Table 1'!$I$3:$I$9999))</f>
        <v/>
      </c>
      <c r="D774" s="115"/>
      <c r="E774" s="71" t="str">
        <f t="shared" si="2012"/>
        <v/>
      </c>
      <c r="F774" s="14" t="str">
        <f t="shared" ref="F774" si="2118">IFERROR(AVERAGE(D772:D776),"")</f>
        <v/>
      </c>
      <c r="G774" s="73" t="str">
        <f t="shared" ref="G774" si="2119">IFERROR(_xlfn.STDEV.S(D772:D776),"")</f>
        <v/>
      </c>
      <c r="H774" s="77" t="str">
        <f t="shared" si="2015"/>
        <v/>
      </c>
    </row>
    <row r="775" spans="1:8" s="139" customFormat="1" x14ac:dyDescent="0.2">
      <c r="A775" s="30" t="str">
        <f t="shared" ref="A775:B790" si="2120">IF(A772="","",A772)</f>
        <v/>
      </c>
      <c r="B775" s="30" t="str">
        <f t="shared" si="2120"/>
        <v/>
      </c>
      <c r="C775" s="30" t="str">
        <f>IF(A775="","",LOOKUP(A775,'Table 1'!$A$3:$A$9999,'Table 1'!$I$3:$I$9999))</f>
        <v/>
      </c>
      <c r="D775" s="115"/>
      <c r="E775" s="71" t="str">
        <f t="shared" si="2012"/>
        <v/>
      </c>
      <c r="F775" s="14" t="str">
        <f t="shared" ref="F775" si="2121">IFERROR(AVERAGE(D772:D776),"")</f>
        <v/>
      </c>
      <c r="G775" s="73" t="str">
        <f t="shared" ref="G775" si="2122">IFERROR(_xlfn.STDEV.S(D772:D776),"")</f>
        <v/>
      </c>
      <c r="H775" s="77" t="str">
        <f t="shared" si="2015"/>
        <v/>
      </c>
    </row>
    <row r="776" spans="1:8" s="139" customFormat="1" ht="16" thickBot="1" x14ac:dyDescent="0.25">
      <c r="A776" s="29" t="str">
        <f t="shared" ref="A776:B791" si="2123">IF(A772="","",A772)</f>
        <v/>
      </c>
      <c r="B776" s="30" t="str">
        <f t="shared" si="2123"/>
        <v/>
      </c>
      <c r="C776" s="29" t="str">
        <f>IF(A776="","",LOOKUP(A776,'Table 1'!$A$3:$A$9999,'Table 1'!$I$3:$I$9999))</f>
        <v/>
      </c>
      <c r="D776" s="117"/>
      <c r="E776" s="72" t="str">
        <f t="shared" si="2012"/>
        <v/>
      </c>
      <c r="F776" s="13" t="str">
        <f t="shared" ref="F776" si="2124">IFERROR(AVERAGE(D772:D776),"")</f>
        <v/>
      </c>
      <c r="G776" s="74" t="str">
        <f t="shared" ref="G776" si="2125">IFERROR(_xlfn.STDEV.S(D772:D776),"")</f>
        <v/>
      </c>
      <c r="H776" s="78" t="str">
        <f t="shared" si="2015"/>
        <v/>
      </c>
    </row>
    <row r="777" spans="1:8" s="139" customFormat="1" x14ac:dyDescent="0.2">
      <c r="A777" s="113"/>
      <c r="B777" s="113"/>
      <c r="C777" s="31" t="str">
        <f>IF(A777="","",LOOKUP(A777,'Table 1'!$A$3:$A$9999,'Table 1'!$I$3:$I$9999))</f>
        <v/>
      </c>
      <c r="D777" s="116"/>
      <c r="E777" s="70" t="str">
        <f t="shared" si="2012"/>
        <v/>
      </c>
      <c r="F777" s="15" t="str">
        <f t="shared" ref="F777" si="2126">IFERROR(AVERAGE(D777:D781),"")</f>
        <v/>
      </c>
      <c r="G777" s="15" t="str">
        <f t="shared" ref="G777" si="2127">IFERROR(_xlfn.STDEV.S(D777:D781),"")</f>
        <v/>
      </c>
      <c r="H777" s="76" t="str">
        <f t="shared" si="2015"/>
        <v/>
      </c>
    </row>
    <row r="778" spans="1:8" s="139" customFormat="1" x14ac:dyDescent="0.2">
      <c r="A778" s="30" t="str">
        <f t="shared" ref="A778" si="2128">IF(A777="","",A777)</f>
        <v/>
      </c>
      <c r="B778" s="30" t="str">
        <f t="shared" si="2044"/>
        <v/>
      </c>
      <c r="C778" s="30" t="str">
        <f>IF(A778="","",LOOKUP(A778,'Table 1'!$A$3:$A$9999,'Table 1'!$I$3:$I$9999))</f>
        <v/>
      </c>
      <c r="D778" s="115"/>
      <c r="E778" s="71" t="str">
        <f t="shared" si="2012"/>
        <v/>
      </c>
      <c r="F778" s="14" t="str">
        <f t="shared" ref="F778" si="2129">IFERROR(AVERAGE(D777:D781),"")</f>
        <v/>
      </c>
      <c r="G778" s="73" t="str">
        <f t="shared" ref="G778" si="2130">IFERROR(_xlfn.STDEV.S(D777:D781),"")</f>
        <v/>
      </c>
      <c r="H778" s="77" t="str">
        <f t="shared" si="2015"/>
        <v/>
      </c>
    </row>
    <row r="779" spans="1:8" s="139" customFormat="1" x14ac:dyDescent="0.2">
      <c r="A779" s="30" t="str">
        <f t="shared" ref="A779" si="2131">IF(A777="","",A777)</f>
        <v/>
      </c>
      <c r="B779" s="30" t="str">
        <f t="shared" si="2117"/>
        <v/>
      </c>
      <c r="C779" s="30" t="str">
        <f>IF(A779="","",LOOKUP(A779,'Table 1'!$A$3:$A$9999,'Table 1'!$I$3:$I$9999))</f>
        <v/>
      </c>
      <c r="D779" s="115"/>
      <c r="E779" s="71" t="str">
        <f t="shared" si="2012"/>
        <v/>
      </c>
      <c r="F779" s="14" t="str">
        <f t="shared" ref="F779" si="2132">IFERROR(AVERAGE(D777:D781),"")</f>
        <v/>
      </c>
      <c r="G779" s="73" t="str">
        <f t="shared" ref="G779" si="2133">IFERROR(_xlfn.STDEV.S(D777:D781),"")</f>
        <v/>
      </c>
      <c r="H779" s="77" t="str">
        <f t="shared" si="2015"/>
        <v/>
      </c>
    </row>
    <row r="780" spans="1:8" s="139" customFormat="1" x14ac:dyDescent="0.2">
      <c r="A780" s="30" t="str">
        <f t="shared" ref="A780" si="2134">IF(A777="","",A777)</f>
        <v/>
      </c>
      <c r="B780" s="30" t="str">
        <f t="shared" si="2120"/>
        <v/>
      </c>
      <c r="C780" s="30" t="str">
        <f>IF(A780="","",LOOKUP(A780,'Table 1'!$A$3:$A$9999,'Table 1'!$I$3:$I$9999))</f>
        <v/>
      </c>
      <c r="D780" s="115"/>
      <c r="E780" s="71" t="str">
        <f t="shared" si="2012"/>
        <v/>
      </c>
      <c r="F780" s="14" t="str">
        <f t="shared" ref="F780" si="2135">IFERROR(AVERAGE(D777:D781),"")</f>
        <v/>
      </c>
      <c r="G780" s="73" t="str">
        <f t="shared" ref="G780" si="2136">IFERROR(_xlfn.STDEV.S(D777:D781),"")</f>
        <v/>
      </c>
      <c r="H780" s="77" t="str">
        <f t="shared" si="2015"/>
        <v/>
      </c>
    </row>
    <row r="781" spans="1:8" s="139" customFormat="1" ht="16" thickBot="1" x14ac:dyDescent="0.25">
      <c r="A781" s="29" t="str">
        <f t="shared" ref="A781" si="2137">IF(A777="","",A777)</f>
        <v/>
      </c>
      <c r="B781" s="30" t="str">
        <f t="shared" si="2123"/>
        <v/>
      </c>
      <c r="C781" s="29" t="str">
        <f>IF(A781="","",LOOKUP(A781,'Table 1'!$A$3:$A$9999,'Table 1'!$I$3:$I$9999))</f>
        <v/>
      </c>
      <c r="D781" s="117"/>
      <c r="E781" s="72" t="str">
        <f t="shared" si="2012"/>
        <v/>
      </c>
      <c r="F781" s="13" t="str">
        <f t="shared" ref="F781" si="2138">IFERROR(AVERAGE(D777:D781),"")</f>
        <v/>
      </c>
      <c r="G781" s="74" t="str">
        <f t="shared" ref="G781" si="2139">IFERROR(_xlfn.STDEV.S(D777:D781),"")</f>
        <v/>
      </c>
      <c r="H781" s="78" t="str">
        <f t="shared" si="2015"/>
        <v/>
      </c>
    </row>
    <row r="782" spans="1:8" s="139" customFormat="1" x14ac:dyDescent="0.2">
      <c r="A782" s="113"/>
      <c r="B782" s="113"/>
      <c r="C782" s="31" t="str">
        <f>IF(A782="","",LOOKUP(A782,'Table 1'!$A$3:$A$9999,'Table 1'!$I$3:$I$9999))</f>
        <v/>
      </c>
      <c r="D782" s="116"/>
      <c r="E782" s="70" t="str">
        <f t="shared" si="2012"/>
        <v/>
      </c>
      <c r="F782" s="15" t="str">
        <f t="shared" ref="F782" si="2140">IFERROR(AVERAGE(D782:D786),"")</f>
        <v/>
      </c>
      <c r="G782" s="15" t="str">
        <f t="shared" ref="G782" si="2141">IFERROR(_xlfn.STDEV.S(D782:D786),"")</f>
        <v/>
      </c>
      <c r="H782" s="76" t="str">
        <f t="shared" si="2015"/>
        <v/>
      </c>
    </row>
    <row r="783" spans="1:8" s="139" customFormat="1" x14ac:dyDescent="0.2">
      <c r="A783" s="30" t="str">
        <f t="shared" ref="A783" si="2142">IF(A782="","",A782)</f>
        <v/>
      </c>
      <c r="B783" s="30" t="str">
        <f t="shared" si="2044"/>
        <v/>
      </c>
      <c r="C783" s="30" t="str">
        <f>IF(A783="","",LOOKUP(A783,'Table 1'!$A$3:$A$9999,'Table 1'!$I$3:$I$9999))</f>
        <v/>
      </c>
      <c r="D783" s="115"/>
      <c r="E783" s="71" t="str">
        <f t="shared" si="2012"/>
        <v/>
      </c>
      <c r="F783" s="14" t="str">
        <f t="shared" ref="F783" si="2143">IFERROR(AVERAGE(D782:D786),"")</f>
        <v/>
      </c>
      <c r="G783" s="73" t="str">
        <f t="shared" ref="G783" si="2144">IFERROR(_xlfn.STDEV.S(D782:D786),"")</f>
        <v/>
      </c>
      <c r="H783" s="77" t="str">
        <f t="shared" si="2015"/>
        <v/>
      </c>
    </row>
    <row r="784" spans="1:8" s="139" customFormat="1" x14ac:dyDescent="0.2">
      <c r="A784" s="30" t="str">
        <f t="shared" ref="A784" si="2145">IF(A782="","",A782)</f>
        <v/>
      </c>
      <c r="B784" s="30" t="str">
        <f t="shared" si="2117"/>
        <v/>
      </c>
      <c r="C784" s="30" t="str">
        <f>IF(A784="","",LOOKUP(A784,'Table 1'!$A$3:$A$9999,'Table 1'!$I$3:$I$9999))</f>
        <v/>
      </c>
      <c r="D784" s="115"/>
      <c r="E784" s="71" t="str">
        <f t="shared" si="2012"/>
        <v/>
      </c>
      <c r="F784" s="14" t="str">
        <f t="shared" ref="F784" si="2146">IFERROR(AVERAGE(D782:D786),"")</f>
        <v/>
      </c>
      <c r="G784" s="73" t="str">
        <f t="shared" ref="G784" si="2147">IFERROR(_xlfn.STDEV.S(D782:D786),"")</f>
        <v/>
      </c>
      <c r="H784" s="77" t="str">
        <f t="shared" si="2015"/>
        <v/>
      </c>
    </row>
    <row r="785" spans="1:8" s="139" customFormat="1" x14ac:dyDescent="0.2">
      <c r="A785" s="30" t="str">
        <f t="shared" ref="A785" si="2148">IF(A782="","",A782)</f>
        <v/>
      </c>
      <c r="B785" s="30" t="str">
        <f t="shared" si="2120"/>
        <v/>
      </c>
      <c r="C785" s="30" t="str">
        <f>IF(A785="","",LOOKUP(A785,'Table 1'!$A$3:$A$9999,'Table 1'!$I$3:$I$9999))</f>
        <v/>
      </c>
      <c r="D785" s="115"/>
      <c r="E785" s="71" t="str">
        <f t="shared" si="2012"/>
        <v/>
      </c>
      <c r="F785" s="14" t="str">
        <f t="shared" ref="F785" si="2149">IFERROR(AVERAGE(D782:D786),"")</f>
        <v/>
      </c>
      <c r="G785" s="73" t="str">
        <f t="shared" ref="G785" si="2150">IFERROR(_xlfn.STDEV.S(D782:D786),"")</f>
        <v/>
      </c>
      <c r="H785" s="77" t="str">
        <f t="shared" si="2015"/>
        <v/>
      </c>
    </row>
    <row r="786" spans="1:8" s="139" customFormat="1" ht="16" thickBot="1" x14ac:dyDescent="0.25">
      <c r="A786" s="29" t="str">
        <f t="shared" ref="A786" si="2151">IF(A782="","",A782)</f>
        <v/>
      </c>
      <c r="B786" s="30" t="str">
        <f t="shared" si="2123"/>
        <v/>
      </c>
      <c r="C786" s="29" t="str">
        <f>IF(A786="","",LOOKUP(A786,'Table 1'!$A$3:$A$9999,'Table 1'!$I$3:$I$9999))</f>
        <v/>
      </c>
      <c r="D786" s="117"/>
      <c r="E786" s="72" t="str">
        <f t="shared" si="2012"/>
        <v/>
      </c>
      <c r="F786" s="13" t="str">
        <f t="shared" ref="F786" si="2152">IFERROR(AVERAGE(D782:D786),"")</f>
        <v/>
      </c>
      <c r="G786" s="74" t="str">
        <f t="shared" ref="G786" si="2153">IFERROR(_xlfn.STDEV.S(D782:D786),"")</f>
        <v/>
      </c>
      <c r="H786" s="78" t="str">
        <f t="shared" si="2015"/>
        <v/>
      </c>
    </row>
    <row r="787" spans="1:8" s="139" customFormat="1" x14ac:dyDescent="0.2">
      <c r="A787" s="113"/>
      <c r="B787" s="113"/>
      <c r="C787" s="31" t="str">
        <f>IF(A787="","",LOOKUP(A787,'Table 1'!$A$3:$A$9999,'Table 1'!$I$3:$I$9999))</f>
        <v/>
      </c>
      <c r="D787" s="116"/>
      <c r="E787" s="70" t="str">
        <f t="shared" si="2012"/>
        <v/>
      </c>
      <c r="F787" s="15" t="str">
        <f t="shared" ref="F787" si="2154">IFERROR(AVERAGE(D787:D791),"")</f>
        <v/>
      </c>
      <c r="G787" s="15" t="str">
        <f t="shared" ref="G787" si="2155">IFERROR(_xlfn.STDEV.S(D787:D791),"")</f>
        <v/>
      </c>
      <c r="H787" s="76" t="str">
        <f t="shared" si="2015"/>
        <v/>
      </c>
    </row>
    <row r="788" spans="1:8" s="139" customFormat="1" x14ac:dyDescent="0.2">
      <c r="A788" s="30" t="str">
        <f t="shared" ref="A788" si="2156">IF(A787="","",A787)</f>
        <v/>
      </c>
      <c r="B788" s="30" t="str">
        <f t="shared" si="2044"/>
        <v/>
      </c>
      <c r="C788" s="30" t="str">
        <f>IF(A788="","",LOOKUP(A788,'Table 1'!$A$3:$A$9999,'Table 1'!$I$3:$I$9999))</f>
        <v/>
      </c>
      <c r="D788" s="115"/>
      <c r="E788" s="71" t="str">
        <f t="shared" si="2012"/>
        <v/>
      </c>
      <c r="F788" s="14" t="str">
        <f t="shared" ref="F788" si="2157">IFERROR(AVERAGE(D787:D791),"")</f>
        <v/>
      </c>
      <c r="G788" s="73" t="str">
        <f t="shared" ref="G788" si="2158">IFERROR(_xlfn.STDEV.S(D787:D791),"")</f>
        <v/>
      </c>
      <c r="H788" s="77" t="str">
        <f t="shared" si="2015"/>
        <v/>
      </c>
    </row>
    <row r="789" spans="1:8" s="139" customFormat="1" x14ac:dyDescent="0.2">
      <c r="A789" s="30" t="str">
        <f t="shared" ref="A789" si="2159">IF(A787="","",A787)</f>
        <v/>
      </c>
      <c r="B789" s="30" t="str">
        <f t="shared" si="2117"/>
        <v/>
      </c>
      <c r="C789" s="30" t="str">
        <f>IF(A789="","",LOOKUP(A789,'Table 1'!$A$3:$A$9999,'Table 1'!$I$3:$I$9999))</f>
        <v/>
      </c>
      <c r="D789" s="115"/>
      <c r="E789" s="71" t="str">
        <f t="shared" si="2012"/>
        <v/>
      </c>
      <c r="F789" s="14" t="str">
        <f t="shared" ref="F789" si="2160">IFERROR(AVERAGE(D787:D791),"")</f>
        <v/>
      </c>
      <c r="G789" s="73" t="str">
        <f t="shared" ref="G789" si="2161">IFERROR(_xlfn.STDEV.S(D787:D791),"")</f>
        <v/>
      </c>
      <c r="H789" s="77" t="str">
        <f t="shared" si="2015"/>
        <v/>
      </c>
    </row>
    <row r="790" spans="1:8" s="139" customFormat="1" x14ac:dyDescent="0.2">
      <c r="A790" s="30" t="str">
        <f t="shared" ref="A790" si="2162">IF(A787="","",A787)</f>
        <v/>
      </c>
      <c r="B790" s="30" t="str">
        <f t="shared" si="2120"/>
        <v/>
      </c>
      <c r="C790" s="30" t="str">
        <f>IF(A790="","",LOOKUP(A790,'Table 1'!$A$3:$A$9999,'Table 1'!$I$3:$I$9999))</f>
        <v/>
      </c>
      <c r="D790" s="115"/>
      <c r="E790" s="71" t="str">
        <f t="shared" si="2012"/>
        <v/>
      </c>
      <c r="F790" s="14" t="str">
        <f t="shared" ref="F790" si="2163">IFERROR(AVERAGE(D787:D791),"")</f>
        <v/>
      </c>
      <c r="G790" s="73" t="str">
        <f t="shared" ref="G790" si="2164">IFERROR(_xlfn.STDEV.S(D787:D791),"")</f>
        <v/>
      </c>
      <c r="H790" s="77" t="str">
        <f t="shared" si="2015"/>
        <v/>
      </c>
    </row>
    <row r="791" spans="1:8" s="139" customFormat="1" ht="16" thickBot="1" x14ac:dyDescent="0.25">
      <c r="A791" s="29" t="str">
        <f t="shared" ref="A791" si="2165">IF(A787="","",A787)</f>
        <v/>
      </c>
      <c r="B791" s="30" t="str">
        <f t="shared" si="2123"/>
        <v/>
      </c>
      <c r="C791" s="29" t="str">
        <f>IF(A791="","",LOOKUP(A791,'Table 1'!$A$3:$A$9999,'Table 1'!$I$3:$I$9999))</f>
        <v/>
      </c>
      <c r="D791" s="117"/>
      <c r="E791" s="72" t="str">
        <f t="shared" si="2012"/>
        <v/>
      </c>
      <c r="F791" s="13" t="str">
        <f t="shared" ref="F791" si="2166">IFERROR(AVERAGE(D787:D791),"")</f>
        <v/>
      </c>
      <c r="G791" s="74" t="str">
        <f t="shared" ref="G791" si="2167">IFERROR(_xlfn.STDEV.S(D787:D791),"")</f>
        <v/>
      </c>
      <c r="H791" s="78" t="str">
        <f t="shared" si="2015"/>
        <v/>
      </c>
    </row>
    <row r="792" spans="1:8" s="139" customFormat="1" x14ac:dyDescent="0.2">
      <c r="A792" s="113"/>
      <c r="B792" s="113"/>
      <c r="C792" s="31" t="str">
        <f>IF(A792="","",LOOKUP(A792,'Table 1'!$A$3:$A$9999,'Table 1'!$I$3:$I$9999))</f>
        <v/>
      </c>
      <c r="D792" s="116"/>
      <c r="E792" s="70" t="str">
        <f t="shared" si="2012"/>
        <v/>
      </c>
      <c r="F792" s="15" t="str">
        <f t="shared" ref="F792" si="2168">IFERROR(AVERAGE(D792:D796),"")</f>
        <v/>
      </c>
      <c r="G792" s="15" t="str">
        <f t="shared" ref="G792" si="2169">IFERROR(_xlfn.STDEV.S(D792:D796),"")</f>
        <v/>
      </c>
      <c r="H792" s="76" t="str">
        <f t="shared" si="2015"/>
        <v/>
      </c>
    </row>
    <row r="793" spans="1:8" s="139" customFormat="1" x14ac:dyDescent="0.2">
      <c r="A793" s="30" t="str">
        <f t="shared" ref="A793" si="2170">IF(A792="","",A792)</f>
        <v/>
      </c>
      <c r="B793" s="30" t="str">
        <f t="shared" si="2044"/>
        <v/>
      </c>
      <c r="C793" s="30" t="str">
        <f>IF(A793="","",LOOKUP(A793,'Table 1'!$A$3:$A$9999,'Table 1'!$I$3:$I$9999))</f>
        <v/>
      </c>
      <c r="D793" s="115"/>
      <c r="E793" s="71" t="str">
        <f t="shared" si="2012"/>
        <v/>
      </c>
      <c r="F793" s="14" t="str">
        <f t="shared" ref="F793" si="2171">IFERROR(AVERAGE(D792:D796),"")</f>
        <v/>
      </c>
      <c r="G793" s="73" t="str">
        <f t="shared" ref="G793" si="2172">IFERROR(_xlfn.STDEV.S(D792:D796),"")</f>
        <v/>
      </c>
      <c r="H793" s="77" t="str">
        <f t="shared" si="2015"/>
        <v/>
      </c>
    </row>
    <row r="794" spans="1:8" s="139" customFormat="1" x14ac:dyDescent="0.2">
      <c r="A794" s="30" t="str">
        <f t="shared" ref="A794:B809" si="2173">IF(A792="","",A792)</f>
        <v/>
      </c>
      <c r="B794" s="30" t="str">
        <f t="shared" si="2173"/>
        <v/>
      </c>
      <c r="C794" s="30" t="str">
        <f>IF(A794="","",LOOKUP(A794,'Table 1'!$A$3:$A$9999,'Table 1'!$I$3:$I$9999))</f>
        <v/>
      </c>
      <c r="D794" s="115"/>
      <c r="E794" s="71" t="str">
        <f t="shared" si="2012"/>
        <v/>
      </c>
      <c r="F794" s="14" t="str">
        <f t="shared" ref="F794" si="2174">IFERROR(AVERAGE(D792:D796),"")</f>
        <v/>
      </c>
      <c r="G794" s="73" t="str">
        <f t="shared" ref="G794" si="2175">IFERROR(_xlfn.STDEV.S(D792:D796),"")</f>
        <v/>
      </c>
      <c r="H794" s="77" t="str">
        <f t="shared" si="2015"/>
        <v/>
      </c>
    </row>
    <row r="795" spans="1:8" s="139" customFormat="1" x14ac:dyDescent="0.2">
      <c r="A795" s="30" t="str">
        <f t="shared" ref="A795:B810" si="2176">IF(A792="","",A792)</f>
        <v/>
      </c>
      <c r="B795" s="30" t="str">
        <f t="shared" si="2176"/>
        <v/>
      </c>
      <c r="C795" s="30" t="str">
        <f>IF(A795="","",LOOKUP(A795,'Table 1'!$A$3:$A$9999,'Table 1'!$I$3:$I$9999))</f>
        <v/>
      </c>
      <c r="D795" s="115"/>
      <c r="E795" s="71" t="str">
        <f t="shared" si="2012"/>
        <v/>
      </c>
      <c r="F795" s="14" t="str">
        <f t="shared" ref="F795" si="2177">IFERROR(AVERAGE(D792:D796),"")</f>
        <v/>
      </c>
      <c r="G795" s="73" t="str">
        <f t="shared" ref="G795" si="2178">IFERROR(_xlfn.STDEV.S(D792:D796),"")</f>
        <v/>
      </c>
      <c r="H795" s="77" t="str">
        <f t="shared" si="2015"/>
        <v/>
      </c>
    </row>
    <row r="796" spans="1:8" s="139" customFormat="1" ht="16" thickBot="1" x14ac:dyDescent="0.25">
      <c r="A796" s="29" t="str">
        <f t="shared" ref="A796:B811" si="2179">IF(A792="","",A792)</f>
        <v/>
      </c>
      <c r="B796" s="30" t="str">
        <f t="shared" si="2179"/>
        <v/>
      </c>
      <c r="C796" s="29" t="str">
        <f>IF(A796="","",LOOKUP(A796,'Table 1'!$A$3:$A$9999,'Table 1'!$I$3:$I$9999))</f>
        <v/>
      </c>
      <c r="D796" s="117"/>
      <c r="E796" s="72" t="str">
        <f t="shared" si="2012"/>
        <v/>
      </c>
      <c r="F796" s="13" t="str">
        <f t="shared" ref="F796" si="2180">IFERROR(AVERAGE(D792:D796),"")</f>
        <v/>
      </c>
      <c r="G796" s="74" t="str">
        <f t="shared" ref="G796" si="2181">IFERROR(_xlfn.STDEV.S(D792:D796),"")</f>
        <v/>
      </c>
      <c r="H796" s="78" t="str">
        <f t="shared" si="2015"/>
        <v/>
      </c>
    </row>
    <row r="797" spans="1:8" s="139" customFormat="1" x14ac:dyDescent="0.2">
      <c r="A797" s="113"/>
      <c r="B797" s="113"/>
      <c r="C797" s="31" t="str">
        <f>IF(A797="","",LOOKUP(A797,'Table 1'!$A$3:$A$9999,'Table 1'!$I$3:$I$9999))</f>
        <v/>
      </c>
      <c r="D797" s="116"/>
      <c r="E797" s="70" t="str">
        <f t="shared" si="2012"/>
        <v/>
      </c>
      <c r="F797" s="15" t="str">
        <f t="shared" ref="F797" si="2182">IFERROR(AVERAGE(D797:D801),"")</f>
        <v/>
      </c>
      <c r="G797" s="15" t="str">
        <f t="shared" ref="G797" si="2183">IFERROR(_xlfn.STDEV.S(D797:D801),"")</f>
        <v/>
      </c>
      <c r="H797" s="76" t="str">
        <f t="shared" si="2015"/>
        <v/>
      </c>
    </row>
    <row r="798" spans="1:8" s="139" customFormat="1" x14ac:dyDescent="0.2">
      <c r="A798" s="30" t="str">
        <f t="shared" ref="A798" si="2184">IF(A797="","",A797)</f>
        <v/>
      </c>
      <c r="B798" s="30" t="str">
        <f t="shared" si="2044"/>
        <v/>
      </c>
      <c r="C798" s="30" t="str">
        <f>IF(A798="","",LOOKUP(A798,'Table 1'!$A$3:$A$9999,'Table 1'!$I$3:$I$9999))</f>
        <v/>
      </c>
      <c r="D798" s="115"/>
      <c r="E798" s="71" t="str">
        <f t="shared" si="2012"/>
        <v/>
      </c>
      <c r="F798" s="14" t="str">
        <f t="shared" ref="F798" si="2185">IFERROR(AVERAGE(D797:D801),"")</f>
        <v/>
      </c>
      <c r="G798" s="73" t="str">
        <f t="shared" ref="G798" si="2186">IFERROR(_xlfn.STDEV.S(D797:D801),"")</f>
        <v/>
      </c>
      <c r="H798" s="77" t="str">
        <f t="shared" si="2015"/>
        <v/>
      </c>
    </row>
    <row r="799" spans="1:8" s="139" customFormat="1" x14ac:dyDescent="0.2">
      <c r="A799" s="30" t="str">
        <f t="shared" ref="A799" si="2187">IF(A797="","",A797)</f>
        <v/>
      </c>
      <c r="B799" s="30" t="str">
        <f t="shared" si="2173"/>
        <v/>
      </c>
      <c r="C799" s="30" t="str">
        <f>IF(A799="","",LOOKUP(A799,'Table 1'!$A$3:$A$9999,'Table 1'!$I$3:$I$9999))</f>
        <v/>
      </c>
      <c r="D799" s="115"/>
      <c r="E799" s="71" t="str">
        <f t="shared" si="2012"/>
        <v/>
      </c>
      <c r="F799" s="14" t="str">
        <f t="shared" ref="F799" si="2188">IFERROR(AVERAGE(D797:D801),"")</f>
        <v/>
      </c>
      <c r="G799" s="73" t="str">
        <f t="shared" ref="G799" si="2189">IFERROR(_xlfn.STDEV.S(D797:D801),"")</f>
        <v/>
      </c>
      <c r="H799" s="77" t="str">
        <f t="shared" si="2015"/>
        <v/>
      </c>
    </row>
    <row r="800" spans="1:8" s="139" customFormat="1" x14ac:dyDescent="0.2">
      <c r="A800" s="30" t="str">
        <f t="shared" ref="A800" si="2190">IF(A797="","",A797)</f>
        <v/>
      </c>
      <c r="B800" s="30" t="str">
        <f t="shared" si="2176"/>
        <v/>
      </c>
      <c r="C800" s="30" t="str">
        <f>IF(A800="","",LOOKUP(A800,'Table 1'!$A$3:$A$9999,'Table 1'!$I$3:$I$9999))</f>
        <v/>
      </c>
      <c r="D800" s="115"/>
      <c r="E800" s="71" t="str">
        <f t="shared" si="2012"/>
        <v/>
      </c>
      <c r="F800" s="14" t="str">
        <f t="shared" ref="F800" si="2191">IFERROR(AVERAGE(D797:D801),"")</f>
        <v/>
      </c>
      <c r="G800" s="73" t="str">
        <f t="shared" ref="G800" si="2192">IFERROR(_xlfn.STDEV.S(D797:D801),"")</f>
        <v/>
      </c>
      <c r="H800" s="77" t="str">
        <f t="shared" si="2015"/>
        <v/>
      </c>
    </row>
    <row r="801" spans="1:8" s="139" customFormat="1" ht="16" thickBot="1" x14ac:dyDescent="0.25">
      <c r="A801" s="29" t="str">
        <f t="shared" ref="A801" si="2193">IF(A797="","",A797)</f>
        <v/>
      </c>
      <c r="B801" s="30" t="str">
        <f t="shared" si="2179"/>
        <v/>
      </c>
      <c r="C801" s="29" t="str">
        <f>IF(A801="","",LOOKUP(A801,'Table 1'!$A$3:$A$9999,'Table 1'!$I$3:$I$9999))</f>
        <v/>
      </c>
      <c r="D801" s="117"/>
      <c r="E801" s="72" t="str">
        <f t="shared" ref="E801:E864" si="2194">IFERROR((D801-F801)/F801,"")</f>
        <v/>
      </c>
      <c r="F801" s="13" t="str">
        <f t="shared" ref="F801" si="2195">IFERROR(AVERAGE(D797:D801),"")</f>
        <v/>
      </c>
      <c r="G801" s="74" t="str">
        <f t="shared" ref="G801" si="2196">IFERROR(_xlfn.STDEV.S(D797:D801),"")</f>
        <v/>
      </c>
      <c r="H801" s="78" t="str">
        <f t="shared" ref="H801:H864" si="2197">IFERROR(G801/F801,"")</f>
        <v/>
      </c>
    </row>
    <row r="802" spans="1:8" s="139" customFormat="1" x14ac:dyDescent="0.2">
      <c r="A802" s="113"/>
      <c r="B802" s="113"/>
      <c r="C802" s="31" t="str">
        <f>IF(A802="","",LOOKUP(A802,'Table 1'!$A$3:$A$9999,'Table 1'!$I$3:$I$9999))</f>
        <v/>
      </c>
      <c r="D802" s="116"/>
      <c r="E802" s="70" t="str">
        <f t="shared" si="2194"/>
        <v/>
      </c>
      <c r="F802" s="15" t="str">
        <f t="shared" ref="F802" si="2198">IFERROR(AVERAGE(D802:D806),"")</f>
        <v/>
      </c>
      <c r="G802" s="15" t="str">
        <f t="shared" ref="G802" si="2199">IFERROR(_xlfn.STDEV.S(D802:D806),"")</f>
        <v/>
      </c>
      <c r="H802" s="76" t="str">
        <f t="shared" si="2197"/>
        <v/>
      </c>
    </row>
    <row r="803" spans="1:8" s="139" customFormat="1" x14ac:dyDescent="0.2">
      <c r="A803" s="30" t="str">
        <f t="shared" ref="A803" si="2200">IF(A802="","",A802)</f>
        <v/>
      </c>
      <c r="B803" s="30" t="str">
        <f t="shared" si="2044"/>
        <v/>
      </c>
      <c r="C803" s="30" t="str">
        <f>IF(A803="","",LOOKUP(A803,'Table 1'!$A$3:$A$9999,'Table 1'!$I$3:$I$9999))</f>
        <v/>
      </c>
      <c r="D803" s="115"/>
      <c r="E803" s="71" t="str">
        <f t="shared" si="2194"/>
        <v/>
      </c>
      <c r="F803" s="14" t="str">
        <f t="shared" ref="F803" si="2201">IFERROR(AVERAGE(D802:D806),"")</f>
        <v/>
      </c>
      <c r="G803" s="73" t="str">
        <f t="shared" ref="G803" si="2202">IFERROR(_xlfn.STDEV.S(D802:D806),"")</f>
        <v/>
      </c>
      <c r="H803" s="77" t="str">
        <f t="shared" si="2197"/>
        <v/>
      </c>
    </row>
    <row r="804" spans="1:8" s="139" customFormat="1" x14ac:dyDescent="0.2">
      <c r="A804" s="30" t="str">
        <f t="shared" ref="A804" si="2203">IF(A802="","",A802)</f>
        <v/>
      </c>
      <c r="B804" s="30" t="str">
        <f t="shared" si="2173"/>
        <v/>
      </c>
      <c r="C804" s="30" t="str">
        <f>IF(A804="","",LOOKUP(A804,'Table 1'!$A$3:$A$9999,'Table 1'!$I$3:$I$9999))</f>
        <v/>
      </c>
      <c r="D804" s="115"/>
      <c r="E804" s="71" t="str">
        <f t="shared" si="2194"/>
        <v/>
      </c>
      <c r="F804" s="14" t="str">
        <f t="shared" ref="F804" si="2204">IFERROR(AVERAGE(D802:D806),"")</f>
        <v/>
      </c>
      <c r="G804" s="73" t="str">
        <f t="shared" ref="G804" si="2205">IFERROR(_xlfn.STDEV.S(D802:D806),"")</f>
        <v/>
      </c>
      <c r="H804" s="77" t="str">
        <f t="shared" si="2197"/>
        <v/>
      </c>
    </row>
    <row r="805" spans="1:8" s="139" customFormat="1" x14ac:dyDescent="0.2">
      <c r="A805" s="30" t="str">
        <f t="shared" ref="A805" si="2206">IF(A802="","",A802)</f>
        <v/>
      </c>
      <c r="B805" s="30" t="str">
        <f t="shared" si="2176"/>
        <v/>
      </c>
      <c r="C805" s="30" t="str">
        <f>IF(A805="","",LOOKUP(A805,'Table 1'!$A$3:$A$9999,'Table 1'!$I$3:$I$9999))</f>
        <v/>
      </c>
      <c r="D805" s="115"/>
      <c r="E805" s="71" t="str">
        <f t="shared" si="2194"/>
        <v/>
      </c>
      <c r="F805" s="14" t="str">
        <f t="shared" ref="F805" si="2207">IFERROR(AVERAGE(D802:D806),"")</f>
        <v/>
      </c>
      <c r="G805" s="73" t="str">
        <f t="shared" ref="G805" si="2208">IFERROR(_xlfn.STDEV.S(D802:D806),"")</f>
        <v/>
      </c>
      <c r="H805" s="77" t="str">
        <f t="shared" si="2197"/>
        <v/>
      </c>
    </row>
    <row r="806" spans="1:8" s="139" customFormat="1" ht="16" thickBot="1" x14ac:dyDescent="0.25">
      <c r="A806" s="29" t="str">
        <f t="shared" ref="A806" si="2209">IF(A802="","",A802)</f>
        <v/>
      </c>
      <c r="B806" s="30" t="str">
        <f t="shared" si="2179"/>
        <v/>
      </c>
      <c r="C806" s="29" t="str">
        <f>IF(A806="","",LOOKUP(A806,'Table 1'!$A$3:$A$9999,'Table 1'!$I$3:$I$9999))</f>
        <v/>
      </c>
      <c r="D806" s="117"/>
      <c r="E806" s="72" t="str">
        <f t="shared" si="2194"/>
        <v/>
      </c>
      <c r="F806" s="13" t="str">
        <f t="shared" ref="F806" si="2210">IFERROR(AVERAGE(D802:D806),"")</f>
        <v/>
      </c>
      <c r="G806" s="74" t="str">
        <f t="shared" ref="G806" si="2211">IFERROR(_xlfn.STDEV.S(D802:D806),"")</f>
        <v/>
      </c>
      <c r="H806" s="78" t="str">
        <f t="shared" si="2197"/>
        <v/>
      </c>
    </row>
    <row r="807" spans="1:8" s="139" customFormat="1" x14ac:dyDescent="0.2">
      <c r="A807" s="113"/>
      <c r="B807" s="113"/>
      <c r="C807" s="31" t="str">
        <f>IF(A807="","",LOOKUP(A807,'Table 1'!$A$3:$A$9999,'Table 1'!$I$3:$I$9999))</f>
        <v/>
      </c>
      <c r="D807" s="116"/>
      <c r="E807" s="70" t="str">
        <f t="shared" si="2194"/>
        <v/>
      </c>
      <c r="F807" s="15" t="str">
        <f t="shared" ref="F807" si="2212">IFERROR(AVERAGE(D807:D811),"")</f>
        <v/>
      </c>
      <c r="G807" s="15" t="str">
        <f t="shared" ref="G807" si="2213">IFERROR(_xlfn.STDEV.S(D807:D811),"")</f>
        <v/>
      </c>
      <c r="H807" s="76" t="str">
        <f t="shared" si="2197"/>
        <v/>
      </c>
    </row>
    <row r="808" spans="1:8" s="139" customFormat="1" x14ac:dyDescent="0.2">
      <c r="A808" s="30" t="str">
        <f t="shared" ref="A808" si="2214">IF(A807="","",A807)</f>
        <v/>
      </c>
      <c r="B808" s="30" t="str">
        <f t="shared" si="2044"/>
        <v/>
      </c>
      <c r="C808" s="30" t="str">
        <f>IF(A808="","",LOOKUP(A808,'Table 1'!$A$3:$A$9999,'Table 1'!$I$3:$I$9999))</f>
        <v/>
      </c>
      <c r="D808" s="115"/>
      <c r="E808" s="71" t="str">
        <f t="shared" si="2194"/>
        <v/>
      </c>
      <c r="F808" s="14" t="str">
        <f t="shared" ref="F808" si="2215">IFERROR(AVERAGE(D807:D811),"")</f>
        <v/>
      </c>
      <c r="G808" s="73" t="str">
        <f t="shared" ref="G808" si="2216">IFERROR(_xlfn.STDEV.S(D807:D811),"")</f>
        <v/>
      </c>
      <c r="H808" s="77" t="str">
        <f t="shared" si="2197"/>
        <v/>
      </c>
    </row>
    <row r="809" spans="1:8" s="139" customFormat="1" x14ac:dyDescent="0.2">
      <c r="A809" s="30" t="str">
        <f t="shared" ref="A809" si="2217">IF(A807="","",A807)</f>
        <v/>
      </c>
      <c r="B809" s="30" t="str">
        <f t="shared" si="2173"/>
        <v/>
      </c>
      <c r="C809" s="30" t="str">
        <f>IF(A809="","",LOOKUP(A809,'Table 1'!$A$3:$A$9999,'Table 1'!$I$3:$I$9999))</f>
        <v/>
      </c>
      <c r="D809" s="115"/>
      <c r="E809" s="71" t="str">
        <f t="shared" si="2194"/>
        <v/>
      </c>
      <c r="F809" s="14" t="str">
        <f t="shared" ref="F809" si="2218">IFERROR(AVERAGE(D807:D811),"")</f>
        <v/>
      </c>
      <c r="G809" s="73" t="str">
        <f t="shared" ref="G809" si="2219">IFERROR(_xlfn.STDEV.S(D807:D811),"")</f>
        <v/>
      </c>
      <c r="H809" s="77" t="str">
        <f t="shared" si="2197"/>
        <v/>
      </c>
    </row>
    <row r="810" spans="1:8" s="139" customFormat="1" x14ac:dyDescent="0.2">
      <c r="A810" s="30" t="str">
        <f t="shared" ref="A810" si="2220">IF(A807="","",A807)</f>
        <v/>
      </c>
      <c r="B810" s="30" t="str">
        <f t="shared" si="2176"/>
        <v/>
      </c>
      <c r="C810" s="30" t="str">
        <f>IF(A810="","",LOOKUP(A810,'Table 1'!$A$3:$A$9999,'Table 1'!$I$3:$I$9999))</f>
        <v/>
      </c>
      <c r="D810" s="115"/>
      <c r="E810" s="71" t="str">
        <f t="shared" si="2194"/>
        <v/>
      </c>
      <c r="F810" s="14" t="str">
        <f t="shared" ref="F810" si="2221">IFERROR(AVERAGE(D807:D811),"")</f>
        <v/>
      </c>
      <c r="G810" s="73" t="str">
        <f t="shared" ref="G810" si="2222">IFERROR(_xlfn.STDEV.S(D807:D811),"")</f>
        <v/>
      </c>
      <c r="H810" s="77" t="str">
        <f t="shared" si="2197"/>
        <v/>
      </c>
    </row>
    <row r="811" spans="1:8" s="139" customFormat="1" ht="16" thickBot="1" x14ac:dyDescent="0.25">
      <c r="A811" s="29" t="str">
        <f t="shared" ref="A811" si="2223">IF(A807="","",A807)</f>
        <v/>
      </c>
      <c r="B811" s="30" t="str">
        <f t="shared" si="2179"/>
        <v/>
      </c>
      <c r="C811" s="29" t="str">
        <f>IF(A811="","",LOOKUP(A811,'Table 1'!$A$3:$A$9999,'Table 1'!$I$3:$I$9999))</f>
        <v/>
      </c>
      <c r="D811" s="117"/>
      <c r="E811" s="72" t="str">
        <f t="shared" si="2194"/>
        <v/>
      </c>
      <c r="F811" s="13" t="str">
        <f t="shared" ref="F811" si="2224">IFERROR(AVERAGE(D807:D811),"")</f>
        <v/>
      </c>
      <c r="G811" s="74" t="str">
        <f t="shared" ref="G811" si="2225">IFERROR(_xlfn.STDEV.S(D807:D811),"")</f>
        <v/>
      </c>
      <c r="H811" s="78" t="str">
        <f t="shared" si="2197"/>
        <v/>
      </c>
    </row>
    <row r="812" spans="1:8" s="139" customFormat="1" x14ac:dyDescent="0.2">
      <c r="A812" s="113"/>
      <c r="B812" s="113"/>
      <c r="C812" s="31" t="str">
        <f>IF(A812="","",LOOKUP(A812,'Table 1'!$A$3:$A$9999,'Table 1'!$I$3:$I$9999))</f>
        <v/>
      </c>
      <c r="D812" s="116"/>
      <c r="E812" s="70" t="str">
        <f t="shared" si="2194"/>
        <v/>
      </c>
      <c r="F812" s="15" t="str">
        <f t="shared" ref="F812" si="2226">IFERROR(AVERAGE(D812:D816),"")</f>
        <v/>
      </c>
      <c r="G812" s="15" t="str">
        <f t="shared" ref="G812" si="2227">IFERROR(_xlfn.STDEV.S(D812:D816),"")</f>
        <v/>
      </c>
      <c r="H812" s="76" t="str">
        <f t="shared" si="2197"/>
        <v/>
      </c>
    </row>
    <row r="813" spans="1:8" s="139" customFormat="1" x14ac:dyDescent="0.2">
      <c r="A813" s="30" t="str">
        <f t="shared" ref="A813:B843" si="2228">IF(A812="","",A812)</f>
        <v/>
      </c>
      <c r="B813" s="30" t="str">
        <f t="shared" si="2228"/>
        <v/>
      </c>
      <c r="C813" s="30" t="str">
        <f>IF(A813="","",LOOKUP(A813,'Table 1'!$A$3:$A$9999,'Table 1'!$I$3:$I$9999))</f>
        <v/>
      </c>
      <c r="D813" s="115"/>
      <c r="E813" s="71" t="str">
        <f t="shared" si="2194"/>
        <v/>
      </c>
      <c r="F813" s="14" t="str">
        <f t="shared" ref="F813" si="2229">IFERROR(AVERAGE(D812:D816),"")</f>
        <v/>
      </c>
      <c r="G813" s="73" t="str">
        <f t="shared" ref="G813" si="2230">IFERROR(_xlfn.STDEV.S(D812:D816),"")</f>
        <v/>
      </c>
      <c r="H813" s="77" t="str">
        <f t="shared" si="2197"/>
        <v/>
      </c>
    </row>
    <row r="814" spans="1:8" s="139" customFormat="1" x14ac:dyDescent="0.2">
      <c r="A814" s="30" t="str">
        <f t="shared" ref="A814:B829" si="2231">IF(A812="","",A812)</f>
        <v/>
      </c>
      <c r="B814" s="30" t="str">
        <f t="shared" si="2231"/>
        <v/>
      </c>
      <c r="C814" s="30" t="str">
        <f>IF(A814="","",LOOKUP(A814,'Table 1'!$A$3:$A$9999,'Table 1'!$I$3:$I$9999))</f>
        <v/>
      </c>
      <c r="D814" s="115"/>
      <c r="E814" s="71" t="str">
        <f t="shared" si="2194"/>
        <v/>
      </c>
      <c r="F814" s="14" t="str">
        <f t="shared" ref="F814" si="2232">IFERROR(AVERAGE(D812:D816),"")</f>
        <v/>
      </c>
      <c r="G814" s="73" t="str">
        <f t="shared" ref="G814" si="2233">IFERROR(_xlfn.STDEV.S(D812:D816),"")</f>
        <v/>
      </c>
      <c r="H814" s="77" t="str">
        <f t="shared" si="2197"/>
        <v/>
      </c>
    </row>
    <row r="815" spans="1:8" s="139" customFormat="1" x14ac:dyDescent="0.2">
      <c r="A815" s="30" t="str">
        <f t="shared" ref="A815:B830" si="2234">IF(A812="","",A812)</f>
        <v/>
      </c>
      <c r="B815" s="30" t="str">
        <f t="shared" si="2234"/>
        <v/>
      </c>
      <c r="C815" s="30" t="str">
        <f>IF(A815="","",LOOKUP(A815,'Table 1'!$A$3:$A$9999,'Table 1'!$I$3:$I$9999))</f>
        <v/>
      </c>
      <c r="D815" s="115"/>
      <c r="E815" s="71" t="str">
        <f t="shared" si="2194"/>
        <v/>
      </c>
      <c r="F815" s="14" t="str">
        <f t="shared" ref="F815" si="2235">IFERROR(AVERAGE(D812:D816),"")</f>
        <v/>
      </c>
      <c r="G815" s="73" t="str">
        <f t="shared" ref="G815" si="2236">IFERROR(_xlfn.STDEV.S(D812:D816),"")</f>
        <v/>
      </c>
      <c r="H815" s="77" t="str">
        <f t="shared" si="2197"/>
        <v/>
      </c>
    </row>
    <row r="816" spans="1:8" s="139" customFormat="1" ht="16" thickBot="1" x14ac:dyDescent="0.25">
      <c r="A816" s="29" t="str">
        <f t="shared" ref="A816:B831" si="2237">IF(A812="","",A812)</f>
        <v/>
      </c>
      <c r="B816" s="30" t="str">
        <f t="shared" si="2237"/>
        <v/>
      </c>
      <c r="C816" s="29" t="str">
        <f>IF(A816="","",LOOKUP(A816,'Table 1'!$A$3:$A$9999,'Table 1'!$I$3:$I$9999))</f>
        <v/>
      </c>
      <c r="D816" s="117"/>
      <c r="E816" s="72" t="str">
        <f t="shared" si="2194"/>
        <v/>
      </c>
      <c r="F816" s="13" t="str">
        <f t="shared" ref="F816" si="2238">IFERROR(AVERAGE(D812:D816),"")</f>
        <v/>
      </c>
      <c r="G816" s="74" t="str">
        <f t="shared" ref="G816" si="2239">IFERROR(_xlfn.STDEV.S(D812:D816),"")</f>
        <v/>
      </c>
      <c r="H816" s="78" t="str">
        <f t="shared" si="2197"/>
        <v/>
      </c>
    </row>
    <row r="817" spans="1:8" s="139" customFormat="1" x14ac:dyDescent="0.2">
      <c r="A817" s="113"/>
      <c r="B817" s="113"/>
      <c r="C817" s="31" t="str">
        <f>IF(A817="","",LOOKUP(A817,'Table 1'!$A$3:$A$9999,'Table 1'!$I$3:$I$9999))</f>
        <v/>
      </c>
      <c r="D817" s="116"/>
      <c r="E817" s="70" t="str">
        <f t="shared" si="2194"/>
        <v/>
      </c>
      <c r="F817" s="15" t="str">
        <f t="shared" ref="F817" si="2240">IFERROR(AVERAGE(D817:D821),"")</f>
        <v/>
      </c>
      <c r="G817" s="15" t="str">
        <f t="shared" ref="G817" si="2241">IFERROR(_xlfn.STDEV.S(D817:D821),"")</f>
        <v/>
      </c>
      <c r="H817" s="76" t="str">
        <f t="shared" si="2197"/>
        <v/>
      </c>
    </row>
    <row r="818" spans="1:8" s="139" customFormat="1" x14ac:dyDescent="0.2">
      <c r="A818" s="30" t="str">
        <f t="shared" ref="A818" si="2242">IF(A817="","",A817)</f>
        <v/>
      </c>
      <c r="B818" s="30" t="str">
        <f t="shared" si="2228"/>
        <v/>
      </c>
      <c r="C818" s="30" t="str">
        <f>IF(A818="","",LOOKUP(A818,'Table 1'!$A$3:$A$9999,'Table 1'!$I$3:$I$9999))</f>
        <v/>
      </c>
      <c r="D818" s="115"/>
      <c r="E818" s="71" t="str">
        <f t="shared" si="2194"/>
        <v/>
      </c>
      <c r="F818" s="14" t="str">
        <f t="shared" ref="F818" si="2243">IFERROR(AVERAGE(D817:D821),"")</f>
        <v/>
      </c>
      <c r="G818" s="73" t="str">
        <f t="shared" ref="G818" si="2244">IFERROR(_xlfn.STDEV.S(D817:D821),"")</f>
        <v/>
      </c>
      <c r="H818" s="77" t="str">
        <f t="shared" si="2197"/>
        <v/>
      </c>
    </row>
    <row r="819" spans="1:8" s="139" customFormat="1" x14ac:dyDescent="0.2">
      <c r="A819" s="30" t="str">
        <f t="shared" ref="A819" si="2245">IF(A817="","",A817)</f>
        <v/>
      </c>
      <c r="B819" s="30" t="str">
        <f t="shared" si="2231"/>
        <v/>
      </c>
      <c r="C819" s="30" t="str">
        <f>IF(A819="","",LOOKUP(A819,'Table 1'!$A$3:$A$9999,'Table 1'!$I$3:$I$9999))</f>
        <v/>
      </c>
      <c r="D819" s="115"/>
      <c r="E819" s="71" t="str">
        <f t="shared" si="2194"/>
        <v/>
      </c>
      <c r="F819" s="14" t="str">
        <f t="shared" ref="F819" si="2246">IFERROR(AVERAGE(D817:D821),"")</f>
        <v/>
      </c>
      <c r="G819" s="73" t="str">
        <f t="shared" ref="G819" si="2247">IFERROR(_xlfn.STDEV.S(D817:D821),"")</f>
        <v/>
      </c>
      <c r="H819" s="77" t="str">
        <f t="shared" si="2197"/>
        <v/>
      </c>
    </row>
    <row r="820" spans="1:8" s="139" customFormat="1" x14ac:dyDescent="0.2">
      <c r="A820" s="30" t="str">
        <f t="shared" ref="A820" si="2248">IF(A817="","",A817)</f>
        <v/>
      </c>
      <c r="B820" s="30" t="str">
        <f t="shared" si="2234"/>
        <v/>
      </c>
      <c r="C820" s="30" t="str">
        <f>IF(A820="","",LOOKUP(A820,'Table 1'!$A$3:$A$9999,'Table 1'!$I$3:$I$9999))</f>
        <v/>
      </c>
      <c r="D820" s="115"/>
      <c r="E820" s="71" t="str">
        <f t="shared" si="2194"/>
        <v/>
      </c>
      <c r="F820" s="14" t="str">
        <f t="shared" ref="F820" si="2249">IFERROR(AVERAGE(D817:D821),"")</f>
        <v/>
      </c>
      <c r="G820" s="73" t="str">
        <f t="shared" ref="G820" si="2250">IFERROR(_xlfn.STDEV.S(D817:D821),"")</f>
        <v/>
      </c>
      <c r="H820" s="77" t="str">
        <f t="shared" si="2197"/>
        <v/>
      </c>
    </row>
    <row r="821" spans="1:8" s="139" customFormat="1" ht="16" thickBot="1" x14ac:dyDescent="0.25">
      <c r="A821" s="29" t="str">
        <f t="shared" ref="A821" si="2251">IF(A817="","",A817)</f>
        <v/>
      </c>
      <c r="B821" s="30" t="str">
        <f t="shared" si="2237"/>
        <v/>
      </c>
      <c r="C821" s="29" t="str">
        <f>IF(A821="","",LOOKUP(A821,'Table 1'!$A$3:$A$9999,'Table 1'!$I$3:$I$9999))</f>
        <v/>
      </c>
      <c r="D821" s="117"/>
      <c r="E821" s="72" t="str">
        <f t="shared" si="2194"/>
        <v/>
      </c>
      <c r="F821" s="13" t="str">
        <f t="shared" ref="F821" si="2252">IFERROR(AVERAGE(D817:D821),"")</f>
        <v/>
      </c>
      <c r="G821" s="74" t="str">
        <f t="shared" ref="G821" si="2253">IFERROR(_xlfn.STDEV.S(D817:D821),"")</f>
        <v/>
      </c>
      <c r="H821" s="78" t="str">
        <f t="shared" si="2197"/>
        <v/>
      </c>
    </row>
    <row r="822" spans="1:8" s="139" customFormat="1" x14ac:dyDescent="0.2">
      <c r="A822" s="113"/>
      <c r="B822" s="113"/>
      <c r="C822" s="31" t="str">
        <f>IF(A822="","",LOOKUP(A822,'Table 1'!$A$3:$A$9999,'Table 1'!$I$3:$I$9999))</f>
        <v/>
      </c>
      <c r="D822" s="116"/>
      <c r="E822" s="70" t="str">
        <f t="shared" si="2194"/>
        <v/>
      </c>
      <c r="F822" s="15" t="str">
        <f t="shared" ref="F822" si="2254">IFERROR(AVERAGE(D822:D826),"")</f>
        <v/>
      </c>
      <c r="G822" s="15" t="str">
        <f t="shared" ref="G822" si="2255">IFERROR(_xlfn.STDEV.S(D822:D826),"")</f>
        <v/>
      </c>
      <c r="H822" s="76" t="str">
        <f t="shared" si="2197"/>
        <v/>
      </c>
    </row>
    <row r="823" spans="1:8" s="139" customFormat="1" x14ac:dyDescent="0.2">
      <c r="A823" s="30" t="str">
        <f t="shared" ref="A823" si="2256">IF(A822="","",A822)</f>
        <v/>
      </c>
      <c r="B823" s="30" t="str">
        <f t="shared" si="2228"/>
        <v/>
      </c>
      <c r="C823" s="30" t="str">
        <f>IF(A823="","",LOOKUP(A823,'Table 1'!$A$3:$A$9999,'Table 1'!$I$3:$I$9999))</f>
        <v/>
      </c>
      <c r="D823" s="115"/>
      <c r="E823" s="71" t="str">
        <f t="shared" si="2194"/>
        <v/>
      </c>
      <c r="F823" s="14" t="str">
        <f t="shared" ref="F823" si="2257">IFERROR(AVERAGE(D822:D826),"")</f>
        <v/>
      </c>
      <c r="G823" s="73" t="str">
        <f t="shared" ref="G823" si="2258">IFERROR(_xlfn.STDEV.S(D822:D826),"")</f>
        <v/>
      </c>
      <c r="H823" s="77" t="str">
        <f t="shared" si="2197"/>
        <v/>
      </c>
    </row>
    <row r="824" spans="1:8" s="139" customFormat="1" x14ac:dyDescent="0.2">
      <c r="A824" s="30" t="str">
        <f t="shared" ref="A824" si="2259">IF(A822="","",A822)</f>
        <v/>
      </c>
      <c r="B824" s="30" t="str">
        <f t="shared" si="2231"/>
        <v/>
      </c>
      <c r="C824" s="30" t="str">
        <f>IF(A824="","",LOOKUP(A824,'Table 1'!$A$3:$A$9999,'Table 1'!$I$3:$I$9999))</f>
        <v/>
      </c>
      <c r="D824" s="115"/>
      <c r="E824" s="71" t="str">
        <f t="shared" si="2194"/>
        <v/>
      </c>
      <c r="F824" s="14" t="str">
        <f t="shared" ref="F824" si="2260">IFERROR(AVERAGE(D822:D826),"")</f>
        <v/>
      </c>
      <c r="G824" s="73" t="str">
        <f t="shared" ref="G824" si="2261">IFERROR(_xlfn.STDEV.S(D822:D826),"")</f>
        <v/>
      </c>
      <c r="H824" s="77" t="str">
        <f t="shared" si="2197"/>
        <v/>
      </c>
    </row>
    <row r="825" spans="1:8" s="139" customFormat="1" x14ac:dyDescent="0.2">
      <c r="A825" s="30" t="str">
        <f t="shared" ref="A825" si="2262">IF(A822="","",A822)</f>
        <v/>
      </c>
      <c r="B825" s="30" t="str">
        <f t="shared" si="2234"/>
        <v/>
      </c>
      <c r="C825" s="30" t="str">
        <f>IF(A825="","",LOOKUP(A825,'Table 1'!$A$3:$A$9999,'Table 1'!$I$3:$I$9999))</f>
        <v/>
      </c>
      <c r="D825" s="115"/>
      <c r="E825" s="71" t="str">
        <f t="shared" si="2194"/>
        <v/>
      </c>
      <c r="F825" s="14" t="str">
        <f t="shared" ref="F825" si="2263">IFERROR(AVERAGE(D822:D826),"")</f>
        <v/>
      </c>
      <c r="G825" s="73" t="str">
        <f t="shared" ref="G825" si="2264">IFERROR(_xlfn.STDEV.S(D822:D826),"")</f>
        <v/>
      </c>
      <c r="H825" s="77" t="str">
        <f t="shared" si="2197"/>
        <v/>
      </c>
    </row>
    <row r="826" spans="1:8" s="139" customFormat="1" ht="16" thickBot="1" x14ac:dyDescent="0.25">
      <c r="A826" s="29" t="str">
        <f t="shared" ref="A826" si="2265">IF(A822="","",A822)</f>
        <v/>
      </c>
      <c r="B826" s="30" t="str">
        <f t="shared" si="2237"/>
        <v/>
      </c>
      <c r="C826" s="29" t="str">
        <f>IF(A826="","",LOOKUP(A826,'Table 1'!$A$3:$A$9999,'Table 1'!$I$3:$I$9999))</f>
        <v/>
      </c>
      <c r="D826" s="117"/>
      <c r="E826" s="72" t="str">
        <f t="shared" si="2194"/>
        <v/>
      </c>
      <c r="F826" s="13" t="str">
        <f t="shared" ref="F826" si="2266">IFERROR(AVERAGE(D822:D826),"")</f>
        <v/>
      </c>
      <c r="G826" s="74" t="str">
        <f t="shared" ref="G826" si="2267">IFERROR(_xlfn.STDEV.S(D822:D826),"")</f>
        <v/>
      </c>
      <c r="H826" s="78" t="str">
        <f t="shared" si="2197"/>
        <v/>
      </c>
    </row>
    <row r="827" spans="1:8" s="139" customFormat="1" x14ac:dyDescent="0.2">
      <c r="A827" s="113"/>
      <c r="B827" s="113"/>
      <c r="C827" s="31" t="str">
        <f>IF(A827="","",LOOKUP(A827,'Table 1'!$A$3:$A$9999,'Table 1'!$I$3:$I$9999))</f>
        <v/>
      </c>
      <c r="D827" s="116"/>
      <c r="E827" s="70" t="str">
        <f t="shared" si="2194"/>
        <v/>
      </c>
      <c r="F827" s="15" t="str">
        <f t="shared" ref="F827" si="2268">IFERROR(AVERAGE(D827:D831),"")</f>
        <v/>
      </c>
      <c r="G827" s="15" t="str">
        <f t="shared" ref="G827" si="2269">IFERROR(_xlfn.STDEV.S(D827:D831),"")</f>
        <v/>
      </c>
      <c r="H827" s="76" t="str">
        <f t="shared" si="2197"/>
        <v/>
      </c>
    </row>
    <row r="828" spans="1:8" s="139" customFormat="1" x14ac:dyDescent="0.2">
      <c r="A828" s="30" t="str">
        <f t="shared" ref="A828" si="2270">IF(A827="","",A827)</f>
        <v/>
      </c>
      <c r="B828" s="30" t="str">
        <f t="shared" si="2228"/>
        <v/>
      </c>
      <c r="C828" s="30" t="str">
        <f>IF(A828="","",LOOKUP(A828,'Table 1'!$A$3:$A$9999,'Table 1'!$I$3:$I$9999))</f>
        <v/>
      </c>
      <c r="D828" s="115"/>
      <c r="E828" s="71" t="str">
        <f t="shared" si="2194"/>
        <v/>
      </c>
      <c r="F828" s="14" t="str">
        <f t="shared" ref="F828" si="2271">IFERROR(AVERAGE(D827:D831),"")</f>
        <v/>
      </c>
      <c r="G828" s="73" t="str">
        <f t="shared" ref="G828" si="2272">IFERROR(_xlfn.STDEV.S(D827:D831),"")</f>
        <v/>
      </c>
      <c r="H828" s="77" t="str">
        <f t="shared" si="2197"/>
        <v/>
      </c>
    </row>
    <row r="829" spans="1:8" s="139" customFormat="1" x14ac:dyDescent="0.2">
      <c r="A829" s="30" t="str">
        <f t="shared" ref="A829" si="2273">IF(A827="","",A827)</f>
        <v/>
      </c>
      <c r="B829" s="30" t="str">
        <f t="shared" si="2231"/>
        <v/>
      </c>
      <c r="C829" s="30" t="str">
        <f>IF(A829="","",LOOKUP(A829,'Table 1'!$A$3:$A$9999,'Table 1'!$I$3:$I$9999))</f>
        <v/>
      </c>
      <c r="D829" s="115"/>
      <c r="E829" s="71" t="str">
        <f t="shared" si="2194"/>
        <v/>
      </c>
      <c r="F829" s="14" t="str">
        <f t="shared" ref="F829" si="2274">IFERROR(AVERAGE(D827:D831),"")</f>
        <v/>
      </c>
      <c r="G829" s="73" t="str">
        <f t="shared" ref="G829" si="2275">IFERROR(_xlfn.STDEV.S(D827:D831),"")</f>
        <v/>
      </c>
      <c r="H829" s="77" t="str">
        <f t="shared" si="2197"/>
        <v/>
      </c>
    </row>
    <row r="830" spans="1:8" s="139" customFormat="1" x14ac:dyDescent="0.2">
      <c r="A830" s="30" t="str">
        <f t="shared" ref="A830" si="2276">IF(A827="","",A827)</f>
        <v/>
      </c>
      <c r="B830" s="30" t="str">
        <f t="shared" si="2234"/>
        <v/>
      </c>
      <c r="C830" s="30" t="str">
        <f>IF(A830="","",LOOKUP(A830,'Table 1'!$A$3:$A$9999,'Table 1'!$I$3:$I$9999))</f>
        <v/>
      </c>
      <c r="D830" s="115"/>
      <c r="E830" s="71" t="str">
        <f t="shared" si="2194"/>
        <v/>
      </c>
      <c r="F830" s="14" t="str">
        <f t="shared" ref="F830" si="2277">IFERROR(AVERAGE(D827:D831),"")</f>
        <v/>
      </c>
      <c r="G830" s="73" t="str">
        <f t="shared" ref="G830" si="2278">IFERROR(_xlfn.STDEV.S(D827:D831),"")</f>
        <v/>
      </c>
      <c r="H830" s="77" t="str">
        <f t="shared" si="2197"/>
        <v/>
      </c>
    </row>
    <row r="831" spans="1:8" s="139" customFormat="1" ht="16" thickBot="1" x14ac:dyDescent="0.25">
      <c r="A831" s="29" t="str">
        <f t="shared" ref="A831" si="2279">IF(A827="","",A827)</f>
        <v/>
      </c>
      <c r="B831" s="30" t="str">
        <f t="shared" si="2237"/>
        <v/>
      </c>
      <c r="C831" s="29" t="str">
        <f>IF(A831="","",LOOKUP(A831,'Table 1'!$A$3:$A$9999,'Table 1'!$I$3:$I$9999))</f>
        <v/>
      </c>
      <c r="D831" s="117"/>
      <c r="E831" s="72" t="str">
        <f t="shared" si="2194"/>
        <v/>
      </c>
      <c r="F831" s="13" t="str">
        <f t="shared" ref="F831" si="2280">IFERROR(AVERAGE(D827:D831),"")</f>
        <v/>
      </c>
      <c r="G831" s="74" t="str">
        <f t="shared" ref="G831" si="2281">IFERROR(_xlfn.STDEV.S(D827:D831),"")</f>
        <v/>
      </c>
      <c r="H831" s="78" t="str">
        <f t="shared" si="2197"/>
        <v/>
      </c>
    </row>
    <row r="832" spans="1:8" s="139" customFormat="1" x14ac:dyDescent="0.2">
      <c r="A832" s="113"/>
      <c r="B832" s="113"/>
      <c r="C832" s="31" t="str">
        <f>IF(A832="","",LOOKUP(A832,'Table 1'!$A$3:$A$9999,'Table 1'!$I$3:$I$9999))</f>
        <v/>
      </c>
      <c r="D832" s="116"/>
      <c r="E832" s="70" t="str">
        <f t="shared" si="2194"/>
        <v/>
      </c>
      <c r="F832" s="15" t="str">
        <f t="shared" ref="F832" si="2282">IFERROR(AVERAGE(D832:D836),"")</f>
        <v/>
      </c>
      <c r="G832" s="15" t="str">
        <f t="shared" ref="G832" si="2283">IFERROR(_xlfn.STDEV.S(D832:D836),"")</f>
        <v/>
      </c>
      <c r="H832" s="76" t="str">
        <f t="shared" si="2197"/>
        <v/>
      </c>
    </row>
    <row r="833" spans="1:8" s="139" customFormat="1" x14ac:dyDescent="0.2">
      <c r="A833" s="30" t="str">
        <f t="shared" ref="A833" si="2284">IF(A832="","",A832)</f>
        <v/>
      </c>
      <c r="B833" s="30" t="str">
        <f t="shared" si="2228"/>
        <v/>
      </c>
      <c r="C833" s="30" t="str">
        <f>IF(A833="","",LOOKUP(A833,'Table 1'!$A$3:$A$9999,'Table 1'!$I$3:$I$9999))</f>
        <v/>
      </c>
      <c r="D833" s="115"/>
      <c r="E833" s="71" t="str">
        <f t="shared" si="2194"/>
        <v/>
      </c>
      <c r="F833" s="14" t="str">
        <f t="shared" ref="F833" si="2285">IFERROR(AVERAGE(D832:D836),"")</f>
        <v/>
      </c>
      <c r="G833" s="73" t="str">
        <f t="shared" ref="G833" si="2286">IFERROR(_xlfn.STDEV.S(D832:D836),"")</f>
        <v/>
      </c>
      <c r="H833" s="77" t="str">
        <f t="shared" si="2197"/>
        <v/>
      </c>
    </row>
    <row r="834" spans="1:8" s="139" customFormat="1" x14ac:dyDescent="0.2">
      <c r="A834" s="30" t="str">
        <f t="shared" ref="A834:B849" si="2287">IF(A832="","",A832)</f>
        <v/>
      </c>
      <c r="B834" s="30" t="str">
        <f t="shared" si="2287"/>
        <v/>
      </c>
      <c r="C834" s="30" t="str">
        <f>IF(A834="","",LOOKUP(A834,'Table 1'!$A$3:$A$9999,'Table 1'!$I$3:$I$9999))</f>
        <v/>
      </c>
      <c r="D834" s="115"/>
      <c r="E834" s="71" t="str">
        <f t="shared" si="2194"/>
        <v/>
      </c>
      <c r="F834" s="14" t="str">
        <f t="shared" ref="F834" si="2288">IFERROR(AVERAGE(D832:D836),"")</f>
        <v/>
      </c>
      <c r="G834" s="73" t="str">
        <f t="shared" ref="G834" si="2289">IFERROR(_xlfn.STDEV.S(D832:D836),"")</f>
        <v/>
      </c>
      <c r="H834" s="77" t="str">
        <f t="shared" si="2197"/>
        <v/>
      </c>
    </row>
    <row r="835" spans="1:8" s="139" customFormat="1" x14ac:dyDescent="0.2">
      <c r="A835" s="30" t="str">
        <f t="shared" ref="A835:B850" si="2290">IF(A832="","",A832)</f>
        <v/>
      </c>
      <c r="B835" s="30" t="str">
        <f t="shared" si="2290"/>
        <v/>
      </c>
      <c r="C835" s="30" t="str">
        <f>IF(A835="","",LOOKUP(A835,'Table 1'!$A$3:$A$9999,'Table 1'!$I$3:$I$9999))</f>
        <v/>
      </c>
      <c r="D835" s="115"/>
      <c r="E835" s="71" t="str">
        <f t="shared" si="2194"/>
        <v/>
      </c>
      <c r="F835" s="14" t="str">
        <f t="shared" ref="F835" si="2291">IFERROR(AVERAGE(D832:D836),"")</f>
        <v/>
      </c>
      <c r="G835" s="73" t="str">
        <f t="shared" ref="G835" si="2292">IFERROR(_xlfn.STDEV.S(D832:D836),"")</f>
        <v/>
      </c>
      <c r="H835" s="77" t="str">
        <f t="shared" si="2197"/>
        <v/>
      </c>
    </row>
    <row r="836" spans="1:8" s="139" customFormat="1" ht="16" thickBot="1" x14ac:dyDescent="0.25">
      <c r="A836" s="29" t="str">
        <f t="shared" ref="A836:B851" si="2293">IF(A832="","",A832)</f>
        <v/>
      </c>
      <c r="B836" s="30" t="str">
        <f t="shared" si="2293"/>
        <v/>
      </c>
      <c r="C836" s="29" t="str">
        <f>IF(A836="","",LOOKUP(A836,'Table 1'!$A$3:$A$9999,'Table 1'!$I$3:$I$9999))</f>
        <v/>
      </c>
      <c r="D836" s="117"/>
      <c r="E836" s="72" t="str">
        <f t="shared" si="2194"/>
        <v/>
      </c>
      <c r="F836" s="13" t="str">
        <f t="shared" ref="F836" si="2294">IFERROR(AVERAGE(D832:D836),"")</f>
        <v/>
      </c>
      <c r="G836" s="74" t="str">
        <f t="shared" ref="G836" si="2295">IFERROR(_xlfn.STDEV.S(D832:D836),"")</f>
        <v/>
      </c>
      <c r="H836" s="78" t="str">
        <f t="shared" si="2197"/>
        <v/>
      </c>
    </row>
    <row r="837" spans="1:8" s="139" customFormat="1" x14ac:dyDescent="0.2">
      <c r="A837" s="113"/>
      <c r="B837" s="113"/>
      <c r="C837" s="31" t="str">
        <f>IF(A837="","",LOOKUP(A837,'Table 1'!$A$3:$A$9999,'Table 1'!$I$3:$I$9999))</f>
        <v/>
      </c>
      <c r="D837" s="116"/>
      <c r="E837" s="70" t="str">
        <f t="shared" si="2194"/>
        <v/>
      </c>
      <c r="F837" s="15" t="str">
        <f t="shared" ref="F837" si="2296">IFERROR(AVERAGE(D837:D841),"")</f>
        <v/>
      </c>
      <c r="G837" s="15" t="str">
        <f t="shared" ref="G837" si="2297">IFERROR(_xlfn.STDEV.S(D837:D841),"")</f>
        <v/>
      </c>
      <c r="H837" s="76" t="str">
        <f t="shared" si="2197"/>
        <v/>
      </c>
    </row>
    <row r="838" spans="1:8" s="139" customFormat="1" x14ac:dyDescent="0.2">
      <c r="A838" s="30" t="str">
        <f t="shared" ref="A838" si="2298">IF(A837="","",A837)</f>
        <v/>
      </c>
      <c r="B838" s="30" t="str">
        <f t="shared" si="2228"/>
        <v/>
      </c>
      <c r="C838" s="30" t="str">
        <f>IF(A838="","",LOOKUP(A838,'Table 1'!$A$3:$A$9999,'Table 1'!$I$3:$I$9999))</f>
        <v/>
      </c>
      <c r="D838" s="115"/>
      <c r="E838" s="71" t="str">
        <f t="shared" si="2194"/>
        <v/>
      </c>
      <c r="F838" s="14" t="str">
        <f t="shared" ref="F838" si="2299">IFERROR(AVERAGE(D837:D841),"")</f>
        <v/>
      </c>
      <c r="G838" s="73" t="str">
        <f t="shared" ref="G838" si="2300">IFERROR(_xlfn.STDEV.S(D837:D841),"")</f>
        <v/>
      </c>
      <c r="H838" s="77" t="str">
        <f t="shared" si="2197"/>
        <v/>
      </c>
    </row>
    <row r="839" spans="1:8" s="139" customFormat="1" x14ac:dyDescent="0.2">
      <c r="A839" s="30" t="str">
        <f t="shared" ref="A839" si="2301">IF(A837="","",A837)</f>
        <v/>
      </c>
      <c r="B839" s="30" t="str">
        <f t="shared" si="2287"/>
        <v/>
      </c>
      <c r="C839" s="30" t="str">
        <f>IF(A839="","",LOOKUP(A839,'Table 1'!$A$3:$A$9999,'Table 1'!$I$3:$I$9999))</f>
        <v/>
      </c>
      <c r="D839" s="115"/>
      <c r="E839" s="71" t="str">
        <f t="shared" si="2194"/>
        <v/>
      </c>
      <c r="F839" s="14" t="str">
        <f t="shared" ref="F839" si="2302">IFERROR(AVERAGE(D837:D841),"")</f>
        <v/>
      </c>
      <c r="G839" s="73" t="str">
        <f t="shared" ref="G839" si="2303">IFERROR(_xlfn.STDEV.S(D837:D841),"")</f>
        <v/>
      </c>
      <c r="H839" s="77" t="str">
        <f t="shared" si="2197"/>
        <v/>
      </c>
    </row>
    <row r="840" spans="1:8" s="139" customFormat="1" x14ac:dyDescent="0.2">
      <c r="A840" s="30" t="str">
        <f t="shared" ref="A840" si="2304">IF(A837="","",A837)</f>
        <v/>
      </c>
      <c r="B840" s="30" t="str">
        <f t="shared" si="2290"/>
        <v/>
      </c>
      <c r="C840" s="30" t="str">
        <f>IF(A840="","",LOOKUP(A840,'Table 1'!$A$3:$A$9999,'Table 1'!$I$3:$I$9999))</f>
        <v/>
      </c>
      <c r="D840" s="115"/>
      <c r="E840" s="71" t="str">
        <f t="shared" si="2194"/>
        <v/>
      </c>
      <c r="F840" s="14" t="str">
        <f t="shared" ref="F840" si="2305">IFERROR(AVERAGE(D837:D841),"")</f>
        <v/>
      </c>
      <c r="G840" s="73" t="str">
        <f t="shared" ref="G840" si="2306">IFERROR(_xlfn.STDEV.S(D837:D841),"")</f>
        <v/>
      </c>
      <c r="H840" s="77" t="str">
        <f t="shared" si="2197"/>
        <v/>
      </c>
    </row>
    <row r="841" spans="1:8" s="139" customFormat="1" ht="16" thickBot="1" x14ac:dyDescent="0.25">
      <c r="A841" s="29" t="str">
        <f t="shared" ref="A841" si="2307">IF(A837="","",A837)</f>
        <v/>
      </c>
      <c r="B841" s="30" t="str">
        <f t="shared" si="2293"/>
        <v/>
      </c>
      <c r="C841" s="29" t="str">
        <f>IF(A841="","",LOOKUP(A841,'Table 1'!$A$3:$A$9999,'Table 1'!$I$3:$I$9999))</f>
        <v/>
      </c>
      <c r="D841" s="117"/>
      <c r="E841" s="72" t="str">
        <f t="shared" si="2194"/>
        <v/>
      </c>
      <c r="F841" s="13" t="str">
        <f t="shared" ref="F841" si="2308">IFERROR(AVERAGE(D837:D841),"")</f>
        <v/>
      </c>
      <c r="G841" s="74" t="str">
        <f t="shared" ref="G841" si="2309">IFERROR(_xlfn.STDEV.S(D837:D841),"")</f>
        <v/>
      </c>
      <c r="H841" s="78" t="str">
        <f t="shared" si="2197"/>
        <v/>
      </c>
    </row>
    <row r="842" spans="1:8" s="139" customFormat="1" x14ac:dyDescent="0.2">
      <c r="A842" s="113"/>
      <c r="B842" s="113"/>
      <c r="C842" s="31" t="str">
        <f>IF(A842="","",LOOKUP(A842,'Table 1'!$A$3:$A$9999,'Table 1'!$I$3:$I$9999))</f>
        <v/>
      </c>
      <c r="D842" s="116"/>
      <c r="E842" s="70" t="str">
        <f t="shared" si="2194"/>
        <v/>
      </c>
      <c r="F842" s="15" t="str">
        <f t="shared" ref="F842" si="2310">IFERROR(AVERAGE(D842:D846),"")</f>
        <v/>
      </c>
      <c r="G842" s="15" t="str">
        <f t="shared" ref="G842" si="2311">IFERROR(_xlfn.STDEV.S(D842:D846),"")</f>
        <v/>
      </c>
      <c r="H842" s="76" t="str">
        <f t="shared" si="2197"/>
        <v/>
      </c>
    </row>
    <row r="843" spans="1:8" s="139" customFormat="1" x14ac:dyDescent="0.2">
      <c r="A843" s="30" t="str">
        <f t="shared" ref="A843" si="2312">IF(A842="","",A842)</f>
        <v/>
      </c>
      <c r="B843" s="30" t="str">
        <f t="shared" si="2228"/>
        <v/>
      </c>
      <c r="C843" s="30" t="str">
        <f>IF(A843="","",LOOKUP(A843,'Table 1'!$A$3:$A$9999,'Table 1'!$I$3:$I$9999))</f>
        <v/>
      </c>
      <c r="D843" s="115"/>
      <c r="E843" s="71" t="str">
        <f t="shared" si="2194"/>
        <v/>
      </c>
      <c r="F843" s="14" t="str">
        <f t="shared" ref="F843" si="2313">IFERROR(AVERAGE(D842:D846),"")</f>
        <v/>
      </c>
      <c r="G843" s="73" t="str">
        <f t="shared" ref="G843" si="2314">IFERROR(_xlfn.STDEV.S(D842:D846),"")</f>
        <v/>
      </c>
      <c r="H843" s="77" t="str">
        <f t="shared" si="2197"/>
        <v/>
      </c>
    </row>
    <row r="844" spans="1:8" s="139" customFormat="1" x14ac:dyDescent="0.2">
      <c r="A844" s="30" t="str">
        <f t="shared" ref="A844" si="2315">IF(A842="","",A842)</f>
        <v/>
      </c>
      <c r="B844" s="30" t="str">
        <f t="shared" si="2287"/>
        <v/>
      </c>
      <c r="C844" s="30" t="str">
        <f>IF(A844="","",LOOKUP(A844,'Table 1'!$A$3:$A$9999,'Table 1'!$I$3:$I$9999))</f>
        <v/>
      </c>
      <c r="D844" s="115"/>
      <c r="E844" s="71" t="str">
        <f t="shared" si="2194"/>
        <v/>
      </c>
      <c r="F844" s="14" t="str">
        <f t="shared" ref="F844" si="2316">IFERROR(AVERAGE(D842:D846),"")</f>
        <v/>
      </c>
      <c r="G844" s="73" t="str">
        <f t="shared" ref="G844" si="2317">IFERROR(_xlfn.STDEV.S(D842:D846),"")</f>
        <v/>
      </c>
      <c r="H844" s="77" t="str">
        <f t="shared" si="2197"/>
        <v/>
      </c>
    </row>
    <row r="845" spans="1:8" s="139" customFormat="1" x14ac:dyDescent="0.2">
      <c r="A845" s="30" t="str">
        <f t="shared" ref="A845" si="2318">IF(A842="","",A842)</f>
        <v/>
      </c>
      <c r="B845" s="30" t="str">
        <f t="shared" si="2290"/>
        <v/>
      </c>
      <c r="C845" s="30" t="str">
        <f>IF(A845="","",LOOKUP(A845,'Table 1'!$A$3:$A$9999,'Table 1'!$I$3:$I$9999))</f>
        <v/>
      </c>
      <c r="D845" s="115"/>
      <c r="E845" s="71" t="str">
        <f t="shared" si="2194"/>
        <v/>
      </c>
      <c r="F845" s="14" t="str">
        <f t="shared" ref="F845" si="2319">IFERROR(AVERAGE(D842:D846),"")</f>
        <v/>
      </c>
      <c r="G845" s="73" t="str">
        <f t="shared" ref="G845" si="2320">IFERROR(_xlfn.STDEV.S(D842:D846),"")</f>
        <v/>
      </c>
      <c r="H845" s="77" t="str">
        <f t="shared" si="2197"/>
        <v/>
      </c>
    </row>
    <row r="846" spans="1:8" s="139" customFormat="1" ht="16" thickBot="1" x14ac:dyDescent="0.25">
      <c r="A846" s="29" t="str">
        <f t="shared" ref="A846" si="2321">IF(A842="","",A842)</f>
        <v/>
      </c>
      <c r="B846" s="30" t="str">
        <f t="shared" si="2293"/>
        <v/>
      </c>
      <c r="C846" s="29" t="str">
        <f>IF(A846="","",LOOKUP(A846,'Table 1'!$A$3:$A$9999,'Table 1'!$I$3:$I$9999))</f>
        <v/>
      </c>
      <c r="D846" s="117"/>
      <c r="E846" s="72" t="str">
        <f t="shared" si="2194"/>
        <v/>
      </c>
      <c r="F846" s="13" t="str">
        <f t="shared" ref="F846" si="2322">IFERROR(AVERAGE(D842:D846),"")</f>
        <v/>
      </c>
      <c r="G846" s="74" t="str">
        <f t="shared" ref="G846" si="2323">IFERROR(_xlfn.STDEV.S(D842:D846),"")</f>
        <v/>
      </c>
      <c r="H846" s="78" t="str">
        <f t="shared" si="2197"/>
        <v/>
      </c>
    </row>
    <row r="847" spans="1:8" s="139" customFormat="1" x14ac:dyDescent="0.2">
      <c r="A847" s="113"/>
      <c r="B847" s="113"/>
      <c r="C847" s="31" t="str">
        <f>IF(A847="","",LOOKUP(A847,'Table 1'!$A$3:$A$9999,'Table 1'!$I$3:$I$9999))</f>
        <v/>
      </c>
      <c r="D847" s="116"/>
      <c r="E847" s="70" t="str">
        <f t="shared" si="2194"/>
        <v/>
      </c>
      <c r="F847" s="15" t="str">
        <f t="shared" ref="F847" si="2324">IFERROR(AVERAGE(D847:D851),"")</f>
        <v/>
      </c>
      <c r="G847" s="15" t="str">
        <f t="shared" ref="G847" si="2325">IFERROR(_xlfn.STDEV.S(D847:D851),"")</f>
        <v/>
      </c>
      <c r="H847" s="76" t="str">
        <f t="shared" si="2197"/>
        <v/>
      </c>
    </row>
    <row r="848" spans="1:8" s="139" customFormat="1" x14ac:dyDescent="0.2">
      <c r="A848" s="30" t="str">
        <f t="shared" ref="A848:B878" si="2326">IF(A847="","",A847)</f>
        <v/>
      </c>
      <c r="B848" s="30" t="str">
        <f t="shared" si="2326"/>
        <v/>
      </c>
      <c r="C848" s="30" t="str">
        <f>IF(A848="","",LOOKUP(A848,'Table 1'!$A$3:$A$9999,'Table 1'!$I$3:$I$9999))</f>
        <v/>
      </c>
      <c r="D848" s="115"/>
      <c r="E848" s="71" t="str">
        <f t="shared" si="2194"/>
        <v/>
      </c>
      <c r="F848" s="14" t="str">
        <f t="shared" ref="F848" si="2327">IFERROR(AVERAGE(D847:D851),"")</f>
        <v/>
      </c>
      <c r="G848" s="73" t="str">
        <f t="shared" ref="G848" si="2328">IFERROR(_xlfn.STDEV.S(D847:D851),"")</f>
        <v/>
      </c>
      <c r="H848" s="77" t="str">
        <f t="shared" si="2197"/>
        <v/>
      </c>
    </row>
    <row r="849" spans="1:8" s="139" customFormat="1" x14ac:dyDescent="0.2">
      <c r="A849" s="30" t="str">
        <f t="shared" ref="A849" si="2329">IF(A847="","",A847)</f>
        <v/>
      </c>
      <c r="B849" s="30" t="str">
        <f t="shared" si="2287"/>
        <v/>
      </c>
      <c r="C849" s="30" t="str">
        <f>IF(A849="","",LOOKUP(A849,'Table 1'!$A$3:$A$9999,'Table 1'!$I$3:$I$9999))</f>
        <v/>
      </c>
      <c r="D849" s="115"/>
      <c r="E849" s="71" t="str">
        <f t="shared" si="2194"/>
        <v/>
      </c>
      <c r="F849" s="14" t="str">
        <f t="shared" ref="F849" si="2330">IFERROR(AVERAGE(D847:D851),"")</f>
        <v/>
      </c>
      <c r="G849" s="73" t="str">
        <f t="shared" ref="G849" si="2331">IFERROR(_xlfn.STDEV.S(D847:D851),"")</f>
        <v/>
      </c>
      <c r="H849" s="77" t="str">
        <f t="shared" si="2197"/>
        <v/>
      </c>
    </row>
    <row r="850" spans="1:8" s="139" customFormat="1" x14ac:dyDescent="0.2">
      <c r="A850" s="30" t="str">
        <f t="shared" ref="A850" si="2332">IF(A847="","",A847)</f>
        <v/>
      </c>
      <c r="B850" s="30" t="str">
        <f t="shared" si="2290"/>
        <v/>
      </c>
      <c r="C850" s="30" t="str">
        <f>IF(A850="","",LOOKUP(A850,'Table 1'!$A$3:$A$9999,'Table 1'!$I$3:$I$9999))</f>
        <v/>
      </c>
      <c r="D850" s="115"/>
      <c r="E850" s="71" t="str">
        <f t="shared" si="2194"/>
        <v/>
      </c>
      <c r="F850" s="14" t="str">
        <f t="shared" ref="F850" si="2333">IFERROR(AVERAGE(D847:D851),"")</f>
        <v/>
      </c>
      <c r="G850" s="73" t="str">
        <f t="shared" ref="G850" si="2334">IFERROR(_xlfn.STDEV.S(D847:D851),"")</f>
        <v/>
      </c>
      <c r="H850" s="77" t="str">
        <f t="shared" si="2197"/>
        <v/>
      </c>
    </row>
    <row r="851" spans="1:8" s="139" customFormat="1" ht="16" thickBot="1" x14ac:dyDescent="0.25">
      <c r="A851" s="29" t="str">
        <f t="shared" ref="A851" si="2335">IF(A847="","",A847)</f>
        <v/>
      </c>
      <c r="B851" s="30" t="str">
        <f t="shared" si="2293"/>
        <v/>
      </c>
      <c r="C851" s="29" t="str">
        <f>IF(A851="","",LOOKUP(A851,'Table 1'!$A$3:$A$9999,'Table 1'!$I$3:$I$9999))</f>
        <v/>
      </c>
      <c r="D851" s="117"/>
      <c r="E851" s="72" t="str">
        <f t="shared" si="2194"/>
        <v/>
      </c>
      <c r="F851" s="13" t="str">
        <f t="shared" ref="F851" si="2336">IFERROR(AVERAGE(D847:D851),"")</f>
        <v/>
      </c>
      <c r="G851" s="74" t="str">
        <f t="shared" ref="G851" si="2337">IFERROR(_xlfn.STDEV.S(D847:D851),"")</f>
        <v/>
      </c>
      <c r="H851" s="78" t="str">
        <f t="shared" si="2197"/>
        <v/>
      </c>
    </row>
    <row r="852" spans="1:8" s="139" customFormat="1" x14ac:dyDescent="0.2">
      <c r="A852" s="113"/>
      <c r="B852" s="113"/>
      <c r="C852" s="31" t="str">
        <f>IF(A852="","",LOOKUP(A852,'Table 1'!$A$3:$A$9999,'Table 1'!$I$3:$I$9999))</f>
        <v/>
      </c>
      <c r="D852" s="116"/>
      <c r="E852" s="70" t="str">
        <f t="shared" si="2194"/>
        <v/>
      </c>
      <c r="F852" s="15" t="str">
        <f t="shared" ref="F852" si="2338">IFERROR(AVERAGE(D852:D856),"")</f>
        <v/>
      </c>
      <c r="G852" s="15" t="str">
        <f t="shared" ref="G852" si="2339">IFERROR(_xlfn.STDEV.S(D852:D856),"")</f>
        <v/>
      </c>
      <c r="H852" s="76" t="str">
        <f t="shared" si="2197"/>
        <v/>
      </c>
    </row>
    <row r="853" spans="1:8" s="139" customFormat="1" x14ac:dyDescent="0.2">
      <c r="A853" s="30" t="str">
        <f t="shared" ref="A853" si="2340">IF(A852="","",A852)</f>
        <v/>
      </c>
      <c r="B853" s="30" t="str">
        <f t="shared" si="2326"/>
        <v/>
      </c>
      <c r="C853" s="30" t="str">
        <f>IF(A853="","",LOOKUP(A853,'Table 1'!$A$3:$A$9999,'Table 1'!$I$3:$I$9999))</f>
        <v/>
      </c>
      <c r="D853" s="115"/>
      <c r="E853" s="71" t="str">
        <f t="shared" si="2194"/>
        <v/>
      </c>
      <c r="F853" s="14" t="str">
        <f t="shared" ref="F853" si="2341">IFERROR(AVERAGE(D852:D856),"")</f>
        <v/>
      </c>
      <c r="G853" s="73" t="str">
        <f t="shared" ref="G853" si="2342">IFERROR(_xlfn.STDEV.S(D852:D856),"")</f>
        <v/>
      </c>
      <c r="H853" s="77" t="str">
        <f t="shared" si="2197"/>
        <v/>
      </c>
    </row>
    <row r="854" spans="1:8" s="139" customFormat="1" x14ac:dyDescent="0.2">
      <c r="A854" s="30" t="str">
        <f t="shared" ref="A854:B869" si="2343">IF(A852="","",A852)</f>
        <v/>
      </c>
      <c r="B854" s="30" t="str">
        <f t="shared" si="2343"/>
        <v/>
      </c>
      <c r="C854" s="30" t="str">
        <f>IF(A854="","",LOOKUP(A854,'Table 1'!$A$3:$A$9999,'Table 1'!$I$3:$I$9999))</f>
        <v/>
      </c>
      <c r="D854" s="115"/>
      <c r="E854" s="71" t="str">
        <f t="shared" si="2194"/>
        <v/>
      </c>
      <c r="F854" s="14" t="str">
        <f t="shared" ref="F854" si="2344">IFERROR(AVERAGE(D852:D856),"")</f>
        <v/>
      </c>
      <c r="G854" s="73" t="str">
        <f t="shared" ref="G854" si="2345">IFERROR(_xlfn.STDEV.S(D852:D856),"")</f>
        <v/>
      </c>
      <c r="H854" s="77" t="str">
        <f t="shared" si="2197"/>
        <v/>
      </c>
    </row>
    <row r="855" spans="1:8" s="139" customFormat="1" x14ac:dyDescent="0.2">
      <c r="A855" s="30" t="str">
        <f t="shared" ref="A855:B870" si="2346">IF(A852="","",A852)</f>
        <v/>
      </c>
      <c r="B855" s="30" t="str">
        <f t="shared" si="2346"/>
        <v/>
      </c>
      <c r="C855" s="30" t="str">
        <f>IF(A855="","",LOOKUP(A855,'Table 1'!$A$3:$A$9999,'Table 1'!$I$3:$I$9999))</f>
        <v/>
      </c>
      <c r="D855" s="115"/>
      <c r="E855" s="71" t="str">
        <f t="shared" si="2194"/>
        <v/>
      </c>
      <c r="F855" s="14" t="str">
        <f t="shared" ref="F855" si="2347">IFERROR(AVERAGE(D852:D856),"")</f>
        <v/>
      </c>
      <c r="G855" s="73" t="str">
        <f t="shared" ref="G855" si="2348">IFERROR(_xlfn.STDEV.S(D852:D856),"")</f>
        <v/>
      </c>
      <c r="H855" s="77" t="str">
        <f t="shared" si="2197"/>
        <v/>
      </c>
    </row>
    <row r="856" spans="1:8" s="139" customFormat="1" ht="16" thickBot="1" x14ac:dyDescent="0.25">
      <c r="A856" s="29" t="str">
        <f t="shared" ref="A856:B871" si="2349">IF(A852="","",A852)</f>
        <v/>
      </c>
      <c r="B856" s="30" t="str">
        <f t="shared" si="2349"/>
        <v/>
      </c>
      <c r="C856" s="29" t="str">
        <f>IF(A856="","",LOOKUP(A856,'Table 1'!$A$3:$A$9999,'Table 1'!$I$3:$I$9999))</f>
        <v/>
      </c>
      <c r="D856" s="117"/>
      <c r="E856" s="72" t="str">
        <f t="shared" si="2194"/>
        <v/>
      </c>
      <c r="F856" s="13" t="str">
        <f t="shared" ref="F856" si="2350">IFERROR(AVERAGE(D852:D856),"")</f>
        <v/>
      </c>
      <c r="G856" s="74" t="str">
        <f t="shared" ref="G856" si="2351">IFERROR(_xlfn.STDEV.S(D852:D856),"")</f>
        <v/>
      </c>
      <c r="H856" s="78" t="str">
        <f t="shared" si="2197"/>
        <v/>
      </c>
    </row>
    <row r="857" spans="1:8" s="139" customFormat="1" x14ac:dyDescent="0.2">
      <c r="A857" s="113"/>
      <c r="B857" s="113"/>
      <c r="C857" s="31" t="str">
        <f>IF(A857="","",LOOKUP(A857,'Table 1'!$A$3:$A$9999,'Table 1'!$I$3:$I$9999))</f>
        <v/>
      </c>
      <c r="D857" s="116"/>
      <c r="E857" s="70" t="str">
        <f t="shared" si="2194"/>
        <v/>
      </c>
      <c r="F857" s="15" t="str">
        <f t="shared" ref="F857" si="2352">IFERROR(AVERAGE(D857:D861),"")</f>
        <v/>
      </c>
      <c r="G857" s="15" t="str">
        <f t="shared" ref="G857" si="2353">IFERROR(_xlfn.STDEV.S(D857:D861),"")</f>
        <v/>
      </c>
      <c r="H857" s="76" t="str">
        <f t="shared" si="2197"/>
        <v/>
      </c>
    </row>
    <row r="858" spans="1:8" s="139" customFormat="1" x14ac:dyDescent="0.2">
      <c r="A858" s="30" t="str">
        <f t="shared" ref="A858" si="2354">IF(A857="","",A857)</f>
        <v/>
      </c>
      <c r="B858" s="30" t="str">
        <f t="shared" si="2326"/>
        <v/>
      </c>
      <c r="C858" s="30" t="str">
        <f>IF(A858="","",LOOKUP(A858,'Table 1'!$A$3:$A$9999,'Table 1'!$I$3:$I$9999))</f>
        <v/>
      </c>
      <c r="D858" s="115"/>
      <c r="E858" s="71" t="str">
        <f t="shared" si="2194"/>
        <v/>
      </c>
      <c r="F858" s="14" t="str">
        <f t="shared" ref="F858" si="2355">IFERROR(AVERAGE(D857:D861),"")</f>
        <v/>
      </c>
      <c r="G858" s="73" t="str">
        <f t="shared" ref="G858" si="2356">IFERROR(_xlfn.STDEV.S(D857:D861),"")</f>
        <v/>
      </c>
      <c r="H858" s="77" t="str">
        <f t="shared" si="2197"/>
        <v/>
      </c>
    </row>
    <row r="859" spans="1:8" s="139" customFormat="1" x14ac:dyDescent="0.2">
      <c r="A859" s="30" t="str">
        <f t="shared" ref="A859" si="2357">IF(A857="","",A857)</f>
        <v/>
      </c>
      <c r="B859" s="30" t="str">
        <f t="shared" si="2343"/>
        <v/>
      </c>
      <c r="C859" s="30" t="str">
        <f>IF(A859="","",LOOKUP(A859,'Table 1'!$A$3:$A$9999,'Table 1'!$I$3:$I$9999))</f>
        <v/>
      </c>
      <c r="D859" s="115"/>
      <c r="E859" s="71" t="str">
        <f t="shared" si="2194"/>
        <v/>
      </c>
      <c r="F859" s="14" t="str">
        <f t="shared" ref="F859" si="2358">IFERROR(AVERAGE(D857:D861),"")</f>
        <v/>
      </c>
      <c r="G859" s="73" t="str">
        <f t="shared" ref="G859" si="2359">IFERROR(_xlfn.STDEV.S(D857:D861),"")</f>
        <v/>
      </c>
      <c r="H859" s="77" t="str">
        <f t="shared" si="2197"/>
        <v/>
      </c>
    </row>
    <row r="860" spans="1:8" s="139" customFormat="1" x14ac:dyDescent="0.2">
      <c r="A860" s="30" t="str">
        <f t="shared" ref="A860" si="2360">IF(A857="","",A857)</f>
        <v/>
      </c>
      <c r="B860" s="30" t="str">
        <f t="shared" si="2346"/>
        <v/>
      </c>
      <c r="C860" s="30" t="str">
        <f>IF(A860="","",LOOKUP(A860,'Table 1'!$A$3:$A$9999,'Table 1'!$I$3:$I$9999))</f>
        <v/>
      </c>
      <c r="D860" s="115"/>
      <c r="E860" s="71" t="str">
        <f t="shared" si="2194"/>
        <v/>
      </c>
      <c r="F860" s="14" t="str">
        <f t="shared" ref="F860" si="2361">IFERROR(AVERAGE(D857:D861),"")</f>
        <v/>
      </c>
      <c r="G860" s="73" t="str">
        <f t="shared" ref="G860" si="2362">IFERROR(_xlfn.STDEV.S(D857:D861),"")</f>
        <v/>
      </c>
      <c r="H860" s="77" t="str">
        <f t="shared" si="2197"/>
        <v/>
      </c>
    </row>
    <row r="861" spans="1:8" s="139" customFormat="1" ht="16" thickBot="1" x14ac:dyDescent="0.25">
      <c r="A861" s="29" t="str">
        <f t="shared" ref="A861" si="2363">IF(A857="","",A857)</f>
        <v/>
      </c>
      <c r="B861" s="30" t="str">
        <f t="shared" si="2349"/>
        <v/>
      </c>
      <c r="C861" s="29" t="str">
        <f>IF(A861="","",LOOKUP(A861,'Table 1'!$A$3:$A$9999,'Table 1'!$I$3:$I$9999))</f>
        <v/>
      </c>
      <c r="D861" s="117"/>
      <c r="E861" s="72" t="str">
        <f t="shared" si="2194"/>
        <v/>
      </c>
      <c r="F861" s="13" t="str">
        <f t="shared" ref="F861" si="2364">IFERROR(AVERAGE(D857:D861),"")</f>
        <v/>
      </c>
      <c r="G861" s="74" t="str">
        <f t="shared" ref="G861" si="2365">IFERROR(_xlfn.STDEV.S(D857:D861),"")</f>
        <v/>
      </c>
      <c r="H861" s="78" t="str">
        <f t="shared" si="2197"/>
        <v/>
      </c>
    </row>
    <row r="862" spans="1:8" s="139" customFormat="1" x14ac:dyDescent="0.2">
      <c r="A862" s="113"/>
      <c r="B862" s="113"/>
      <c r="C862" s="31" t="str">
        <f>IF(A862="","",LOOKUP(A862,'Table 1'!$A$3:$A$9999,'Table 1'!$I$3:$I$9999))</f>
        <v/>
      </c>
      <c r="D862" s="116"/>
      <c r="E862" s="70" t="str">
        <f t="shared" si="2194"/>
        <v/>
      </c>
      <c r="F862" s="15" t="str">
        <f t="shared" ref="F862" si="2366">IFERROR(AVERAGE(D862:D866),"")</f>
        <v/>
      </c>
      <c r="G862" s="15" t="str">
        <f t="shared" ref="G862" si="2367">IFERROR(_xlfn.STDEV.S(D862:D866),"")</f>
        <v/>
      </c>
      <c r="H862" s="76" t="str">
        <f t="shared" si="2197"/>
        <v/>
      </c>
    </row>
    <row r="863" spans="1:8" s="139" customFormat="1" x14ac:dyDescent="0.2">
      <c r="A863" s="30" t="str">
        <f t="shared" ref="A863" si="2368">IF(A862="","",A862)</f>
        <v/>
      </c>
      <c r="B863" s="30" t="str">
        <f t="shared" si="2326"/>
        <v/>
      </c>
      <c r="C863" s="30" t="str">
        <f>IF(A863="","",LOOKUP(A863,'Table 1'!$A$3:$A$9999,'Table 1'!$I$3:$I$9999))</f>
        <v/>
      </c>
      <c r="D863" s="115"/>
      <c r="E863" s="71" t="str">
        <f t="shared" si="2194"/>
        <v/>
      </c>
      <c r="F863" s="14" t="str">
        <f t="shared" ref="F863" si="2369">IFERROR(AVERAGE(D862:D866),"")</f>
        <v/>
      </c>
      <c r="G863" s="73" t="str">
        <f t="shared" ref="G863" si="2370">IFERROR(_xlfn.STDEV.S(D862:D866),"")</f>
        <v/>
      </c>
      <c r="H863" s="77" t="str">
        <f t="shared" si="2197"/>
        <v/>
      </c>
    </row>
    <row r="864" spans="1:8" s="139" customFormat="1" x14ac:dyDescent="0.2">
      <c r="A864" s="30" t="str">
        <f t="shared" ref="A864" si="2371">IF(A862="","",A862)</f>
        <v/>
      </c>
      <c r="B864" s="30" t="str">
        <f t="shared" si="2343"/>
        <v/>
      </c>
      <c r="C864" s="30" t="str">
        <f>IF(A864="","",LOOKUP(A864,'Table 1'!$A$3:$A$9999,'Table 1'!$I$3:$I$9999))</f>
        <v/>
      </c>
      <c r="D864" s="115"/>
      <c r="E864" s="71" t="str">
        <f t="shared" si="2194"/>
        <v/>
      </c>
      <c r="F864" s="14" t="str">
        <f t="shared" ref="F864" si="2372">IFERROR(AVERAGE(D862:D866),"")</f>
        <v/>
      </c>
      <c r="G864" s="73" t="str">
        <f t="shared" ref="G864" si="2373">IFERROR(_xlfn.STDEV.S(D862:D866),"")</f>
        <v/>
      </c>
      <c r="H864" s="77" t="str">
        <f t="shared" si="2197"/>
        <v/>
      </c>
    </row>
    <row r="865" spans="1:8" s="139" customFormat="1" x14ac:dyDescent="0.2">
      <c r="A865" s="30" t="str">
        <f t="shared" ref="A865" si="2374">IF(A862="","",A862)</f>
        <v/>
      </c>
      <c r="B865" s="30" t="str">
        <f t="shared" si="2346"/>
        <v/>
      </c>
      <c r="C865" s="30" t="str">
        <f>IF(A865="","",LOOKUP(A865,'Table 1'!$A$3:$A$9999,'Table 1'!$I$3:$I$9999))</f>
        <v/>
      </c>
      <c r="D865" s="115"/>
      <c r="E865" s="71" t="str">
        <f t="shared" ref="E865:E928" si="2375">IFERROR((D865-F865)/F865,"")</f>
        <v/>
      </c>
      <c r="F865" s="14" t="str">
        <f t="shared" ref="F865" si="2376">IFERROR(AVERAGE(D862:D866),"")</f>
        <v/>
      </c>
      <c r="G865" s="73" t="str">
        <f t="shared" ref="G865" si="2377">IFERROR(_xlfn.STDEV.S(D862:D866),"")</f>
        <v/>
      </c>
      <c r="H865" s="77" t="str">
        <f t="shared" ref="H865:H928" si="2378">IFERROR(G865/F865,"")</f>
        <v/>
      </c>
    </row>
    <row r="866" spans="1:8" s="139" customFormat="1" ht="16" thickBot="1" x14ac:dyDescent="0.25">
      <c r="A866" s="29" t="str">
        <f t="shared" ref="A866" si="2379">IF(A862="","",A862)</f>
        <v/>
      </c>
      <c r="B866" s="30" t="str">
        <f t="shared" si="2349"/>
        <v/>
      </c>
      <c r="C866" s="29" t="str">
        <f>IF(A866="","",LOOKUP(A866,'Table 1'!$A$3:$A$9999,'Table 1'!$I$3:$I$9999))</f>
        <v/>
      </c>
      <c r="D866" s="117"/>
      <c r="E866" s="72" t="str">
        <f t="shared" si="2375"/>
        <v/>
      </c>
      <c r="F866" s="13" t="str">
        <f t="shared" ref="F866" si="2380">IFERROR(AVERAGE(D862:D866),"")</f>
        <v/>
      </c>
      <c r="G866" s="74" t="str">
        <f t="shared" ref="G866" si="2381">IFERROR(_xlfn.STDEV.S(D862:D866),"")</f>
        <v/>
      </c>
      <c r="H866" s="78" t="str">
        <f t="shared" si="2378"/>
        <v/>
      </c>
    </row>
    <row r="867" spans="1:8" s="139" customFormat="1" x14ac:dyDescent="0.2">
      <c r="A867" s="113"/>
      <c r="B867" s="113"/>
      <c r="C867" s="31" t="str">
        <f>IF(A867="","",LOOKUP(A867,'Table 1'!$A$3:$A$9999,'Table 1'!$I$3:$I$9999))</f>
        <v/>
      </c>
      <c r="D867" s="116"/>
      <c r="E867" s="70" t="str">
        <f t="shared" si="2375"/>
        <v/>
      </c>
      <c r="F867" s="15" t="str">
        <f t="shared" ref="F867" si="2382">IFERROR(AVERAGE(D867:D871),"")</f>
        <v/>
      </c>
      <c r="G867" s="15" t="str">
        <f t="shared" ref="G867" si="2383">IFERROR(_xlfn.STDEV.S(D867:D871),"")</f>
        <v/>
      </c>
      <c r="H867" s="76" t="str">
        <f t="shared" si="2378"/>
        <v/>
      </c>
    </row>
    <row r="868" spans="1:8" s="139" customFormat="1" x14ac:dyDescent="0.2">
      <c r="A868" s="30" t="str">
        <f t="shared" ref="A868" si="2384">IF(A867="","",A867)</f>
        <v/>
      </c>
      <c r="B868" s="30" t="str">
        <f t="shared" si="2326"/>
        <v/>
      </c>
      <c r="C868" s="30" t="str">
        <f>IF(A868="","",LOOKUP(A868,'Table 1'!$A$3:$A$9999,'Table 1'!$I$3:$I$9999))</f>
        <v/>
      </c>
      <c r="D868" s="115"/>
      <c r="E868" s="71" t="str">
        <f t="shared" si="2375"/>
        <v/>
      </c>
      <c r="F868" s="14" t="str">
        <f t="shared" ref="F868" si="2385">IFERROR(AVERAGE(D867:D871),"")</f>
        <v/>
      </c>
      <c r="G868" s="73" t="str">
        <f t="shared" ref="G868" si="2386">IFERROR(_xlfn.STDEV.S(D867:D871),"")</f>
        <v/>
      </c>
      <c r="H868" s="77" t="str">
        <f t="shared" si="2378"/>
        <v/>
      </c>
    </row>
    <row r="869" spans="1:8" s="139" customFormat="1" x14ac:dyDescent="0.2">
      <c r="A869" s="30" t="str">
        <f t="shared" ref="A869" si="2387">IF(A867="","",A867)</f>
        <v/>
      </c>
      <c r="B869" s="30" t="str">
        <f t="shared" si="2343"/>
        <v/>
      </c>
      <c r="C869" s="30" t="str">
        <f>IF(A869="","",LOOKUP(A869,'Table 1'!$A$3:$A$9999,'Table 1'!$I$3:$I$9999))</f>
        <v/>
      </c>
      <c r="D869" s="115"/>
      <c r="E869" s="71" t="str">
        <f t="shared" si="2375"/>
        <v/>
      </c>
      <c r="F869" s="14" t="str">
        <f t="shared" ref="F869" si="2388">IFERROR(AVERAGE(D867:D871),"")</f>
        <v/>
      </c>
      <c r="G869" s="73" t="str">
        <f t="shared" ref="G869" si="2389">IFERROR(_xlfn.STDEV.S(D867:D871),"")</f>
        <v/>
      </c>
      <c r="H869" s="77" t="str">
        <f t="shared" si="2378"/>
        <v/>
      </c>
    </row>
    <row r="870" spans="1:8" s="139" customFormat="1" x14ac:dyDescent="0.2">
      <c r="A870" s="30" t="str">
        <f t="shared" ref="A870" si="2390">IF(A867="","",A867)</f>
        <v/>
      </c>
      <c r="B870" s="30" t="str">
        <f t="shared" si="2346"/>
        <v/>
      </c>
      <c r="C870" s="30" t="str">
        <f>IF(A870="","",LOOKUP(A870,'Table 1'!$A$3:$A$9999,'Table 1'!$I$3:$I$9999))</f>
        <v/>
      </c>
      <c r="D870" s="115"/>
      <c r="E870" s="71" t="str">
        <f t="shared" si="2375"/>
        <v/>
      </c>
      <c r="F870" s="14" t="str">
        <f t="shared" ref="F870" si="2391">IFERROR(AVERAGE(D867:D871),"")</f>
        <v/>
      </c>
      <c r="G870" s="73" t="str">
        <f t="shared" ref="G870" si="2392">IFERROR(_xlfn.STDEV.S(D867:D871),"")</f>
        <v/>
      </c>
      <c r="H870" s="77" t="str">
        <f t="shared" si="2378"/>
        <v/>
      </c>
    </row>
    <row r="871" spans="1:8" s="139" customFormat="1" ht="16" thickBot="1" x14ac:dyDescent="0.25">
      <c r="A871" s="29" t="str">
        <f t="shared" ref="A871" si="2393">IF(A867="","",A867)</f>
        <v/>
      </c>
      <c r="B871" s="30" t="str">
        <f t="shared" si="2349"/>
        <v/>
      </c>
      <c r="C871" s="29" t="str">
        <f>IF(A871="","",LOOKUP(A871,'Table 1'!$A$3:$A$9999,'Table 1'!$I$3:$I$9999))</f>
        <v/>
      </c>
      <c r="D871" s="117"/>
      <c r="E871" s="72" t="str">
        <f t="shared" si="2375"/>
        <v/>
      </c>
      <c r="F871" s="13" t="str">
        <f t="shared" ref="F871" si="2394">IFERROR(AVERAGE(D867:D871),"")</f>
        <v/>
      </c>
      <c r="G871" s="74" t="str">
        <f t="shared" ref="G871" si="2395">IFERROR(_xlfn.STDEV.S(D867:D871),"")</f>
        <v/>
      </c>
      <c r="H871" s="78" t="str">
        <f t="shared" si="2378"/>
        <v/>
      </c>
    </row>
    <row r="872" spans="1:8" s="139" customFormat="1" x14ac:dyDescent="0.2">
      <c r="A872" s="113"/>
      <c r="B872" s="113"/>
      <c r="C872" s="31" t="str">
        <f>IF(A872="","",LOOKUP(A872,'Table 1'!$A$3:$A$9999,'Table 1'!$I$3:$I$9999))</f>
        <v/>
      </c>
      <c r="D872" s="116"/>
      <c r="E872" s="70" t="str">
        <f t="shared" si="2375"/>
        <v/>
      </c>
      <c r="F872" s="15" t="str">
        <f t="shared" ref="F872" si="2396">IFERROR(AVERAGE(D872:D876),"")</f>
        <v/>
      </c>
      <c r="G872" s="15" t="str">
        <f t="shared" ref="G872" si="2397">IFERROR(_xlfn.STDEV.S(D872:D876),"")</f>
        <v/>
      </c>
      <c r="H872" s="76" t="str">
        <f t="shared" si="2378"/>
        <v/>
      </c>
    </row>
    <row r="873" spans="1:8" s="139" customFormat="1" x14ac:dyDescent="0.2">
      <c r="A873" s="30" t="str">
        <f t="shared" ref="A873" si="2398">IF(A872="","",A872)</f>
        <v/>
      </c>
      <c r="B873" s="30" t="str">
        <f t="shared" si="2326"/>
        <v/>
      </c>
      <c r="C873" s="30" t="str">
        <f>IF(A873="","",LOOKUP(A873,'Table 1'!$A$3:$A$9999,'Table 1'!$I$3:$I$9999))</f>
        <v/>
      </c>
      <c r="D873" s="115"/>
      <c r="E873" s="71" t="str">
        <f t="shared" si="2375"/>
        <v/>
      </c>
      <c r="F873" s="14" t="str">
        <f t="shared" ref="F873" si="2399">IFERROR(AVERAGE(D872:D876),"")</f>
        <v/>
      </c>
      <c r="G873" s="73" t="str">
        <f t="shared" ref="G873" si="2400">IFERROR(_xlfn.STDEV.S(D872:D876),"")</f>
        <v/>
      </c>
      <c r="H873" s="77" t="str">
        <f t="shared" si="2378"/>
        <v/>
      </c>
    </row>
    <row r="874" spans="1:8" s="139" customFormat="1" x14ac:dyDescent="0.2">
      <c r="A874" s="30" t="str">
        <f t="shared" ref="A874:B889" si="2401">IF(A872="","",A872)</f>
        <v/>
      </c>
      <c r="B874" s="30" t="str">
        <f t="shared" si="2401"/>
        <v/>
      </c>
      <c r="C874" s="30" t="str">
        <f>IF(A874="","",LOOKUP(A874,'Table 1'!$A$3:$A$9999,'Table 1'!$I$3:$I$9999))</f>
        <v/>
      </c>
      <c r="D874" s="115"/>
      <c r="E874" s="71" t="str">
        <f t="shared" si="2375"/>
        <v/>
      </c>
      <c r="F874" s="14" t="str">
        <f t="shared" ref="F874" si="2402">IFERROR(AVERAGE(D872:D876),"")</f>
        <v/>
      </c>
      <c r="G874" s="73" t="str">
        <f t="shared" ref="G874" si="2403">IFERROR(_xlfn.STDEV.S(D872:D876),"")</f>
        <v/>
      </c>
      <c r="H874" s="77" t="str">
        <f t="shared" si="2378"/>
        <v/>
      </c>
    </row>
    <row r="875" spans="1:8" s="139" customFormat="1" x14ac:dyDescent="0.2">
      <c r="A875" s="30" t="str">
        <f t="shared" ref="A875:B890" si="2404">IF(A872="","",A872)</f>
        <v/>
      </c>
      <c r="B875" s="30" t="str">
        <f t="shared" si="2404"/>
        <v/>
      </c>
      <c r="C875" s="30" t="str">
        <f>IF(A875="","",LOOKUP(A875,'Table 1'!$A$3:$A$9999,'Table 1'!$I$3:$I$9999))</f>
        <v/>
      </c>
      <c r="D875" s="115"/>
      <c r="E875" s="71" t="str">
        <f t="shared" si="2375"/>
        <v/>
      </c>
      <c r="F875" s="14" t="str">
        <f t="shared" ref="F875" si="2405">IFERROR(AVERAGE(D872:D876),"")</f>
        <v/>
      </c>
      <c r="G875" s="73" t="str">
        <f t="shared" ref="G875" si="2406">IFERROR(_xlfn.STDEV.S(D872:D876),"")</f>
        <v/>
      </c>
      <c r="H875" s="77" t="str">
        <f t="shared" si="2378"/>
        <v/>
      </c>
    </row>
    <row r="876" spans="1:8" s="139" customFormat="1" ht="16" thickBot="1" x14ac:dyDescent="0.25">
      <c r="A876" s="29" t="str">
        <f t="shared" ref="A876:B891" si="2407">IF(A872="","",A872)</f>
        <v/>
      </c>
      <c r="B876" s="30" t="str">
        <f t="shared" si="2407"/>
        <v/>
      </c>
      <c r="C876" s="29" t="str">
        <f>IF(A876="","",LOOKUP(A876,'Table 1'!$A$3:$A$9999,'Table 1'!$I$3:$I$9999))</f>
        <v/>
      </c>
      <c r="D876" s="117"/>
      <c r="E876" s="72" t="str">
        <f t="shared" si="2375"/>
        <v/>
      </c>
      <c r="F876" s="13" t="str">
        <f t="shared" ref="F876" si="2408">IFERROR(AVERAGE(D872:D876),"")</f>
        <v/>
      </c>
      <c r="G876" s="74" t="str">
        <f t="shared" ref="G876" si="2409">IFERROR(_xlfn.STDEV.S(D872:D876),"")</f>
        <v/>
      </c>
      <c r="H876" s="78" t="str">
        <f t="shared" si="2378"/>
        <v/>
      </c>
    </row>
    <row r="877" spans="1:8" s="139" customFormat="1" x14ac:dyDescent="0.2">
      <c r="A877" s="113"/>
      <c r="B877" s="113"/>
      <c r="C877" s="31" t="str">
        <f>IF(A877="","",LOOKUP(A877,'Table 1'!$A$3:$A$9999,'Table 1'!$I$3:$I$9999))</f>
        <v/>
      </c>
      <c r="D877" s="116"/>
      <c r="E877" s="70" t="str">
        <f t="shared" si="2375"/>
        <v/>
      </c>
      <c r="F877" s="15" t="str">
        <f t="shared" ref="F877" si="2410">IFERROR(AVERAGE(D877:D881),"")</f>
        <v/>
      </c>
      <c r="G877" s="15" t="str">
        <f t="shared" ref="G877" si="2411">IFERROR(_xlfn.STDEV.S(D877:D881),"")</f>
        <v/>
      </c>
      <c r="H877" s="76" t="str">
        <f t="shared" si="2378"/>
        <v/>
      </c>
    </row>
    <row r="878" spans="1:8" s="139" customFormat="1" x14ac:dyDescent="0.2">
      <c r="A878" s="30" t="str">
        <f t="shared" ref="A878" si="2412">IF(A877="","",A877)</f>
        <v/>
      </c>
      <c r="B878" s="30" t="str">
        <f t="shared" si="2326"/>
        <v/>
      </c>
      <c r="C878" s="30" t="str">
        <f>IF(A878="","",LOOKUP(A878,'Table 1'!$A$3:$A$9999,'Table 1'!$I$3:$I$9999))</f>
        <v/>
      </c>
      <c r="D878" s="115"/>
      <c r="E878" s="71" t="str">
        <f t="shared" si="2375"/>
        <v/>
      </c>
      <c r="F878" s="14" t="str">
        <f t="shared" ref="F878" si="2413">IFERROR(AVERAGE(D877:D881),"")</f>
        <v/>
      </c>
      <c r="G878" s="73" t="str">
        <f t="shared" ref="G878" si="2414">IFERROR(_xlfn.STDEV.S(D877:D881),"")</f>
        <v/>
      </c>
      <c r="H878" s="77" t="str">
        <f t="shared" si="2378"/>
        <v/>
      </c>
    </row>
    <row r="879" spans="1:8" s="139" customFormat="1" x14ac:dyDescent="0.2">
      <c r="A879" s="30" t="str">
        <f t="shared" ref="A879" si="2415">IF(A877="","",A877)</f>
        <v/>
      </c>
      <c r="B879" s="30" t="str">
        <f t="shared" si="2401"/>
        <v/>
      </c>
      <c r="C879" s="30" t="str">
        <f>IF(A879="","",LOOKUP(A879,'Table 1'!$A$3:$A$9999,'Table 1'!$I$3:$I$9999))</f>
        <v/>
      </c>
      <c r="D879" s="115"/>
      <c r="E879" s="71" t="str">
        <f t="shared" si="2375"/>
        <v/>
      </c>
      <c r="F879" s="14" t="str">
        <f t="shared" ref="F879" si="2416">IFERROR(AVERAGE(D877:D881),"")</f>
        <v/>
      </c>
      <c r="G879" s="73" t="str">
        <f t="shared" ref="G879" si="2417">IFERROR(_xlfn.STDEV.S(D877:D881),"")</f>
        <v/>
      </c>
      <c r="H879" s="77" t="str">
        <f t="shared" si="2378"/>
        <v/>
      </c>
    </row>
    <row r="880" spans="1:8" s="139" customFormat="1" x14ac:dyDescent="0.2">
      <c r="A880" s="30" t="str">
        <f t="shared" ref="A880" si="2418">IF(A877="","",A877)</f>
        <v/>
      </c>
      <c r="B880" s="30" t="str">
        <f t="shared" si="2404"/>
        <v/>
      </c>
      <c r="C880" s="30" t="str">
        <f>IF(A880="","",LOOKUP(A880,'Table 1'!$A$3:$A$9999,'Table 1'!$I$3:$I$9999))</f>
        <v/>
      </c>
      <c r="D880" s="115"/>
      <c r="E880" s="71" t="str">
        <f t="shared" si="2375"/>
        <v/>
      </c>
      <c r="F880" s="14" t="str">
        <f t="shared" ref="F880" si="2419">IFERROR(AVERAGE(D877:D881),"")</f>
        <v/>
      </c>
      <c r="G880" s="73" t="str">
        <f t="shared" ref="G880" si="2420">IFERROR(_xlfn.STDEV.S(D877:D881),"")</f>
        <v/>
      </c>
      <c r="H880" s="77" t="str">
        <f t="shared" si="2378"/>
        <v/>
      </c>
    </row>
    <row r="881" spans="1:8" s="139" customFormat="1" ht="16" thickBot="1" x14ac:dyDescent="0.25">
      <c r="A881" s="29" t="str">
        <f t="shared" ref="A881" si="2421">IF(A877="","",A877)</f>
        <v/>
      </c>
      <c r="B881" s="30" t="str">
        <f t="shared" si="2407"/>
        <v/>
      </c>
      <c r="C881" s="29" t="str">
        <f>IF(A881="","",LOOKUP(A881,'Table 1'!$A$3:$A$9999,'Table 1'!$I$3:$I$9999))</f>
        <v/>
      </c>
      <c r="D881" s="117"/>
      <c r="E881" s="72" t="str">
        <f t="shared" si="2375"/>
        <v/>
      </c>
      <c r="F881" s="13" t="str">
        <f t="shared" ref="F881" si="2422">IFERROR(AVERAGE(D877:D881),"")</f>
        <v/>
      </c>
      <c r="G881" s="74" t="str">
        <f t="shared" ref="G881" si="2423">IFERROR(_xlfn.STDEV.S(D877:D881),"")</f>
        <v/>
      </c>
      <c r="H881" s="78" t="str">
        <f t="shared" si="2378"/>
        <v/>
      </c>
    </row>
    <row r="882" spans="1:8" s="139" customFormat="1" x14ac:dyDescent="0.2">
      <c r="A882" s="113"/>
      <c r="B882" s="113"/>
      <c r="C882" s="31" t="str">
        <f>IF(A882="","",LOOKUP(A882,'Table 1'!$A$3:$A$9999,'Table 1'!$I$3:$I$9999))</f>
        <v/>
      </c>
      <c r="D882" s="116"/>
      <c r="E882" s="70" t="str">
        <f t="shared" si="2375"/>
        <v/>
      </c>
      <c r="F882" s="15" t="str">
        <f t="shared" ref="F882" si="2424">IFERROR(AVERAGE(D882:D886),"")</f>
        <v/>
      </c>
      <c r="G882" s="15" t="str">
        <f t="shared" ref="G882" si="2425">IFERROR(_xlfn.STDEV.S(D882:D886),"")</f>
        <v/>
      </c>
      <c r="H882" s="76" t="str">
        <f t="shared" si="2378"/>
        <v/>
      </c>
    </row>
    <row r="883" spans="1:8" s="139" customFormat="1" x14ac:dyDescent="0.2">
      <c r="A883" s="30" t="str">
        <f t="shared" ref="A883:B913" si="2426">IF(A882="","",A882)</f>
        <v/>
      </c>
      <c r="B883" s="30" t="str">
        <f t="shared" si="2426"/>
        <v/>
      </c>
      <c r="C883" s="30" t="str">
        <f>IF(A883="","",LOOKUP(A883,'Table 1'!$A$3:$A$9999,'Table 1'!$I$3:$I$9999))</f>
        <v/>
      </c>
      <c r="D883" s="115"/>
      <c r="E883" s="71" t="str">
        <f t="shared" si="2375"/>
        <v/>
      </c>
      <c r="F883" s="14" t="str">
        <f t="shared" ref="F883" si="2427">IFERROR(AVERAGE(D882:D886),"")</f>
        <v/>
      </c>
      <c r="G883" s="73" t="str">
        <f t="shared" ref="G883" si="2428">IFERROR(_xlfn.STDEV.S(D882:D886),"")</f>
        <v/>
      </c>
      <c r="H883" s="77" t="str">
        <f t="shared" si="2378"/>
        <v/>
      </c>
    </row>
    <row r="884" spans="1:8" s="139" customFormat="1" x14ac:dyDescent="0.2">
      <c r="A884" s="30" t="str">
        <f t="shared" ref="A884" si="2429">IF(A882="","",A882)</f>
        <v/>
      </c>
      <c r="B884" s="30" t="str">
        <f t="shared" si="2401"/>
        <v/>
      </c>
      <c r="C884" s="30" t="str">
        <f>IF(A884="","",LOOKUP(A884,'Table 1'!$A$3:$A$9999,'Table 1'!$I$3:$I$9999))</f>
        <v/>
      </c>
      <c r="D884" s="115"/>
      <c r="E884" s="71" t="str">
        <f t="shared" si="2375"/>
        <v/>
      </c>
      <c r="F884" s="14" t="str">
        <f t="shared" ref="F884" si="2430">IFERROR(AVERAGE(D882:D886),"")</f>
        <v/>
      </c>
      <c r="G884" s="73" t="str">
        <f t="shared" ref="G884" si="2431">IFERROR(_xlfn.STDEV.S(D882:D886),"")</f>
        <v/>
      </c>
      <c r="H884" s="77" t="str">
        <f t="shared" si="2378"/>
        <v/>
      </c>
    </row>
    <row r="885" spans="1:8" s="139" customFormat="1" x14ac:dyDescent="0.2">
      <c r="A885" s="30" t="str">
        <f t="shared" ref="A885" si="2432">IF(A882="","",A882)</f>
        <v/>
      </c>
      <c r="B885" s="30" t="str">
        <f t="shared" si="2404"/>
        <v/>
      </c>
      <c r="C885" s="30" t="str">
        <f>IF(A885="","",LOOKUP(A885,'Table 1'!$A$3:$A$9999,'Table 1'!$I$3:$I$9999))</f>
        <v/>
      </c>
      <c r="D885" s="115"/>
      <c r="E885" s="71" t="str">
        <f t="shared" si="2375"/>
        <v/>
      </c>
      <c r="F885" s="14" t="str">
        <f t="shared" ref="F885" si="2433">IFERROR(AVERAGE(D882:D886),"")</f>
        <v/>
      </c>
      <c r="G885" s="73" t="str">
        <f t="shared" ref="G885" si="2434">IFERROR(_xlfn.STDEV.S(D882:D886),"")</f>
        <v/>
      </c>
      <c r="H885" s="77" t="str">
        <f t="shared" si="2378"/>
        <v/>
      </c>
    </row>
    <row r="886" spans="1:8" s="139" customFormat="1" ht="16" thickBot="1" x14ac:dyDescent="0.25">
      <c r="A886" s="29" t="str">
        <f t="shared" ref="A886" si="2435">IF(A882="","",A882)</f>
        <v/>
      </c>
      <c r="B886" s="30" t="str">
        <f t="shared" si="2407"/>
        <v/>
      </c>
      <c r="C886" s="29" t="str">
        <f>IF(A886="","",LOOKUP(A886,'Table 1'!$A$3:$A$9999,'Table 1'!$I$3:$I$9999))</f>
        <v/>
      </c>
      <c r="D886" s="117"/>
      <c r="E886" s="72" t="str">
        <f t="shared" si="2375"/>
        <v/>
      </c>
      <c r="F886" s="13" t="str">
        <f t="shared" ref="F886" si="2436">IFERROR(AVERAGE(D882:D886),"")</f>
        <v/>
      </c>
      <c r="G886" s="74" t="str">
        <f t="shared" ref="G886" si="2437">IFERROR(_xlfn.STDEV.S(D882:D886),"")</f>
        <v/>
      </c>
      <c r="H886" s="78" t="str">
        <f t="shared" si="2378"/>
        <v/>
      </c>
    </row>
    <row r="887" spans="1:8" s="139" customFormat="1" x14ac:dyDescent="0.2">
      <c r="A887" s="113"/>
      <c r="B887" s="113"/>
      <c r="C887" s="31" t="str">
        <f>IF(A887="","",LOOKUP(A887,'Table 1'!$A$3:$A$9999,'Table 1'!$I$3:$I$9999))</f>
        <v/>
      </c>
      <c r="D887" s="116"/>
      <c r="E887" s="70" t="str">
        <f t="shared" si="2375"/>
        <v/>
      </c>
      <c r="F887" s="15" t="str">
        <f t="shared" ref="F887" si="2438">IFERROR(AVERAGE(D887:D891),"")</f>
        <v/>
      </c>
      <c r="G887" s="15" t="str">
        <f t="shared" ref="G887" si="2439">IFERROR(_xlfn.STDEV.S(D887:D891),"")</f>
        <v/>
      </c>
      <c r="H887" s="76" t="str">
        <f t="shared" si="2378"/>
        <v/>
      </c>
    </row>
    <row r="888" spans="1:8" s="139" customFormat="1" x14ac:dyDescent="0.2">
      <c r="A888" s="30" t="str">
        <f t="shared" ref="A888" si="2440">IF(A887="","",A887)</f>
        <v/>
      </c>
      <c r="B888" s="30" t="str">
        <f t="shared" si="2426"/>
        <v/>
      </c>
      <c r="C888" s="30" t="str">
        <f>IF(A888="","",LOOKUP(A888,'Table 1'!$A$3:$A$9999,'Table 1'!$I$3:$I$9999))</f>
        <v/>
      </c>
      <c r="D888" s="115"/>
      <c r="E888" s="71" t="str">
        <f t="shared" si="2375"/>
        <v/>
      </c>
      <c r="F888" s="14" t="str">
        <f t="shared" ref="F888" si="2441">IFERROR(AVERAGE(D887:D891),"")</f>
        <v/>
      </c>
      <c r="G888" s="73" t="str">
        <f t="shared" ref="G888" si="2442">IFERROR(_xlfn.STDEV.S(D887:D891),"")</f>
        <v/>
      </c>
      <c r="H888" s="77" t="str">
        <f t="shared" si="2378"/>
        <v/>
      </c>
    </row>
    <row r="889" spans="1:8" s="139" customFormat="1" x14ac:dyDescent="0.2">
      <c r="A889" s="30" t="str">
        <f t="shared" ref="A889" si="2443">IF(A887="","",A887)</f>
        <v/>
      </c>
      <c r="B889" s="30" t="str">
        <f t="shared" si="2401"/>
        <v/>
      </c>
      <c r="C889" s="30" t="str">
        <f>IF(A889="","",LOOKUP(A889,'Table 1'!$A$3:$A$9999,'Table 1'!$I$3:$I$9999))</f>
        <v/>
      </c>
      <c r="D889" s="115"/>
      <c r="E889" s="71" t="str">
        <f t="shared" si="2375"/>
        <v/>
      </c>
      <c r="F889" s="14" t="str">
        <f t="shared" ref="F889" si="2444">IFERROR(AVERAGE(D887:D891),"")</f>
        <v/>
      </c>
      <c r="G889" s="73" t="str">
        <f t="shared" ref="G889" si="2445">IFERROR(_xlfn.STDEV.S(D887:D891),"")</f>
        <v/>
      </c>
      <c r="H889" s="77" t="str">
        <f t="shared" si="2378"/>
        <v/>
      </c>
    </row>
    <row r="890" spans="1:8" s="139" customFormat="1" x14ac:dyDescent="0.2">
      <c r="A890" s="30" t="str">
        <f t="shared" ref="A890" si="2446">IF(A887="","",A887)</f>
        <v/>
      </c>
      <c r="B890" s="30" t="str">
        <f t="shared" si="2404"/>
        <v/>
      </c>
      <c r="C890" s="30" t="str">
        <f>IF(A890="","",LOOKUP(A890,'Table 1'!$A$3:$A$9999,'Table 1'!$I$3:$I$9999))</f>
        <v/>
      </c>
      <c r="D890" s="115"/>
      <c r="E890" s="71" t="str">
        <f t="shared" si="2375"/>
        <v/>
      </c>
      <c r="F890" s="14" t="str">
        <f t="shared" ref="F890" si="2447">IFERROR(AVERAGE(D887:D891),"")</f>
        <v/>
      </c>
      <c r="G890" s="73" t="str">
        <f t="shared" ref="G890" si="2448">IFERROR(_xlfn.STDEV.S(D887:D891),"")</f>
        <v/>
      </c>
      <c r="H890" s="77" t="str">
        <f t="shared" si="2378"/>
        <v/>
      </c>
    </row>
    <row r="891" spans="1:8" s="139" customFormat="1" ht="16" thickBot="1" x14ac:dyDescent="0.25">
      <c r="A891" s="29" t="str">
        <f t="shared" ref="A891" si="2449">IF(A887="","",A887)</f>
        <v/>
      </c>
      <c r="B891" s="30" t="str">
        <f t="shared" si="2407"/>
        <v/>
      </c>
      <c r="C891" s="29" t="str">
        <f>IF(A891="","",LOOKUP(A891,'Table 1'!$A$3:$A$9999,'Table 1'!$I$3:$I$9999))</f>
        <v/>
      </c>
      <c r="D891" s="117"/>
      <c r="E891" s="72" t="str">
        <f t="shared" si="2375"/>
        <v/>
      </c>
      <c r="F891" s="13" t="str">
        <f t="shared" ref="F891" si="2450">IFERROR(AVERAGE(D887:D891),"")</f>
        <v/>
      </c>
      <c r="G891" s="74" t="str">
        <f t="shared" ref="G891" si="2451">IFERROR(_xlfn.STDEV.S(D887:D891),"")</f>
        <v/>
      </c>
      <c r="H891" s="78" t="str">
        <f t="shared" si="2378"/>
        <v/>
      </c>
    </row>
    <row r="892" spans="1:8" s="139" customFormat="1" x14ac:dyDescent="0.2">
      <c r="A892" s="113"/>
      <c r="B892" s="113"/>
      <c r="C892" s="31" t="str">
        <f>IF(A892="","",LOOKUP(A892,'Table 1'!$A$3:$A$9999,'Table 1'!$I$3:$I$9999))</f>
        <v/>
      </c>
      <c r="D892" s="116"/>
      <c r="E892" s="70" t="str">
        <f t="shared" si="2375"/>
        <v/>
      </c>
      <c r="F892" s="15" t="str">
        <f t="shared" ref="F892" si="2452">IFERROR(AVERAGE(D892:D896),"")</f>
        <v/>
      </c>
      <c r="G892" s="15" t="str">
        <f t="shared" ref="G892" si="2453">IFERROR(_xlfn.STDEV.S(D892:D896),"")</f>
        <v/>
      </c>
      <c r="H892" s="76" t="str">
        <f t="shared" si="2378"/>
        <v/>
      </c>
    </row>
    <row r="893" spans="1:8" s="139" customFormat="1" x14ac:dyDescent="0.2">
      <c r="A893" s="30" t="str">
        <f t="shared" ref="A893" si="2454">IF(A892="","",A892)</f>
        <v/>
      </c>
      <c r="B893" s="30" t="str">
        <f t="shared" si="2426"/>
        <v/>
      </c>
      <c r="C893" s="30" t="str">
        <f>IF(A893="","",LOOKUP(A893,'Table 1'!$A$3:$A$9999,'Table 1'!$I$3:$I$9999))</f>
        <v/>
      </c>
      <c r="D893" s="115"/>
      <c r="E893" s="71" t="str">
        <f t="shared" si="2375"/>
        <v/>
      </c>
      <c r="F893" s="14" t="str">
        <f t="shared" ref="F893" si="2455">IFERROR(AVERAGE(D892:D896),"")</f>
        <v/>
      </c>
      <c r="G893" s="73" t="str">
        <f t="shared" ref="G893" si="2456">IFERROR(_xlfn.STDEV.S(D892:D896),"")</f>
        <v/>
      </c>
      <c r="H893" s="77" t="str">
        <f t="shared" si="2378"/>
        <v/>
      </c>
    </row>
    <row r="894" spans="1:8" s="139" customFormat="1" x14ac:dyDescent="0.2">
      <c r="A894" s="30" t="str">
        <f t="shared" ref="A894:B909" si="2457">IF(A892="","",A892)</f>
        <v/>
      </c>
      <c r="B894" s="30" t="str">
        <f t="shared" si="2457"/>
        <v/>
      </c>
      <c r="C894" s="30" t="str">
        <f>IF(A894="","",LOOKUP(A894,'Table 1'!$A$3:$A$9999,'Table 1'!$I$3:$I$9999))</f>
        <v/>
      </c>
      <c r="D894" s="115"/>
      <c r="E894" s="71" t="str">
        <f t="shared" si="2375"/>
        <v/>
      </c>
      <c r="F894" s="14" t="str">
        <f t="shared" ref="F894" si="2458">IFERROR(AVERAGE(D892:D896),"")</f>
        <v/>
      </c>
      <c r="G894" s="73" t="str">
        <f t="shared" ref="G894" si="2459">IFERROR(_xlfn.STDEV.S(D892:D896),"")</f>
        <v/>
      </c>
      <c r="H894" s="77" t="str">
        <f t="shared" si="2378"/>
        <v/>
      </c>
    </row>
    <row r="895" spans="1:8" s="139" customFormat="1" x14ac:dyDescent="0.2">
      <c r="A895" s="30" t="str">
        <f t="shared" ref="A895:B910" si="2460">IF(A892="","",A892)</f>
        <v/>
      </c>
      <c r="B895" s="30" t="str">
        <f t="shared" si="2460"/>
        <v/>
      </c>
      <c r="C895" s="30" t="str">
        <f>IF(A895="","",LOOKUP(A895,'Table 1'!$A$3:$A$9999,'Table 1'!$I$3:$I$9999))</f>
        <v/>
      </c>
      <c r="D895" s="115"/>
      <c r="E895" s="71" t="str">
        <f t="shared" si="2375"/>
        <v/>
      </c>
      <c r="F895" s="14" t="str">
        <f t="shared" ref="F895" si="2461">IFERROR(AVERAGE(D892:D896),"")</f>
        <v/>
      </c>
      <c r="G895" s="73" t="str">
        <f t="shared" ref="G895" si="2462">IFERROR(_xlfn.STDEV.S(D892:D896),"")</f>
        <v/>
      </c>
      <c r="H895" s="77" t="str">
        <f t="shared" si="2378"/>
        <v/>
      </c>
    </row>
    <row r="896" spans="1:8" s="139" customFormat="1" ht="16" thickBot="1" x14ac:dyDescent="0.25">
      <c r="A896" s="29" t="str">
        <f t="shared" ref="A896:B911" si="2463">IF(A892="","",A892)</f>
        <v/>
      </c>
      <c r="B896" s="30" t="str">
        <f t="shared" si="2463"/>
        <v/>
      </c>
      <c r="C896" s="29" t="str">
        <f>IF(A896="","",LOOKUP(A896,'Table 1'!$A$3:$A$9999,'Table 1'!$I$3:$I$9999))</f>
        <v/>
      </c>
      <c r="D896" s="117"/>
      <c r="E896" s="72" t="str">
        <f t="shared" si="2375"/>
        <v/>
      </c>
      <c r="F896" s="13" t="str">
        <f t="shared" ref="F896" si="2464">IFERROR(AVERAGE(D892:D896),"")</f>
        <v/>
      </c>
      <c r="G896" s="74" t="str">
        <f t="shared" ref="G896" si="2465">IFERROR(_xlfn.STDEV.S(D892:D896),"")</f>
        <v/>
      </c>
      <c r="H896" s="78" t="str">
        <f t="shared" si="2378"/>
        <v/>
      </c>
    </row>
    <row r="897" spans="1:8" s="139" customFormat="1" x14ac:dyDescent="0.2">
      <c r="A897" s="113"/>
      <c r="B897" s="113"/>
      <c r="C897" s="31" t="str">
        <f>IF(A897="","",LOOKUP(A897,'Table 1'!$A$3:$A$9999,'Table 1'!$I$3:$I$9999))</f>
        <v/>
      </c>
      <c r="D897" s="116"/>
      <c r="E897" s="70" t="str">
        <f t="shared" si="2375"/>
        <v/>
      </c>
      <c r="F897" s="15" t="str">
        <f t="shared" ref="F897" si="2466">IFERROR(AVERAGE(D897:D901),"")</f>
        <v/>
      </c>
      <c r="G897" s="15" t="str">
        <f t="shared" ref="G897" si="2467">IFERROR(_xlfn.STDEV.S(D897:D901),"")</f>
        <v/>
      </c>
      <c r="H897" s="76" t="str">
        <f t="shared" si="2378"/>
        <v/>
      </c>
    </row>
    <row r="898" spans="1:8" s="139" customFormat="1" x14ac:dyDescent="0.2">
      <c r="A898" s="30" t="str">
        <f t="shared" ref="A898" si="2468">IF(A897="","",A897)</f>
        <v/>
      </c>
      <c r="B898" s="30" t="str">
        <f t="shared" si="2426"/>
        <v/>
      </c>
      <c r="C898" s="30" t="str">
        <f>IF(A898="","",LOOKUP(A898,'Table 1'!$A$3:$A$9999,'Table 1'!$I$3:$I$9999))</f>
        <v/>
      </c>
      <c r="D898" s="115"/>
      <c r="E898" s="71" t="str">
        <f t="shared" si="2375"/>
        <v/>
      </c>
      <c r="F898" s="14" t="str">
        <f t="shared" ref="F898" si="2469">IFERROR(AVERAGE(D897:D901),"")</f>
        <v/>
      </c>
      <c r="G898" s="73" t="str">
        <f t="shared" ref="G898" si="2470">IFERROR(_xlfn.STDEV.S(D897:D901),"")</f>
        <v/>
      </c>
      <c r="H898" s="77" t="str">
        <f t="shared" si="2378"/>
        <v/>
      </c>
    </row>
    <row r="899" spans="1:8" s="139" customFormat="1" x14ac:dyDescent="0.2">
      <c r="A899" s="30" t="str">
        <f t="shared" ref="A899" si="2471">IF(A897="","",A897)</f>
        <v/>
      </c>
      <c r="B899" s="30" t="str">
        <f t="shared" si="2457"/>
        <v/>
      </c>
      <c r="C899" s="30" t="str">
        <f>IF(A899="","",LOOKUP(A899,'Table 1'!$A$3:$A$9999,'Table 1'!$I$3:$I$9999))</f>
        <v/>
      </c>
      <c r="D899" s="115"/>
      <c r="E899" s="71" t="str">
        <f t="shared" si="2375"/>
        <v/>
      </c>
      <c r="F899" s="14" t="str">
        <f t="shared" ref="F899" si="2472">IFERROR(AVERAGE(D897:D901),"")</f>
        <v/>
      </c>
      <c r="G899" s="73" t="str">
        <f t="shared" ref="G899" si="2473">IFERROR(_xlfn.STDEV.S(D897:D901),"")</f>
        <v/>
      </c>
      <c r="H899" s="77" t="str">
        <f t="shared" si="2378"/>
        <v/>
      </c>
    </row>
    <row r="900" spans="1:8" s="139" customFormat="1" x14ac:dyDescent="0.2">
      <c r="A900" s="30" t="str">
        <f t="shared" ref="A900" si="2474">IF(A897="","",A897)</f>
        <v/>
      </c>
      <c r="B900" s="30" t="str">
        <f t="shared" si="2460"/>
        <v/>
      </c>
      <c r="C900" s="30" t="str">
        <f>IF(A900="","",LOOKUP(A900,'Table 1'!$A$3:$A$9999,'Table 1'!$I$3:$I$9999))</f>
        <v/>
      </c>
      <c r="D900" s="115"/>
      <c r="E900" s="71" t="str">
        <f t="shared" si="2375"/>
        <v/>
      </c>
      <c r="F900" s="14" t="str">
        <f t="shared" ref="F900" si="2475">IFERROR(AVERAGE(D897:D901),"")</f>
        <v/>
      </c>
      <c r="G900" s="73" t="str">
        <f t="shared" ref="G900" si="2476">IFERROR(_xlfn.STDEV.S(D897:D901),"")</f>
        <v/>
      </c>
      <c r="H900" s="77" t="str">
        <f t="shared" si="2378"/>
        <v/>
      </c>
    </row>
    <row r="901" spans="1:8" s="139" customFormat="1" ht="16" thickBot="1" x14ac:dyDescent="0.25">
      <c r="A901" s="29" t="str">
        <f t="shared" ref="A901" si="2477">IF(A897="","",A897)</f>
        <v/>
      </c>
      <c r="B901" s="30" t="str">
        <f t="shared" si="2463"/>
        <v/>
      </c>
      <c r="C901" s="29" t="str">
        <f>IF(A901="","",LOOKUP(A901,'Table 1'!$A$3:$A$9999,'Table 1'!$I$3:$I$9999))</f>
        <v/>
      </c>
      <c r="D901" s="117"/>
      <c r="E901" s="72" t="str">
        <f t="shared" si="2375"/>
        <v/>
      </c>
      <c r="F901" s="13" t="str">
        <f t="shared" ref="F901" si="2478">IFERROR(AVERAGE(D897:D901),"")</f>
        <v/>
      </c>
      <c r="G901" s="74" t="str">
        <f t="shared" ref="G901" si="2479">IFERROR(_xlfn.STDEV.S(D897:D901),"")</f>
        <v/>
      </c>
      <c r="H901" s="78" t="str">
        <f t="shared" si="2378"/>
        <v/>
      </c>
    </row>
    <row r="902" spans="1:8" s="139" customFormat="1" x14ac:dyDescent="0.2">
      <c r="A902" s="113"/>
      <c r="B902" s="113"/>
      <c r="C902" s="31" t="str">
        <f>IF(A902="","",LOOKUP(A902,'Table 1'!$A$3:$A$9999,'Table 1'!$I$3:$I$9999))</f>
        <v/>
      </c>
      <c r="D902" s="116"/>
      <c r="E902" s="70" t="str">
        <f t="shared" si="2375"/>
        <v/>
      </c>
      <c r="F902" s="15" t="str">
        <f t="shared" ref="F902" si="2480">IFERROR(AVERAGE(D902:D906),"")</f>
        <v/>
      </c>
      <c r="G902" s="15" t="str">
        <f t="shared" ref="G902" si="2481">IFERROR(_xlfn.STDEV.S(D902:D906),"")</f>
        <v/>
      </c>
      <c r="H902" s="76" t="str">
        <f t="shared" si="2378"/>
        <v/>
      </c>
    </row>
    <row r="903" spans="1:8" s="139" customFormat="1" x14ac:dyDescent="0.2">
      <c r="A903" s="30" t="str">
        <f t="shared" ref="A903" si="2482">IF(A902="","",A902)</f>
        <v/>
      </c>
      <c r="B903" s="30" t="str">
        <f t="shared" si="2426"/>
        <v/>
      </c>
      <c r="C903" s="30" t="str">
        <f>IF(A903="","",LOOKUP(A903,'Table 1'!$A$3:$A$9999,'Table 1'!$I$3:$I$9999))</f>
        <v/>
      </c>
      <c r="D903" s="115"/>
      <c r="E903" s="71" t="str">
        <f t="shared" si="2375"/>
        <v/>
      </c>
      <c r="F903" s="14" t="str">
        <f t="shared" ref="F903" si="2483">IFERROR(AVERAGE(D902:D906),"")</f>
        <v/>
      </c>
      <c r="G903" s="73" t="str">
        <f t="shared" ref="G903" si="2484">IFERROR(_xlfn.STDEV.S(D902:D906),"")</f>
        <v/>
      </c>
      <c r="H903" s="77" t="str">
        <f t="shared" si="2378"/>
        <v/>
      </c>
    </row>
    <row r="904" spans="1:8" s="139" customFormat="1" x14ac:dyDescent="0.2">
      <c r="A904" s="30" t="str">
        <f t="shared" ref="A904" si="2485">IF(A902="","",A902)</f>
        <v/>
      </c>
      <c r="B904" s="30" t="str">
        <f t="shared" si="2457"/>
        <v/>
      </c>
      <c r="C904" s="30" t="str">
        <f>IF(A904="","",LOOKUP(A904,'Table 1'!$A$3:$A$9999,'Table 1'!$I$3:$I$9999))</f>
        <v/>
      </c>
      <c r="D904" s="115"/>
      <c r="E904" s="71" t="str">
        <f t="shared" si="2375"/>
        <v/>
      </c>
      <c r="F904" s="14" t="str">
        <f t="shared" ref="F904" si="2486">IFERROR(AVERAGE(D902:D906),"")</f>
        <v/>
      </c>
      <c r="G904" s="73" t="str">
        <f t="shared" ref="G904" si="2487">IFERROR(_xlfn.STDEV.S(D902:D906),"")</f>
        <v/>
      </c>
      <c r="H904" s="77" t="str">
        <f t="shared" si="2378"/>
        <v/>
      </c>
    </row>
    <row r="905" spans="1:8" s="139" customFormat="1" x14ac:dyDescent="0.2">
      <c r="A905" s="30" t="str">
        <f t="shared" ref="A905" si="2488">IF(A902="","",A902)</f>
        <v/>
      </c>
      <c r="B905" s="30" t="str">
        <f t="shared" si="2460"/>
        <v/>
      </c>
      <c r="C905" s="30" t="str">
        <f>IF(A905="","",LOOKUP(A905,'Table 1'!$A$3:$A$9999,'Table 1'!$I$3:$I$9999))</f>
        <v/>
      </c>
      <c r="D905" s="115"/>
      <c r="E905" s="71" t="str">
        <f t="shared" si="2375"/>
        <v/>
      </c>
      <c r="F905" s="14" t="str">
        <f t="shared" ref="F905" si="2489">IFERROR(AVERAGE(D902:D906),"")</f>
        <v/>
      </c>
      <c r="G905" s="73" t="str">
        <f t="shared" ref="G905" si="2490">IFERROR(_xlfn.STDEV.S(D902:D906),"")</f>
        <v/>
      </c>
      <c r="H905" s="77" t="str">
        <f t="shared" si="2378"/>
        <v/>
      </c>
    </row>
    <row r="906" spans="1:8" s="139" customFormat="1" ht="16" thickBot="1" x14ac:dyDescent="0.25">
      <c r="A906" s="29" t="str">
        <f t="shared" ref="A906" si="2491">IF(A902="","",A902)</f>
        <v/>
      </c>
      <c r="B906" s="30" t="str">
        <f t="shared" si="2463"/>
        <v/>
      </c>
      <c r="C906" s="29" t="str">
        <f>IF(A906="","",LOOKUP(A906,'Table 1'!$A$3:$A$9999,'Table 1'!$I$3:$I$9999))</f>
        <v/>
      </c>
      <c r="D906" s="117"/>
      <c r="E906" s="72" t="str">
        <f t="shared" si="2375"/>
        <v/>
      </c>
      <c r="F906" s="13" t="str">
        <f t="shared" ref="F906" si="2492">IFERROR(AVERAGE(D902:D906),"")</f>
        <v/>
      </c>
      <c r="G906" s="74" t="str">
        <f t="shared" ref="G906" si="2493">IFERROR(_xlfn.STDEV.S(D902:D906),"")</f>
        <v/>
      </c>
      <c r="H906" s="78" t="str">
        <f t="shared" si="2378"/>
        <v/>
      </c>
    </row>
    <row r="907" spans="1:8" s="139" customFormat="1" x14ac:dyDescent="0.2">
      <c r="A907" s="113"/>
      <c r="B907" s="113"/>
      <c r="C907" s="31" t="str">
        <f>IF(A907="","",LOOKUP(A907,'Table 1'!$A$3:$A$9999,'Table 1'!$I$3:$I$9999))</f>
        <v/>
      </c>
      <c r="D907" s="116"/>
      <c r="E907" s="70" t="str">
        <f t="shared" si="2375"/>
        <v/>
      </c>
      <c r="F907" s="15" t="str">
        <f t="shared" ref="F907" si="2494">IFERROR(AVERAGE(D907:D911),"")</f>
        <v/>
      </c>
      <c r="G907" s="15" t="str">
        <f t="shared" ref="G907" si="2495">IFERROR(_xlfn.STDEV.S(D907:D911),"")</f>
        <v/>
      </c>
      <c r="H907" s="76" t="str">
        <f t="shared" si="2378"/>
        <v/>
      </c>
    </row>
    <row r="908" spans="1:8" s="139" customFormat="1" x14ac:dyDescent="0.2">
      <c r="A908" s="30" t="str">
        <f t="shared" ref="A908" si="2496">IF(A907="","",A907)</f>
        <v/>
      </c>
      <c r="B908" s="30" t="str">
        <f t="shared" si="2426"/>
        <v/>
      </c>
      <c r="C908" s="30" t="str">
        <f>IF(A908="","",LOOKUP(A908,'Table 1'!$A$3:$A$9999,'Table 1'!$I$3:$I$9999))</f>
        <v/>
      </c>
      <c r="D908" s="115"/>
      <c r="E908" s="71" t="str">
        <f t="shared" si="2375"/>
        <v/>
      </c>
      <c r="F908" s="14" t="str">
        <f t="shared" ref="F908" si="2497">IFERROR(AVERAGE(D907:D911),"")</f>
        <v/>
      </c>
      <c r="G908" s="73" t="str">
        <f t="shared" ref="G908" si="2498">IFERROR(_xlfn.STDEV.S(D907:D911),"")</f>
        <v/>
      </c>
      <c r="H908" s="77" t="str">
        <f t="shared" si="2378"/>
        <v/>
      </c>
    </row>
    <row r="909" spans="1:8" s="139" customFormat="1" x14ac:dyDescent="0.2">
      <c r="A909" s="30" t="str">
        <f t="shared" ref="A909" si="2499">IF(A907="","",A907)</f>
        <v/>
      </c>
      <c r="B909" s="30" t="str">
        <f t="shared" si="2457"/>
        <v/>
      </c>
      <c r="C909" s="30" t="str">
        <f>IF(A909="","",LOOKUP(A909,'Table 1'!$A$3:$A$9999,'Table 1'!$I$3:$I$9999))</f>
        <v/>
      </c>
      <c r="D909" s="115"/>
      <c r="E909" s="71" t="str">
        <f t="shared" si="2375"/>
        <v/>
      </c>
      <c r="F909" s="14" t="str">
        <f t="shared" ref="F909" si="2500">IFERROR(AVERAGE(D907:D911),"")</f>
        <v/>
      </c>
      <c r="G909" s="73" t="str">
        <f t="shared" ref="G909" si="2501">IFERROR(_xlfn.STDEV.S(D907:D911),"")</f>
        <v/>
      </c>
      <c r="H909" s="77" t="str">
        <f t="shared" si="2378"/>
        <v/>
      </c>
    </row>
    <row r="910" spans="1:8" s="139" customFormat="1" x14ac:dyDescent="0.2">
      <c r="A910" s="30" t="str">
        <f t="shared" ref="A910" si="2502">IF(A907="","",A907)</f>
        <v/>
      </c>
      <c r="B910" s="30" t="str">
        <f t="shared" si="2460"/>
        <v/>
      </c>
      <c r="C910" s="30" t="str">
        <f>IF(A910="","",LOOKUP(A910,'Table 1'!$A$3:$A$9999,'Table 1'!$I$3:$I$9999))</f>
        <v/>
      </c>
      <c r="D910" s="115"/>
      <c r="E910" s="71" t="str">
        <f t="shared" si="2375"/>
        <v/>
      </c>
      <c r="F910" s="14" t="str">
        <f t="shared" ref="F910" si="2503">IFERROR(AVERAGE(D907:D911),"")</f>
        <v/>
      </c>
      <c r="G910" s="73" t="str">
        <f t="shared" ref="G910" si="2504">IFERROR(_xlfn.STDEV.S(D907:D911),"")</f>
        <v/>
      </c>
      <c r="H910" s="77" t="str">
        <f t="shared" si="2378"/>
        <v/>
      </c>
    </row>
    <row r="911" spans="1:8" s="139" customFormat="1" ht="16" thickBot="1" x14ac:dyDescent="0.25">
      <c r="A911" s="29" t="str">
        <f t="shared" ref="A911" si="2505">IF(A907="","",A907)</f>
        <v/>
      </c>
      <c r="B911" s="30" t="str">
        <f t="shared" si="2463"/>
        <v/>
      </c>
      <c r="C911" s="29" t="str">
        <f>IF(A911="","",LOOKUP(A911,'Table 1'!$A$3:$A$9999,'Table 1'!$I$3:$I$9999))</f>
        <v/>
      </c>
      <c r="D911" s="117"/>
      <c r="E911" s="72" t="str">
        <f t="shared" si="2375"/>
        <v/>
      </c>
      <c r="F911" s="13" t="str">
        <f t="shared" ref="F911" si="2506">IFERROR(AVERAGE(D907:D911),"")</f>
        <v/>
      </c>
      <c r="G911" s="74" t="str">
        <f t="shared" ref="G911" si="2507">IFERROR(_xlfn.STDEV.S(D907:D911),"")</f>
        <v/>
      </c>
      <c r="H911" s="78" t="str">
        <f t="shared" si="2378"/>
        <v/>
      </c>
    </row>
    <row r="912" spans="1:8" s="139" customFormat="1" x14ac:dyDescent="0.2">
      <c r="A912" s="113"/>
      <c r="B912" s="113"/>
      <c r="C912" s="31" t="str">
        <f>IF(A912="","",LOOKUP(A912,'Table 1'!$A$3:$A$9999,'Table 1'!$I$3:$I$9999))</f>
        <v/>
      </c>
      <c r="D912" s="116"/>
      <c r="E912" s="70" t="str">
        <f t="shared" si="2375"/>
        <v/>
      </c>
      <c r="F912" s="15" t="str">
        <f t="shared" ref="F912" si="2508">IFERROR(AVERAGE(D912:D916),"")</f>
        <v/>
      </c>
      <c r="G912" s="15" t="str">
        <f t="shared" ref="G912" si="2509">IFERROR(_xlfn.STDEV.S(D912:D916),"")</f>
        <v/>
      </c>
      <c r="H912" s="76" t="str">
        <f t="shared" si="2378"/>
        <v/>
      </c>
    </row>
    <row r="913" spans="1:8" s="139" customFormat="1" x14ac:dyDescent="0.2">
      <c r="A913" s="30" t="str">
        <f t="shared" ref="A913" si="2510">IF(A912="","",A912)</f>
        <v/>
      </c>
      <c r="B913" s="30" t="str">
        <f t="shared" si="2426"/>
        <v/>
      </c>
      <c r="C913" s="30" t="str">
        <f>IF(A913="","",LOOKUP(A913,'Table 1'!$A$3:$A$9999,'Table 1'!$I$3:$I$9999))</f>
        <v/>
      </c>
      <c r="D913" s="115"/>
      <c r="E913" s="71" t="str">
        <f t="shared" si="2375"/>
        <v/>
      </c>
      <c r="F913" s="14" t="str">
        <f t="shared" ref="F913" si="2511">IFERROR(AVERAGE(D912:D916),"")</f>
        <v/>
      </c>
      <c r="G913" s="73" t="str">
        <f t="shared" ref="G913" si="2512">IFERROR(_xlfn.STDEV.S(D912:D916),"")</f>
        <v/>
      </c>
      <c r="H913" s="77" t="str">
        <f t="shared" si="2378"/>
        <v/>
      </c>
    </row>
    <row r="914" spans="1:8" s="139" customFormat="1" x14ac:dyDescent="0.2">
      <c r="A914" s="30" t="str">
        <f t="shared" ref="A914:B929" si="2513">IF(A912="","",A912)</f>
        <v/>
      </c>
      <c r="B914" s="30" t="str">
        <f t="shared" si="2513"/>
        <v/>
      </c>
      <c r="C914" s="30" t="str">
        <f>IF(A914="","",LOOKUP(A914,'Table 1'!$A$3:$A$9999,'Table 1'!$I$3:$I$9999))</f>
        <v/>
      </c>
      <c r="D914" s="115"/>
      <c r="E914" s="71" t="str">
        <f t="shared" si="2375"/>
        <v/>
      </c>
      <c r="F914" s="14" t="str">
        <f t="shared" ref="F914" si="2514">IFERROR(AVERAGE(D912:D916),"")</f>
        <v/>
      </c>
      <c r="G914" s="73" t="str">
        <f t="shared" ref="G914" si="2515">IFERROR(_xlfn.STDEV.S(D912:D916),"")</f>
        <v/>
      </c>
      <c r="H914" s="77" t="str">
        <f t="shared" si="2378"/>
        <v/>
      </c>
    </row>
    <row r="915" spans="1:8" s="139" customFormat="1" x14ac:dyDescent="0.2">
      <c r="A915" s="30" t="str">
        <f t="shared" ref="A915:B930" si="2516">IF(A912="","",A912)</f>
        <v/>
      </c>
      <c r="B915" s="30" t="str">
        <f t="shared" si="2516"/>
        <v/>
      </c>
      <c r="C915" s="30" t="str">
        <f>IF(A915="","",LOOKUP(A915,'Table 1'!$A$3:$A$9999,'Table 1'!$I$3:$I$9999))</f>
        <v/>
      </c>
      <c r="D915" s="115"/>
      <c r="E915" s="71" t="str">
        <f t="shared" si="2375"/>
        <v/>
      </c>
      <c r="F915" s="14" t="str">
        <f t="shared" ref="F915" si="2517">IFERROR(AVERAGE(D912:D916),"")</f>
        <v/>
      </c>
      <c r="G915" s="73" t="str">
        <f t="shared" ref="G915" si="2518">IFERROR(_xlfn.STDEV.S(D912:D916),"")</f>
        <v/>
      </c>
      <c r="H915" s="77" t="str">
        <f t="shared" si="2378"/>
        <v/>
      </c>
    </row>
    <row r="916" spans="1:8" s="139" customFormat="1" ht="16" thickBot="1" x14ac:dyDescent="0.25">
      <c r="A916" s="29" t="str">
        <f t="shared" ref="A916:B931" si="2519">IF(A912="","",A912)</f>
        <v/>
      </c>
      <c r="B916" s="30" t="str">
        <f t="shared" si="2519"/>
        <v/>
      </c>
      <c r="C916" s="29" t="str">
        <f>IF(A916="","",LOOKUP(A916,'Table 1'!$A$3:$A$9999,'Table 1'!$I$3:$I$9999))</f>
        <v/>
      </c>
      <c r="D916" s="117"/>
      <c r="E916" s="72" t="str">
        <f t="shared" si="2375"/>
        <v/>
      </c>
      <c r="F916" s="13" t="str">
        <f t="shared" ref="F916" si="2520">IFERROR(AVERAGE(D912:D916),"")</f>
        <v/>
      </c>
      <c r="G916" s="74" t="str">
        <f t="shared" ref="G916" si="2521">IFERROR(_xlfn.STDEV.S(D912:D916),"")</f>
        <v/>
      </c>
      <c r="H916" s="78" t="str">
        <f t="shared" si="2378"/>
        <v/>
      </c>
    </row>
    <row r="917" spans="1:8" s="139" customFormat="1" x14ac:dyDescent="0.2">
      <c r="A917" s="113"/>
      <c r="B917" s="113"/>
      <c r="C917" s="31" t="str">
        <f>IF(A917="","",LOOKUP(A917,'Table 1'!$A$3:$A$9999,'Table 1'!$I$3:$I$9999))</f>
        <v/>
      </c>
      <c r="D917" s="116"/>
      <c r="E917" s="70" t="str">
        <f t="shared" si="2375"/>
        <v/>
      </c>
      <c r="F917" s="15" t="str">
        <f t="shared" ref="F917" si="2522">IFERROR(AVERAGE(D917:D921),"")</f>
        <v/>
      </c>
      <c r="G917" s="15" t="str">
        <f t="shared" ref="G917" si="2523">IFERROR(_xlfn.STDEV.S(D917:D921),"")</f>
        <v/>
      </c>
      <c r="H917" s="76" t="str">
        <f t="shared" si="2378"/>
        <v/>
      </c>
    </row>
    <row r="918" spans="1:8" s="139" customFormat="1" x14ac:dyDescent="0.2">
      <c r="A918" s="30" t="str">
        <f t="shared" ref="A918:B948" si="2524">IF(A917="","",A917)</f>
        <v/>
      </c>
      <c r="B918" s="30" t="str">
        <f t="shared" si="2524"/>
        <v/>
      </c>
      <c r="C918" s="30" t="str">
        <f>IF(A918="","",LOOKUP(A918,'Table 1'!$A$3:$A$9999,'Table 1'!$I$3:$I$9999))</f>
        <v/>
      </c>
      <c r="D918" s="115"/>
      <c r="E918" s="71" t="str">
        <f t="shared" si="2375"/>
        <v/>
      </c>
      <c r="F918" s="14" t="str">
        <f t="shared" ref="F918" si="2525">IFERROR(AVERAGE(D917:D921),"")</f>
        <v/>
      </c>
      <c r="G918" s="73" t="str">
        <f t="shared" ref="G918" si="2526">IFERROR(_xlfn.STDEV.S(D917:D921),"")</f>
        <v/>
      </c>
      <c r="H918" s="77" t="str">
        <f t="shared" si="2378"/>
        <v/>
      </c>
    </row>
    <row r="919" spans="1:8" s="139" customFormat="1" x14ac:dyDescent="0.2">
      <c r="A919" s="30" t="str">
        <f t="shared" ref="A919" si="2527">IF(A917="","",A917)</f>
        <v/>
      </c>
      <c r="B919" s="30" t="str">
        <f t="shared" si="2513"/>
        <v/>
      </c>
      <c r="C919" s="30" t="str">
        <f>IF(A919="","",LOOKUP(A919,'Table 1'!$A$3:$A$9999,'Table 1'!$I$3:$I$9999))</f>
        <v/>
      </c>
      <c r="D919" s="115"/>
      <c r="E919" s="71" t="str">
        <f t="shared" si="2375"/>
        <v/>
      </c>
      <c r="F919" s="14" t="str">
        <f t="shared" ref="F919" si="2528">IFERROR(AVERAGE(D917:D921),"")</f>
        <v/>
      </c>
      <c r="G919" s="73" t="str">
        <f t="shared" ref="G919" si="2529">IFERROR(_xlfn.STDEV.S(D917:D921),"")</f>
        <v/>
      </c>
      <c r="H919" s="77" t="str">
        <f t="shared" si="2378"/>
        <v/>
      </c>
    </row>
    <row r="920" spans="1:8" s="139" customFormat="1" x14ac:dyDescent="0.2">
      <c r="A920" s="30" t="str">
        <f t="shared" ref="A920" si="2530">IF(A917="","",A917)</f>
        <v/>
      </c>
      <c r="B920" s="30" t="str">
        <f t="shared" si="2516"/>
        <v/>
      </c>
      <c r="C920" s="30" t="str">
        <f>IF(A920="","",LOOKUP(A920,'Table 1'!$A$3:$A$9999,'Table 1'!$I$3:$I$9999))</f>
        <v/>
      </c>
      <c r="D920" s="115"/>
      <c r="E920" s="71" t="str">
        <f t="shared" si="2375"/>
        <v/>
      </c>
      <c r="F920" s="14" t="str">
        <f t="shared" ref="F920" si="2531">IFERROR(AVERAGE(D917:D921),"")</f>
        <v/>
      </c>
      <c r="G920" s="73" t="str">
        <f t="shared" ref="G920" si="2532">IFERROR(_xlfn.STDEV.S(D917:D921),"")</f>
        <v/>
      </c>
      <c r="H920" s="77" t="str">
        <f t="shared" si="2378"/>
        <v/>
      </c>
    </row>
    <row r="921" spans="1:8" s="139" customFormat="1" ht="16" thickBot="1" x14ac:dyDescent="0.25">
      <c r="A921" s="29" t="str">
        <f t="shared" ref="A921" si="2533">IF(A917="","",A917)</f>
        <v/>
      </c>
      <c r="B921" s="30" t="str">
        <f t="shared" si="2519"/>
        <v/>
      </c>
      <c r="C921" s="29" t="str">
        <f>IF(A921="","",LOOKUP(A921,'Table 1'!$A$3:$A$9999,'Table 1'!$I$3:$I$9999))</f>
        <v/>
      </c>
      <c r="D921" s="117"/>
      <c r="E921" s="72" t="str">
        <f t="shared" si="2375"/>
        <v/>
      </c>
      <c r="F921" s="13" t="str">
        <f t="shared" ref="F921" si="2534">IFERROR(AVERAGE(D917:D921),"")</f>
        <v/>
      </c>
      <c r="G921" s="74" t="str">
        <f t="shared" ref="G921" si="2535">IFERROR(_xlfn.STDEV.S(D917:D921),"")</f>
        <v/>
      </c>
      <c r="H921" s="78" t="str">
        <f t="shared" si="2378"/>
        <v/>
      </c>
    </row>
    <row r="922" spans="1:8" s="139" customFormat="1" x14ac:dyDescent="0.2">
      <c r="A922" s="113"/>
      <c r="B922" s="113"/>
      <c r="C922" s="31" t="str">
        <f>IF(A922="","",LOOKUP(A922,'Table 1'!$A$3:$A$9999,'Table 1'!$I$3:$I$9999))</f>
        <v/>
      </c>
      <c r="D922" s="116"/>
      <c r="E922" s="70" t="str">
        <f t="shared" si="2375"/>
        <v/>
      </c>
      <c r="F922" s="15" t="str">
        <f t="shared" ref="F922" si="2536">IFERROR(AVERAGE(D922:D926),"")</f>
        <v/>
      </c>
      <c r="G922" s="15" t="str">
        <f t="shared" ref="G922" si="2537">IFERROR(_xlfn.STDEV.S(D922:D926),"")</f>
        <v/>
      </c>
      <c r="H922" s="76" t="str">
        <f t="shared" si="2378"/>
        <v/>
      </c>
    </row>
    <row r="923" spans="1:8" s="139" customFormat="1" x14ac:dyDescent="0.2">
      <c r="A923" s="30" t="str">
        <f t="shared" ref="A923" si="2538">IF(A922="","",A922)</f>
        <v/>
      </c>
      <c r="B923" s="30" t="str">
        <f t="shared" si="2524"/>
        <v/>
      </c>
      <c r="C923" s="30" t="str">
        <f>IF(A923="","",LOOKUP(A923,'Table 1'!$A$3:$A$9999,'Table 1'!$I$3:$I$9999))</f>
        <v/>
      </c>
      <c r="D923" s="115"/>
      <c r="E923" s="71" t="str">
        <f t="shared" si="2375"/>
        <v/>
      </c>
      <c r="F923" s="14" t="str">
        <f t="shared" ref="F923" si="2539">IFERROR(AVERAGE(D922:D926),"")</f>
        <v/>
      </c>
      <c r="G923" s="73" t="str">
        <f t="shared" ref="G923" si="2540">IFERROR(_xlfn.STDEV.S(D922:D926),"")</f>
        <v/>
      </c>
      <c r="H923" s="77" t="str">
        <f t="shared" si="2378"/>
        <v/>
      </c>
    </row>
    <row r="924" spans="1:8" s="139" customFormat="1" x14ac:dyDescent="0.2">
      <c r="A924" s="30" t="str">
        <f t="shared" ref="A924" si="2541">IF(A922="","",A922)</f>
        <v/>
      </c>
      <c r="B924" s="30" t="str">
        <f t="shared" si="2513"/>
        <v/>
      </c>
      <c r="C924" s="30" t="str">
        <f>IF(A924="","",LOOKUP(A924,'Table 1'!$A$3:$A$9999,'Table 1'!$I$3:$I$9999))</f>
        <v/>
      </c>
      <c r="D924" s="115"/>
      <c r="E924" s="71" t="str">
        <f t="shared" si="2375"/>
        <v/>
      </c>
      <c r="F924" s="14" t="str">
        <f t="shared" ref="F924" si="2542">IFERROR(AVERAGE(D922:D926),"")</f>
        <v/>
      </c>
      <c r="G924" s="73" t="str">
        <f t="shared" ref="G924" si="2543">IFERROR(_xlfn.STDEV.S(D922:D926),"")</f>
        <v/>
      </c>
      <c r="H924" s="77" t="str">
        <f t="shared" si="2378"/>
        <v/>
      </c>
    </row>
    <row r="925" spans="1:8" s="139" customFormat="1" x14ac:dyDescent="0.2">
      <c r="A925" s="30" t="str">
        <f t="shared" ref="A925" si="2544">IF(A922="","",A922)</f>
        <v/>
      </c>
      <c r="B925" s="30" t="str">
        <f t="shared" si="2516"/>
        <v/>
      </c>
      <c r="C925" s="30" t="str">
        <f>IF(A925="","",LOOKUP(A925,'Table 1'!$A$3:$A$9999,'Table 1'!$I$3:$I$9999))</f>
        <v/>
      </c>
      <c r="D925" s="115"/>
      <c r="E925" s="71" t="str">
        <f t="shared" si="2375"/>
        <v/>
      </c>
      <c r="F925" s="14" t="str">
        <f t="shared" ref="F925" si="2545">IFERROR(AVERAGE(D922:D926),"")</f>
        <v/>
      </c>
      <c r="G925" s="73" t="str">
        <f t="shared" ref="G925" si="2546">IFERROR(_xlfn.STDEV.S(D922:D926),"")</f>
        <v/>
      </c>
      <c r="H925" s="77" t="str">
        <f t="shared" si="2378"/>
        <v/>
      </c>
    </row>
    <row r="926" spans="1:8" s="139" customFormat="1" ht="16" thickBot="1" x14ac:dyDescent="0.25">
      <c r="A926" s="29" t="str">
        <f t="shared" ref="A926" si="2547">IF(A922="","",A922)</f>
        <v/>
      </c>
      <c r="B926" s="30" t="str">
        <f t="shared" si="2519"/>
        <v/>
      </c>
      <c r="C926" s="29" t="str">
        <f>IF(A926="","",LOOKUP(A926,'Table 1'!$A$3:$A$9999,'Table 1'!$I$3:$I$9999))</f>
        <v/>
      </c>
      <c r="D926" s="117"/>
      <c r="E926" s="72" t="str">
        <f t="shared" si="2375"/>
        <v/>
      </c>
      <c r="F926" s="13" t="str">
        <f t="shared" ref="F926" si="2548">IFERROR(AVERAGE(D922:D926),"")</f>
        <v/>
      </c>
      <c r="G926" s="74" t="str">
        <f t="shared" ref="G926" si="2549">IFERROR(_xlfn.STDEV.S(D922:D926),"")</f>
        <v/>
      </c>
      <c r="H926" s="78" t="str">
        <f t="shared" si="2378"/>
        <v/>
      </c>
    </row>
    <row r="927" spans="1:8" s="139" customFormat="1" x14ac:dyDescent="0.2">
      <c r="A927" s="113"/>
      <c r="B927" s="113"/>
      <c r="C927" s="31" t="str">
        <f>IF(A927="","",LOOKUP(A927,'Table 1'!$A$3:$A$9999,'Table 1'!$I$3:$I$9999))</f>
        <v/>
      </c>
      <c r="D927" s="116"/>
      <c r="E927" s="70" t="str">
        <f t="shared" si="2375"/>
        <v/>
      </c>
      <c r="F927" s="15" t="str">
        <f t="shared" ref="F927" si="2550">IFERROR(AVERAGE(D927:D931),"")</f>
        <v/>
      </c>
      <c r="G927" s="15" t="str">
        <f t="shared" ref="G927" si="2551">IFERROR(_xlfn.STDEV.S(D927:D931),"")</f>
        <v/>
      </c>
      <c r="H927" s="76" t="str">
        <f t="shared" si="2378"/>
        <v/>
      </c>
    </row>
    <row r="928" spans="1:8" s="139" customFormat="1" x14ac:dyDescent="0.2">
      <c r="A928" s="30" t="str">
        <f t="shared" ref="A928" si="2552">IF(A927="","",A927)</f>
        <v/>
      </c>
      <c r="B928" s="30" t="str">
        <f t="shared" si="2524"/>
        <v/>
      </c>
      <c r="C928" s="30" t="str">
        <f>IF(A928="","",LOOKUP(A928,'Table 1'!$A$3:$A$9999,'Table 1'!$I$3:$I$9999))</f>
        <v/>
      </c>
      <c r="D928" s="115"/>
      <c r="E928" s="71" t="str">
        <f t="shared" si="2375"/>
        <v/>
      </c>
      <c r="F928" s="14" t="str">
        <f t="shared" ref="F928" si="2553">IFERROR(AVERAGE(D927:D931),"")</f>
        <v/>
      </c>
      <c r="G928" s="73" t="str">
        <f t="shared" ref="G928" si="2554">IFERROR(_xlfn.STDEV.S(D927:D931),"")</f>
        <v/>
      </c>
      <c r="H928" s="77" t="str">
        <f t="shared" si="2378"/>
        <v/>
      </c>
    </row>
    <row r="929" spans="1:8" s="139" customFormat="1" x14ac:dyDescent="0.2">
      <c r="A929" s="30" t="str">
        <f t="shared" ref="A929" si="2555">IF(A927="","",A927)</f>
        <v/>
      </c>
      <c r="B929" s="30" t="str">
        <f t="shared" si="2513"/>
        <v/>
      </c>
      <c r="C929" s="30" t="str">
        <f>IF(A929="","",LOOKUP(A929,'Table 1'!$A$3:$A$9999,'Table 1'!$I$3:$I$9999))</f>
        <v/>
      </c>
      <c r="D929" s="115"/>
      <c r="E929" s="71" t="str">
        <f t="shared" ref="E929:E992" si="2556">IFERROR((D929-F929)/F929,"")</f>
        <v/>
      </c>
      <c r="F929" s="14" t="str">
        <f t="shared" ref="F929" si="2557">IFERROR(AVERAGE(D927:D931),"")</f>
        <v/>
      </c>
      <c r="G929" s="73" t="str">
        <f t="shared" ref="G929" si="2558">IFERROR(_xlfn.STDEV.S(D927:D931),"")</f>
        <v/>
      </c>
      <c r="H929" s="77" t="str">
        <f t="shared" ref="H929:H992" si="2559">IFERROR(G929/F929,"")</f>
        <v/>
      </c>
    </row>
    <row r="930" spans="1:8" s="139" customFormat="1" x14ac:dyDescent="0.2">
      <c r="A930" s="30" t="str">
        <f t="shared" ref="A930" si="2560">IF(A927="","",A927)</f>
        <v/>
      </c>
      <c r="B930" s="30" t="str">
        <f t="shared" si="2516"/>
        <v/>
      </c>
      <c r="C930" s="30" t="str">
        <f>IF(A930="","",LOOKUP(A930,'Table 1'!$A$3:$A$9999,'Table 1'!$I$3:$I$9999))</f>
        <v/>
      </c>
      <c r="D930" s="115"/>
      <c r="E930" s="71" t="str">
        <f t="shared" si="2556"/>
        <v/>
      </c>
      <c r="F930" s="14" t="str">
        <f t="shared" ref="F930" si="2561">IFERROR(AVERAGE(D927:D931),"")</f>
        <v/>
      </c>
      <c r="G930" s="73" t="str">
        <f t="shared" ref="G930" si="2562">IFERROR(_xlfn.STDEV.S(D927:D931),"")</f>
        <v/>
      </c>
      <c r="H930" s="77" t="str">
        <f t="shared" si="2559"/>
        <v/>
      </c>
    </row>
    <row r="931" spans="1:8" s="139" customFormat="1" ht="16" thickBot="1" x14ac:dyDescent="0.25">
      <c r="A931" s="29" t="str">
        <f t="shared" ref="A931" si="2563">IF(A927="","",A927)</f>
        <v/>
      </c>
      <c r="B931" s="30" t="str">
        <f t="shared" si="2519"/>
        <v/>
      </c>
      <c r="C931" s="29" t="str">
        <f>IF(A931="","",LOOKUP(A931,'Table 1'!$A$3:$A$9999,'Table 1'!$I$3:$I$9999))</f>
        <v/>
      </c>
      <c r="D931" s="117"/>
      <c r="E931" s="72" t="str">
        <f t="shared" si="2556"/>
        <v/>
      </c>
      <c r="F931" s="13" t="str">
        <f t="shared" ref="F931" si="2564">IFERROR(AVERAGE(D927:D931),"")</f>
        <v/>
      </c>
      <c r="G931" s="74" t="str">
        <f t="shared" ref="G931" si="2565">IFERROR(_xlfn.STDEV.S(D927:D931),"")</f>
        <v/>
      </c>
      <c r="H931" s="78" t="str">
        <f t="shared" si="2559"/>
        <v/>
      </c>
    </row>
    <row r="932" spans="1:8" s="139" customFormat="1" x14ac:dyDescent="0.2">
      <c r="A932" s="113"/>
      <c r="B932" s="113"/>
      <c r="C932" s="31" t="str">
        <f>IF(A932="","",LOOKUP(A932,'Table 1'!$A$3:$A$9999,'Table 1'!$I$3:$I$9999))</f>
        <v/>
      </c>
      <c r="D932" s="116"/>
      <c r="E932" s="70" t="str">
        <f t="shared" si="2556"/>
        <v/>
      </c>
      <c r="F932" s="15" t="str">
        <f t="shared" ref="F932" si="2566">IFERROR(AVERAGE(D932:D936),"")</f>
        <v/>
      </c>
      <c r="G932" s="15" t="str">
        <f t="shared" ref="G932" si="2567">IFERROR(_xlfn.STDEV.S(D932:D936),"")</f>
        <v/>
      </c>
      <c r="H932" s="76" t="str">
        <f t="shared" si="2559"/>
        <v/>
      </c>
    </row>
    <row r="933" spans="1:8" s="139" customFormat="1" x14ac:dyDescent="0.2">
      <c r="A933" s="30" t="str">
        <f t="shared" ref="A933" si="2568">IF(A932="","",A932)</f>
        <v/>
      </c>
      <c r="B933" s="30" t="str">
        <f t="shared" si="2524"/>
        <v/>
      </c>
      <c r="C933" s="30" t="str">
        <f>IF(A933="","",LOOKUP(A933,'Table 1'!$A$3:$A$9999,'Table 1'!$I$3:$I$9999))</f>
        <v/>
      </c>
      <c r="D933" s="115"/>
      <c r="E933" s="71" t="str">
        <f t="shared" si="2556"/>
        <v/>
      </c>
      <c r="F933" s="14" t="str">
        <f t="shared" ref="F933" si="2569">IFERROR(AVERAGE(D932:D936),"")</f>
        <v/>
      </c>
      <c r="G933" s="73" t="str">
        <f t="shared" ref="G933" si="2570">IFERROR(_xlfn.STDEV.S(D932:D936),"")</f>
        <v/>
      </c>
      <c r="H933" s="77" t="str">
        <f t="shared" si="2559"/>
        <v/>
      </c>
    </row>
    <row r="934" spans="1:8" s="139" customFormat="1" x14ac:dyDescent="0.2">
      <c r="A934" s="30" t="str">
        <f t="shared" ref="A934:B949" si="2571">IF(A932="","",A932)</f>
        <v/>
      </c>
      <c r="B934" s="30" t="str">
        <f t="shared" si="2571"/>
        <v/>
      </c>
      <c r="C934" s="30" t="str">
        <f>IF(A934="","",LOOKUP(A934,'Table 1'!$A$3:$A$9999,'Table 1'!$I$3:$I$9999))</f>
        <v/>
      </c>
      <c r="D934" s="115"/>
      <c r="E934" s="71" t="str">
        <f t="shared" si="2556"/>
        <v/>
      </c>
      <c r="F934" s="14" t="str">
        <f t="shared" ref="F934" si="2572">IFERROR(AVERAGE(D932:D936),"")</f>
        <v/>
      </c>
      <c r="G934" s="73" t="str">
        <f t="shared" ref="G934" si="2573">IFERROR(_xlfn.STDEV.S(D932:D936),"")</f>
        <v/>
      </c>
      <c r="H934" s="77" t="str">
        <f t="shared" si="2559"/>
        <v/>
      </c>
    </row>
    <row r="935" spans="1:8" s="139" customFormat="1" x14ac:dyDescent="0.2">
      <c r="A935" s="30" t="str">
        <f t="shared" ref="A935:B950" si="2574">IF(A932="","",A932)</f>
        <v/>
      </c>
      <c r="B935" s="30" t="str">
        <f t="shared" si="2574"/>
        <v/>
      </c>
      <c r="C935" s="30" t="str">
        <f>IF(A935="","",LOOKUP(A935,'Table 1'!$A$3:$A$9999,'Table 1'!$I$3:$I$9999))</f>
        <v/>
      </c>
      <c r="D935" s="115"/>
      <c r="E935" s="71" t="str">
        <f t="shared" si="2556"/>
        <v/>
      </c>
      <c r="F935" s="14" t="str">
        <f t="shared" ref="F935" si="2575">IFERROR(AVERAGE(D932:D936),"")</f>
        <v/>
      </c>
      <c r="G935" s="73" t="str">
        <f t="shared" ref="G935" si="2576">IFERROR(_xlfn.STDEV.S(D932:D936),"")</f>
        <v/>
      </c>
      <c r="H935" s="77" t="str">
        <f t="shared" si="2559"/>
        <v/>
      </c>
    </row>
    <row r="936" spans="1:8" s="139" customFormat="1" ht="16" thickBot="1" x14ac:dyDescent="0.25">
      <c r="A936" s="29" t="str">
        <f t="shared" ref="A936:B951" si="2577">IF(A932="","",A932)</f>
        <v/>
      </c>
      <c r="B936" s="30" t="str">
        <f t="shared" si="2577"/>
        <v/>
      </c>
      <c r="C936" s="29" t="str">
        <f>IF(A936="","",LOOKUP(A936,'Table 1'!$A$3:$A$9999,'Table 1'!$I$3:$I$9999))</f>
        <v/>
      </c>
      <c r="D936" s="117"/>
      <c r="E936" s="72" t="str">
        <f t="shared" si="2556"/>
        <v/>
      </c>
      <c r="F936" s="13" t="str">
        <f t="shared" ref="F936" si="2578">IFERROR(AVERAGE(D932:D936),"")</f>
        <v/>
      </c>
      <c r="G936" s="74" t="str">
        <f t="shared" ref="G936" si="2579">IFERROR(_xlfn.STDEV.S(D932:D936),"")</f>
        <v/>
      </c>
      <c r="H936" s="78" t="str">
        <f t="shared" si="2559"/>
        <v/>
      </c>
    </row>
    <row r="937" spans="1:8" s="139" customFormat="1" x14ac:dyDescent="0.2">
      <c r="A937" s="113"/>
      <c r="B937" s="113"/>
      <c r="C937" s="31" t="str">
        <f>IF(A937="","",LOOKUP(A937,'Table 1'!$A$3:$A$9999,'Table 1'!$I$3:$I$9999))</f>
        <v/>
      </c>
      <c r="D937" s="116"/>
      <c r="E937" s="70" t="str">
        <f t="shared" si="2556"/>
        <v/>
      </c>
      <c r="F937" s="15" t="str">
        <f t="shared" ref="F937" si="2580">IFERROR(AVERAGE(D937:D941),"")</f>
        <v/>
      </c>
      <c r="G937" s="15" t="str">
        <f t="shared" ref="G937" si="2581">IFERROR(_xlfn.STDEV.S(D937:D941),"")</f>
        <v/>
      </c>
      <c r="H937" s="76" t="str">
        <f t="shared" si="2559"/>
        <v/>
      </c>
    </row>
    <row r="938" spans="1:8" s="139" customFormat="1" x14ac:dyDescent="0.2">
      <c r="A938" s="30" t="str">
        <f t="shared" ref="A938" si="2582">IF(A937="","",A937)</f>
        <v/>
      </c>
      <c r="B938" s="30" t="str">
        <f t="shared" si="2524"/>
        <v/>
      </c>
      <c r="C938" s="30" t="str">
        <f>IF(A938="","",LOOKUP(A938,'Table 1'!$A$3:$A$9999,'Table 1'!$I$3:$I$9999))</f>
        <v/>
      </c>
      <c r="D938" s="115"/>
      <c r="E938" s="71" t="str">
        <f t="shared" si="2556"/>
        <v/>
      </c>
      <c r="F938" s="14" t="str">
        <f t="shared" ref="F938" si="2583">IFERROR(AVERAGE(D937:D941),"")</f>
        <v/>
      </c>
      <c r="G938" s="73" t="str">
        <f t="shared" ref="G938" si="2584">IFERROR(_xlfn.STDEV.S(D937:D941),"")</f>
        <v/>
      </c>
      <c r="H938" s="77" t="str">
        <f t="shared" si="2559"/>
        <v/>
      </c>
    </row>
    <row r="939" spans="1:8" s="139" customFormat="1" x14ac:dyDescent="0.2">
      <c r="A939" s="30" t="str">
        <f t="shared" ref="A939" si="2585">IF(A937="","",A937)</f>
        <v/>
      </c>
      <c r="B939" s="30" t="str">
        <f t="shared" si="2571"/>
        <v/>
      </c>
      <c r="C939" s="30" t="str">
        <f>IF(A939="","",LOOKUP(A939,'Table 1'!$A$3:$A$9999,'Table 1'!$I$3:$I$9999))</f>
        <v/>
      </c>
      <c r="D939" s="115"/>
      <c r="E939" s="71" t="str">
        <f t="shared" si="2556"/>
        <v/>
      </c>
      <c r="F939" s="14" t="str">
        <f t="shared" ref="F939" si="2586">IFERROR(AVERAGE(D937:D941),"")</f>
        <v/>
      </c>
      <c r="G939" s="73" t="str">
        <f t="shared" ref="G939" si="2587">IFERROR(_xlfn.STDEV.S(D937:D941),"")</f>
        <v/>
      </c>
      <c r="H939" s="77" t="str">
        <f t="shared" si="2559"/>
        <v/>
      </c>
    </row>
    <row r="940" spans="1:8" s="139" customFormat="1" x14ac:dyDescent="0.2">
      <c r="A940" s="30" t="str">
        <f t="shared" ref="A940" si="2588">IF(A937="","",A937)</f>
        <v/>
      </c>
      <c r="B940" s="30" t="str">
        <f t="shared" si="2574"/>
        <v/>
      </c>
      <c r="C940" s="30" t="str">
        <f>IF(A940="","",LOOKUP(A940,'Table 1'!$A$3:$A$9999,'Table 1'!$I$3:$I$9999))</f>
        <v/>
      </c>
      <c r="D940" s="115"/>
      <c r="E940" s="71" t="str">
        <f t="shared" si="2556"/>
        <v/>
      </c>
      <c r="F940" s="14" t="str">
        <f t="shared" ref="F940" si="2589">IFERROR(AVERAGE(D937:D941),"")</f>
        <v/>
      </c>
      <c r="G940" s="73" t="str">
        <f t="shared" ref="G940" si="2590">IFERROR(_xlfn.STDEV.S(D937:D941),"")</f>
        <v/>
      </c>
      <c r="H940" s="77" t="str">
        <f t="shared" si="2559"/>
        <v/>
      </c>
    </row>
    <row r="941" spans="1:8" s="139" customFormat="1" ht="16" thickBot="1" x14ac:dyDescent="0.25">
      <c r="A941" s="29" t="str">
        <f t="shared" ref="A941" si="2591">IF(A937="","",A937)</f>
        <v/>
      </c>
      <c r="B941" s="30" t="str">
        <f t="shared" si="2577"/>
        <v/>
      </c>
      <c r="C941" s="29" t="str">
        <f>IF(A941="","",LOOKUP(A941,'Table 1'!$A$3:$A$9999,'Table 1'!$I$3:$I$9999))</f>
        <v/>
      </c>
      <c r="D941" s="117"/>
      <c r="E941" s="72" t="str">
        <f t="shared" si="2556"/>
        <v/>
      </c>
      <c r="F941" s="13" t="str">
        <f t="shared" ref="F941" si="2592">IFERROR(AVERAGE(D937:D941),"")</f>
        <v/>
      </c>
      <c r="G941" s="74" t="str">
        <f t="shared" ref="G941" si="2593">IFERROR(_xlfn.STDEV.S(D937:D941),"")</f>
        <v/>
      </c>
      <c r="H941" s="78" t="str">
        <f t="shared" si="2559"/>
        <v/>
      </c>
    </row>
    <row r="942" spans="1:8" s="139" customFormat="1" x14ac:dyDescent="0.2">
      <c r="A942" s="113"/>
      <c r="B942" s="113"/>
      <c r="C942" s="31" t="str">
        <f>IF(A942="","",LOOKUP(A942,'Table 1'!$A$3:$A$9999,'Table 1'!$I$3:$I$9999))</f>
        <v/>
      </c>
      <c r="D942" s="116"/>
      <c r="E942" s="70" t="str">
        <f t="shared" si="2556"/>
        <v/>
      </c>
      <c r="F942" s="15" t="str">
        <f t="shared" ref="F942" si="2594">IFERROR(AVERAGE(D942:D946),"")</f>
        <v/>
      </c>
      <c r="G942" s="15" t="str">
        <f t="shared" ref="G942" si="2595">IFERROR(_xlfn.STDEV.S(D942:D946),"")</f>
        <v/>
      </c>
      <c r="H942" s="76" t="str">
        <f t="shared" si="2559"/>
        <v/>
      </c>
    </row>
    <row r="943" spans="1:8" s="139" customFormat="1" x14ac:dyDescent="0.2">
      <c r="A943" s="30" t="str">
        <f t="shared" ref="A943" si="2596">IF(A942="","",A942)</f>
        <v/>
      </c>
      <c r="B943" s="30" t="str">
        <f t="shared" si="2524"/>
        <v/>
      </c>
      <c r="C943" s="30" t="str">
        <f>IF(A943="","",LOOKUP(A943,'Table 1'!$A$3:$A$9999,'Table 1'!$I$3:$I$9999))</f>
        <v/>
      </c>
      <c r="D943" s="115"/>
      <c r="E943" s="71" t="str">
        <f t="shared" si="2556"/>
        <v/>
      </c>
      <c r="F943" s="14" t="str">
        <f t="shared" ref="F943" si="2597">IFERROR(AVERAGE(D942:D946),"")</f>
        <v/>
      </c>
      <c r="G943" s="73" t="str">
        <f t="shared" ref="G943" si="2598">IFERROR(_xlfn.STDEV.S(D942:D946),"")</f>
        <v/>
      </c>
      <c r="H943" s="77" t="str">
        <f t="shared" si="2559"/>
        <v/>
      </c>
    </row>
    <row r="944" spans="1:8" s="139" customFormat="1" x14ac:dyDescent="0.2">
      <c r="A944" s="30" t="str">
        <f t="shared" ref="A944" si="2599">IF(A942="","",A942)</f>
        <v/>
      </c>
      <c r="B944" s="30" t="str">
        <f t="shared" si="2571"/>
        <v/>
      </c>
      <c r="C944" s="30" t="str">
        <f>IF(A944="","",LOOKUP(A944,'Table 1'!$A$3:$A$9999,'Table 1'!$I$3:$I$9999))</f>
        <v/>
      </c>
      <c r="D944" s="115"/>
      <c r="E944" s="71" t="str">
        <f t="shared" si="2556"/>
        <v/>
      </c>
      <c r="F944" s="14" t="str">
        <f t="shared" ref="F944" si="2600">IFERROR(AVERAGE(D942:D946),"")</f>
        <v/>
      </c>
      <c r="G944" s="73" t="str">
        <f t="shared" ref="G944" si="2601">IFERROR(_xlfn.STDEV.S(D942:D946),"")</f>
        <v/>
      </c>
      <c r="H944" s="77" t="str">
        <f t="shared" si="2559"/>
        <v/>
      </c>
    </row>
    <row r="945" spans="1:8" s="139" customFormat="1" x14ac:dyDescent="0.2">
      <c r="A945" s="30" t="str">
        <f t="shared" ref="A945" si="2602">IF(A942="","",A942)</f>
        <v/>
      </c>
      <c r="B945" s="30" t="str">
        <f t="shared" si="2574"/>
        <v/>
      </c>
      <c r="C945" s="30" t="str">
        <f>IF(A945="","",LOOKUP(A945,'Table 1'!$A$3:$A$9999,'Table 1'!$I$3:$I$9999))</f>
        <v/>
      </c>
      <c r="D945" s="115"/>
      <c r="E945" s="71" t="str">
        <f t="shared" si="2556"/>
        <v/>
      </c>
      <c r="F945" s="14" t="str">
        <f t="shared" ref="F945" si="2603">IFERROR(AVERAGE(D942:D946),"")</f>
        <v/>
      </c>
      <c r="G945" s="73" t="str">
        <f t="shared" ref="G945" si="2604">IFERROR(_xlfn.STDEV.S(D942:D946),"")</f>
        <v/>
      </c>
      <c r="H945" s="77" t="str">
        <f t="shared" si="2559"/>
        <v/>
      </c>
    </row>
    <row r="946" spans="1:8" s="139" customFormat="1" ht="16" thickBot="1" x14ac:dyDescent="0.25">
      <c r="A946" s="29" t="str">
        <f t="shared" ref="A946" si="2605">IF(A942="","",A942)</f>
        <v/>
      </c>
      <c r="B946" s="30" t="str">
        <f t="shared" si="2577"/>
        <v/>
      </c>
      <c r="C946" s="29" t="str">
        <f>IF(A946="","",LOOKUP(A946,'Table 1'!$A$3:$A$9999,'Table 1'!$I$3:$I$9999))</f>
        <v/>
      </c>
      <c r="D946" s="117"/>
      <c r="E946" s="72" t="str">
        <f t="shared" si="2556"/>
        <v/>
      </c>
      <c r="F946" s="13" t="str">
        <f t="shared" ref="F946" si="2606">IFERROR(AVERAGE(D942:D946),"")</f>
        <v/>
      </c>
      <c r="G946" s="74" t="str">
        <f t="shared" ref="G946" si="2607">IFERROR(_xlfn.STDEV.S(D942:D946),"")</f>
        <v/>
      </c>
      <c r="H946" s="78" t="str">
        <f t="shared" si="2559"/>
        <v/>
      </c>
    </row>
    <row r="947" spans="1:8" s="139" customFormat="1" x14ac:dyDescent="0.2">
      <c r="A947" s="113"/>
      <c r="B947" s="113"/>
      <c r="C947" s="31" t="str">
        <f>IF(A947="","",LOOKUP(A947,'Table 1'!$A$3:$A$9999,'Table 1'!$I$3:$I$9999))</f>
        <v/>
      </c>
      <c r="D947" s="116"/>
      <c r="E947" s="70" t="str">
        <f t="shared" si="2556"/>
        <v/>
      </c>
      <c r="F947" s="15" t="str">
        <f t="shared" ref="F947" si="2608">IFERROR(AVERAGE(D947:D951),"")</f>
        <v/>
      </c>
      <c r="G947" s="15" t="str">
        <f t="shared" ref="G947" si="2609">IFERROR(_xlfn.STDEV.S(D947:D951),"")</f>
        <v/>
      </c>
      <c r="H947" s="76" t="str">
        <f t="shared" si="2559"/>
        <v/>
      </c>
    </row>
    <row r="948" spans="1:8" s="139" customFormat="1" x14ac:dyDescent="0.2">
      <c r="A948" s="30" t="str">
        <f t="shared" ref="A948" si="2610">IF(A947="","",A947)</f>
        <v/>
      </c>
      <c r="B948" s="30" t="str">
        <f t="shared" si="2524"/>
        <v/>
      </c>
      <c r="C948" s="30" t="str">
        <f>IF(A948="","",LOOKUP(A948,'Table 1'!$A$3:$A$9999,'Table 1'!$I$3:$I$9999))</f>
        <v/>
      </c>
      <c r="D948" s="115"/>
      <c r="E948" s="71" t="str">
        <f t="shared" si="2556"/>
        <v/>
      </c>
      <c r="F948" s="14" t="str">
        <f t="shared" ref="F948" si="2611">IFERROR(AVERAGE(D947:D951),"")</f>
        <v/>
      </c>
      <c r="G948" s="73" t="str">
        <f t="shared" ref="G948" si="2612">IFERROR(_xlfn.STDEV.S(D947:D951),"")</f>
        <v/>
      </c>
      <c r="H948" s="77" t="str">
        <f t="shared" si="2559"/>
        <v/>
      </c>
    </row>
    <row r="949" spans="1:8" s="139" customFormat="1" x14ac:dyDescent="0.2">
      <c r="A949" s="30" t="str">
        <f t="shared" ref="A949" si="2613">IF(A947="","",A947)</f>
        <v/>
      </c>
      <c r="B949" s="30" t="str">
        <f t="shared" si="2571"/>
        <v/>
      </c>
      <c r="C949" s="30" t="str">
        <f>IF(A949="","",LOOKUP(A949,'Table 1'!$A$3:$A$9999,'Table 1'!$I$3:$I$9999))</f>
        <v/>
      </c>
      <c r="D949" s="115"/>
      <c r="E949" s="71" t="str">
        <f t="shared" si="2556"/>
        <v/>
      </c>
      <c r="F949" s="14" t="str">
        <f t="shared" ref="F949" si="2614">IFERROR(AVERAGE(D947:D951),"")</f>
        <v/>
      </c>
      <c r="G949" s="73" t="str">
        <f t="shared" ref="G949" si="2615">IFERROR(_xlfn.STDEV.S(D947:D951),"")</f>
        <v/>
      </c>
      <c r="H949" s="77" t="str">
        <f t="shared" si="2559"/>
        <v/>
      </c>
    </row>
    <row r="950" spans="1:8" s="139" customFormat="1" x14ac:dyDescent="0.2">
      <c r="A950" s="30" t="str">
        <f t="shared" ref="A950" si="2616">IF(A947="","",A947)</f>
        <v/>
      </c>
      <c r="B950" s="30" t="str">
        <f t="shared" si="2574"/>
        <v/>
      </c>
      <c r="C950" s="30" t="str">
        <f>IF(A950="","",LOOKUP(A950,'Table 1'!$A$3:$A$9999,'Table 1'!$I$3:$I$9999))</f>
        <v/>
      </c>
      <c r="D950" s="115"/>
      <c r="E950" s="71" t="str">
        <f t="shared" si="2556"/>
        <v/>
      </c>
      <c r="F950" s="14" t="str">
        <f t="shared" ref="F950" si="2617">IFERROR(AVERAGE(D947:D951),"")</f>
        <v/>
      </c>
      <c r="G950" s="73" t="str">
        <f t="shared" ref="G950" si="2618">IFERROR(_xlfn.STDEV.S(D947:D951),"")</f>
        <v/>
      </c>
      <c r="H950" s="77" t="str">
        <f t="shared" si="2559"/>
        <v/>
      </c>
    </row>
    <row r="951" spans="1:8" s="139" customFormat="1" ht="16" thickBot="1" x14ac:dyDescent="0.25">
      <c r="A951" s="29" t="str">
        <f t="shared" ref="A951" si="2619">IF(A947="","",A947)</f>
        <v/>
      </c>
      <c r="B951" s="30" t="str">
        <f t="shared" si="2577"/>
        <v/>
      </c>
      <c r="C951" s="29" t="str">
        <f>IF(A951="","",LOOKUP(A951,'Table 1'!$A$3:$A$9999,'Table 1'!$I$3:$I$9999))</f>
        <v/>
      </c>
      <c r="D951" s="117"/>
      <c r="E951" s="72" t="str">
        <f t="shared" si="2556"/>
        <v/>
      </c>
      <c r="F951" s="13" t="str">
        <f t="shared" ref="F951" si="2620">IFERROR(AVERAGE(D947:D951),"")</f>
        <v/>
      </c>
      <c r="G951" s="74" t="str">
        <f t="shared" ref="G951" si="2621">IFERROR(_xlfn.STDEV.S(D947:D951),"")</f>
        <v/>
      </c>
      <c r="H951" s="78" t="str">
        <f t="shared" si="2559"/>
        <v/>
      </c>
    </row>
    <row r="952" spans="1:8" s="139" customFormat="1" x14ac:dyDescent="0.2">
      <c r="A952" s="113"/>
      <c r="B952" s="113"/>
      <c r="C952" s="31" t="str">
        <f>IF(A952="","",LOOKUP(A952,'Table 1'!$A$3:$A$9999,'Table 1'!$I$3:$I$9999))</f>
        <v/>
      </c>
      <c r="D952" s="116"/>
      <c r="E952" s="70" t="str">
        <f t="shared" si="2556"/>
        <v/>
      </c>
      <c r="F952" s="15" t="str">
        <f t="shared" ref="F952" si="2622">IFERROR(AVERAGE(D952:D956),"")</f>
        <v/>
      </c>
      <c r="G952" s="15" t="str">
        <f t="shared" ref="G952" si="2623">IFERROR(_xlfn.STDEV.S(D952:D956),"")</f>
        <v/>
      </c>
      <c r="H952" s="76" t="str">
        <f t="shared" si="2559"/>
        <v/>
      </c>
    </row>
    <row r="953" spans="1:8" s="139" customFormat="1" x14ac:dyDescent="0.2">
      <c r="A953" s="30" t="str">
        <f t="shared" ref="A953:B993" si="2624">IF(A952="","",A952)</f>
        <v/>
      </c>
      <c r="B953" s="30" t="str">
        <f t="shared" si="2624"/>
        <v/>
      </c>
      <c r="C953" s="30" t="str">
        <f>IF(A953="","",LOOKUP(A953,'Table 1'!$A$3:$A$9999,'Table 1'!$I$3:$I$9999))</f>
        <v/>
      </c>
      <c r="D953" s="115"/>
      <c r="E953" s="71" t="str">
        <f t="shared" si="2556"/>
        <v/>
      </c>
      <c r="F953" s="14" t="str">
        <f t="shared" ref="F953" si="2625">IFERROR(AVERAGE(D952:D956),"")</f>
        <v/>
      </c>
      <c r="G953" s="73" t="str">
        <f t="shared" ref="G953" si="2626">IFERROR(_xlfn.STDEV.S(D952:D956),"")</f>
        <v/>
      </c>
      <c r="H953" s="77" t="str">
        <f t="shared" si="2559"/>
        <v/>
      </c>
    </row>
    <row r="954" spans="1:8" s="139" customFormat="1" x14ac:dyDescent="0.2">
      <c r="A954" s="30" t="str">
        <f t="shared" ref="A954:B969" si="2627">IF(A952="","",A952)</f>
        <v/>
      </c>
      <c r="B954" s="30" t="str">
        <f t="shared" si="2627"/>
        <v/>
      </c>
      <c r="C954" s="30" t="str">
        <f>IF(A954="","",LOOKUP(A954,'Table 1'!$A$3:$A$9999,'Table 1'!$I$3:$I$9999))</f>
        <v/>
      </c>
      <c r="D954" s="115"/>
      <c r="E954" s="71" t="str">
        <f t="shared" si="2556"/>
        <v/>
      </c>
      <c r="F954" s="14" t="str">
        <f t="shared" ref="F954" si="2628">IFERROR(AVERAGE(D952:D956),"")</f>
        <v/>
      </c>
      <c r="G954" s="73" t="str">
        <f t="shared" ref="G954" si="2629">IFERROR(_xlfn.STDEV.S(D952:D956),"")</f>
        <v/>
      </c>
      <c r="H954" s="77" t="str">
        <f t="shared" si="2559"/>
        <v/>
      </c>
    </row>
    <row r="955" spans="1:8" s="139" customFormat="1" x14ac:dyDescent="0.2">
      <c r="A955" s="30" t="str">
        <f t="shared" ref="A955:B970" si="2630">IF(A952="","",A952)</f>
        <v/>
      </c>
      <c r="B955" s="30" t="str">
        <f t="shared" si="2630"/>
        <v/>
      </c>
      <c r="C955" s="30" t="str">
        <f>IF(A955="","",LOOKUP(A955,'Table 1'!$A$3:$A$9999,'Table 1'!$I$3:$I$9999))</f>
        <v/>
      </c>
      <c r="D955" s="115"/>
      <c r="E955" s="71" t="str">
        <f t="shared" si="2556"/>
        <v/>
      </c>
      <c r="F955" s="14" t="str">
        <f t="shared" ref="F955" si="2631">IFERROR(AVERAGE(D952:D956),"")</f>
        <v/>
      </c>
      <c r="G955" s="73" t="str">
        <f t="shared" ref="G955" si="2632">IFERROR(_xlfn.STDEV.S(D952:D956),"")</f>
        <v/>
      </c>
      <c r="H955" s="77" t="str">
        <f t="shared" si="2559"/>
        <v/>
      </c>
    </row>
    <row r="956" spans="1:8" s="139" customFormat="1" ht="16" thickBot="1" x14ac:dyDescent="0.25">
      <c r="A956" s="29" t="str">
        <f t="shared" ref="A956:B971" si="2633">IF(A952="","",A952)</f>
        <v/>
      </c>
      <c r="B956" s="30" t="str">
        <f t="shared" si="2633"/>
        <v/>
      </c>
      <c r="C956" s="29" t="str">
        <f>IF(A956="","",LOOKUP(A956,'Table 1'!$A$3:$A$9999,'Table 1'!$I$3:$I$9999))</f>
        <v/>
      </c>
      <c r="D956" s="117"/>
      <c r="E956" s="72" t="str">
        <f t="shared" si="2556"/>
        <v/>
      </c>
      <c r="F956" s="13" t="str">
        <f t="shared" ref="F956" si="2634">IFERROR(AVERAGE(D952:D956),"")</f>
        <v/>
      </c>
      <c r="G956" s="74" t="str">
        <f t="shared" ref="G956" si="2635">IFERROR(_xlfn.STDEV.S(D952:D956),"")</f>
        <v/>
      </c>
      <c r="H956" s="78" t="str">
        <f t="shared" si="2559"/>
        <v/>
      </c>
    </row>
    <row r="957" spans="1:8" s="139" customFormat="1" x14ac:dyDescent="0.2">
      <c r="A957" s="113"/>
      <c r="B957" s="113"/>
      <c r="C957" s="31" t="str">
        <f>IF(A957="","",LOOKUP(A957,'Table 1'!$A$3:$A$9999,'Table 1'!$I$3:$I$9999))</f>
        <v/>
      </c>
      <c r="D957" s="116"/>
      <c r="E957" s="70" t="str">
        <f t="shared" si="2556"/>
        <v/>
      </c>
      <c r="F957" s="15" t="str">
        <f t="shared" ref="F957" si="2636">IFERROR(AVERAGE(D957:D961),"")</f>
        <v/>
      </c>
      <c r="G957" s="15" t="str">
        <f t="shared" ref="G957" si="2637">IFERROR(_xlfn.STDEV.S(D957:D961),"")</f>
        <v/>
      </c>
      <c r="H957" s="76" t="str">
        <f t="shared" si="2559"/>
        <v/>
      </c>
    </row>
    <row r="958" spans="1:8" s="139" customFormat="1" x14ac:dyDescent="0.2">
      <c r="A958" s="30" t="str">
        <f t="shared" ref="A958" si="2638">IF(A957="","",A957)</f>
        <v/>
      </c>
      <c r="B958" s="30" t="str">
        <f t="shared" si="2624"/>
        <v/>
      </c>
      <c r="C958" s="30" t="str">
        <f>IF(A958="","",LOOKUP(A958,'Table 1'!$A$3:$A$9999,'Table 1'!$I$3:$I$9999))</f>
        <v/>
      </c>
      <c r="D958" s="115"/>
      <c r="E958" s="71" t="str">
        <f t="shared" si="2556"/>
        <v/>
      </c>
      <c r="F958" s="14" t="str">
        <f t="shared" ref="F958" si="2639">IFERROR(AVERAGE(D957:D961),"")</f>
        <v/>
      </c>
      <c r="G958" s="73" t="str">
        <f t="shared" ref="G958" si="2640">IFERROR(_xlfn.STDEV.S(D957:D961),"")</f>
        <v/>
      </c>
      <c r="H958" s="77" t="str">
        <f t="shared" si="2559"/>
        <v/>
      </c>
    </row>
    <row r="959" spans="1:8" s="139" customFormat="1" x14ac:dyDescent="0.2">
      <c r="A959" s="30" t="str">
        <f t="shared" ref="A959" si="2641">IF(A957="","",A957)</f>
        <v/>
      </c>
      <c r="B959" s="30" t="str">
        <f t="shared" si="2627"/>
        <v/>
      </c>
      <c r="C959" s="30" t="str">
        <f>IF(A959="","",LOOKUP(A959,'Table 1'!$A$3:$A$9999,'Table 1'!$I$3:$I$9999))</f>
        <v/>
      </c>
      <c r="D959" s="115"/>
      <c r="E959" s="71" t="str">
        <f t="shared" si="2556"/>
        <v/>
      </c>
      <c r="F959" s="14" t="str">
        <f t="shared" ref="F959" si="2642">IFERROR(AVERAGE(D957:D961),"")</f>
        <v/>
      </c>
      <c r="G959" s="73" t="str">
        <f t="shared" ref="G959" si="2643">IFERROR(_xlfn.STDEV.S(D957:D961),"")</f>
        <v/>
      </c>
      <c r="H959" s="77" t="str">
        <f t="shared" si="2559"/>
        <v/>
      </c>
    </row>
    <row r="960" spans="1:8" s="139" customFormat="1" x14ac:dyDescent="0.2">
      <c r="A960" s="30" t="str">
        <f t="shared" ref="A960" si="2644">IF(A957="","",A957)</f>
        <v/>
      </c>
      <c r="B960" s="30" t="str">
        <f t="shared" si="2630"/>
        <v/>
      </c>
      <c r="C960" s="30" t="str">
        <f>IF(A960="","",LOOKUP(A960,'Table 1'!$A$3:$A$9999,'Table 1'!$I$3:$I$9999))</f>
        <v/>
      </c>
      <c r="D960" s="115"/>
      <c r="E960" s="71" t="str">
        <f t="shared" si="2556"/>
        <v/>
      </c>
      <c r="F960" s="14" t="str">
        <f t="shared" ref="F960" si="2645">IFERROR(AVERAGE(D957:D961),"")</f>
        <v/>
      </c>
      <c r="G960" s="73" t="str">
        <f t="shared" ref="G960" si="2646">IFERROR(_xlfn.STDEV.S(D957:D961),"")</f>
        <v/>
      </c>
      <c r="H960" s="77" t="str">
        <f t="shared" si="2559"/>
        <v/>
      </c>
    </row>
    <row r="961" spans="1:8" s="139" customFormat="1" ht="16" thickBot="1" x14ac:dyDescent="0.25">
      <c r="A961" s="29" t="str">
        <f t="shared" ref="A961" si="2647">IF(A957="","",A957)</f>
        <v/>
      </c>
      <c r="B961" s="30" t="str">
        <f t="shared" si="2633"/>
        <v/>
      </c>
      <c r="C961" s="29" t="str">
        <f>IF(A961="","",LOOKUP(A961,'Table 1'!$A$3:$A$9999,'Table 1'!$I$3:$I$9999))</f>
        <v/>
      </c>
      <c r="D961" s="117"/>
      <c r="E961" s="72" t="str">
        <f t="shared" si="2556"/>
        <v/>
      </c>
      <c r="F961" s="13" t="str">
        <f t="shared" ref="F961" si="2648">IFERROR(AVERAGE(D957:D961),"")</f>
        <v/>
      </c>
      <c r="G961" s="74" t="str">
        <f t="shared" ref="G961" si="2649">IFERROR(_xlfn.STDEV.S(D957:D961),"")</f>
        <v/>
      </c>
      <c r="H961" s="78" t="str">
        <f t="shared" si="2559"/>
        <v/>
      </c>
    </row>
    <row r="962" spans="1:8" s="139" customFormat="1" x14ac:dyDescent="0.2">
      <c r="A962" s="113"/>
      <c r="B962" s="113"/>
      <c r="C962" s="31" t="str">
        <f>IF(A962="","",LOOKUP(A962,'Table 1'!$A$3:$A$9999,'Table 1'!$I$3:$I$9999))</f>
        <v/>
      </c>
      <c r="D962" s="116"/>
      <c r="E962" s="70" t="str">
        <f t="shared" si="2556"/>
        <v/>
      </c>
      <c r="F962" s="15" t="str">
        <f t="shared" ref="F962" si="2650">IFERROR(AVERAGE(D962:D966),"")</f>
        <v/>
      </c>
      <c r="G962" s="15" t="str">
        <f t="shared" ref="G962" si="2651">IFERROR(_xlfn.STDEV.S(D962:D966),"")</f>
        <v/>
      </c>
      <c r="H962" s="76" t="str">
        <f t="shared" si="2559"/>
        <v/>
      </c>
    </row>
    <row r="963" spans="1:8" s="139" customFormat="1" x14ac:dyDescent="0.2">
      <c r="A963" s="30" t="str">
        <f t="shared" ref="A963" si="2652">IF(A962="","",A962)</f>
        <v/>
      </c>
      <c r="B963" s="30" t="str">
        <f t="shared" si="2624"/>
        <v/>
      </c>
      <c r="C963" s="30" t="str">
        <f>IF(A963="","",LOOKUP(A963,'Table 1'!$A$3:$A$9999,'Table 1'!$I$3:$I$9999))</f>
        <v/>
      </c>
      <c r="D963" s="115"/>
      <c r="E963" s="71" t="str">
        <f t="shared" si="2556"/>
        <v/>
      </c>
      <c r="F963" s="14" t="str">
        <f t="shared" ref="F963" si="2653">IFERROR(AVERAGE(D962:D966),"")</f>
        <v/>
      </c>
      <c r="G963" s="73" t="str">
        <f t="shared" ref="G963" si="2654">IFERROR(_xlfn.STDEV.S(D962:D966),"")</f>
        <v/>
      </c>
      <c r="H963" s="77" t="str">
        <f t="shared" si="2559"/>
        <v/>
      </c>
    </row>
    <row r="964" spans="1:8" s="139" customFormat="1" x14ac:dyDescent="0.2">
      <c r="A964" s="30" t="str">
        <f t="shared" ref="A964" si="2655">IF(A962="","",A962)</f>
        <v/>
      </c>
      <c r="B964" s="30" t="str">
        <f t="shared" si="2627"/>
        <v/>
      </c>
      <c r="C964" s="30" t="str">
        <f>IF(A964="","",LOOKUP(A964,'Table 1'!$A$3:$A$9999,'Table 1'!$I$3:$I$9999))</f>
        <v/>
      </c>
      <c r="D964" s="115"/>
      <c r="E964" s="71" t="str">
        <f t="shared" si="2556"/>
        <v/>
      </c>
      <c r="F964" s="14" t="str">
        <f t="shared" ref="F964" si="2656">IFERROR(AVERAGE(D962:D966),"")</f>
        <v/>
      </c>
      <c r="G964" s="73" t="str">
        <f t="shared" ref="G964" si="2657">IFERROR(_xlfn.STDEV.S(D962:D966),"")</f>
        <v/>
      </c>
      <c r="H964" s="77" t="str">
        <f t="shared" si="2559"/>
        <v/>
      </c>
    </row>
    <row r="965" spans="1:8" s="139" customFormat="1" x14ac:dyDescent="0.2">
      <c r="A965" s="30" t="str">
        <f t="shared" ref="A965" si="2658">IF(A962="","",A962)</f>
        <v/>
      </c>
      <c r="B965" s="30" t="str">
        <f t="shared" si="2630"/>
        <v/>
      </c>
      <c r="C965" s="30" t="str">
        <f>IF(A965="","",LOOKUP(A965,'Table 1'!$A$3:$A$9999,'Table 1'!$I$3:$I$9999))</f>
        <v/>
      </c>
      <c r="D965" s="115"/>
      <c r="E965" s="71" t="str">
        <f t="shared" si="2556"/>
        <v/>
      </c>
      <c r="F965" s="14" t="str">
        <f t="shared" ref="F965" si="2659">IFERROR(AVERAGE(D962:D966),"")</f>
        <v/>
      </c>
      <c r="G965" s="73" t="str">
        <f t="shared" ref="G965" si="2660">IFERROR(_xlfn.STDEV.S(D962:D966),"")</f>
        <v/>
      </c>
      <c r="H965" s="77" t="str">
        <f t="shared" si="2559"/>
        <v/>
      </c>
    </row>
    <row r="966" spans="1:8" s="139" customFormat="1" ht="16" thickBot="1" x14ac:dyDescent="0.25">
      <c r="A966" s="29" t="str">
        <f t="shared" ref="A966" si="2661">IF(A962="","",A962)</f>
        <v/>
      </c>
      <c r="B966" s="30" t="str">
        <f t="shared" si="2633"/>
        <v/>
      </c>
      <c r="C966" s="29" t="str">
        <f>IF(A966="","",LOOKUP(A966,'Table 1'!$A$3:$A$9999,'Table 1'!$I$3:$I$9999))</f>
        <v/>
      </c>
      <c r="D966" s="117"/>
      <c r="E966" s="72" t="str">
        <f t="shared" si="2556"/>
        <v/>
      </c>
      <c r="F966" s="13" t="str">
        <f t="shared" ref="F966" si="2662">IFERROR(AVERAGE(D962:D966),"")</f>
        <v/>
      </c>
      <c r="G966" s="74" t="str">
        <f t="shared" ref="G966" si="2663">IFERROR(_xlfn.STDEV.S(D962:D966),"")</f>
        <v/>
      </c>
      <c r="H966" s="78" t="str">
        <f t="shared" si="2559"/>
        <v/>
      </c>
    </row>
    <row r="967" spans="1:8" s="139" customFormat="1" x14ac:dyDescent="0.2">
      <c r="A967" s="113"/>
      <c r="B967" s="113"/>
      <c r="C967" s="31" t="str">
        <f>IF(A967="","",LOOKUP(A967,'Table 1'!$A$3:$A$9999,'Table 1'!$I$3:$I$9999))</f>
        <v/>
      </c>
      <c r="D967" s="116"/>
      <c r="E967" s="70" t="str">
        <f t="shared" si="2556"/>
        <v/>
      </c>
      <c r="F967" s="15" t="str">
        <f t="shared" ref="F967" si="2664">IFERROR(AVERAGE(D967:D971),"")</f>
        <v/>
      </c>
      <c r="G967" s="15" t="str">
        <f t="shared" ref="G967" si="2665">IFERROR(_xlfn.STDEV.S(D967:D971),"")</f>
        <v/>
      </c>
      <c r="H967" s="76" t="str">
        <f t="shared" si="2559"/>
        <v/>
      </c>
    </row>
    <row r="968" spans="1:8" s="139" customFormat="1" x14ac:dyDescent="0.2">
      <c r="A968" s="30" t="str">
        <f t="shared" ref="A968" si="2666">IF(A967="","",A967)</f>
        <v/>
      </c>
      <c r="B968" s="30" t="str">
        <f t="shared" si="2624"/>
        <v/>
      </c>
      <c r="C968" s="30" t="str">
        <f>IF(A968="","",LOOKUP(A968,'Table 1'!$A$3:$A$9999,'Table 1'!$I$3:$I$9999))</f>
        <v/>
      </c>
      <c r="D968" s="115"/>
      <c r="E968" s="71" t="str">
        <f t="shared" si="2556"/>
        <v/>
      </c>
      <c r="F968" s="14" t="str">
        <f t="shared" ref="F968" si="2667">IFERROR(AVERAGE(D967:D971),"")</f>
        <v/>
      </c>
      <c r="G968" s="73" t="str">
        <f t="shared" ref="G968" si="2668">IFERROR(_xlfn.STDEV.S(D967:D971),"")</f>
        <v/>
      </c>
      <c r="H968" s="77" t="str">
        <f t="shared" si="2559"/>
        <v/>
      </c>
    </row>
    <row r="969" spans="1:8" s="139" customFormat="1" x14ac:dyDescent="0.2">
      <c r="A969" s="30" t="str">
        <f t="shared" ref="A969" si="2669">IF(A967="","",A967)</f>
        <v/>
      </c>
      <c r="B969" s="30" t="str">
        <f t="shared" si="2627"/>
        <v/>
      </c>
      <c r="C969" s="30" t="str">
        <f>IF(A969="","",LOOKUP(A969,'Table 1'!$A$3:$A$9999,'Table 1'!$I$3:$I$9999))</f>
        <v/>
      </c>
      <c r="D969" s="115"/>
      <c r="E969" s="71" t="str">
        <f t="shared" si="2556"/>
        <v/>
      </c>
      <c r="F969" s="14" t="str">
        <f t="shared" ref="F969" si="2670">IFERROR(AVERAGE(D967:D971),"")</f>
        <v/>
      </c>
      <c r="G969" s="73" t="str">
        <f t="shared" ref="G969" si="2671">IFERROR(_xlfn.STDEV.S(D967:D971),"")</f>
        <v/>
      </c>
      <c r="H969" s="77" t="str">
        <f t="shared" si="2559"/>
        <v/>
      </c>
    </row>
    <row r="970" spans="1:8" s="139" customFormat="1" x14ac:dyDescent="0.2">
      <c r="A970" s="30" t="str">
        <f t="shared" ref="A970" si="2672">IF(A967="","",A967)</f>
        <v/>
      </c>
      <c r="B970" s="30" t="str">
        <f t="shared" si="2630"/>
        <v/>
      </c>
      <c r="C970" s="30" t="str">
        <f>IF(A970="","",LOOKUP(A970,'Table 1'!$A$3:$A$9999,'Table 1'!$I$3:$I$9999))</f>
        <v/>
      </c>
      <c r="D970" s="115"/>
      <c r="E970" s="71" t="str">
        <f t="shared" si="2556"/>
        <v/>
      </c>
      <c r="F970" s="14" t="str">
        <f t="shared" ref="F970" si="2673">IFERROR(AVERAGE(D967:D971),"")</f>
        <v/>
      </c>
      <c r="G970" s="73" t="str">
        <f t="shared" ref="G970" si="2674">IFERROR(_xlfn.STDEV.S(D967:D971),"")</f>
        <v/>
      </c>
      <c r="H970" s="77" t="str">
        <f t="shared" si="2559"/>
        <v/>
      </c>
    </row>
    <row r="971" spans="1:8" s="139" customFormat="1" ht="16" thickBot="1" x14ac:dyDescent="0.25">
      <c r="A971" s="29" t="str">
        <f t="shared" ref="A971" si="2675">IF(A967="","",A967)</f>
        <v/>
      </c>
      <c r="B971" s="30" t="str">
        <f t="shared" si="2633"/>
        <v/>
      </c>
      <c r="C971" s="29" t="str">
        <f>IF(A971="","",LOOKUP(A971,'Table 1'!$A$3:$A$9999,'Table 1'!$I$3:$I$9999))</f>
        <v/>
      </c>
      <c r="D971" s="117"/>
      <c r="E971" s="72" t="str">
        <f t="shared" si="2556"/>
        <v/>
      </c>
      <c r="F971" s="13" t="str">
        <f t="shared" ref="F971" si="2676">IFERROR(AVERAGE(D967:D971),"")</f>
        <v/>
      </c>
      <c r="G971" s="74" t="str">
        <f t="shared" ref="G971" si="2677">IFERROR(_xlfn.STDEV.S(D967:D971),"")</f>
        <v/>
      </c>
      <c r="H971" s="78" t="str">
        <f t="shared" si="2559"/>
        <v/>
      </c>
    </row>
    <row r="972" spans="1:8" s="139" customFormat="1" x14ac:dyDescent="0.2">
      <c r="A972" s="113"/>
      <c r="B972" s="113"/>
      <c r="C972" s="31" t="str">
        <f>IF(A972="","",LOOKUP(A972,'Table 1'!$A$3:$A$9999,'Table 1'!$I$3:$I$9999))</f>
        <v/>
      </c>
      <c r="D972" s="116"/>
      <c r="E972" s="70" t="str">
        <f t="shared" si="2556"/>
        <v/>
      </c>
      <c r="F972" s="15" t="str">
        <f t="shared" ref="F972" si="2678">IFERROR(AVERAGE(D972:D976),"")</f>
        <v/>
      </c>
      <c r="G972" s="15" t="str">
        <f t="shared" ref="G972" si="2679">IFERROR(_xlfn.STDEV.S(D972:D976),"")</f>
        <v/>
      </c>
      <c r="H972" s="76" t="str">
        <f t="shared" si="2559"/>
        <v/>
      </c>
    </row>
    <row r="973" spans="1:8" s="139" customFormat="1" x14ac:dyDescent="0.2">
      <c r="A973" s="30" t="str">
        <f t="shared" ref="A973" si="2680">IF(A972="","",A972)</f>
        <v/>
      </c>
      <c r="B973" s="30" t="str">
        <f t="shared" si="2624"/>
        <v/>
      </c>
      <c r="C973" s="30" t="str">
        <f>IF(A973="","",LOOKUP(A973,'Table 1'!$A$3:$A$9999,'Table 1'!$I$3:$I$9999))</f>
        <v/>
      </c>
      <c r="D973" s="115"/>
      <c r="E973" s="71" t="str">
        <f t="shared" si="2556"/>
        <v/>
      </c>
      <c r="F973" s="14" t="str">
        <f t="shared" ref="F973" si="2681">IFERROR(AVERAGE(D972:D976),"")</f>
        <v/>
      </c>
      <c r="G973" s="73" t="str">
        <f t="shared" ref="G973" si="2682">IFERROR(_xlfn.STDEV.S(D972:D976),"")</f>
        <v/>
      </c>
      <c r="H973" s="77" t="str">
        <f t="shared" si="2559"/>
        <v/>
      </c>
    </row>
    <row r="974" spans="1:8" s="139" customFormat="1" x14ac:dyDescent="0.2">
      <c r="A974" s="30" t="str">
        <f t="shared" ref="A974:B989" si="2683">IF(A972="","",A972)</f>
        <v/>
      </c>
      <c r="B974" s="30" t="str">
        <f t="shared" si="2683"/>
        <v/>
      </c>
      <c r="C974" s="30" t="str">
        <f>IF(A974="","",LOOKUP(A974,'Table 1'!$A$3:$A$9999,'Table 1'!$I$3:$I$9999))</f>
        <v/>
      </c>
      <c r="D974" s="115"/>
      <c r="E974" s="71" t="str">
        <f t="shared" si="2556"/>
        <v/>
      </c>
      <c r="F974" s="14" t="str">
        <f t="shared" ref="F974" si="2684">IFERROR(AVERAGE(D972:D976),"")</f>
        <v/>
      </c>
      <c r="G974" s="73" t="str">
        <f t="shared" ref="G974" si="2685">IFERROR(_xlfn.STDEV.S(D972:D976),"")</f>
        <v/>
      </c>
      <c r="H974" s="77" t="str">
        <f t="shared" si="2559"/>
        <v/>
      </c>
    </row>
    <row r="975" spans="1:8" s="139" customFormat="1" x14ac:dyDescent="0.2">
      <c r="A975" s="30" t="str">
        <f t="shared" ref="A975:B990" si="2686">IF(A972="","",A972)</f>
        <v/>
      </c>
      <c r="B975" s="30" t="str">
        <f t="shared" si="2686"/>
        <v/>
      </c>
      <c r="C975" s="30" t="str">
        <f>IF(A975="","",LOOKUP(A975,'Table 1'!$A$3:$A$9999,'Table 1'!$I$3:$I$9999))</f>
        <v/>
      </c>
      <c r="D975" s="115"/>
      <c r="E975" s="71" t="str">
        <f t="shared" si="2556"/>
        <v/>
      </c>
      <c r="F975" s="14" t="str">
        <f t="shared" ref="F975" si="2687">IFERROR(AVERAGE(D972:D976),"")</f>
        <v/>
      </c>
      <c r="G975" s="73" t="str">
        <f t="shared" ref="G975" si="2688">IFERROR(_xlfn.STDEV.S(D972:D976),"")</f>
        <v/>
      </c>
      <c r="H975" s="77" t="str">
        <f t="shared" si="2559"/>
        <v/>
      </c>
    </row>
    <row r="976" spans="1:8" s="139" customFormat="1" ht="16" thickBot="1" x14ac:dyDescent="0.25">
      <c r="A976" s="29" t="str">
        <f t="shared" ref="A976:B991" si="2689">IF(A972="","",A972)</f>
        <v/>
      </c>
      <c r="B976" s="30" t="str">
        <f t="shared" si="2689"/>
        <v/>
      </c>
      <c r="C976" s="29" t="str">
        <f>IF(A976="","",LOOKUP(A976,'Table 1'!$A$3:$A$9999,'Table 1'!$I$3:$I$9999))</f>
        <v/>
      </c>
      <c r="D976" s="117"/>
      <c r="E976" s="72" t="str">
        <f t="shared" si="2556"/>
        <v/>
      </c>
      <c r="F976" s="13" t="str">
        <f t="shared" ref="F976" si="2690">IFERROR(AVERAGE(D972:D976),"")</f>
        <v/>
      </c>
      <c r="G976" s="74" t="str">
        <f t="shared" ref="G976" si="2691">IFERROR(_xlfn.STDEV.S(D972:D976),"")</f>
        <v/>
      </c>
      <c r="H976" s="78" t="str">
        <f t="shared" si="2559"/>
        <v/>
      </c>
    </row>
    <row r="977" spans="1:8" s="139" customFormat="1" x14ac:dyDescent="0.2">
      <c r="A977" s="113"/>
      <c r="B977" s="113"/>
      <c r="C977" s="31" t="str">
        <f>IF(A977="","",LOOKUP(A977,'Table 1'!$A$3:$A$9999,'Table 1'!$I$3:$I$9999))</f>
        <v/>
      </c>
      <c r="D977" s="116"/>
      <c r="E977" s="70" t="str">
        <f t="shared" si="2556"/>
        <v/>
      </c>
      <c r="F977" s="15" t="str">
        <f t="shared" ref="F977" si="2692">IFERROR(AVERAGE(D977:D981),"")</f>
        <v/>
      </c>
      <c r="G977" s="15" t="str">
        <f t="shared" ref="G977" si="2693">IFERROR(_xlfn.STDEV.S(D977:D981),"")</f>
        <v/>
      </c>
      <c r="H977" s="76" t="str">
        <f t="shared" si="2559"/>
        <v/>
      </c>
    </row>
    <row r="978" spans="1:8" s="139" customFormat="1" x14ac:dyDescent="0.2">
      <c r="A978" s="30" t="str">
        <f t="shared" ref="A978" si="2694">IF(A977="","",A977)</f>
        <v/>
      </c>
      <c r="B978" s="30" t="str">
        <f t="shared" si="2624"/>
        <v/>
      </c>
      <c r="C978" s="30" t="str">
        <f>IF(A978="","",LOOKUP(A978,'Table 1'!$A$3:$A$9999,'Table 1'!$I$3:$I$9999))</f>
        <v/>
      </c>
      <c r="D978" s="115"/>
      <c r="E978" s="71" t="str">
        <f t="shared" si="2556"/>
        <v/>
      </c>
      <c r="F978" s="14" t="str">
        <f t="shared" ref="F978" si="2695">IFERROR(AVERAGE(D977:D981),"")</f>
        <v/>
      </c>
      <c r="G978" s="73" t="str">
        <f t="shared" ref="G978" si="2696">IFERROR(_xlfn.STDEV.S(D977:D981),"")</f>
        <v/>
      </c>
      <c r="H978" s="77" t="str">
        <f t="shared" si="2559"/>
        <v/>
      </c>
    </row>
    <row r="979" spans="1:8" s="139" customFormat="1" x14ac:dyDescent="0.2">
      <c r="A979" s="30" t="str">
        <f t="shared" ref="A979" si="2697">IF(A977="","",A977)</f>
        <v/>
      </c>
      <c r="B979" s="30" t="str">
        <f t="shared" si="2683"/>
        <v/>
      </c>
      <c r="C979" s="30" t="str">
        <f>IF(A979="","",LOOKUP(A979,'Table 1'!$A$3:$A$9999,'Table 1'!$I$3:$I$9999))</f>
        <v/>
      </c>
      <c r="D979" s="115"/>
      <c r="E979" s="71" t="str">
        <f t="shared" si="2556"/>
        <v/>
      </c>
      <c r="F979" s="14" t="str">
        <f t="shared" ref="F979" si="2698">IFERROR(AVERAGE(D977:D981),"")</f>
        <v/>
      </c>
      <c r="G979" s="73" t="str">
        <f t="shared" ref="G979" si="2699">IFERROR(_xlfn.STDEV.S(D977:D981),"")</f>
        <v/>
      </c>
      <c r="H979" s="77" t="str">
        <f t="shared" si="2559"/>
        <v/>
      </c>
    </row>
    <row r="980" spans="1:8" s="139" customFormat="1" x14ac:dyDescent="0.2">
      <c r="A980" s="30" t="str">
        <f t="shared" ref="A980" si="2700">IF(A977="","",A977)</f>
        <v/>
      </c>
      <c r="B980" s="30" t="str">
        <f t="shared" si="2686"/>
        <v/>
      </c>
      <c r="C980" s="30" t="str">
        <f>IF(A980="","",LOOKUP(A980,'Table 1'!$A$3:$A$9999,'Table 1'!$I$3:$I$9999))</f>
        <v/>
      </c>
      <c r="D980" s="115"/>
      <c r="E980" s="71" t="str">
        <f t="shared" si="2556"/>
        <v/>
      </c>
      <c r="F980" s="14" t="str">
        <f t="shared" ref="F980" si="2701">IFERROR(AVERAGE(D977:D981),"")</f>
        <v/>
      </c>
      <c r="G980" s="73" t="str">
        <f t="shared" ref="G980" si="2702">IFERROR(_xlfn.STDEV.S(D977:D981),"")</f>
        <v/>
      </c>
      <c r="H980" s="77" t="str">
        <f t="shared" si="2559"/>
        <v/>
      </c>
    </row>
    <row r="981" spans="1:8" s="139" customFormat="1" ht="16" thickBot="1" x14ac:dyDescent="0.25">
      <c r="A981" s="29" t="str">
        <f t="shared" ref="A981" si="2703">IF(A977="","",A977)</f>
        <v/>
      </c>
      <c r="B981" s="30" t="str">
        <f t="shared" si="2689"/>
        <v/>
      </c>
      <c r="C981" s="29" t="str">
        <f>IF(A981="","",LOOKUP(A981,'Table 1'!$A$3:$A$9999,'Table 1'!$I$3:$I$9999))</f>
        <v/>
      </c>
      <c r="D981" s="117"/>
      <c r="E981" s="72" t="str">
        <f t="shared" si="2556"/>
        <v/>
      </c>
      <c r="F981" s="13" t="str">
        <f t="shared" ref="F981" si="2704">IFERROR(AVERAGE(D977:D981),"")</f>
        <v/>
      </c>
      <c r="G981" s="74" t="str">
        <f t="shared" ref="G981" si="2705">IFERROR(_xlfn.STDEV.S(D977:D981),"")</f>
        <v/>
      </c>
      <c r="H981" s="78" t="str">
        <f t="shared" si="2559"/>
        <v/>
      </c>
    </row>
    <row r="982" spans="1:8" s="139" customFormat="1" x14ac:dyDescent="0.2">
      <c r="A982" s="113"/>
      <c r="B982" s="113"/>
      <c r="C982" s="31" t="str">
        <f>IF(A982="","",LOOKUP(A982,'Table 1'!$A$3:$A$9999,'Table 1'!$I$3:$I$9999))</f>
        <v/>
      </c>
      <c r="D982" s="116"/>
      <c r="E982" s="70" t="str">
        <f t="shared" si="2556"/>
        <v/>
      </c>
      <c r="F982" s="15" t="str">
        <f t="shared" ref="F982" si="2706">IFERROR(AVERAGE(D982:D986),"")</f>
        <v/>
      </c>
      <c r="G982" s="15" t="str">
        <f t="shared" ref="G982" si="2707">IFERROR(_xlfn.STDEV.S(D982:D986),"")</f>
        <v/>
      </c>
      <c r="H982" s="76" t="str">
        <f t="shared" si="2559"/>
        <v/>
      </c>
    </row>
    <row r="983" spans="1:8" s="139" customFormat="1" x14ac:dyDescent="0.2">
      <c r="A983" s="30" t="str">
        <f t="shared" ref="A983" si="2708">IF(A982="","",A982)</f>
        <v/>
      </c>
      <c r="B983" s="30" t="str">
        <f t="shared" si="2624"/>
        <v/>
      </c>
      <c r="C983" s="30" t="str">
        <f>IF(A983="","",LOOKUP(A983,'Table 1'!$A$3:$A$9999,'Table 1'!$I$3:$I$9999))</f>
        <v/>
      </c>
      <c r="D983" s="115"/>
      <c r="E983" s="71" t="str">
        <f t="shared" si="2556"/>
        <v/>
      </c>
      <c r="F983" s="14" t="str">
        <f t="shared" ref="F983" si="2709">IFERROR(AVERAGE(D982:D986),"")</f>
        <v/>
      </c>
      <c r="G983" s="73" t="str">
        <f t="shared" ref="G983" si="2710">IFERROR(_xlfn.STDEV.S(D982:D986),"")</f>
        <v/>
      </c>
      <c r="H983" s="77" t="str">
        <f t="shared" si="2559"/>
        <v/>
      </c>
    </row>
    <row r="984" spans="1:8" s="139" customFormat="1" x14ac:dyDescent="0.2">
      <c r="A984" s="30" t="str">
        <f t="shared" ref="A984" si="2711">IF(A982="","",A982)</f>
        <v/>
      </c>
      <c r="B984" s="30" t="str">
        <f t="shared" si="2683"/>
        <v/>
      </c>
      <c r="C984" s="30" t="str">
        <f>IF(A984="","",LOOKUP(A984,'Table 1'!$A$3:$A$9999,'Table 1'!$I$3:$I$9999))</f>
        <v/>
      </c>
      <c r="D984" s="115"/>
      <c r="E984" s="71" t="str">
        <f t="shared" si="2556"/>
        <v/>
      </c>
      <c r="F984" s="14" t="str">
        <f t="shared" ref="F984" si="2712">IFERROR(AVERAGE(D982:D986),"")</f>
        <v/>
      </c>
      <c r="G984" s="73" t="str">
        <f t="shared" ref="G984" si="2713">IFERROR(_xlfn.STDEV.S(D982:D986),"")</f>
        <v/>
      </c>
      <c r="H984" s="77" t="str">
        <f t="shared" si="2559"/>
        <v/>
      </c>
    </row>
    <row r="985" spans="1:8" s="139" customFormat="1" x14ac:dyDescent="0.2">
      <c r="A985" s="30" t="str">
        <f t="shared" ref="A985" si="2714">IF(A982="","",A982)</f>
        <v/>
      </c>
      <c r="B985" s="30" t="str">
        <f t="shared" si="2686"/>
        <v/>
      </c>
      <c r="C985" s="30" t="str">
        <f>IF(A985="","",LOOKUP(A985,'Table 1'!$A$3:$A$9999,'Table 1'!$I$3:$I$9999))</f>
        <v/>
      </c>
      <c r="D985" s="115"/>
      <c r="E985" s="71" t="str">
        <f t="shared" si="2556"/>
        <v/>
      </c>
      <c r="F985" s="14" t="str">
        <f t="shared" ref="F985" si="2715">IFERROR(AVERAGE(D982:D986),"")</f>
        <v/>
      </c>
      <c r="G985" s="73" t="str">
        <f t="shared" ref="G985" si="2716">IFERROR(_xlfn.STDEV.S(D982:D986),"")</f>
        <v/>
      </c>
      <c r="H985" s="77" t="str">
        <f t="shared" si="2559"/>
        <v/>
      </c>
    </row>
    <row r="986" spans="1:8" s="139" customFormat="1" ht="16" thickBot="1" x14ac:dyDescent="0.25">
      <c r="A986" s="29" t="str">
        <f t="shared" ref="A986" si="2717">IF(A982="","",A982)</f>
        <v/>
      </c>
      <c r="B986" s="30" t="str">
        <f t="shared" si="2689"/>
        <v/>
      </c>
      <c r="C986" s="29" t="str">
        <f>IF(A986="","",LOOKUP(A986,'Table 1'!$A$3:$A$9999,'Table 1'!$I$3:$I$9999))</f>
        <v/>
      </c>
      <c r="D986" s="117"/>
      <c r="E986" s="72" t="str">
        <f t="shared" si="2556"/>
        <v/>
      </c>
      <c r="F986" s="13" t="str">
        <f t="shared" ref="F986" si="2718">IFERROR(AVERAGE(D982:D986),"")</f>
        <v/>
      </c>
      <c r="G986" s="74" t="str">
        <f t="shared" ref="G986" si="2719">IFERROR(_xlfn.STDEV.S(D982:D986),"")</f>
        <v/>
      </c>
      <c r="H986" s="78" t="str">
        <f t="shared" si="2559"/>
        <v/>
      </c>
    </row>
    <row r="987" spans="1:8" s="139" customFormat="1" x14ac:dyDescent="0.2">
      <c r="A987" s="113"/>
      <c r="B987" s="113"/>
      <c r="C987" s="31" t="str">
        <f>IF(A987="","",LOOKUP(A987,'Table 1'!$A$3:$A$9999,'Table 1'!$I$3:$I$9999))</f>
        <v/>
      </c>
      <c r="D987" s="116"/>
      <c r="E987" s="70" t="str">
        <f t="shared" si="2556"/>
        <v/>
      </c>
      <c r="F987" s="15" t="str">
        <f t="shared" ref="F987" si="2720">IFERROR(AVERAGE(D987:D991),"")</f>
        <v/>
      </c>
      <c r="G987" s="15" t="str">
        <f t="shared" ref="G987" si="2721">IFERROR(_xlfn.STDEV.S(D987:D991),"")</f>
        <v/>
      </c>
      <c r="H987" s="76" t="str">
        <f t="shared" si="2559"/>
        <v/>
      </c>
    </row>
    <row r="988" spans="1:8" s="139" customFormat="1" x14ac:dyDescent="0.2">
      <c r="A988" s="30" t="str">
        <f t="shared" ref="A988" si="2722">IF(A987="","",A987)</f>
        <v/>
      </c>
      <c r="B988" s="30" t="str">
        <f t="shared" si="2624"/>
        <v/>
      </c>
      <c r="C988" s="30" t="str">
        <f>IF(A988="","",LOOKUP(A988,'Table 1'!$A$3:$A$9999,'Table 1'!$I$3:$I$9999))</f>
        <v/>
      </c>
      <c r="D988" s="115"/>
      <c r="E988" s="71" t="str">
        <f t="shared" si="2556"/>
        <v/>
      </c>
      <c r="F988" s="14" t="str">
        <f t="shared" ref="F988" si="2723">IFERROR(AVERAGE(D987:D991),"")</f>
        <v/>
      </c>
      <c r="G988" s="73" t="str">
        <f t="shared" ref="G988" si="2724">IFERROR(_xlfn.STDEV.S(D987:D991),"")</f>
        <v/>
      </c>
      <c r="H988" s="77" t="str">
        <f t="shared" si="2559"/>
        <v/>
      </c>
    </row>
    <row r="989" spans="1:8" s="139" customFormat="1" x14ac:dyDescent="0.2">
      <c r="A989" s="30" t="str">
        <f t="shared" ref="A989" si="2725">IF(A987="","",A987)</f>
        <v/>
      </c>
      <c r="B989" s="30" t="str">
        <f t="shared" si="2683"/>
        <v/>
      </c>
      <c r="C989" s="30" t="str">
        <f>IF(A989="","",LOOKUP(A989,'Table 1'!$A$3:$A$9999,'Table 1'!$I$3:$I$9999))</f>
        <v/>
      </c>
      <c r="D989" s="115"/>
      <c r="E989" s="71" t="str">
        <f t="shared" si="2556"/>
        <v/>
      </c>
      <c r="F989" s="14" t="str">
        <f t="shared" ref="F989" si="2726">IFERROR(AVERAGE(D987:D991),"")</f>
        <v/>
      </c>
      <c r="G989" s="73" t="str">
        <f t="shared" ref="G989" si="2727">IFERROR(_xlfn.STDEV.S(D987:D991),"")</f>
        <v/>
      </c>
      <c r="H989" s="77" t="str">
        <f t="shared" si="2559"/>
        <v/>
      </c>
    </row>
    <row r="990" spans="1:8" s="139" customFormat="1" x14ac:dyDescent="0.2">
      <c r="A990" s="30" t="str">
        <f t="shared" ref="A990" si="2728">IF(A987="","",A987)</f>
        <v/>
      </c>
      <c r="B990" s="30" t="str">
        <f t="shared" si="2686"/>
        <v/>
      </c>
      <c r="C990" s="30" t="str">
        <f>IF(A990="","",LOOKUP(A990,'Table 1'!$A$3:$A$9999,'Table 1'!$I$3:$I$9999))</f>
        <v/>
      </c>
      <c r="D990" s="115"/>
      <c r="E990" s="71" t="str">
        <f t="shared" si="2556"/>
        <v/>
      </c>
      <c r="F990" s="14" t="str">
        <f t="shared" ref="F990" si="2729">IFERROR(AVERAGE(D987:D991),"")</f>
        <v/>
      </c>
      <c r="G990" s="73" t="str">
        <f t="shared" ref="G990" si="2730">IFERROR(_xlfn.STDEV.S(D987:D991),"")</f>
        <v/>
      </c>
      <c r="H990" s="77" t="str">
        <f t="shared" si="2559"/>
        <v/>
      </c>
    </row>
    <row r="991" spans="1:8" s="139" customFormat="1" ht="16" thickBot="1" x14ac:dyDescent="0.25">
      <c r="A991" s="29" t="str">
        <f t="shared" ref="A991" si="2731">IF(A987="","",A987)</f>
        <v/>
      </c>
      <c r="B991" s="30" t="str">
        <f t="shared" si="2689"/>
        <v/>
      </c>
      <c r="C991" s="29" t="str">
        <f>IF(A991="","",LOOKUP(A991,'Table 1'!$A$3:$A$9999,'Table 1'!$I$3:$I$9999))</f>
        <v/>
      </c>
      <c r="D991" s="117"/>
      <c r="E991" s="72" t="str">
        <f t="shared" si="2556"/>
        <v/>
      </c>
      <c r="F991" s="13" t="str">
        <f t="shared" ref="F991" si="2732">IFERROR(AVERAGE(D987:D991),"")</f>
        <v/>
      </c>
      <c r="G991" s="74" t="str">
        <f t="shared" ref="G991" si="2733">IFERROR(_xlfn.STDEV.S(D987:D991),"")</f>
        <v/>
      </c>
      <c r="H991" s="78" t="str">
        <f t="shared" si="2559"/>
        <v/>
      </c>
    </row>
    <row r="992" spans="1:8" s="139" customFormat="1" x14ac:dyDescent="0.2">
      <c r="A992" s="113"/>
      <c r="B992" s="113"/>
      <c r="C992" s="31" t="str">
        <f>IF(A992="","",LOOKUP(A992,'Table 1'!$A$3:$A$9999,'Table 1'!$I$3:$I$9999))</f>
        <v/>
      </c>
      <c r="D992" s="116"/>
      <c r="E992" s="70" t="str">
        <f t="shared" si="2556"/>
        <v/>
      </c>
      <c r="F992" s="15" t="str">
        <f t="shared" ref="F992" si="2734">IFERROR(AVERAGE(D992:D996),"")</f>
        <v/>
      </c>
      <c r="G992" s="15" t="str">
        <f t="shared" ref="G992" si="2735">IFERROR(_xlfn.STDEV.S(D992:D996),"")</f>
        <v/>
      </c>
      <c r="H992" s="76" t="str">
        <f t="shared" si="2559"/>
        <v/>
      </c>
    </row>
    <row r="993" spans="1:8" s="139" customFormat="1" x14ac:dyDescent="0.2">
      <c r="A993" s="30" t="str">
        <f t="shared" ref="A993" si="2736">IF(A992="","",A992)</f>
        <v/>
      </c>
      <c r="B993" s="30" t="str">
        <f t="shared" si="2624"/>
        <v/>
      </c>
      <c r="C993" s="30" t="str">
        <f>IF(A993="","",LOOKUP(A993,'Table 1'!$A$3:$A$9999,'Table 1'!$I$3:$I$9999))</f>
        <v/>
      </c>
      <c r="D993" s="115"/>
      <c r="E993" s="71" t="str">
        <f t="shared" ref="E993:E996" si="2737">IFERROR((D993-F993)/F993,"")</f>
        <v/>
      </c>
      <c r="F993" s="14" t="str">
        <f t="shared" ref="F993" si="2738">IFERROR(AVERAGE(D992:D996),"")</f>
        <v/>
      </c>
      <c r="G993" s="73" t="str">
        <f t="shared" ref="G993" si="2739">IFERROR(_xlfn.STDEV.S(D992:D996),"")</f>
        <v/>
      </c>
      <c r="H993" s="77" t="str">
        <f t="shared" ref="H993:H996" si="2740">IFERROR(G993/F993,"")</f>
        <v/>
      </c>
    </row>
    <row r="994" spans="1:8" s="139" customFormat="1" x14ac:dyDescent="0.2">
      <c r="A994" s="30" t="str">
        <f t="shared" ref="A994:B994" si="2741">IF(A992="","",A992)</f>
        <v/>
      </c>
      <c r="B994" s="30" t="str">
        <f t="shared" si="2741"/>
        <v/>
      </c>
      <c r="C994" s="30" t="str">
        <f>IF(A994="","",LOOKUP(A994,'Table 1'!$A$3:$A$9999,'Table 1'!$I$3:$I$9999))</f>
        <v/>
      </c>
      <c r="D994" s="115"/>
      <c r="E994" s="71" t="str">
        <f t="shared" si="2737"/>
        <v/>
      </c>
      <c r="F994" s="14" t="str">
        <f t="shared" ref="F994" si="2742">IFERROR(AVERAGE(D992:D996),"")</f>
        <v/>
      </c>
      <c r="G994" s="73" t="str">
        <f t="shared" ref="G994" si="2743">IFERROR(_xlfn.STDEV.S(D992:D996),"")</f>
        <v/>
      </c>
      <c r="H994" s="77" t="str">
        <f t="shared" si="2740"/>
        <v/>
      </c>
    </row>
    <row r="995" spans="1:8" s="139" customFormat="1" x14ac:dyDescent="0.2">
      <c r="A995" s="30" t="str">
        <f t="shared" ref="A995:B995" si="2744">IF(A992="","",A992)</f>
        <v/>
      </c>
      <c r="B995" s="30" t="str">
        <f t="shared" si="2744"/>
        <v/>
      </c>
      <c r="C995" s="30" t="str">
        <f>IF(A995="","",LOOKUP(A995,'Table 1'!$A$3:$A$9999,'Table 1'!$I$3:$I$9999))</f>
        <v/>
      </c>
      <c r="D995" s="115"/>
      <c r="E995" s="71" t="str">
        <f t="shared" si="2737"/>
        <v/>
      </c>
      <c r="F995" s="14" t="str">
        <f t="shared" ref="F995" si="2745">IFERROR(AVERAGE(D992:D996),"")</f>
        <v/>
      </c>
      <c r="G995" s="73" t="str">
        <f t="shared" ref="G995" si="2746">IFERROR(_xlfn.STDEV.S(D992:D996),"")</f>
        <v/>
      </c>
      <c r="H995" s="77" t="str">
        <f t="shared" si="2740"/>
        <v/>
      </c>
    </row>
    <row r="996" spans="1:8" s="139" customFormat="1" ht="16" thickBot="1" x14ac:dyDescent="0.25">
      <c r="A996" s="29" t="str">
        <f t="shared" ref="A996:B996" si="2747">IF(A992="","",A992)</f>
        <v/>
      </c>
      <c r="B996" s="30" t="str">
        <f t="shared" si="2747"/>
        <v/>
      </c>
      <c r="C996" s="29" t="str">
        <f>IF(A996="","",LOOKUP(A996,'Table 1'!$A$3:$A$9999,'Table 1'!$I$3:$I$9999))</f>
        <v/>
      </c>
      <c r="D996" s="117"/>
      <c r="E996" s="72" t="str">
        <f t="shared" si="2737"/>
        <v/>
      </c>
      <c r="F996" s="13" t="str">
        <f t="shared" ref="F996" si="2748">IFERROR(AVERAGE(D992:D996),"")</f>
        <v/>
      </c>
      <c r="G996" s="74" t="str">
        <f t="shared" ref="G996" si="2749">IFERROR(_xlfn.STDEV.S(D992:D996),"")</f>
        <v/>
      </c>
      <c r="H996" s="78" t="str">
        <f t="shared" si="2740"/>
        <v/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996"/>
  <sheetViews>
    <sheetView workbookViewId="0">
      <selection activeCell="R238" sqref="R238"/>
    </sheetView>
  </sheetViews>
  <sheetFormatPr baseColWidth="10" defaultColWidth="8.83203125" defaultRowHeight="15" x14ac:dyDescent="0.2"/>
  <cols>
    <col min="1" max="1" width="12.1640625" style="64" bestFit="1" customWidth="1"/>
    <col min="2" max="2" width="7.1640625" style="64" customWidth="1"/>
    <col min="3" max="3" width="10.83203125" style="43" customWidth="1"/>
    <col min="4" max="4" width="9.1640625" bestFit="1" customWidth="1"/>
    <col min="5" max="5" width="2" style="50" bestFit="1" customWidth="1"/>
    <col min="6" max="6" width="6.5" style="49" customWidth="1"/>
    <col min="11" max="11" width="5.5" customWidth="1"/>
    <col min="12" max="12" width="2" style="54" bestFit="1" customWidth="1"/>
    <col min="13" max="13" width="5.5" style="54" customWidth="1"/>
    <col min="18" max="18" width="10.33203125" style="63" bestFit="1" customWidth="1"/>
    <col min="19" max="19" width="2" style="63" bestFit="1" customWidth="1"/>
    <col min="20" max="20" width="7.1640625" style="63" customWidth="1"/>
  </cols>
  <sheetData>
    <row r="1" spans="1:23" s="42" customFormat="1" ht="16" thickBot="1" x14ac:dyDescent="0.25">
      <c r="A1" s="28" t="s">
        <v>11</v>
      </c>
      <c r="B1" s="33" t="s">
        <v>175</v>
      </c>
      <c r="C1" s="33" t="s">
        <v>20</v>
      </c>
      <c r="D1" s="195" t="s">
        <v>21</v>
      </c>
      <c r="E1" s="196"/>
      <c r="F1" s="196"/>
      <c r="G1" s="41" t="s">
        <v>15</v>
      </c>
      <c r="H1" s="41" t="s">
        <v>16</v>
      </c>
      <c r="I1" s="41" t="s">
        <v>17</v>
      </c>
      <c r="J1" s="41" t="s">
        <v>18</v>
      </c>
      <c r="K1" s="197" t="s">
        <v>24</v>
      </c>
      <c r="L1" s="198"/>
      <c r="M1" s="199"/>
      <c r="N1" s="41" t="s">
        <v>15</v>
      </c>
      <c r="O1" s="41" t="s">
        <v>16</v>
      </c>
      <c r="P1" s="41" t="s">
        <v>17</v>
      </c>
      <c r="Q1" s="40" t="s">
        <v>18</v>
      </c>
      <c r="R1" s="195" t="s">
        <v>22</v>
      </c>
      <c r="S1" s="196"/>
      <c r="T1" s="200"/>
    </row>
    <row r="2" spans="1:23" x14ac:dyDescent="0.2">
      <c r="A2" s="27" t="str">
        <f>'Table 2'!A2</f>
        <v>CIPSTD1</v>
      </c>
      <c r="B2" s="113"/>
      <c r="C2" s="27" t="s">
        <v>130</v>
      </c>
      <c r="D2" s="118">
        <v>0.66397024161543139</v>
      </c>
      <c r="E2" s="69" t="s">
        <v>23</v>
      </c>
      <c r="F2" s="123">
        <v>1.9956977565911742E-2</v>
      </c>
      <c r="G2" s="44">
        <f>(D2-H2)/H2</f>
        <v>-6.8224434870716051E-4</v>
      </c>
      <c r="H2" s="16">
        <f>AVERAGE(D2:D11)</f>
        <v>0.66442354082130473</v>
      </c>
      <c r="I2" s="16">
        <f>_xlfn.STDEV.S(D2:D11)</f>
        <v>2.4790220039144859E-2</v>
      </c>
      <c r="J2" s="12">
        <f>I2/H2</f>
        <v>3.7310869522324971E-2</v>
      </c>
      <c r="K2" s="131">
        <f>D2*'Table 2'!D2</f>
        <v>510.46032175394362</v>
      </c>
      <c r="L2" s="60" t="s">
        <v>23</v>
      </c>
      <c r="M2" s="134">
        <f>F2*'Table 2'!D2</f>
        <v>15.342924352672947</v>
      </c>
      <c r="N2" s="44">
        <f t="shared" ref="N2:N12" si="0">(K2-O2)/O2</f>
        <v>8.2146416109264674E-3</v>
      </c>
      <c r="O2" s="15">
        <f>AVERAGE(K2:K11)</f>
        <v>506.30123853223313</v>
      </c>
      <c r="P2" s="15">
        <f>_xlfn.STDEV.S(K2:K11)</f>
        <v>19.755152713682801</v>
      </c>
      <c r="Q2" s="56">
        <f>P2/O2</f>
        <v>3.9018574734189813E-2</v>
      </c>
      <c r="R2" s="125">
        <f>K2/LOOKUP(A2,'Table 1'!$A$3:$A$999,'Table 1'!$E$3:$E$999)</f>
        <v>1.0209206435078872</v>
      </c>
      <c r="S2" s="59" t="s">
        <v>23</v>
      </c>
      <c r="T2" s="128">
        <f>M2/LOOKUP(A2,'Table 1'!$A$3:$A$999,'Table 1'!$E$3:$E$999)</f>
        <v>3.0685848705345894E-2</v>
      </c>
      <c r="U2" s="63"/>
      <c r="V2" s="139"/>
      <c r="W2" s="139"/>
    </row>
    <row r="3" spans="1:23" x14ac:dyDescent="0.2">
      <c r="A3" s="26" t="str">
        <f>A2</f>
        <v>CIPSTD1</v>
      </c>
      <c r="B3" s="30"/>
      <c r="C3" s="26" t="s">
        <v>130</v>
      </c>
      <c r="D3" s="119">
        <v>0.6607341855224933</v>
      </c>
      <c r="E3" s="84" t="s">
        <v>23</v>
      </c>
      <c r="F3" s="124">
        <v>2.0551283521234118E-2</v>
      </c>
      <c r="G3" s="45">
        <f t="shared" ref="G3:G16" si="1">(D3-H3)/H3</f>
        <v>-5.5527161097437237E-3</v>
      </c>
      <c r="H3" s="11">
        <f>AVERAGE(D2:D11)</f>
        <v>0.66442354082130473</v>
      </c>
      <c r="I3" s="11">
        <f>_xlfn.STDEV.S(D2:D11)</f>
        <v>2.4790220039144859E-2</v>
      </c>
      <c r="J3" s="11">
        <f t="shared" ref="J3:J15" si="2">I3/H3</f>
        <v>3.7310869522324971E-2</v>
      </c>
      <c r="K3" s="132">
        <f>D3*'Table 2'!D3</f>
        <v>499.9775581848707</v>
      </c>
      <c r="L3" s="62" t="s">
        <v>23</v>
      </c>
      <c r="M3" s="135">
        <f>F3*'Table 2'!D3</f>
        <v>15.551156240517859</v>
      </c>
      <c r="N3" s="45">
        <f t="shared" si="0"/>
        <v>-1.2489956306831819E-2</v>
      </c>
      <c r="O3" s="14">
        <f>AVERAGE(K2:K11)</f>
        <v>506.30123853223313</v>
      </c>
      <c r="P3" s="14">
        <f>_xlfn.STDEV.S(K2:K11)</f>
        <v>19.755152713682801</v>
      </c>
      <c r="Q3" s="55">
        <f t="shared" ref="Q3:Q16" si="3">P3/O3</f>
        <v>3.9018574734189813E-2</v>
      </c>
      <c r="R3" s="126">
        <f>K3/LOOKUP(A3,'Table 1'!$A$3:$A$999,'Table 1'!$E$3:$E$999)</f>
        <v>0.99995511636974144</v>
      </c>
      <c r="S3" s="58" t="s">
        <v>23</v>
      </c>
      <c r="T3" s="129">
        <f>M3/LOOKUP(A3,'Table 1'!$A$3:$A$999,'Table 1'!$E$3:$E$999)</f>
        <v>3.1102312481035718E-2</v>
      </c>
      <c r="U3" s="63"/>
      <c r="V3" s="139"/>
      <c r="W3" s="139"/>
    </row>
    <row r="4" spans="1:23" x14ac:dyDescent="0.2">
      <c r="A4" s="26" t="str">
        <f t="shared" ref="A4:A11" si="4">A3</f>
        <v>CIPSTD1</v>
      </c>
      <c r="B4" s="30"/>
      <c r="C4" s="26" t="s">
        <v>130</v>
      </c>
      <c r="D4" s="119">
        <v>0.62524968111437096</v>
      </c>
      <c r="E4" s="85" t="s">
        <v>23</v>
      </c>
      <c r="F4" s="124">
        <v>1.0419544088586677E-2</v>
      </c>
      <c r="G4" s="45">
        <f t="shared" si="1"/>
        <v>-5.8959168813480511E-2</v>
      </c>
      <c r="H4" s="11">
        <f>AVERAGE(D2:D11)</f>
        <v>0.66442354082130473</v>
      </c>
      <c r="I4" s="11">
        <f>_xlfn.STDEV.S(D2:D11)</f>
        <v>2.4790220039144859E-2</v>
      </c>
      <c r="J4" s="11">
        <f t="shared" si="2"/>
        <v>3.7310869522324971E-2</v>
      </c>
      <c r="K4" s="132">
        <f>D4*'Table 2'!D4</f>
        <v>479.44145547849962</v>
      </c>
      <c r="L4" s="62" t="s">
        <v>23</v>
      </c>
      <c r="M4" s="135">
        <f>F4*'Table 2'!D4</f>
        <v>7.9897064071282635</v>
      </c>
      <c r="N4" s="45">
        <f t="shared" si="0"/>
        <v>-5.3050992195081324E-2</v>
      </c>
      <c r="O4" s="14">
        <f>AVERAGE(K2:K11)</f>
        <v>506.30123853223313</v>
      </c>
      <c r="P4" s="14">
        <f>_xlfn.STDEV.S(K2:K11)</f>
        <v>19.755152713682801</v>
      </c>
      <c r="Q4" s="55">
        <f t="shared" si="3"/>
        <v>3.9018574734189813E-2</v>
      </c>
      <c r="R4" s="126">
        <f>K4/LOOKUP(A4,'Table 1'!$A$3:$A$999,'Table 1'!$E$3:$E$999)</f>
        <v>0.95888291095699929</v>
      </c>
      <c r="S4" s="58" t="s">
        <v>23</v>
      </c>
      <c r="T4" s="129">
        <f>M4/LOOKUP(A4,'Table 1'!$A$3:$A$999,'Table 1'!$E$3:$E$999)</f>
        <v>1.5979412814256529E-2</v>
      </c>
      <c r="U4" s="63"/>
      <c r="V4" s="139"/>
      <c r="W4" s="139"/>
    </row>
    <row r="5" spans="1:23" x14ac:dyDescent="0.2">
      <c r="A5" s="26" t="str">
        <f t="shared" si="4"/>
        <v>CIPSTD1</v>
      </c>
      <c r="B5" s="30"/>
      <c r="C5" s="26" t="s">
        <v>130</v>
      </c>
      <c r="D5" s="119">
        <v>0.7152091249135808</v>
      </c>
      <c r="E5" s="86" t="s">
        <v>23</v>
      </c>
      <c r="F5" s="124">
        <v>5.731374993262121E-3</v>
      </c>
      <c r="G5" s="45">
        <f t="shared" si="1"/>
        <v>7.6435558001902201E-2</v>
      </c>
      <c r="H5" s="11">
        <f>AVERAGE(D2:D11)</f>
        <v>0.66442354082130473</v>
      </c>
      <c r="I5" s="11">
        <f>_xlfn.STDEV.S(D2:D11)</f>
        <v>2.4790220039144859E-2</v>
      </c>
      <c r="J5" s="11">
        <f t="shared" si="2"/>
        <v>3.7310869522324971E-2</v>
      </c>
      <c r="K5" s="132">
        <f>D5*'Table 2'!D5</f>
        <v>548.77996154619052</v>
      </c>
      <c r="L5" s="62" t="s">
        <v>23</v>
      </c>
      <c r="M5" s="135">
        <f>F5*'Table 2'!D5</f>
        <v>4.3976840323300248</v>
      </c>
      <c r="N5" s="45">
        <f t="shared" si="0"/>
        <v>8.3900096980017616E-2</v>
      </c>
      <c r="O5" s="14">
        <f>AVERAGE(K2:K11)</f>
        <v>506.30123853223313</v>
      </c>
      <c r="P5" s="14">
        <f>_xlfn.STDEV.S(K2:K11)</f>
        <v>19.755152713682801</v>
      </c>
      <c r="Q5" s="55">
        <f t="shared" si="3"/>
        <v>3.9018574734189813E-2</v>
      </c>
      <c r="R5" s="126">
        <f>K5/LOOKUP(A5,'Table 1'!$A$3:$A$999,'Table 1'!$E$3:$E$999)</f>
        <v>1.0975599230923812</v>
      </c>
      <c r="S5" s="58" t="s">
        <v>23</v>
      </c>
      <c r="T5" s="129">
        <f>M5/LOOKUP(A5,'Table 1'!$A$3:$A$999,'Table 1'!$E$3:$E$999)</f>
        <v>8.7953680646600495E-3</v>
      </c>
      <c r="U5" s="63"/>
      <c r="V5" s="139"/>
      <c r="W5" s="139"/>
    </row>
    <row r="6" spans="1:23" x14ac:dyDescent="0.2">
      <c r="A6" s="26" t="str">
        <f t="shared" si="4"/>
        <v>CIPSTD1</v>
      </c>
      <c r="B6" s="30"/>
      <c r="C6" s="26" t="s">
        <v>130</v>
      </c>
      <c r="D6" s="119">
        <v>0.68493196782201893</v>
      </c>
      <c r="E6" s="87" t="s">
        <v>23</v>
      </c>
      <c r="F6" s="124">
        <v>2.9867894524524324E-3</v>
      </c>
      <c r="G6" s="45">
        <f t="shared" si="1"/>
        <v>3.0866496655677495E-2</v>
      </c>
      <c r="H6" s="11">
        <f>AVERAGE(D2:D11)</f>
        <v>0.66442354082130473</v>
      </c>
      <c r="I6" s="11">
        <f>_xlfn.STDEV.S(D2:D11)</f>
        <v>2.4790220039144859E-2</v>
      </c>
      <c r="J6" s="11">
        <f t="shared" si="2"/>
        <v>3.7310869522324971E-2</v>
      </c>
      <c r="K6" s="132">
        <f>D6*'Table 2'!D6</f>
        <v>520.20582956082342</v>
      </c>
      <c r="L6" s="62" t="s">
        <v>23</v>
      </c>
      <c r="M6" s="135">
        <f>F6*'Table 2'!D6</f>
        <v>2.2684665891376223</v>
      </c>
      <c r="N6" s="45">
        <f t="shared" si="0"/>
        <v>2.7463079231051631E-2</v>
      </c>
      <c r="O6" s="14">
        <f>AVERAGE(K2:K11)</f>
        <v>506.30123853223313</v>
      </c>
      <c r="P6" s="14">
        <f>_xlfn.STDEV.S(K2:K11)</f>
        <v>19.755152713682801</v>
      </c>
      <c r="Q6" s="55">
        <f t="shared" si="3"/>
        <v>3.9018574734189813E-2</v>
      </c>
      <c r="R6" s="126">
        <f>K6/LOOKUP(A6,'Table 1'!$A$3:$A$999,'Table 1'!$E$3:$E$999)</f>
        <v>1.0404116591216468</v>
      </c>
      <c r="S6" s="58" t="s">
        <v>23</v>
      </c>
      <c r="T6" s="129">
        <f>M6/LOOKUP(A6,'Table 1'!$A$3:$A$999,'Table 1'!$E$3:$E$999)</f>
        <v>4.5369331782752443E-3</v>
      </c>
      <c r="U6" s="63"/>
      <c r="V6" s="139"/>
      <c r="W6" s="139"/>
    </row>
    <row r="7" spans="1:23" x14ac:dyDescent="0.2">
      <c r="A7" s="26" t="str">
        <f t="shared" si="4"/>
        <v>CIPSTD1</v>
      </c>
      <c r="B7" s="30"/>
      <c r="C7" s="26" t="s">
        <v>130</v>
      </c>
      <c r="D7" s="119">
        <v>0.64172949034821658</v>
      </c>
      <c r="E7" s="88" t="s">
        <v>23</v>
      </c>
      <c r="F7" s="124">
        <v>5.330570584688033E-3</v>
      </c>
      <c r="G7" s="45">
        <f t="shared" si="1"/>
        <v>-3.4156000019258288E-2</v>
      </c>
      <c r="H7" s="11">
        <f>AVERAGE(D2:D11)</f>
        <v>0.66442354082130473</v>
      </c>
      <c r="I7" s="11">
        <f>_xlfn.STDEV.S(D2:D11)</f>
        <v>2.4790220039144859E-2</v>
      </c>
      <c r="J7" s="11">
        <f t="shared" si="2"/>
        <v>3.7310869522324971E-2</v>
      </c>
      <c r="K7" s="132">
        <f>D7*'Table 2'!D7</f>
        <v>486.36678073491333</v>
      </c>
      <c r="L7" s="62" t="s">
        <v>23</v>
      </c>
      <c r="M7" s="135">
        <f>F7*'Table 2'!D7</f>
        <v>4.0400394461350597</v>
      </c>
      <c r="N7" s="45">
        <f t="shared" si="0"/>
        <v>-3.937272177154804E-2</v>
      </c>
      <c r="O7" s="14">
        <f>AVERAGE(K2:K11)</f>
        <v>506.30123853223313</v>
      </c>
      <c r="P7" s="14">
        <f>_xlfn.STDEV.S(K2:K11)</f>
        <v>19.755152713682801</v>
      </c>
      <c r="Q7" s="55">
        <f t="shared" si="3"/>
        <v>3.9018574734189813E-2</v>
      </c>
      <c r="R7" s="126">
        <f>K7/LOOKUP(A7,'Table 1'!$A$3:$A$999,'Table 1'!$E$3:$E$999)</f>
        <v>0.9727335614698267</v>
      </c>
      <c r="S7" s="58" t="s">
        <v>23</v>
      </c>
      <c r="T7" s="129">
        <f>M7/LOOKUP(A7,'Table 1'!$A$3:$A$999,'Table 1'!$E$3:$E$999)</f>
        <v>8.0800788922701199E-3</v>
      </c>
      <c r="V7" s="139"/>
      <c r="W7" s="139"/>
    </row>
    <row r="8" spans="1:23" x14ac:dyDescent="0.2">
      <c r="A8" s="26" t="str">
        <f t="shared" si="4"/>
        <v>CIPSTD1</v>
      </c>
      <c r="B8" s="30"/>
      <c r="C8" s="26" t="s">
        <v>130</v>
      </c>
      <c r="D8" s="119">
        <v>0.66833868173953603</v>
      </c>
      <c r="E8" s="89" t="s">
        <v>23</v>
      </c>
      <c r="F8" s="124">
        <v>8.4536484073140673E-3</v>
      </c>
      <c r="G8" s="45">
        <f t="shared" si="1"/>
        <v>5.892537933547235E-3</v>
      </c>
      <c r="H8" s="11">
        <f>AVERAGE(D2:D11)</f>
        <v>0.66442354082130473</v>
      </c>
      <c r="I8" s="11">
        <f>_xlfn.STDEV.S(D2:D11)</f>
        <v>2.4790220039144859E-2</v>
      </c>
      <c r="J8" s="11">
        <f t="shared" si="2"/>
        <v>3.7310869522324971E-2</v>
      </c>
      <c r="K8" s="132">
        <f>D8*'Table 2'!D8</f>
        <v>506.40021915404651</v>
      </c>
      <c r="L8" s="62" t="s">
        <v>23</v>
      </c>
      <c r="M8" s="135">
        <f>F8*'Table 2'!D8</f>
        <v>6.4053293982218689</v>
      </c>
      <c r="N8" s="45">
        <f t="shared" si="0"/>
        <v>1.9549749098052164E-4</v>
      </c>
      <c r="O8" s="14">
        <f>AVERAGE(K2:K11)</f>
        <v>506.30123853223313</v>
      </c>
      <c r="P8" s="14">
        <f>_xlfn.STDEV.S(K2:K11)</f>
        <v>19.755152713682801</v>
      </c>
      <c r="Q8" s="55">
        <f t="shared" si="3"/>
        <v>3.9018574734189813E-2</v>
      </c>
      <c r="R8" s="126">
        <f>K8/LOOKUP(A8,'Table 1'!$A$3:$A$999,'Table 1'!$E$3:$E$999)</f>
        <v>1.0128004383080931</v>
      </c>
      <c r="S8" s="58" t="s">
        <v>23</v>
      </c>
      <c r="T8" s="129">
        <f>M8/LOOKUP(A8,'Table 1'!$A$3:$A$999,'Table 1'!$E$3:$E$999)</f>
        <v>1.2810658796443738E-2</v>
      </c>
    </row>
    <row r="9" spans="1:23" s="63" customFormat="1" x14ac:dyDescent="0.2">
      <c r="A9" s="26" t="str">
        <f t="shared" si="4"/>
        <v>CIPSTD1</v>
      </c>
      <c r="B9" s="30"/>
      <c r="C9" s="26" t="s">
        <v>130</v>
      </c>
      <c r="D9" s="119">
        <v>0.649327893281471</v>
      </c>
      <c r="E9" s="90" t="s">
        <v>23</v>
      </c>
      <c r="F9" s="124">
        <v>6.174770791925124E-3</v>
      </c>
      <c r="G9" s="71">
        <f>(D9-H9)/H9</f>
        <v>-2.2719916758478707E-2</v>
      </c>
      <c r="H9" s="11">
        <f>AVERAGE(D2:D11)</f>
        <v>0.66442354082130473</v>
      </c>
      <c r="I9" s="11">
        <f>_xlfn.STDEV.S(D1:D10)</f>
        <v>2.5834887541684528E-2</v>
      </c>
      <c r="J9" s="11">
        <f t="shared" ref="J9" si="5">I9/H9</f>
        <v>3.8883161047770225E-2</v>
      </c>
      <c r="K9" s="132">
        <f>D9*'Table 2'!D9</f>
        <v>490.89188732079208</v>
      </c>
      <c r="L9" s="68" t="s">
        <v>23</v>
      </c>
      <c r="M9" s="135">
        <f>F9*'Table 2'!D9</f>
        <v>4.6681267186953939</v>
      </c>
      <c r="N9" s="71">
        <f t="shared" ref="N9" si="6">(K9-O9)/O9</f>
        <v>-2.8333306342750261E-2</v>
      </c>
      <c r="O9" s="14">
        <f>AVERAGE(K1:K10)</f>
        <v>505.20604495881958</v>
      </c>
      <c r="P9" s="14">
        <f>_xlfn.STDEV.S(K1:K10)</f>
        <v>20.628996952033891</v>
      </c>
      <c r="Q9" s="55">
        <f t="shared" ref="Q9" si="7">P9/O9</f>
        <v>4.0832838715766762E-2</v>
      </c>
      <c r="R9" s="126">
        <f>K9/LOOKUP(A9,'Table 1'!$A$3:$A$999,'Table 1'!$E$3:$E$999)</f>
        <v>0.98178377464158417</v>
      </c>
      <c r="S9" s="58" t="s">
        <v>23</v>
      </c>
      <c r="T9" s="129">
        <f>M9/LOOKUP(A9,'Table 1'!$A$3:$A$999,'Table 1'!$E$3:$E$999)</f>
        <v>9.3362534373907877E-3</v>
      </c>
    </row>
    <row r="10" spans="1:23" x14ac:dyDescent="0.2">
      <c r="A10" s="26" t="str">
        <f t="shared" si="4"/>
        <v>CIPSTD1</v>
      </c>
      <c r="B10" s="30"/>
      <c r="C10" s="26" t="s">
        <v>130</v>
      </c>
      <c r="D10" s="119">
        <v>0.6571936290009075</v>
      </c>
      <c r="E10" s="91" t="s">
        <v>23</v>
      </c>
      <c r="F10" s="124">
        <v>1.1651337269854315E-2</v>
      </c>
      <c r="G10" s="45">
        <f>(D10-H10)/H10</f>
        <v>-1.0881480525901018E-2</v>
      </c>
      <c r="H10" s="11">
        <f>AVERAGE(D2:D11)</f>
        <v>0.66442354082130473</v>
      </c>
      <c r="I10" s="11">
        <f>_xlfn.STDEV.S(D2:D11)</f>
        <v>2.4790220039144859E-2</v>
      </c>
      <c r="J10" s="11">
        <f t="shared" si="2"/>
        <v>3.7310869522324971E-2</v>
      </c>
      <c r="K10" s="132">
        <f>D10*'Table 2'!D10</f>
        <v>504.33039089529638</v>
      </c>
      <c r="L10" s="62" t="s">
        <v>23</v>
      </c>
      <c r="M10" s="135">
        <f>F10*'Table 2'!D10</f>
        <v>8.9412362208862017</v>
      </c>
      <c r="N10" s="45">
        <f t="shared" si="0"/>
        <v>-3.8926383878701122E-3</v>
      </c>
      <c r="O10" s="14">
        <f>AVERAGE(K2:K11)</f>
        <v>506.30123853223313</v>
      </c>
      <c r="P10" s="14">
        <f>_xlfn.STDEV.S(K2:K11)</f>
        <v>19.755152713682801</v>
      </c>
      <c r="Q10" s="55">
        <f t="shared" si="3"/>
        <v>3.9018574734189813E-2</v>
      </c>
      <c r="R10" s="126">
        <f>K10/LOOKUP(A10,'Table 1'!$A$3:$A$999,'Table 1'!$E$3:$E$999)</f>
        <v>1.0086607817905928</v>
      </c>
      <c r="S10" s="58" t="s">
        <v>23</v>
      </c>
      <c r="T10" s="129">
        <f>M10/LOOKUP(A10,'Table 1'!$A$3:$A$999,'Table 1'!$E$3:$E$999)</f>
        <v>1.7882472441772403E-2</v>
      </c>
    </row>
    <row r="11" spans="1:23" ht="16" thickBot="1" x14ac:dyDescent="0.25">
      <c r="A11" s="26" t="str">
        <f t="shared" si="4"/>
        <v>CIPSTD1</v>
      </c>
      <c r="B11" s="29"/>
      <c r="C11" s="25" t="s">
        <v>130</v>
      </c>
      <c r="D11" s="119">
        <v>0.67755051285502121</v>
      </c>
      <c r="E11" s="92" t="s">
        <v>23</v>
      </c>
      <c r="F11" s="124">
        <v>6.2796447571544112E-3</v>
      </c>
      <c r="G11" s="45">
        <f t="shared" si="1"/>
        <v>1.9756933984443153E-2</v>
      </c>
      <c r="H11" s="11">
        <f>AVERAGE(D2:D11)</f>
        <v>0.66442354082130473</v>
      </c>
      <c r="I11" s="11">
        <f>_xlfn.STDEV.S(D2:D11)</f>
        <v>2.4790220039144859E-2</v>
      </c>
      <c r="J11" s="11">
        <f t="shared" si="2"/>
        <v>3.7310869522324971E-2</v>
      </c>
      <c r="K11" s="133">
        <f>D11*'Table 2'!D11</f>
        <v>516.15798069295511</v>
      </c>
      <c r="L11" s="61" t="s">
        <v>23</v>
      </c>
      <c r="M11" s="136">
        <f>F11*'Table 2'!D11</f>
        <v>4.7838333760002305</v>
      </c>
      <c r="N11" s="45">
        <f t="shared" si="0"/>
        <v>1.9468137564301966E-2</v>
      </c>
      <c r="O11" s="14">
        <f>AVERAGE(K2:K11)</f>
        <v>506.30123853223313</v>
      </c>
      <c r="P11" s="14">
        <f>_xlfn.STDEV.S(K2:K11)</f>
        <v>19.755152713682801</v>
      </c>
      <c r="Q11" s="55">
        <f t="shared" si="3"/>
        <v>3.9018574734189813E-2</v>
      </c>
      <c r="R11" s="127">
        <f>K11/LOOKUP(A11,'Table 1'!$A$3:$A$999,'Table 1'!$E$3:$E$999)</f>
        <v>1.0323159613859103</v>
      </c>
      <c r="S11" s="57" t="s">
        <v>23</v>
      </c>
      <c r="T11" s="130">
        <f>M11/LOOKUP(A11,'Table 1'!$A$3:$A$999,'Table 1'!$E$3:$E$999)</f>
        <v>9.5676667520004609E-3</v>
      </c>
    </row>
    <row r="12" spans="1:23" x14ac:dyDescent="0.2">
      <c r="A12" s="113" t="s">
        <v>26</v>
      </c>
      <c r="B12" s="113" t="s">
        <v>174</v>
      </c>
      <c r="C12" s="31" t="str">
        <f>LOOKUP(A12,'Table 1'!$A$3:$A$9999,'Table 1'!$I$3:$I$9999)</f>
        <v>GHA</v>
      </c>
      <c r="D12" s="120">
        <v>0.65853133016355891</v>
      </c>
      <c r="E12" s="66" t="s">
        <v>23</v>
      </c>
      <c r="F12" s="79">
        <v>2.3666591445785375E-2</v>
      </c>
      <c r="G12" s="44">
        <f t="shared" si="1"/>
        <v>-9.9191735486882783E-4</v>
      </c>
      <c r="H12" s="76">
        <f>AVERAGE(D12:D16)</f>
        <v>0.65918518739100451</v>
      </c>
      <c r="I12" s="76">
        <f>_xlfn.STDEV.S(D12:D16)</f>
        <v>3.1212511135361048E-3</v>
      </c>
      <c r="J12" s="76">
        <f t="shared" si="2"/>
        <v>4.7350140343561647E-3</v>
      </c>
      <c r="K12" s="131">
        <f>D12*'Table 2'!D12</f>
        <v>513.0617593304288</v>
      </c>
      <c r="L12" s="66" t="s">
        <v>23</v>
      </c>
      <c r="M12" s="134">
        <f>F12*'Table 2'!D12</f>
        <v>18.438641395411384</v>
      </c>
      <c r="N12" s="44">
        <f t="shared" si="0"/>
        <v>1.5637035958701972E-2</v>
      </c>
      <c r="O12" s="15">
        <f>AVERAGE(K12:K16)</f>
        <v>505.16251491964204</v>
      </c>
      <c r="P12" s="15">
        <f>_xlfn.STDEV.S(K12:K16)</f>
        <v>5.8881370694241282</v>
      </c>
      <c r="Q12" s="10">
        <f t="shared" si="3"/>
        <v>1.1655926351464884E-2</v>
      </c>
      <c r="R12" s="137">
        <f>K12/VLOOKUP('Table 3'!A12,'Table 1'!$A$3:$E$999,5,FALSE)</f>
        <v>1.0261235186608575</v>
      </c>
      <c r="S12" s="59" t="s">
        <v>23</v>
      </c>
      <c r="T12" s="53">
        <f>M12/VLOOKUP(A12,'Table 1'!$A$3:$E$999,5,FALSE)</f>
        <v>3.6877282790822766E-2</v>
      </c>
      <c r="U12" s="63"/>
    </row>
    <row r="13" spans="1:23" x14ac:dyDescent="0.2">
      <c r="A13" s="30" t="str">
        <f>IF(A12="","",A12)</f>
        <v>CIP0001</v>
      </c>
      <c r="B13" s="30" t="str">
        <f>IF(B12="","",B12)</f>
        <v>B</v>
      </c>
      <c r="C13" s="30" t="str">
        <f>LOOKUP(A13,'Table 1'!$A$3:$A$9999,'Table 1'!$I$3:$I$9999)</f>
        <v>GHA</v>
      </c>
      <c r="D13" s="121">
        <v>0.66432324080223992</v>
      </c>
      <c r="E13" s="68" t="s">
        <v>23</v>
      </c>
      <c r="F13" s="80">
        <v>1.5475592868509681E-2</v>
      </c>
      <c r="G13" s="45">
        <f t="shared" si="1"/>
        <v>7.7945522889726363E-3</v>
      </c>
      <c r="H13" s="77">
        <f>AVERAGE(D12:D16)</f>
        <v>0.65918518739100451</v>
      </c>
      <c r="I13" s="94">
        <f>_xlfn.STDEV.S(D12:D16)</f>
        <v>3.1212511135361048E-3</v>
      </c>
      <c r="J13" s="77">
        <f t="shared" si="2"/>
        <v>4.7350140343561647E-3</v>
      </c>
      <c r="K13" s="132">
        <f>D13*'Table 2'!D13</f>
        <v>509.27019639899714</v>
      </c>
      <c r="L13" s="68" t="s">
        <v>23</v>
      </c>
      <c r="M13" s="135">
        <f>F13*'Table 2'!D13</f>
        <v>11.863589492999521</v>
      </c>
      <c r="N13" s="45">
        <f t="shared" ref="N13:N16" si="8">(K13-O13)/O13</f>
        <v>8.1314059496448016E-3</v>
      </c>
      <c r="O13" s="14">
        <f>AVERAGE(K12:K16)</f>
        <v>505.16251491964204</v>
      </c>
      <c r="P13" s="47">
        <f>_xlfn.STDEV.S(K12:K16)</f>
        <v>5.8881370694241282</v>
      </c>
      <c r="Q13" s="9">
        <f t="shared" si="3"/>
        <v>1.1655926351464884E-2</v>
      </c>
      <c r="R13" s="126">
        <f>K13/VLOOKUP('Table 3'!A13,'Table 1'!$A$3:$E$999,5,FALSE)</f>
        <v>1.0185403927979944</v>
      </c>
      <c r="S13" s="58" t="s">
        <v>23</v>
      </c>
      <c r="T13" s="52">
        <f>M13/VLOOKUP(A13,'Table 1'!$A$3:$E$999,5,FALSE)</f>
        <v>2.3727178985999044E-2</v>
      </c>
    </row>
    <row r="14" spans="1:23" x14ac:dyDescent="0.2">
      <c r="A14" s="30" t="str">
        <f>IF(A12="","",A12)</f>
        <v>CIP0001</v>
      </c>
      <c r="B14" s="30" t="str">
        <f>IF(B12="","",B12)</f>
        <v>B</v>
      </c>
      <c r="C14" s="30" t="str">
        <f>LOOKUP(A14,'Table 1'!$A$3:$A$9999,'Table 1'!$I$3:$I$9999)</f>
        <v>GHA</v>
      </c>
      <c r="D14" s="121">
        <v>0.65782976737833343</v>
      </c>
      <c r="E14" s="68" t="s">
        <v>23</v>
      </c>
      <c r="F14" s="80">
        <v>2.4658751051507423E-2</v>
      </c>
      <c r="G14" s="45">
        <f t="shared" si="1"/>
        <v>-2.0562052039362604E-3</v>
      </c>
      <c r="H14" s="77">
        <f>AVERAGE(D12:D16)</f>
        <v>0.65918518739100451</v>
      </c>
      <c r="I14" s="94">
        <f>_xlfn.STDEV.S(D12:D16)</f>
        <v>3.1212511135361048E-3</v>
      </c>
      <c r="J14" s="77">
        <f t="shared" si="2"/>
        <v>4.7350140343561647E-3</v>
      </c>
      <c r="K14" s="132">
        <f>D14*'Table 2'!D14</f>
        <v>503.56868692811423</v>
      </c>
      <c r="L14" s="68" t="s">
        <v>23</v>
      </c>
      <c r="M14" s="135">
        <f>F14*'Table 2'!D14</f>
        <v>18.876273929928931</v>
      </c>
      <c r="N14" s="45">
        <f t="shared" si="8"/>
        <v>-3.1550796910996826E-3</v>
      </c>
      <c r="O14" s="14">
        <f>AVERAGE(K12:K16)</f>
        <v>505.16251491964204</v>
      </c>
      <c r="P14" s="47">
        <f>_xlfn.STDEV.S(K12:K16)</f>
        <v>5.8881370694241282</v>
      </c>
      <c r="Q14" s="9">
        <f t="shared" si="3"/>
        <v>1.1655926351464884E-2</v>
      </c>
      <c r="R14" s="126">
        <f>K14/VLOOKUP('Table 3'!A14,'Table 1'!$A$3:$E$999,5,FALSE)</f>
        <v>1.0071373738562284</v>
      </c>
      <c r="S14" s="58" t="s">
        <v>23</v>
      </c>
      <c r="T14" s="52">
        <f>M14/VLOOKUP(A14,'Table 1'!$A$3:$E$999,5,FALSE)</f>
        <v>3.7752547859857863E-2</v>
      </c>
    </row>
    <row r="15" spans="1:23" x14ac:dyDescent="0.2">
      <c r="A15" s="30" t="str">
        <f>IF(A12="","",A12)</f>
        <v>CIP0001</v>
      </c>
      <c r="B15" s="30" t="str">
        <f>IF(B12="","",B12)</f>
        <v>B</v>
      </c>
      <c r="C15" s="30" t="str">
        <f>LOOKUP(A15,'Table 1'!$A$3:$A$9999,'Table 1'!$I$3:$I$9999)</f>
        <v>GHA</v>
      </c>
      <c r="D15" s="121">
        <v>0.65926547683450343</v>
      </c>
      <c r="E15" s="68" t="s">
        <v>23</v>
      </c>
      <c r="F15" s="80">
        <v>2.2628351266964431E-2</v>
      </c>
      <c r="G15" s="45">
        <f t="shared" si="1"/>
        <v>1.2180104321927165E-4</v>
      </c>
      <c r="H15" s="77">
        <f>AVERAGE(D12:D16)</f>
        <v>0.65918518739100451</v>
      </c>
      <c r="I15" s="94">
        <f>_xlfn.STDEV.S(D12:D16)</f>
        <v>3.1212511135361048E-3</v>
      </c>
      <c r="J15" s="77">
        <f t="shared" si="2"/>
        <v>4.7350140343561647E-3</v>
      </c>
      <c r="K15" s="132">
        <f>D15*'Table 2'!D15</f>
        <v>501.10768894190608</v>
      </c>
      <c r="L15" s="68" t="s">
        <v>23</v>
      </c>
      <c r="M15" s="135">
        <f>F15*'Table 2'!D15</f>
        <v>17.199809798019665</v>
      </c>
      <c r="N15" s="45">
        <f t="shared" si="8"/>
        <v>-8.026775261384891E-3</v>
      </c>
      <c r="O15" s="14">
        <f>AVERAGE(K12:K16)</f>
        <v>505.16251491964204</v>
      </c>
      <c r="P15" s="47">
        <f>_xlfn.STDEV.S(K12:K16)</f>
        <v>5.8881370694241282</v>
      </c>
      <c r="Q15" s="9">
        <f t="shared" si="3"/>
        <v>1.1655926351464884E-2</v>
      </c>
      <c r="R15" s="126">
        <f>K15/VLOOKUP('Table 3'!A15,'Table 1'!$A$3:$E$999,5,FALSE)</f>
        <v>1.0022153778838121</v>
      </c>
      <c r="S15" s="58" t="s">
        <v>23</v>
      </c>
      <c r="T15" s="52">
        <f>M15/VLOOKUP(A15,'Table 1'!$A$3:$E$999,5,FALSE)</f>
        <v>3.4399619596039328E-2</v>
      </c>
    </row>
    <row r="16" spans="1:23" ht="16" thickBot="1" x14ac:dyDescent="0.25">
      <c r="A16" s="29" t="str">
        <f>IF(A12="","",A12)</f>
        <v>CIP0001</v>
      </c>
      <c r="B16" s="29" t="str">
        <f>IF(B12="","",B12)</f>
        <v>B</v>
      </c>
      <c r="C16" s="29" t="str">
        <f>LOOKUP(A16,'Table 1'!$A$3:$A$9999,'Table 1'!$I$3:$I$9999)</f>
        <v>GHA</v>
      </c>
      <c r="D16" s="122">
        <v>0.65597612177638642</v>
      </c>
      <c r="E16" s="67" t="s">
        <v>23</v>
      </c>
      <c r="F16" s="81">
        <v>2.7280201801614043E-2</v>
      </c>
      <c r="G16" s="46">
        <f t="shared" si="1"/>
        <v>-4.8682307733874932E-3</v>
      </c>
      <c r="H16" s="78">
        <f>AVERAGE(D12:D16)</f>
        <v>0.65918518739100451</v>
      </c>
      <c r="I16" s="93">
        <f>_xlfn.STDEV.S(D12:D16)</f>
        <v>3.1212511135361048E-3</v>
      </c>
      <c r="J16" s="78">
        <f>I16/H16</f>
        <v>4.7350140343561647E-3</v>
      </c>
      <c r="K16" s="133">
        <f>D16*'Table 2'!D16</f>
        <v>498.80424299876421</v>
      </c>
      <c r="L16" s="67" t="s">
        <v>23</v>
      </c>
      <c r="M16" s="136">
        <f>F16*'Table 2'!D16</f>
        <v>20.743865449947318</v>
      </c>
      <c r="N16" s="46">
        <f t="shared" si="8"/>
        <v>-1.2586586955861637E-2</v>
      </c>
      <c r="O16" s="13">
        <f>AVERAGE(K12:K16)</f>
        <v>505.16251491964204</v>
      </c>
      <c r="P16" s="48">
        <f>_xlfn.STDEV.S(K12:K16)</f>
        <v>5.8881370694241282</v>
      </c>
      <c r="Q16" s="8">
        <f t="shared" si="3"/>
        <v>1.1655926351464884E-2</v>
      </c>
      <c r="R16" s="127">
        <f>K16/VLOOKUP('Table 3'!A16,'Table 1'!$A$3:$E$999,5,FALSE)</f>
        <v>0.99760848599752838</v>
      </c>
      <c r="S16" s="57" t="s">
        <v>23</v>
      </c>
      <c r="T16" s="51">
        <f>M16/VLOOKUP(A16,'Table 1'!$A$3:$E$999,5,FALSE)</f>
        <v>4.1487730899894638E-2</v>
      </c>
    </row>
    <row r="17" spans="1:20" x14ac:dyDescent="0.2">
      <c r="A17" s="113" t="s">
        <v>26</v>
      </c>
      <c r="B17" s="113" t="s">
        <v>177</v>
      </c>
      <c r="C17" s="31" t="str">
        <f>IF(A17="","",LOOKUP(A17,'Table 1'!$A$3:$A$9999,'Table 1'!$I$3:$I$9999))</f>
        <v>GHA</v>
      </c>
      <c r="D17" s="120">
        <v>0.59650000000000003</v>
      </c>
      <c r="E17" s="66" t="s">
        <v>23</v>
      </c>
      <c r="F17" s="79">
        <v>0.1113</v>
      </c>
      <c r="G17" s="70">
        <f>IF(D17="","",(D17-H17)/H17)</f>
        <v>-8.5038500475503778E-2</v>
      </c>
      <c r="H17" s="76">
        <f>IF(D17="","",AVERAGE(D17:D21))</f>
        <v>0.65193999999999996</v>
      </c>
      <c r="I17" s="76">
        <f>IF(D17="","",_xlfn.STDEV.S(D17:D21))</f>
        <v>3.1868683687909023E-2</v>
      </c>
      <c r="J17" s="76">
        <f>IF(D17="","",I17/H17)</f>
        <v>4.8882847636146004E-2</v>
      </c>
      <c r="K17" s="131">
        <f>IF(D17="","",D17*'Table 2'!D17)</f>
        <v>458.41025000000002</v>
      </c>
      <c r="L17" s="66" t="s">
        <v>23</v>
      </c>
      <c r="M17" s="134">
        <f>IF(D17="","",F17*'Table 2'!D17)</f>
        <v>85.534049999999993</v>
      </c>
      <c r="N17" s="70">
        <f>IF(D17="","",(K17-O17)/O17)</f>
        <v>-8.3267187326997741E-2</v>
      </c>
      <c r="O17" s="15">
        <f>IF(D17="","",AVERAGE(K17:K21))</f>
        <v>500.04782599999999</v>
      </c>
      <c r="P17" s="15">
        <f>IF(D17="","",_xlfn.STDEV.S(K17:K21))</f>
        <v>24.783390077142979</v>
      </c>
      <c r="Q17" s="10">
        <f>IF(D17="","",P17/O17)</f>
        <v>4.9562039446088862E-2</v>
      </c>
      <c r="R17" s="137">
        <f>IF(K17="","",K17/VLOOKUP('Table 3'!A17,'Table 1'!$A$3:$E$999,5,FALSE))</f>
        <v>0.91682050000000004</v>
      </c>
      <c r="S17" s="59" t="s">
        <v>23</v>
      </c>
      <c r="T17" s="53">
        <f>IF(M17="","",M17/VLOOKUP(A17,'Table 1'!$A$3:$E$999,5,FALSE))</f>
        <v>0.1710681</v>
      </c>
    </row>
    <row r="18" spans="1:20" x14ac:dyDescent="0.2">
      <c r="A18" s="30" t="str">
        <f>IF(A17="","",A17)</f>
        <v>CIP0001</v>
      </c>
      <c r="B18" s="30" t="str">
        <f>IF(B17="","",B17)</f>
        <v>N</v>
      </c>
      <c r="C18" s="30" t="str">
        <f>IF(A18="","",LOOKUP(A18,'Table 1'!$A$3:$A$9999,'Table 1'!$I$3:$I$9999))</f>
        <v>GHA</v>
      </c>
      <c r="D18" s="121">
        <v>0.65769999999999995</v>
      </c>
      <c r="E18" s="68" t="s">
        <v>23</v>
      </c>
      <c r="F18" s="80">
        <v>2.4799999999999999E-2</v>
      </c>
      <c r="G18" s="71">
        <f t="shared" ref="G18:G21" si="9">IF(D18="","",(D18-H18)/H18)</f>
        <v>8.8351688805718125E-3</v>
      </c>
      <c r="H18" s="77">
        <f>IF(D18="","",AVERAGE(D17:D21))</f>
        <v>0.65193999999999996</v>
      </c>
      <c r="I18" s="94">
        <f>IF(D18="","",_xlfn.STDEV.S(D17:D21))</f>
        <v>3.1868683687909023E-2</v>
      </c>
      <c r="J18" s="77">
        <f t="shared" ref="J18:J21" si="10">IF(D18="","",I18/H18)</f>
        <v>4.8882847636146004E-2</v>
      </c>
      <c r="K18" s="132">
        <f>IF(D18="","",D18*'Table 2'!D18)</f>
        <v>505.44244999999995</v>
      </c>
      <c r="L18" s="68" t="s">
        <v>23</v>
      </c>
      <c r="M18" s="135">
        <f>IF(D18="","",F18*'Table 2'!D18)</f>
        <v>19.058799999999998</v>
      </c>
      <c r="N18" s="71">
        <f t="shared" ref="N18:N21" si="11">IF(D18="","",(K18-O18)/O18)</f>
        <v>1.0788216085554914E-2</v>
      </c>
      <c r="O18" s="14">
        <f>IF(D18="","",AVERAGE(K17:K21))</f>
        <v>500.04782599999999</v>
      </c>
      <c r="P18" s="73">
        <f>IF(D18="","",_xlfn.STDEV.S(K17:K21))</f>
        <v>24.783390077142979</v>
      </c>
      <c r="Q18" s="9">
        <f t="shared" ref="Q18:Q21" si="12">IF(D18="","",P18/O18)</f>
        <v>4.9562039446088862E-2</v>
      </c>
      <c r="R18" s="126">
        <f>IF(K18="","",K18/VLOOKUP('Table 3'!A18,'Table 1'!$A$3:$E$999,5,FALSE))</f>
        <v>1.0108849</v>
      </c>
      <c r="S18" s="58" t="s">
        <v>23</v>
      </c>
      <c r="T18" s="52">
        <f>IF(M18="","",M18/VLOOKUP(A18,'Table 1'!$A$3:$E$999,5,FALSE))</f>
        <v>3.8117599999999995E-2</v>
      </c>
    </row>
    <row r="19" spans="1:20" x14ac:dyDescent="0.2">
      <c r="A19" s="30" t="str">
        <f>IF(A17="","",A17)</f>
        <v>CIP0001</v>
      </c>
      <c r="B19" s="30" t="str">
        <f>IF(B17="","",B17)</f>
        <v>N</v>
      </c>
      <c r="C19" s="30" t="str">
        <f>IF(A19="","",LOOKUP(A19,'Table 1'!$A$3:$A$9999,'Table 1'!$I$3:$I$9999))</f>
        <v>GHA</v>
      </c>
      <c r="D19" s="121">
        <v>0.67679999999999996</v>
      </c>
      <c r="E19" s="68" t="s">
        <v>23</v>
      </c>
      <c r="F19" s="80">
        <v>2.2000000000000001E-3</v>
      </c>
      <c r="G19" s="71">
        <f t="shared" si="9"/>
        <v>3.8132343467190223E-2</v>
      </c>
      <c r="H19" s="77">
        <f>IF(D19="","",AVERAGE(D17:D21))</f>
        <v>0.65193999999999996</v>
      </c>
      <c r="I19" s="94">
        <f>IF(D19="","",_xlfn.STDEV.S(D17:D21))</f>
        <v>3.1868683687909023E-2</v>
      </c>
      <c r="J19" s="77">
        <f t="shared" si="10"/>
        <v>4.8882847636146004E-2</v>
      </c>
      <c r="K19" s="132">
        <f>IF(D19="","",D19*'Table 2'!D19)</f>
        <v>525.06143999999995</v>
      </c>
      <c r="L19" s="68" t="s">
        <v>23</v>
      </c>
      <c r="M19" s="135">
        <f>IF(D19="","",F19*'Table 2'!D19)</f>
        <v>1.7067600000000001</v>
      </c>
      <c r="N19" s="71">
        <f t="shared" si="11"/>
        <v>5.0022443253257866E-2</v>
      </c>
      <c r="O19" s="14">
        <f>IF(D19="","",AVERAGE(K17:K21))</f>
        <v>500.04782599999999</v>
      </c>
      <c r="P19" s="73">
        <f>IF(D19="","",_xlfn.STDEV.S(K17:K21))</f>
        <v>24.783390077142979</v>
      </c>
      <c r="Q19" s="9">
        <f t="shared" si="12"/>
        <v>4.9562039446088862E-2</v>
      </c>
      <c r="R19" s="126">
        <f>IF(K19="","",K19/VLOOKUP('Table 3'!A19,'Table 1'!$A$3:$E$999,5,FALSE))</f>
        <v>1.05012288</v>
      </c>
      <c r="S19" s="58" t="s">
        <v>23</v>
      </c>
      <c r="T19" s="52">
        <f>IF(M19="","",M19/VLOOKUP(A19,'Table 1'!$A$3:$E$999,5,FALSE))</f>
        <v>3.4135200000000002E-3</v>
      </c>
    </row>
    <row r="20" spans="1:20" x14ac:dyDescent="0.2">
      <c r="A20" s="30" t="str">
        <f>IF(A17="","",A17)</f>
        <v>CIP0001</v>
      </c>
      <c r="B20" s="30" t="str">
        <f>IF(B17="","",B17)</f>
        <v>N</v>
      </c>
      <c r="C20" s="30" t="str">
        <f>IF(A20="","",LOOKUP(A20,'Table 1'!$A$3:$A$9999,'Table 1'!$I$3:$I$9999))</f>
        <v>GHA</v>
      </c>
      <c r="D20" s="121">
        <v>0.66049999999999998</v>
      </c>
      <c r="E20" s="68" t="s">
        <v>23</v>
      </c>
      <c r="F20" s="80">
        <v>2.0799999999999999E-2</v>
      </c>
      <c r="G20" s="71">
        <f t="shared" si="9"/>
        <v>1.3130042641960936E-2</v>
      </c>
      <c r="H20" s="77">
        <f>IF(D20="","",AVERAGE(D17:D21))</f>
        <v>0.65193999999999996</v>
      </c>
      <c r="I20" s="94">
        <f>IF(D20="","",_xlfn.STDEV.S(D17:D21))</f>
        <v>3.1868683687909023E-2</v>
      </c>
      <c r="J20" s="77">
        <f t="shared" si="10"/>
        <v>4.8882847636146004E-2</v>
      </c>
      <c r="K20" s="132">
        <f>IF(D20="","",D20*'Table 2'!D20)</f>
        <v>504.02755000000002</v>
      </c>
      <c r="L20" s="68" t="s">
        <v>23</v>
      </c>
      <c r="M20" s="135">
        <f>IF(D20="","",F20*'Table 2'!D20)</f>
        <v>15.872479999999999</v>
      </c>
      <c r="N20" s="71">
        <f t="shared" si="11"/>
        <v>7.9586867356964235E-3</v>
      </c>
      <c r="O20" s="14">
        <f>IF(D20="","",AVERAGE(K17:K21))</f>
        <v>500.04782599999999</v>
      </c>
      <c r="P20" s="73">
        <f>IF(D20="","",_xlfn.STDEV.S(K17:K21))</f>
        <v>24.783390077142979</v>
      </c>
      <c r="Q20" s="9">
        <f t="shared" si="12"/>
        <v>4.9562039446088862E-2</v>
      </c>
      <c r="R20" s="126">
        <f>IF(K20="","",K20/VLOOKUP('Table 3'!A20,'Table 1'!$A$3:$E$999,5,FALSE))</f>
        <v>1.0080551</v>
      </c>
      <c r="S20" s="58" t="s">
        <v>23</v>
      </c>
      <c r="T20" s="52">
        <f>IF(M20="","",M20/VLOOKUP(A20,'Table 1'!$A$3:$E$999,5,FALSE))</f>
        <v>3.1744959999999996E-2</v>
      </c>
    </row>
    <row r="21" spans="1:20" ht="16" thickBot="1" x14ac:dyDescent="0.25">
      <c r="A21" s="29" t="str">
        <f>IF(A17="","",A17)</f>
        <v>CIP0001</v>
      </c>
      <c r="B21" s="29" t="str">
        <f>IF(B17="","",B17)</f>
        <v>N</v>
      </c>
      <c r="C21" s="29" t="str">
        <f>IF(A21="","",LOOKUP(A21,'Table 1'!$A$3:$A$9999,'Table 1'!$I$3:$I$9999))</f>
        <v>GHA</v>
      </c>
      <c r="D21" s="122">
        <v>0.66820000000000002</v>
      </c>
      <c r="E21" s="67" t="s">
        <v>23</v>
      </c>
      <c r="F21" s="81">
        <v>1.01E-2</v>
      </c>
      <c r="G21" s="72">
        <f t="shared" si="9"/>
        <v>2.4940945485780981E-2</v>
      </c>
      <c r="H21" s="78">
        <f>IF(D21="","",AVERAGE(D17:D21))</f>
        <v>0.65193999999999996</v>
      </c>
      <c r="I21" s="93">
        <f>IF(D21="","",_xlfn.STDEV.S(D17:D21))</f>
        <v>3.1868683687909023E-2</v>
      </c>
      <c r="J21" s="78">
        <f t="shared" si="10"/>
        <v>4.8882847636146004E-2</v>
      </c>
      <c r="K21" s="133">
        <f>IF(D21="","",D21*'Table 2'!D21)</f>
        <v>507.29744000000005</v>
      </c>
      <c r="L21" s="67" t="s">
        <v>23</v>
      </c>
      <c r="M21" s="136">
        <f>IF(D21="","",F21*'Table 2'!D21)</f>
        <v>7.6679200000000005</v>
      </c>
      <c r="N21" s="72">
        <f t="shared" si="11"/>
        <v>1.4497841252488647E-2</v>
      </c>
      <c r="O21" s="13">
        <f>IF(D21="","",AVERAGE(K17:K21))</f>
        <v>500.04782599999999</v>
      </c>
      <c r="P21" s="74">
        <f>IF(D21="","",_xlfn.STDEV.S(K17:K21))</f>
        <v>24.783390077142979</v>
      </c>
      <c r="Q21" s="8">
        <f t="shared" si="12"/>
        <v>4.9562039446088862E-2</v>
      </c>
      <c r="R21" s="127">
        <f>IF(K21="","",K21/VLOOKUP('Table 3'!A21,'Table 1'!$A$3:$E$999,5,FALSE))</f>
        <v>1.0145948800000002</v>
      </c>
      <c r="S21" s="57" t="s">
        <v>23</v>
      </c>
      <c r="T21" s="51">
        <f>IF(M21="","",M21/VLOOKUP(A21,'Table 1'!$A$3:$E$999,5,FALSE))</f>
        <v>1.5335840000000002E-2</v>
      </c>
    </row>
    <row r="22" spans="1:20" x14ac:dyDescent="0.2">
      <c r="A22" s="113" t="s">
        <v>26</v>
      </c>
      <c r="B22" s="113" t="s">
        <v>178</v>
      </c>
      <c r="C22" s="31" t="str">
        <f>IF(A22="","",LOOKUP(A22,'Table 1'!$A$3:$A$9999,'Table 1'!$I$3:$I$9999))</f>
        <v>GHA</v>
      </c>
      <c r="D22" s="120">
        <v>0.66700000000000004</v>
      </c>
      <c r="E22" s="66" t="s">
        <v>23</v>
      </c>
      <c r="F22" s="79">
        <v>1.2E-2</v>
      </c>
      <c r="G22" s="70">
        <f>IF(D22="","",(D22-H22)/H22)</f>
        <v>-1.4771048744461031E-2</v>
      </c>
      <c r="H22" s="76">
        <f>IF(D22="","",AVERAGE(D22:D26))</f>
        <v>0.67700000000000016</v>
      </c>
      <c r="I22" s="76">
        <f>IF(D22="","",_xlfn.STDEV.S(D22:D26))</f>
        <v>7.9056941504209548E-3</v>
      </c>
      <c r="J22" s="76">
        <f>IF(D22="","",I22/H22)</f>
        <v>1.1677539365466696E-2</v>
      </c>
      <c r="K22" s="131">
        <f>IF(D22="","",D22*'Table 2'!D22)</f>
        <v>509.98820000000006</v>
      </c>
      <c r="L22" s="66" t="s">
        <v>23</v>
      </c>
      <c r="M22" s="134">
        <f>IF(D22="","",F22*'Table 2'!D22)</f>
        <v>9.1752000000000002</v>
      </c>
      <c r="N22" s="70">
        <f>IF(D22="","",(K22-O22)/O22)</f>
        <v>-2.0561087827666333E-2</v>
      </c>
      <c r="O22" s="15">
        <f>IF(D22="","",AVERAGE(K22:K26))</f>
        <v>520.69424000000004</v>
      </c>
      <c r="P22" s="15">
        <f>IF(D22="","",_xlfn.STDEV.S(K22:K26))</f>
        <v>7.3483871228997888</v>
      </c>
      <c r="Q22" s="10">
        <f>IF(D22="","",P22/O22)</f>
        <v>1.411267219491383E-2</v>
      </c>
      <c r="R22" s="137">
        <f>IF(K22="","",K22/VLOOKUP('Table 3'!A22,'Table 1'!$A$3:$E$999,5,FALSE))</f>
        <v>1.0199764000000002</v>
      </c>
      <c r="S22" s="59" t="s">
        <v>23</v>
      </c>
      <c r="T22" s="53">
        <f>IF(M22="","",M22/VLOOKUP(A22,'Table 1'!$A$3:$E$999,5,FALSE))</f>
        <v>1.8350399999999999E-2</v>
      </c>
    </row>
    <row r="23" spans="1:20" x14ac:dyDescent="0.2">
      <c r="A23" s="30" t="str">
        <f>IF(A22="","",A22)</f>
        <v>CIP0001</v>
      </c>
      <c r="B23" s="30" t="str">
        <f>IF(B22="","",B22)</f>
        <v>U</v>
      </c>
      <c r="C23" s="30" t="str">
        <f>IF(A23="","",LOOKUP(A23,'Table 1'!$A$3:$A$9999,'Table 1'!$I$3:$I$9999))</f>
        <v>GHA</v>
      </c>
      <c r="D23" s="121">
        <v>0.68200000000000005</v>
      </c>
      <c r="E23" s="68" t="s">
        <v>23</v>
      </c>
      <c r="F23" s="80">
        <v>0.01</v>
      </c>
      <c r="G23" s="71">
        <f t="shared" ref="G23:G27" si="13">IF(D23="","",(D23-H23)/H23)</f>
        <v>7.3855243722302693E-3</v>
      </c>
      <c r="H23" s="77">
        <f>IF(D23="","",AVERAGE(D22:D26))</f>
        <v>0.67700000000000016</v>
      </c>
      <c r="I23" s="94">
        <f>IF(D23="","",_xlfn.STDEV.S(D22:D26))</f>
        <v>7.9056941504209548E-3</v>
      </c>
      <c r="J23" s="77">
        <f t="shared" ref="J23:J27" si="14">IF(D23="","",I23/H23)</f>
        <v>1.1677539365466696E-2</v>
      </c>
      <c r="K23" s="132">
        <f>IF(D23="","",D23*'Table 2'!D23)</f>
        <v>527.73159999999996</v>
      </c>
      <c r="L23" s="68" t="s">
        <v>23</v>
      </c>
      <c r="M23" s="135">
        <f>IF(D23="","",F23*'Table 2'!D23)</f>
        <v>7.7379999999999995</v>
      </c>
      <c r="N23" s="71">
        <f t="shared" ref="N23:N27" si="15">IF(D23="","",(K23-O23)/O23)</f>
        <v>1.3515340596047157E-2</v>
      </c>
      <c r="O23" s="14">
        <f>IF(D23="","",AVERAGE(K22:K26))</f>
        <v>520.69424000000004</v>
      </c>
      <c r="P23" s="73">
        <f>IF(D23="","",_xlfn.STDEV.S(K22:K26))</f>
        <v>7.3483871228997888</v>
      </c>
      <c r="Q23" s="9">
        <f t="shared" ref="Q23:Q27" si="16">IF(D23="","",P23/O23)</f>
        <v>1.411267219491383E-2</v>
      </c>
      <c r="R23" s="126">
        <f>IF(K23="","",K23/VLOOKUP('Table 3'!A23,'Table 1'!$A$3:$E$999,5,FALSE))</f>
        <v>1.0554631999999999</v>
      </c>
      <c r="S23" s="58" t="s">
        <v>23</v>
      </c>
      <c r="T23" s="52">
        <f>IF(M23="","",M23/VLOOKUP(A23,'Table 1'!$A$3:$E$999,5,FALSE))</f>
        <v>1.5475999999999998E-2</v>
      </c>
    </row>
    <row r="24" spans="1:20" x14ac:dyDescent="0.2">
      <c r="A24" s="30" t="str">
        <f>IF(A22="","",A22)</f>
        <v>CIP0001</v>
      </c>
      <c r="B24" s="30" t="str">
        <f>IF(B22="","",B22)</f>
        <v>U</v>
      </c>
      <c r="C24" s="30" t="str">
        <f>IF(A24="","",LOOKUP(A24,'Table 1'!$A$3:$A$9999,'Table 1'!$I$3:$I$9999))</f>
        <v>GHA</v>
      </c>
      <c r="D24" s="121">
        <v>0.67700000000000005</v>
      </c>
      <c r="E24" s="68" t="s">
        <v>23</v>
      </c>
      <c r="F24" s="80">
        <v>2E-3</v>
      </c>
      <c r="G24" s="71">
        <f t="shared" si="13"/>
        <v>-1.6399158413960949E-16</v>
      </c>
      <c r="H24" s="77">
        <f>IF(D24="","",AVERAGE(D22:D26))</f>
        <v>0.67700000000000016</v>
      </c>
      <c r="I24" s="94">
        <f>IF(D24="","",_xlfn.STDEV.S(D22:D26))</f>
        <v>7.9056941504209548E-3</v>
      </c>
      <c r="J24" s="77">
        <f t="shared" si="14"/>
        <v>1.1677539365466696E-2</v>
      </c>
      <c r="K24" s="132">
        <f>IF(D24="","",D24*'Table 2'!D24)</f>
        <v>516.82180000000005</v>
      </c>
      <c r="L24" s="68" t="s">
        <v>23</v>
      </c>
      <c r="M24" s="135">
        <f>IF(D24="","",F24*'Table 2'!D24)</f>
        <v>1.5267999999999999</v>
      </c>
      <c r="N24" s="71">
        <f t="shared" si="15"/>
        <v>-7.4370709382150704E-3</v>
      </c>
      <c r="O24" s="14">
        <f>IF(D24="","",AVERAGE(K22:K26))</f>
        <v>520.69424000000004</v>
      </c>
      <c r="P24" s="73">
        <f>IF(D24="","",_xlfn.STDEV.S(K22:K26))</f>
        <v>7.3483871228997888</v>
      </c>
      <c r="Q24" s="9">
        <f t="shared" si="16"/>
        <v>1.411267219491383E-2</v>
      </c>
      <c r="R24" s="126">
        <f>IF(K24="","",K24/VLOOKUP('Table 3'!A24,'Table 1'!$A$3:$E$999,5,FALSE))</f>
        <v>1.0336436</v>
      </c>
      <c r="S24" s="58" t="s">
        <v>23</v>
      </c>
      <c r="T24" s="52">
        <f>IF(M24="","",M24/VLOOKUP(A24,'Table 1'!$A$3:$E$999,5,FALSE))</f>
        <v>3.0536000000000001E-3</v>
      </c>
    </row>
    <row r="25" spans="1:20" x14ac:dyDescent="0.2">
      <c r="A25" s="30" t="str">
        <f>IF(A22="","",A22)</f>
        <v>CIP0001</v>
      </c>
      <c r="B25" s="30" t="str">
        <f>IF(B22="","",B22)</f>
        <v>U</v>
      </c>
      <c r="C25" s="30" t="str">
        <f>IF(A25="","",LOOKUP(A25,'Table 1'!$A$3:$A$9999,'Table 1'!$I$3:$I$9999))</f>
        <v>GHA</v>
      </c>
      <c r="D25" s="121">
        <v>0.67200000000000004</v>
      </c>
      <c r="E25" s="68" t="s">
        <v>23</v>
      </c>
      <c r="F25" s="80">
        <v>4.0000000000000001E-3</v>
      </c>
      <c r="G25" s="71">
        <f t="shared" si="13"/>
        <v>-7.3855243722305971E-3</v>
      </c>
      <c r="H25" s="77">
        <f>IF(D25="","",AVERAGE(D22:D26))</f>
        <v>0.67700000000000016</v>
      </c>
      <c r="I25" s="94">
        <f>IF(D25="","",_xlfn.STDEV.S(D22:D26))</f>
        <v>7.9056941504209548E-3</v>
      </c>
      <c r="J25" s="77">
        <f t="shared" si="14"/>
        <v>1.1677539365466696E-2</v>
      </c>
      <c r="K25" s="132">
        <f>IF(D25="","",D25*'Table 2'!D25)</f>
        <v>522.41280000000006</v>
      </c>
      <c r="L25" s="68" t="s">
        <v>23</v>
      </c>
      <c r="M25" s="135">
        <f>IF(D25="","",F25*'Table 2'!D25)</f>
        <v>3.1095999999999999</v>
      </c>
      <c r="N25" s="71">
        <f t="shared" si="15"/>
        <v>3.300516633331732E-3</v>
      </c>
      <c r="O25" s="14">
        <f>IF(D25="","",AVERAGE(K22:K26))</f>
        <v>520.69424000000004</v>
      </c>
      <c r="P25" s="73">
        <f>IF(D25="","",_xlfn.STDEV.S(K22:K26))</f>
        <v>7.3483871228997888</v>
      </c>
      <c r="Q25" s="9">
        <f t="shared" si="16"/>
        <v>1.411267219491383E-2</v>
      </c>
      <c r="R25" s="126">
        <f>IF(K25="","",K25/VLOOKUP('Table 3'!A25,'Table 1'!$A$3:$E$999,5,FALSE))</f>
        <v>1.0448256</v>
      </c>
      <c r="S25" s="58" t="s">
        <v>23</v>
      </c>
      <c r="T25" s="52">
        <f>IF(M25="","",M25/VLOOKUP(A25,'Table 1'!$A$3:$E$999,5,FALSE))</f>
        <v>6.2192000000000002E-3</v>
      </c>
    </row>
    <row r="26" spans="1:20" ht="16" thickBot="1" x14ac:dyDescent="0.25">
      <c r="A26" s="29" t="str">
        <f>IF(A22="","",A22)</f>
        <v>CIP0001</v>
      </c>
      <c r="B26" s="29" t="str">
        <f>IF(B22="","",B22)</f>
        <v>U</v>
      </c>
      <c r="C26" s="29" t="str">
        <f>IF(A26="","",LOOKUP(A26,'Table 1'!$A$3:$A$9999,'Table 1'!$I$3:$I$9999))</f>
        <v>GHA</v>
      </c>
      <c r="D26" s="122">
        <v>0.68700000000000006</v>
      </c>
      <c r="E26" s="67" t="s">
        <v>23</v>
      </c>
      <c r="F26" s="81">
        <v>1.7000000000000001E-2</v>
      </c>
      <c r="G26" s="72">
        <f t="shared" si="13"/>
        <v>1.4771048744460702E-2</v>
      </c>
      <c r="H26" s="78">
        <f>IF(D26="","",AVERAGE(D22:D26))</f>
        <v>0.67700000000000016</v>
      </c>
      <c r="I26" s="93">
        <f>IF(D26="","",_xlfn.STDEV.S(D22:D26))</f>
        <v>7.9056941504209548E-3</v>
      </c>
      <c r="J26" s="78">
        <f t="shared" si="14"/>
        <v>1.1677539365466696E-2</v>
      </c>
      <c r="K26" s="133">
        <f>IF(D26="","",D26*'Table 2'!D26)</f>
        <v>526.51679999999999</v>
      </c>
      <c r="L26" s="67" t="s">
        <v>23</v>
      </c>
      <c r="M26" s="136">
        <f>IF(D26="","",F26*'Table 2'!D26)</f>
        <v>13.0288</v>
      </c>
      <c r="N26" s="72">
        <f t="shared" si="15"/>
        <v>1.1182301536502407E-2</v>
      </c>
      <c r="O26" s="13">
        <f>IF(D26="","",AVERAGE(K22:K26))</f>
        <v>520.69424000000004</v>
      </c>
      <c r="P26" s="74">
        <f>IF(D26="","",_xlfn.STDEV.S(K22:K26))</f>
        <v>7.3483871228997888</v>
      </c>
      <c r="Q26" s="8">
        <f t="shared" si="16"/>
        <v>1.411267219491383E-2</v>
      </c>
      <c r="R26" s="127">
        <f>IF(K26="","",K26/VLOOKUP('Table 3'!A26,'Table 1'!$A$3:$E$999,5,FALSE))</f>
        <v>1.0530336</v>
      </c>
      <c r="S26" s="57" t="s">
        <v>23</v>
      </c>
      <c r="T26" s="51">
        <f>IF(M26="","",M26/VLOOKUP(A26,'Table 1'!$A$3:$E$999,5,FALSE))</f>
        <v>2.60576E-2</v>
      </c>
    </row>
    <row r="27" spans="1:20" s="139" customFormat="1" x14ac:dyDescent="0.2">
      <c r="A27" s="113" t="s">
        <v>36</v>
      </c>
      <c r="B27" s="113"/>
      <c r="C27" s="31" t="str">
        <f>IF(A27="","",LOOKUP(A27,'Table 1'!$A$3:$A$9999,'Table 1'!$I$3:$I$9999))</f>
        <v>HAI</v>
      </c>
      <c r="D27" s="120">
        <v>0.70399999999999996</v>
      </c>
      <c r="E27" s="66" t="s">
        <v>23</v>
      </c>
      <c r="F27" s="79">
        <v>0.04</v>
      </c>
      <c r="G27" s="70">
        <f t="shared" si="13"/>
        <v>1.851851851851857E-2</v>
      </c>
      <c r="H27" s="76">
        <f t="shared" ref="H27" si="17">IF(D27="","",AVERAGE(D27:D31))</f>
        <v>0.69119999999999993</v>
      </c>
      <c r="I27" s="76">
        <f t="shared" ref="I27" si="18">IF(D27="","",_xlfn.STDEV.S(D27:D31))</f>
        <v>1.3663820841916759E-2</v>
      </c>
      <c r="J27" s="76">
        <f t="shared" si="14"/>
        <v>1.9768259319902719E-2</v>
      </c>
      <c r="K27" s="131">
        <f>IF(D27="","",D27*'Table 2'!D27)</f>
        <v>521.73439999999994</v>
      </c>
      <c r="L27" s="66" t="s">
        <v>23</v>
      </c>
      <c r="M27" s="134">
        <f>IF(D27="","",F27*'Table 2'!D27)</f>
        <v>29.644000000000002</v>
      </c>
      <c r="N27" s="70">
        <f t="shared" si="15"/>
        <v>3.4913090686249433E-2</v>
      </c>
      <c r="O27" s="15">
        <f t="shared" ref="O27" si="19">IF(D27="","",AVERAGE(K27:K31))</f>
        <v>504.13353999999998</v>
      </c>
      <c r="P27" s="15">
        <f t="shared" ref="P27" si="20">IF(D27="","",_xlfn.STDEV.S(K27:K31))</f>
        <v>25.560831420710809</v>
      </c>
      <c r="Q27" s="10">
        <f t="shared" si="16"/>
        <v>5.0702501207737158E-2</v>
      </c>
      <c r="R27" s="137">
        <f>IF(K27="","",K27/VLOOKUP('Table 3'!A27,'Table 1'!$A$3:$E$999,5,FALSE))</f>
        <v>1.0434687999999999</v>
      </c>
      <c r="S27" s="59" t="s">
        <v>23</v>
      </c>
      <c r="T27" s="53">
        <f>IF(M27="","",M27/VLOOKUP(A27,'Table 1'!$A$3:$E$999,5,FALSE))</f>
        <v>5.9288E-2</v>
      </c>
    </row>
    <row r="28" spans="1:20" s="139" customFormat="1" x14ac:dyDescent="0.2">
      <c r="A28" s="30" t="str">
        <f t="shared" ref="A28" si="21">IF(A27="","",A27)</f>
        <v>CIP0002</v>
      </c>
      <c r="B28" s="30" t="str">
        <f>IF(B27="","",B27)</f>
        <v/>
      </c>
      <c r="C28" s="30" t="str">
        <f>IF(A28="","",LOOKUP(A28,'Table 1'!$A$3:$A$9999,'Table 1'!$I$3:$I$9999))</f>
        <v>HAI</v>
      </c>
      <c r="D28" s="121">
        <v>0.67300000000000004</v>
      </c>
      <c r="E28" s="68" t="s">
        <v>23</v>
      </c>
      <c r="F28" s="80">
        <v>3.0000000000000001E-3</v>
      </c>
      <c r="G28" s="71">
        <f t="shared" ref="G28:G91" si="22">IF(D28="","",(D28-H28)/H28)</f>
        <v>-2.6331018518518351E-2</v>
      </c>
      <c r="H28" s="77">
        <f t="shared" ref="H28" si="23">IF(D28="","",AVERAGE(D27:D31))</f>
        <v>0.69119999999999993</v>
      </c>
      <c r="I28" s="94">
        <f t="shared" ref="I28" si="24">IF(D28="","",_xlfn.STDEV.S(D27:D31))</f>
        <v>1.3663820841916759E-2</v>
      </c>
      <c r="J28" s="77">
        <f t="shared" ref="J28:J91" si="25">IF(D28="","",I28/H28)</f>
        <v>1.9768259319902719E-2</v>
      </c>
      <c r="K28" s="132">
        <f>IF(D28="","",D28*'Table 2'!D28)</f>
        <v>489.00180000000006</v>
      </c>
      <c r="L28" s="68" t="s">
        <v>23</v>
      </c>
      <c r="M28" s="135">
        <f>IF(D28="","",F28*'Table 2'!D28)</f>
        <v>2.1798000000000002</v>
      </c>
      <c r="N28" s="71">
        <f t="shared" ref="N28:N91" si="26">IF(D28="","",(K28-O28)/O28)</f>
        <v>-3.0015340776572658E-2</v>
      </c>
      <c r="O28" s="14">
        <f t="shared" ref="O28" si="27">IF(D28="","",AVERAGE(K27:K31))</f>
        <v>504.13353999999998</v>
      </c>
      <c r="P28" s="73">
        <f t="shared" ref="P28" si="28">IF(D28="","",_xlfn.STDEV.S(K27:K31))</f>
        <v>25.560831420710809</v>
      </c>
      <c r="Q28" s="9">
        <f t="shared" ref="Q28:Q91" si="29">IF(D28="","",P28/O28)</f>
        <v>5.0702501207737158E-2</v>
      </c>
      <c r="R28" s="126">
        <f>IF(K28="","",K28/VLOOKUP('Table 3'!A28,'Table 1'!$A$3:$E$999,5,FALSE))</f>
        <v>0.97800360000000008</v>
      </c>
      <c r="S28" s="58" t="s">
        <v>23</v>
      </c>
      <c r="T28" s="52">
        <f>IF(M28="","",M28/VLOOKUP(A28,'Table 1'!$A$3:$E$999,5,FALSE))</f>
        <v>4.3595999999999999E-3</v>
      </c>
    </row>
    <row r="29" spans="1:20" s="139" customFormat="1" x14ac:dyDescent="0.2">
      <c r="A29" s="30" t="str">
        <f t="shared" ref="A29" si="30">IF(A27="","",A27)</f>
        <v>CIP0002</v>
      </c>
      <c r="B29" s="30" t="str">
        <f>IF(B27="","",B27)</f>
        <v/>
      </c>
      <c r="C29" s="30" t="str">
        <f>IF(A29="","",LOOKUP(A29,'Table 1'!$A$3:$A$9999,'Table 1'!$I$3:$I$9999))</f>
        <v>HAI</v>
      </c>
      <c r="D29" s="121">
        <v>0.69299999999999995</v>
      </c>
      <c r="E29" s="68" t="s">
        <v>23</v>
      </c>
      <c r="F29" s="80">
        <v>2.5999999999999999E-2</v>
      </c>
      <c r="G29" s="71">
        <f t="shared" si="22"/>
        <v>2.6041666666667012E-3</v>
      </c>
      <c r="H29" s="77">
        <f t="shared" ref="H29" si="31">IF(D29="","",AVERAGE(D27:D31))</f>
        <v>0.69119999999999993</v>
      </c>
      <c r="I29" s="94">
        <f t="shared" ref="I29" si="32">IF(D29="","",_xlfn.STDEV.S(D27:D31))</f>
        <v>1.3663820841916759E-2</v>
      </c>
      <c r="J29" s="77">
        <f t="shared" si="25"/>
        <v>1.9768259319902719E-2</v>
      </c>
      <c r="K29" s="132">
        <f>IF(D29="","",D29*'Table 2'!D29)</f>
        <v>521.20529999999997</v>
      </c>
      <c r="L29" s="68" t="s">
        <v>23</v>
      </c>
      <c r="M29" s="135">
        <f>IF(D29="","",F29*'Table 2'!D29)</f>
        <v>19.554600000000001</v>
      </c>
      <c r="N29" s="71">
        <f t="shared" si="26"/>
        <v>3.3863567181029029E-2</v>
      </c>
      <c r="O29" s="14">
        <f t="shared" ref="O29" si="33">IF(D29="","",AVERAGE(K27:K31))</f>
        <v>504.13353999999998</v>
      </c>
      <c r="P29" s="73">
        <f t="shared" ref="P29" si="34">IF(D29="","",_xlfn.STDEV.S(K27:K31))</f>
        <v>25.560831420710809</v>
      </c>
      <c r="Q29" s="9">
        <f t="shared" si="29"/>
        <v>5.0702501207737158E-2</v>
      </c>
      <c r="R29" s="126">
        <f>IF(K29="","",K29/VLOOKUP('Table 3'!A29,'Table 1'!$A$3:$E$999,5,FALSE))</f>
        <v>1.0424106</v>
      </c>
      <c r="S29" s="58" t="s">
        <v>23</v>
      </c>
      <c r="T29" s="52">
        <f>IF(M29="","",M29/VLOOKUP(A29,'Table 1'!$A$3:$E$999,5,FALSE))</f>
        <v>3.9109200000000004E-2</v>
      </c>
    </row>
    <row r="30" spans="1:20" s="139" customFormat="1" x14ac:dyDescent="0.2">
      <c r="A30" s="30" t="str">
        <f t="shared" ref="A30" si="35">IF(A27="","",A27)</f>
        <v>CIP0002</v>
      </c>
      <c r="B30" s="30" t="str">
        <f>IF(B27="","",B27)</f>
        <v/>
      </c>
      <c r="C30" s="30" t="str">
        <f>IF(A30="","",LOOKUP(A30,'Table 1'!$A$3:$A$9999,'Table 1'!$I$3:$I$9999))</f>
        <v>HAI</v>
      </c>
      <c r="D30" s="121">
        <v>0.68200000000000005</v>
      </c>
      <c r="E30" s="68" t="s">
        <v>23</v>
      </c>
      <c r="F30" s="80">
        <v>0.01</v>
      </c>
      <c r="G30" s="71">
        <f t="shared" si="22"/>
        <v>-1.3310185185185005E-2</v>
      </c>
      <c r="H30" s="77">
        <f t="shared" ref="H30" si="36">IF(D30="","",AVERAGE(D27:D31))</f>
        <v>0.69119999999999993</v>
      </c>
      <c r="I30" s="94">
        <f t="shared" ref="I30" si="37">IF(D30="","",_xlfn.STDEV.S(D27:D31))</f>
        <v>1.3663820841916759E-2</v>
      </c>
      <c r="J30" s="77">
        <f t="shared" si="25"/>
        <v>1.9768259319902719E-2</v>
      </c>
      <c r="K30" s="132">
        <f>IF(D30="","",D30*'Table 2'!D30)</f>
        <v>466.14700000000005</v>
      </c>
      <c r="L30" s="68" t="s">
        <v>23</v>
      </c>
      <c r="M30" s="135">
        <f>IF(D30="","",F30*'Table 2'!D30)</f>
        <v>6.835</v>
      </c>
      <c r="N30" s="71">
        <f t="shared" si="26"/>
        <v>-7.535015424682899E-2</v>
      </c>
      <c r="O30" s="14">
        <f t="shared" ref="O30" si="38">IF(D30="","",AVERAGE(K27:K31))</f>
        <v>504.13353999999998</v>
      </c>
      <c r="P30" s="73">
        <f t="shared" ref="P30" si="39">IF(D30="","",_xlfn.STDEV.S(K27:K31))</f>
        <v>25.560831420710809</v>
      </c>
      <c r="Q30" s="9">
        <f t="shared" si="29"/>
        <v>5.0702501207737158E-2</v>
      </c>
      <c r="R30" s="126">
        <f>IF(K30="","",K30/VLOOKUP('Table 3'!A30,'Table 1'!$A$3:$E$999,5,FALSE))</f>
        <v>0.93229400000000007</v>
      </c>
      <c r="S30" s="58" t="s">
        <v>23</v>
      </c>
      <c r="T30" s="52">
        <f>IF(M30="","",M30/VLOOKUP(A30,'Table 1'!$A$3:$E$999,5,FALSE))</f>
        <v>1.367E-2</v>
      </c>
    </row>
    <row r="31" spans="1:20" s="139" customFormat="1" ht="16" thickBot="1" x14ac:dyDescent="0.25">
      <c r="A31" s="29" t="str">
        <f t="shared" ref="A31" si="40">IF(A27="","",A27)</f>
        <v>CIP0002</v>
      </c>
      <c r="B31" s="29" t="str">
        <f>IF(B27="","",B27)</f>
        <v/>
      </c>
      <c r="C31" s="29" t="str">
        <f>IF(A31="","",LOOKUP(A31,'Table 1'!$A$3:$A$9999,'Table 1'!$I$3:$I$9999))</f>
        <v>HAI</v>
      </c>
      <c r="D31" s="122">
        <v>0.70399999999999996</v>
      </c>
      <c r="E31" s="67" t="s">
        <v>23</v>
      </c>
      <c r="F31" s="81">
        <v>4.1000000000000002E-2</v>
      </c>
      <c r="G31" s="72">
        <f t="shared" si="22"/>
        <v>1.851851851851857E-2</v>
      </c>
      <c r="H31" s="78">
        <f t="shared" ref="H31" si="41">IF(D31="","",AVERAGE(D27:D31))</f>
        <v>0.69119999999999993</v>
      </c>
      <c r="I31" s="93">
        <f t="shared" ref="I31" si="42">IF(D31="","",_xlfn.STDEV.S(D27:D31))</f>
        <v>1.3663820841916759E-2</v>
      </c>
      <c r="J31" s="78">
        <f t="shared" si="25"/>
        <v>1.9768259319902719E-2</v>
      </c>
      <c r="K31" s="133">
        <f>IF(D31="","",D31*'Table 2'!D31)</f>
        <v>522.5791999999999</v>
      </c>
      <c r="L31" s="67" t="s">
        <v>23</v>
      </c>
      <c r="M31" s="136">
        <f>IF(D31="","",F31*'Table 2'!D31)</f>
        <v>30.4343</v>
      </c>
      <c r="N31" s="72">
        <f t="shared" si="26"/>
        <v>3.6588837156123197E-2</v>
      </c>
      <c r="O31" s="13">
        <f t="shared" ref="O31" si="43">IF(D31="","",AVERAGE(K27:K31))</f>
        <v>504.13353999999998</v>
      </c>
      <c r="P31" s="74">
        <f t="shared" ref="P31" si="44">IF(D31="","",_xlfn.STDEV.S(K27:K31))</f>
        <v>25.560831420710809</v>
      </c>
      <c r="Q31" s="8">
        <f t="shared" si="29"/>
        <v>5.0702501207737158E-2</v>
      </c>
      <c r="R31" s="127">
        <f>IF(K31="","",K31/VLOOKUP('Table 3'!A31,'Table 1'!$A$3:$E$999,5,FALSE))</f>
        <v>1.0451583999999998</v>
      </c>
      <c r="S31" s="57" t="s">
        <v>23</v>
      </c>
      <c r="T31" s="51">
        <f>IF(M31="","",M31/VLOOKUP(A31,'Table 1'!$A$3:$E$999,5,FALSE))</f>
        <v>6.0868600000000002E-2</v>
      </c>
    </row>
    <row r="32" spans="1:20" s="139" customFormat="1" x14ac:dyDescent="0.2">
      <c r="A32" s="113" t="s">
        <v>42</v>
      </c>
      <c r="B32" s="113" t="s">
        <v>179</v>
      </c>
      <c r="C32" s="31" t="str">
        <f>IF(A32="","",LOOKUP(A32,'Table 1'!$A$3:$A$9999,'Table 1'!$I$3:$I$9999))</f>
        <v>HAI</v>
      </c>
      <c r="D32" s="141">
        <v>0.6778254292757846</v>
      </c>
      <c r="E32" s="140" t="s">
        <v>23</v>
      </c>
      <c r="F32" s="142">
        <v>3.6193851924949537E-3</v>
      </c>
      <c r="G32" s="70">
        <f t="shared" si="22"/>
        <v>1.9181585769303049E-2</v>
      </c>
      <c r="H32" s="76">
        <f t="shared" ref="H32" si="45">IF(D32="","",AVERAGE(D32:D36))</f>
        <v>0.66506836342038644</v>
      </c>
      <c r="I32" s="76">
        <f t="shared" ref="I32" si="46">IF(D32="","",_xlfn.STDEV.S(D32:D36))</f>
        <v>1.148206162086703E-2</v>
      </c>
      <c r="J32" s="76">
        <f t="shared" si="25"/>
        <v>1.7264483250738052E-2</v>
      </c>
      <c r="K32" s="131">
        <f>IF(D32="","",D32*'Table 2'!D32)</f>
        <v>534.53313352688372</v>
      </c>
      <c r="L32" s="66" t="s">
        <v>23</v>
      </c>
      <c r="M32" s="134">
        <f>IF(D32="","",F32*'Table 2'!D32)</f>
        <v>2.8542471628015207</v>
      </c>
      <c r="N32" s="70">
        <f t="shared" si="26"/>
        <v>1.6215303874320967E-2</v>
      </c>
      <c r="O32" s="15">
        <f t="shared" ref="O32" si="47">IF(D32="","",AVERAGE(K32:K36))</f>
        <v>526.00382171866147</v>
      </c>
      <c r="P32" s="15">
        <f t="shared" ref="P32" si="48">IF(D32="","",_xlfn.STDEV.S(K32:K36))</f>
        <v>12.258001760150679</v>
      </c>
      <c r="Q32" s="10">
        <f t="shared" si="29"/>
        <v>2.3304016537558536E-2</v>
      </c>
      <c r="R32" s="137">
        <f>IF(K32="","",K32/VLOOKUP('Table 3'!A32,'Table 1'!$A$3:$E$999,5,FALSE))</f>
        <v>1.0690662670537674</v>
      </c>
      <c r="S32" s="59" t="s">
        <v>23</v>
      </c>
      <c r="T32" s="53">
        <f>IF(M32="","",M32/VLOOKUP(A32,'Table 1'!$A$3:$E$999,5,FALSE))</f>
        <v>5.7084943256030416E-3</v>
      </c>
    </row>
    <row r="33" spans="1:20" s="139" customFormat="1" x14ac:dyDescent="0.2">
      <c r="A33" s="30" t="str">
        <f t="shared" ref="A33:B33" si="49">IF(A32="","",A32)</f>
        <v>CIP0003</v>
      </c>
      <c r="B33" s="30" t="str">
        <f t="shared" si="49"/>
        <v>A</v>
      </c>
      <c r="C33" s="30" t="str">
        <f>IF(A33="","",LOOKUP(A33,'Table 1'!$A$3:$A$9999,'Table 1'!$I$3:$I$9999))</f>
        <v>HAI</v>
      </c>
      <c r="D33" s="144">
        <v>0.65409095919804716</v>
      </c>
      <c r="E33" s="143" t="s">
        <v>23</v>
      </c>
      <c r="F33" s="145">
        <v>2.9946224287179735E-2</v>
      </c>
      <c r="G33" s="71">
        <f t="shared" si="22"/>
        <v>-1.6505677951486799E-2</v>
      </c>
      <c r="H33" s="77">
        <f t="shared" ref="H33" si="50">IF(D33="","",AVERAGE(D32:D36))</f>
        <v>0.66506836342038644</v>
      </c>
      <c r="I33" s="94">
        <f t="shared" ref="I33" si="51">IF(D33="","",_xlfn.STDEV.S(D32:D36))</f>
        <v>1.148206162086703E-2</v>
      </c>
      <c r="J33" s="77">
        <f t="shared" si="25"/>
        <v>1.7264483250738052E-2</v>
      </c>
      <c r="K33" s="132">
        <f>IF(D33="","",D33*'Table 2'!D33)</f>
        <v>508.68653896832132</v>
      </c>
      <c r="L33" s="68" t="s">
        <v>23</v>
      </c>
      <c r="M33" s="135">
        <f>IF(D33="","",F33*'Table 2'!D33)</f>
        <v>23.28917862813968</v>
      </c>
      <c r="N33" s="71">
        <f t="shared" si="26"/>
        <v>-3.2922351578659213E-2</v>
      </c>
      <c r="O33" s="14">
        <f t="shared" ref="O33" si="52">IF(D33="","",AVERAGE(K32:K36))</f>
        <v>526.00382171866147</v>
      </c>
      <c r="P33" s="73">
        <f t="shared" ref="P33" si="53">IF(D33="","",_xlfn.STDEV.S(K32:K36))</f>
        <v>12.258001760150679</v>
      </c>
      <c r="Q33" s="9">
        <f t="shared" si="29"/>
        <v>2.3304016537558536E-2</v>
      </c>
      <c r="R33" s="126">
        <f>IF(K33="","",K33/VLOOKUP('Table 3'!A33,'Table 1'!$A$3:$E$999,5,FALSE))</f>
        <v>1.0173730779366426</v>
      </c>
      <c r="S33" s="58" t="s">
        <v>23</v>
      </c>
      <c r="T33" s="52">
        <f>IF(M33="","",M33/VLOOKUP(A33,'Table 1'!$A$3:$E$999,5,FALSE))</f>
        <v>4.657835725627936E-2</v>
      </c>
    </row>
    <row r="34" spans="1:20" s="139" customFormat="1" x14ac:dyDescent="0.2">
      <c r="A34" s="30" t="str">
        <f t="shared" ref="A34:B34" si="54">IF(A32="","",A32)</f>
        <v>CIP0003</v>
      </c>
      <c r="B34" s="30" t="str">
        <f t="shared" si="54"/>
        <v>A</v>
      </c>
      <c r="C34" s="30" t="str">
        <f>IF(A34="","",LOOKUP(A34,'Table 1'!$A$3:$A$9999,'Table 1'!$I$3:$I$9999))</f>
        <v>HAI</v>
      </c>
      <c r="D34" s="147">
        <v>0.65323239214752682</v>
      </c>
      <c r="E34" s="146" t="s">
        <v>23</v>
      </c>
      <c r="F34" s="148">
        <v>3.1160421454232267E-2</v>
      </c>
      <c r="G34" s="71">
        <f t="shared" si="22"/>
        <v>-1.7796623510985089E-2</v>
      </c>
      <c r="H34" s="77">
        <f t="shared" ref="H34" si="55">IF(D34="","",AVERAGE(D32:D36))</f>
        <v>0.66506836342038644</v>
      </c>
      <c r="I34" s="94">
        <f t="shared" ref="I34" si="56">IF(D34="","",_xlfn.STDEV.S(D32:D36))</f>
        <v>1.148206162086703E-2</v>
      </c>
      <c r="J34" s="77">
        <f t="shared" si="25"/>
        <v>1.7264483250738052E-2</v>
      </c>
      <c r="K34" s="132">
        <f>IF(D34="","",D34*'Table 2'!D34)</f>
        <v>517.62134753770022</v>
      </c>
      <c r="L34" s="68" t="s">
        <v>23</v>
      </c>
      <c r="M34" s="135">
        <f>IF(D34="","",F34*'Table 2'!D34)</f>
        <v>24.691517960333648</v>
      </c>
      <c r="N34" s="71">
        <f t="shared" si="26"/>
        <v>-1.5936146915382501E-2</v>
      </c>
      <c r="O34" s="14">
        <f t="shared" ref="O34" si="57">IF(D34="","",AVERAGE(K32:K36))</f>
        <v>526.00382171866147</v>
      </c>
      <c r="P34" s="73">
        <f t="shared" ref="P34" si="58">IF(D34="","",_xlfn.STDEV.S(K32:K36))</f>
        <v>12.258001760150679</v>
      </c>
      <c r="Q34" s="9">
        <f t="shared" si="29"/>
        <v>2.3304016537558536E-2</v>
      </c>
      <c r="R34" s="126">
        <f>IF(K34="","",K34/VLOOKUP('Table 3'!A34,'Table 1'!$A$3:$E$999,5,FALSE))</f>
        <v>1.0352426950754003</v>
      </c>
      <c r="S34" s="58" t="s">
        <v>23</v>
      </c>
      <c r="T34" s="52">
        <f>IF(M34="","",M34/VLOOKUP(A34,'Table 1'!$A$3:$E$999,5,FALSE))</f>
        <v>4.9383035920667298E-2</v>
      </c>
    </row>
    <row r="35" spans="1:20" s="139" customFormat="1" x14ac:dyDescent="0.2">
      <c r="A35" s="30" t="str">
        <f t="shared" ref="A35:B35" si="59">IF(A32="","",A32)</f>
        <v>CIP0003</v>
      </c>
      <c r="B35" s="30" t="str">
        <f t="shared" si="59"/>
        <v>A</v>
      </c>
      <c r="C35" s="30" t="str">
        <f>IF(A35="","",LOOKUP(A35,'Table 1'!$A$3:$A$9999,'Table 1'!$I$3:$I$9999))</f>
        <v>HAI</v>
      </c>
      <c r="D35" s="150">
        <v>0.66492689901812829</v>
      </c>
      <c r="E35" s="149" t="s">
        <v>23</v>
      </c>
      <c r="F35" s="151">
        <v>9.2643086075427407E-4</v>
      </c>
      <c r="G35" s="71">
        <f t="shared" si="22"/>
        <v>-2.1270655775988597E-4</v>
      </c>
      <c r="H35" s="77">
        <f t="shared" ref="H35" si="60">IF(D35="","",AVERAGE(D32:D36))</f>
        <v>0.66506836342038644</v>
      </c>
      <c r="I35" s="94">
        <f t="shared" ref="I35" si="61">IF(D35="","",_xlfn.STDEV.S(D32:D36))</f>
        <v>1.148206162086703E-2</v>
      </c>
      <c r="J35" s="77">
        <f t="shared" si="25"/>
        <v>1.7264483250738052E-2</v>
      </c>
      <c r="K35" s="132">
        <f>IF(D35="","",D35*'Table 2'!D35)</f>
        <v>532.27398266401167</v>
      </c>
      <c r="L35" s="68" t="s">
        <v>23</v>
      </c>
      <c r="M35" s="135">
        <f>IF(D35="","",F35*'Table 2'!D35)</f>
        <v>0.74160790403379639</v>
      </c>
      <c r="N35" s="71">
        <f t="shared" si="26"/>
        <v>1.1920371462061085E-2</v>
      </c>
      <c r="O35" s="14">
        <f t="shared" ref="O35" si="62">IF(D35="","",AVERAGE(K32:K36))</f>
        <v>526.00382171866147</v>
      </c>
      <c r="P35" s="73">
        <f t="shared" ref="P35" si="63">IF(D35="","",_xlfn.STDEV.S(K32:K36))</f>
        <v>12.258001760150679</v>
      </c>
      <c r="Q35" s="9">
        <f t="shared" si="29"/>
        <v>2.3304016537558536E-2</v>
      </c>
      <c r="R35" s="126">
        <f>IF(K35="","",K35/VLOOKUP('Table 3'!A35,'Table 1'!$A$3:$E$999,5,FALSE))</f>
        <v>1.0645479653280234</v>
      </c>
      <c r="S35" s="58" t="s">
        <v>23</v>
      </c>
      <c r="T35" s="52">
        <f>IF(M35="","",M35/VLOOKUP(A35,'Table 1'!$A$3:$E$999,5,FALSE))</f>
        <v>1.4832158080675928E-3</v>
      </c>
    </row>
    <row r="36" spans="1:20" s="139" customFormat="1" ht="16" thickBot="1" x14ac:dyDescent="0.25">
      <c r="A36" s="29" t="str">
        <f t="shared" ref="A36:B36" si="64">IF(A32="","",A32)</f>
        <v>CIP0003</v>
      </c>
      <c r="B36" s="29" t="str">
        <f t="shared" si="64"/>
        <v>A</v>
      </c>
      <c r="C36" s="29" t="str">
        <f>IF(A36="","",LOOKUP(A36,'Table 1'!$A$3:$A$9999,'Table 1'!$I$3:$I$9999))</f>
        <v>HAI</v>
      </c>
      <c r="D36" s="152">
        <v>0.67526613746244524</v>
      </c>
      <c r="E36" s="68" t="s">
        <v>23</v>
      </c>
      <c r="F36" s="80"/>
      <c r="G36" s="72">
        <f t="shared" si="22"/>
        <v>1.5333422250928557E-2</v>
      </c>
      <c r="H36" s="78">
        <f t="shared" ref="H36" si="65">IF(D36="","",AVERAGE(D32:D36))</f>
        <v>0.66506836342038644</v>
      </c>
      <c r="I36" s="93">
        <f t="shared" ref="I36" si="66">IF(D36="","",_xlfn.STDEV.S(D32:D36))</f>
        <v>1.148206162086703E-2</v>
      </c>
      <c r="J36" s="78">
        <f t="shared" si="25"/>
        <v>1.7264483250738052E-2</v>
      </c>
      <c r="K36" s="133">
        <f>IF(D36="","",D36*'Table 2'!D36)</f>
        <v>536.90410589639021</v>
      </c>
      <c r="L36" s="67" t="s">
        <v>23</v>
      </c>
      <c r="M36" s="136"/>
      <c r="N36" s="72">
        <f t="shared" si="26"/>
        <v>2.0722823157659231E-2</v>
      </c>
      <c r="O36" s="13">
        <f t="shared" ref="O36" si="67">IF(D36="","",AVERAGE(K32:K36))</f>
        <v>526.00382171866147</v>
      </c>
      <c r="P36" s="74">
        <f t="shared" ref="P36" si="68">IF(D36="","",_xlfn.STDEV.S(K32:K36))</f>
        <v>12.258001760150679</v>
      </c>
      <c r="Q36" s="8">
        <f t="shared" si="29"/>
        <v>2.3304016537558536E-2</v>
      </c>
      <c r="R36" s="127">
        <f>IF(K36="","",K36/VLOOKUP('Table 3'!A36,'Table 1'!$A$3:$E$999,5,FALSE))</f>
        <v>1.0738082117927805</v>
      </c>
      <c r="S36" s="57" t="s">
        <v>23</v>
      </c>
      <c r="T36" s="51" t="str">
        <f>IF(M36="","",M36/VLOOKUP(A36,'Table 1'!$A$3:$E$999,5,FALSE))</f>
        <v/>
      </c>
    </row>
    <row r="37" spans="1:20" s="139" customFormat="1" x14ac:dyDescent="0.2">
      <c r="A37" s="113" t="s">
        <v>42</v>
      </c>
      <c r="B37" s="113" t="s">
        <v>174</v>
      </c>
      <c r="C37" s="31" t="str">
        <f>IF(A37="","",LOOKUP(A37,'Table 1'!$A$3:$A$9999,'Table 1'!$I$3:$I$9999))</f>
        <v>HAI</v>
      </c>
      <c r="D37" s="120">
        <v>0.67614740860677602</v>
      </c>
      <c r="E37" s="66" t="s">
        <v>23</v>
      </c>
      <c r="F37" s="79">
        <v>1.2463056044404199E-3</v>
      </c>
      <c r="G37" s="70">
        <f t="shared" si="22"/>
        <v>2.3305228289987039E-2</v>
      </c>
      <c r="H37" s="76">
        <f t="shared" ref="H37" si="69">IF(D37="","",AVERAGE(D37:D41))</f>
        <v>0.66074851365380449</v>
      </c>
      <c r="I37" s="76">
        <f t="shared" ref="I37" si="70">IF(D37="","",_xlfn.STDEV.S(D37:D41))</f>
        <v>1.2251145977755304E-2</v>
      </c>
      <c r="J37" s="76">
        <f t="shared" si="25"/>
        <v>1.8541314470779457E-2</v>
      </c>
      <c r="K37" s="131">
        <f>IF(D37="","",D37*'Table 2'!D37)</f>
        <v>527.39497871328535</v>
      </c>
      <c r="L37" s="66" t="s">
        <v>23</v>
      </c>
      <c r="M37" s="134">
        <f>IF(D37="","",F37*'Table 2'!D37)</f>
        <v>0.97211837146352753</v>
      </c>
      <c r="N37" s="70">
        <f t="shared" si="26"/>
        <v>1.1669595536992438E-2</v>
      </c>
      <c r="O37" s="15">
        <f t="shared" ref="O37" si="71">IF(D37="","",AVERAGE(K37:K41))</f>
        <v>521.31148453991545</v>
      </c>
      <c r="P37" s="15">
        <f t="shared" ref="P37" si="72">IF(D37="","",_xlfn.STDEV.S(K37:K41))</f>
        <v>5.9139550358915658</v>
      </c>
      <c r="Q37" s="10">
        <f t="shared" si="29"/>
        <v>1.1344378958217157E-2</v>
      </c>
      <c r="R37" s="137">
        <f>IF(K37="","",K37/VLOOKUP('Table 3'!A37,'Table 1'!$A$3:$E$999,5,FALSE))</f>
        <v>1.0547899574265707</v>
      </c>
      <c r="S37" s="59" t="s">
        <v>23</v>
      </c>
      <c r="T37" s="53">
        <f>IF(M37="","",M37/VLOOKUP(A37,'Table 1'!$A$3:$E$999,5,FALSE))</f>
        <v>1.944236742927055E-3</v>
      </c>
    </row>
    <row r="38" spans="1:20" s="139" customFormat="1" x14ac:dyDescent="0.2">
      <c r="A38" s="30" t="str">
        <f t="shared" ref="A38:B38" si="73">IF(A37="","",A37)</f>
        <v>CIP0003</v>
      </c>
      <c r="B38" s="30" t="str">
        <f t="shared" si="73"/>
        <v>B</v>
      </c>
      <c r="C38" s="30" t="str">
        <f>IF(A38="","",LOOKUP(A38,'Table 1'!$A$3:$A$9999,'Table 1'!$I$3:$I$9999))</f>
        <v>HAI</v>
      </c>
      <c r="D38" s="121">
        <v>0.65848424234456027</v>
      </c>
      <c r="E38" s="68" t="s">
        <v>23</v>
      </c>
      <c r="F38" s="80">
        <v>2.3733183678035757E-2</v>
      </c>
      <c r="G38" s="71">
        <f t="shared" si="22"/>
        <v>-3.4268276998812562E-3</v>
      </c>
      <c r="H38" s="77">
        <f t="shared" ref="H38" si="74">IF(D38="","",AVERAGE(D37:D41))</f>
        <v>0.66074851365380449</v>
      </c>
      <c r="I38" s="94">
        <f t="shared" ref="I38" si="75">IF(D38="","",_xlfn.STDEV.S(D37:D41))</f>
        <v>1.2251145977755304E-2</v>
      </c>
      <c r="J38" s="77">
        <f t="shared" si="25"/>
        <v>1.8541314470779457E-2</v>
      </c>
      <c r="K38" s="132">
        <f>IF(D38="","",D38*'Table 2'!D38)</f>
        <v>522.70479157311195</v>
      </c>
      <c r="L38" s="68" t="s">
        <v>23</v>
      </c>
      <c r="M38" s="135">
        <f>IF(D38="","",F38*'Table 2'!D38)</f>
        <v>18.839401203624782</v>
      </c>
      <c r="N38" s="71">
        <f t="shared" si="26"/>
        <v>2.6726958344801452E-3</v>
      </c>
      <c r="O38" s="14">
        <f t="shared" ref="O38" si="76">IF(D38="","",AVERAGE(K37:K41))</f>
        <v>521.31148453991545</v>
      </c>
      <c r="P38" s="73">
        <f t="shared" ref="P38" si="77">IF(D38="","",_xlfn.STDEV.S(K37:K41))</f>
        <v>5.9139550358915658</v>
      </c>
      <c r="Q38" s="9">
        <f t="shared" si="29"/>
        <v>1.1344378958217157E-2</v>
      </c>
      <c r="R38" s="126">
        <f>IF(K38="","",K38/VLOOKUP('Table 3'!A38,'Table 1'!$A$3:$E$999,5,FALSE))</f>
        <v>1.0454095831462238</v>
      </c>
      <c r="S38" s="58" t="s">
        <v>23</v>
      </c>
      <c r="T38" s="52">
        <f>IF(M38="","",M38/VLOOKUP(A38,'Table 1'!$A$3:$E$999,5,FALSE))</f>
        <v>3.7678802407249565E-2</v>
      </c>
    </row>
    <row r="39" spans="1:20" s="139" customFormat="1" x14ac:dyDescent="0.2">
      <c r="A39" s="30" t="str">
        <f t="shared" ref="A39:B39" si="78">IF(A37="","",A37)</f>
        <v>CIP0003</v>
      </c>
      <c r="B39" s="30" t="str">
        <f t="shared" si="78"/>
        <v>B</v>
      </c>
      <c r="C39" s="30" t="str">
        <f>IF(A39="","",LOOKUP(A39,'Table 1'!$A$3:$A$9999,'Table 1'!$I$3:$I$9999))</f>
        <v>HAI</v>
      </c>
      <c r="D39" s="153">
        <v>0.65429052864748793</v>
      </c>
      <c r="E39" s="154" t="s">
        <v>23</v>
      </c>
      <c r="F39" s="155">
        <v>2.9663990465145264E-2</v>
      </c>
      <c r="G39" s="71">
        <f t="shared" si="22"/>
        <v>-9.7737412538474247E-3</v>
      </c>
      <c r="H39" s="77">
        <f t="shared" ref="H39" si="79">IF(D39="","",AVERAGE(D37:D41))</f>
        <v>0.66074851365380449</v>
      </c>
      <c r="I39" s="94">
        <f t="shared" ref="I39" si="80">IF(D39="","",_xlfn.STDEV.S(D37:D41))</f>
        <v>1.2251145977755304E-2</v>
      </c>
      <c r="J39" s="77">
        <f t="shared" si="25"/>
        <v>1.8541314470779457E-2</v>
      </c>
      <c r="K39" s="132">
        <f>IF(D39="","",D39*'Table 2'!D39)</f>
        <v>518.91781827032264</v>
      </c>
      <c r="L39" s="68" t="s">
        <v>23</v>
      </c>
      <c r="M39" s="135">
        <f>IF(D39="","",F39*'Table 2'!D39)</f>
        <v>23.526510837906709</v>
      </c>
      <c r="N39" s="71">
        <f t="shared" si="26"/>
        <v>-4.5916238958467383E-3</v>
      </c>
      <c r="O39" s="14">
        <f t="shared" ref="O39" si="81">IF(D39="","",AVERAGE(K37:K41))</f>
        <v>521.31148453991545</v>
      </c>
      <c r="P39" s="73">
        <f t="shared" ref="P39" si="82">IF(D39="","",_xlfn.STDEV.S(K37:K41))</f>
        <v>5.9139550358915658</v>
      </c>
      <c r="Q39" s="9">
        <f t="shared" si="29"/>
        <v>1.1344378958217157E-2</v>
      </c>
      <c r="R39" s="126">
        <f>IF(K39="","",K39/VLOOKUP('Table 3'!A39,'Table 1'!$A$3:$E$999,5,FALSE))</f>
        <v>1.0378356365406454</v>
      </c>
      <c r="S39" s="58" t="s">
        <v>23</v>
      </c>
      <c r="T39" s="52">
        <f>IF(M39="","",M39/VLOOKUP(A39,'Table 1'!$A$3:$E$999,5,FALSE))</f>
        <v>4.705302167581342E-2</v>
      </c>
    </row>
    <row r="40" spans="1:20" s="139" customFormat="1" x14ac:dyDescent="0.2">
      <c r="A40" s="30" t="str">
        <f t="shared" ref="A40:B40" si="83">IF(A37="","",A37)</f>
        <v>CIP0003</v>
      </c>
      <c r="B40" s="30" t="str">
        <f t="shared" si="83"/>
        <v>B</v>
      </c>
      <c r="C40" s="30" t="str">
        <f>IF(A40="","",LOOKUP(A40,'Table 1'!$A$3:$A$9999,'Table 1'!$I$3:$I$9999))</f>
        <v>HAI</v>
      </c>
      <c r="D40" s="156">
        <v>0.66953692304999701</v>
      </c>
      <c r="E40" s="157" t="s">
        <v>23</v>
      </c>
      <c r="F40" s="158">
        <v>8.1023327238276821E-3</v>
      </c>
      <c r="G40" s="71">
        <f t="shared" si="22"/>
        <v>1.330068734864708E-2</v>
      </c>
      <c r="H40" s="77">
        <f t="shared" ref="H40" si="84">IF(D40="","",AVERAGE(D37:D41))</f>
        <v>0.66074851365380449</v>
      </c>
      <c r="I40" s="94">
        <f t="shared" ref="I40" si="85">IF(D40="","",_xlfn.STDEV.S(D37:D41))</f>
        <v>1.2251145977755304E-2</v>
      </c>
      <c r="J40" s="77">
        <f t="shared" si="25"/>
        <v>1.8541314470779457E-2</v>
      </c>
      <c r="K40" s="132">
        <f>IF(D40="","",D40*'Table 2'!D40)</f>
        <v>525.18476244041767</v>
      </c>
      <c r="L40" s="68" t="s">
        <v>23</v>
      </c>
      <c r="M40" s="135">
        <f>IF(D40="","",F40*'Table 2'!D40)</f>
        <v>6.3554697885704341</v>
      </c>
      <c r="N40" s="71">
        <f t="shared" si="26"/>
        <v>7.4298725720968652E-3</v>
      </c>
      <c r="O40" s="14">
        <f t="shared" ref="O40" si="86">IF(D40="","",AVERAGE(K37:K41))</f>
        <v>521.31148453991545</v>
      </c>
      <c r="P40" s="73">
        <f t="shared" ref="P40" si="87">IF(D40="","",_xlfn.STDEV.S(K37:K41))</f>
        <v>5.9139550358915658</v>
      </c>
      <c r="Q40" s="9">
        <f t="shared" si="29"/>
        <v>1.1344378958217157E-2</v>
      </c>
      <c r="R40" s="126">
        <f>IF(K40="","",K40/VLOOKUP('Table 3'!A40,'Table 1'!$A$3:$E$999,5,FALSE))</f>
        <v>1.0503695248808353</v>
      </c>
      <c r="S40" s="58" t="s">
        <v>23</v>
      </c>
      <c r="T40" s="52">
        <f>IF(M40="","",M40/VLOOKUP(A40,'Table 1'!$A$3:$E$999,5,FALSE))</f>
        <v>1.2710939577140869E-2</v>
      </c>
    </row>
    <row r="41" spans="1:20" s="139" customFormat="1" ht="16" thickBot="1" x14ac:dyDescent="0.25">
      <c r="A41" s="29" t="str">
        <f t="shared" ref="A41:B41" si="88">IF(A37="","",A37)</f>
        <v>CIP0003</v>
      </c>
      <c r="B41" s="29" t="str">
        <f t="shared" si="88"/>
        <v>B</v>
      </c>
      <c r="C41" s="29" t="str">
        <f>IF(A41="","",LOOKUP(A41,'Table 1'!$A$3:$A$9999,'Table 1'!$I$3:$I$9999))</f>
        <v>HAI</v>
      </c>
      <c r="D41" s="159">
        <v>0.64528346562020089</v>
      </c>
      <c r="E41" s="160" t="s">
        <v>23</v>
      </c>
      <c r="F41" s="161">
        <v>4.2401901155483944E-2</v>
      </c>
      <c r="G41" s="72">
        <f t="shared" si="22"/>
        <v>-2.3405346684905941E-2</v>
      </c>
      <c r="H41" s="78">
        <f t="shared" ref="H41" si="89">IF(D41="","",AVERAGE(D37:D41))</f>
        <v>0.66074851365380449</v>
      </c>
      <c r="I41" s="93">
        <f>IF(D41="","",_xlfn.STDEV.S(D37:D41))</f>
        <v>1.2251145977755304E-2</v>
      </c>
      <c r="J41" s="78">
        <f t="shared" si="25"/>
        <v>1.8541314470779457E-2</v>
      </c>
      <c r="K41" s="133">
        <f>IF(D41="","",D41*'Table 2'!D41)</f>
        <v>512.35507170243955</v>
      </c>
      <c r="L41" s="67" t="s">
        <v>23</v>
      </c>
      <c r="M41" s="136">
        <f>IF(D41="","",F41*'Table 2'!D41)</f>
        <v>33.66710951745425</v>
      </c>
      <c r="N41" s="72">
        <f t="shared" si="26"/>
        <v>-1.7180540047722927E-2</v>
      </c>
      <c r="O41" s="13">
        <f t="shared" ref="O41" si="90">IF(D41="","",AVERAGE(K37:K41))</f>
        <v>521.31148453991545</v>
      </c>
      <c r="P41" s="74">
        <f t="shared" ref="P41" si="91">IF(D41="","",_xlfn.STDEV.S(K37:K41))</f>
        <v>5.9139550358915658</v>
      </c>
      <c r="Q41" s="8">
        <f t="shared" si="29"/>
        <v>1.1344378958217157E-2</v>
      </c>
      <c r="R41" s="127">
        <f>IF(K41="","",K41/VLOOKUP('Table 3'!A41,'Table 1'!$A$3:$E$999,5,FALSE))</f>
        <v>1.0247101434048791</v>
      </c>
      <c r="S41" s="57" t="s">
        <v>23</v>
      </c>
      <c r="T41" s="51">
        <f>IF(M41="","",M41/VLOOKUP(A41,'Table 1'!$A$3:$E$999,5,FALSE))</f>
        <v>6.7334219034908493E-2</v>
      </c>
    </row>
    <row r="42" spans="1:20" s="139" customFormat="1" x14ac:dyDescent="0.2">
      <c r="A42" s="113" t="s">
        <v>47</v>
      </c>
      <c r="B42" s="113"/>
      <c r="C42" s="31" t="str">
        <f>IF(A42="","",LOOKUP(A42,'Table 1'!$A$3:$A$9999,'Table 1'!$I$3:$I$9999))</f>
        <v>IND</v>
      </c>
      <c r="D42" s="120">
        <v>0.66800000000000004</v>
      </c>
      <c r="E42" s="69" t="s">
        <v>23</v>
      </c>
      <c r="F42" s="79">
        <v>0.01</v>
      </c>
      <c r="G42" s="70">
        <f t="shared" si="22"/>
        <v>-9.7835754521198477E-3</v>
      </c>
      <c r="H42" s="76">
        <f t="shared" ref="H42" si="92">IF(D42="","",AVERAGE(D42:D46))</f>
        <v>0.67460000000000009</v>
      </c>
      <c r="I42" s="76">
        <f>IF(D42="","",_xlfn.STDEV.S(D42:D46))</f>
        <v>8.0498447189992512E-3</v>
      </c>
      <c r="J42" s="76">
        <f t="shared" si="25"/>
        <v>1.1932767149420768E-2</v>
      </c>
      <c r="K42" s="131">
        <f>IF(D42="","",D42*'Table 2'!D42)</f>
        <v>505.40880000000004</v>
      </c>
      <c r="L42" s="66" t="s">
        <v>23</v>
      </c>
      <c r="M42" s="134">
        <f>IF(D42="","",F42*'Table 2'!D42)</f>
        <v>7.5660000000000007</v>
      </c>
      <c r="N42" s="70">
        <f t="shared" si="26"/>
        <v>1.4248600164636992E-2</v>
      </c>
      <c r="O42" s="15">
        <f t="shared" ref="O42" si="93">IF(D42="","",AVERAGE(K42:K46))</f>
        <v>498.30860000000001</v>
      </c>
      <c r="P42" s="15">
        <f t="shared" ref="P42" si="94">IF(D42="","",_xlfn.STDEV.S(K42:K46))</f>
        <v>12.086937982797787</v>
      </c>
      <c r="Q42" s="10">
        <f t="shared" si="29"/>
        <v>2.4255928921952757E-2</v>
      </c>
      <c r="R42" s="137">
        <f>IF(K42="","",K42/VLOOKUP('Table 3'!A42,'Table 1'!$A$3:$E$999,5,FALSE))</f>
        <v>1.0108176</v>
      </c>
      <c r="S42" s="59" t="s">
        <v>23</v>
      </c>
      <c r="T42" s="53">
        <f>IF(M42="","",M42/VLOOKUP(A42,'Table 1'!$A$3:$E$999,5,FALSE))</f>
        <v>1.5132000000000001E-2</v>
      </c>
    </row>
    <row r="43" spans="1:20" s="139" customFormat="1" x14ac:dyDescent="0.2">
      <c r="A43" s="30" t="str">
        <f t="shared" ref="A43" si="95">IF(A42="","",A42)</f>
        <v>CIP0004</v>
      </c>
      <c r="B43" s="30"/>
      <c r="C43" s="30" t="str">
        <f>IF(A43="","",LOOKUP(A43,'Table 1'!$A$3:$A$9999,'Table 1'!$I$3:$I$9999))</f>
        <v>IND</v>
      </c>
      <c r="D43" s="121">
        <v>0.68</v>
      </c>
      <c r="E43" s="68" t="s">
        <v>23</v>
      </c>
      <c r="F43" s="80">
        <v>0.01</v>
      </c>
      <c r="G43" s="71">
        <f t="shared" si="22"/>
        <v>8.0047435517343005E-3</v>
      </c>
      <c r="H43" s="77">
        <f t="shared" ref="H43" si="96">IF(D43="","",AVERAGE(D42:D46))</f>
        <v>0.67460000000000009</v>
      </c>
      <c r="I43" s="94">
        <f t="shared" ref="I43" si="97">IF(D43="","",_xlfn.STDEV.S(D42:D46))</f>
        <v>8.0498447189992512E-3</v>
      </c>
      <c r="J43" s="77">
        <f t="shared" si="25"/>
        <v>1.1932767149420768E-2</v>
      </c>
      <c r="K43" s="132">
        <f>IF(D43="","",D43*'Table 2'!D43)</f>
        <v>505.24</v>
      </c>
      <c r="L43" s="68" t="s">
        <v>23</v>
      </c>
      <c r="M43" s="135">
        <f>IF(D43="","",F43*'Table 2'!D43)</f>
        <v>7.43</v>
      </c>
      <c r="N43" s="71">
        <f t="shared" si="26"/>
        <v>1.3909854254973718E-2</v>
      </c>
      <c r="O43" s="14">
        <f t="shared" ref="O43" si="98">IF(D43="","",AVERAGE(K42:K46))</f>
        <v>498.30860000000001</v>
      </c>
      <c r="P43" s="73">
        <f t="shared" ref="P43" si="99">IF(D43="","",_xlfn.STDEV.S(K42:K46))</f>
        <v>12.086937982797787</v>
      </c>
      <c r="Q43" s="9">
        <f t="shared" si="29"/>
        <v>2.4255928921952757E-2</v>
      </c>
      <c r="R43" s="126">
        <f>IF(K43="","",K43/VLOOKUP('Table 3'!A43,'Table 1'!$A$3:$E$999,5,FALSE))</f>
        <v>1.01048</v>
      </c>
      <c r="S43" s="58" t="s">
        <v>23</v>
      </c>
      <c r="T43" s="52">
        <f>IF(M43="","",M43/VLOOKUP(A43,'Table 1'!$A$3:$E$999,5,FALSE))</f>
        <v>1.486E-2</v>
      </c>
    </row>
    <row r="44" spans="1:20" s="139" customFormat="1" x14ac:dyDescent="0.2">
      <c r="A44" s="30" t="str">
        <f t="shared" ref="A44" si="100">IF(A42="","",A42)</f>
        <v>CIP0004</v>
      </c>
      <c r="B44" s="30"/>
      <c r="C44" s="30" t="str">
        <f>IF(A44="","",LOOKUP(A44,'Table 1'!$A$3:$A$9999,'Table 1'!$I$3:$I$9999))</f>
        <v>IND</v>
      </c>
      <c r="D44" s="121">
        <v>0.68200000000000005</v>
      </c>
      <c r="E44" s="68" t="s">
        <v>23</v>
      </c>
      <c r="F44" s="80">
        <v>0.01</v>
      </c>
      <c r="G44" s="71">
        <f t="shared" si="22"/>
        <v>1.0969463385709992E-2</v>
      </c>
      <c r="H44" s="77">
        <f t="shared" ref="H44" si="101">IF(D44="","",AVERAGE(D42:D46))</f>
        <v>0.67460000000000009</v>
      </c>
      <c r="I44" s="94">
        <f t="shared" ref="I44" si="102">IF(D44="","",_xlfn.STDEV.S(D42:D46))</f>
        <v>8.0498447189992512E-3</v>
      </c>
      <c r="J44" s="77">
        <f t="shared" si="25"/>
        <v>1.1932767149420768E-2</v>
      </c>
      <c r="K44" s="132">
        <f>IF(D44="","",D44*'Table 2'!D44)</f>
        <v>504.40720000000005</v>
      </c>
      <c r="L44" s="68" t="s">
        <v>23</v>
      </c>
      <c r="M44" s="135">
        <f>IF(D44="","",F44*'Table 2'!D44)</f>
        <v>7.3960000000000008</v>
      </c>
      <c r="N44" s="71">
        <f t="shared" si="26"/>
        <v>1.2238600738578529E-2</v>
      </c>
      <c r="O44" s="14">
        <f t="shared" ref="O44" si="103">IF(D44="","",AVERAGE(K42:K46))</f>
        <v>498.30860000000001</v>
      </c>
      <c r="P44" s="73">
        <f t="shared" ref="P44" si="104">IF(D44="","",_xlfn.STDEV.S(K42:K46))</f>
        <v>12.086937982797787</v>
      </c>
      <c r="Q44" s="9">
        <f t="shared" si="29"/>
        <v>2.4255928921952757E-2</v>
      </c>
      <c r="R44" s="126">
        <f>IF(K44="","",K44/VLOOKUP('Table 3'!A44,'Table 1'!$A$3:$E$999,5,FALSE))</f>
        <v>1.0088144000000001</v>
      </c>
      <c r="S44" s="58" t="s">
        <v>23</v>
      </c>
      <c r="T44" s="52">
        <f>IF(M44="","",M44/VLOOKUP(A44,'Table 1'!$A$3:$E$999,5,FALSE))</f>
        <v>1.4792000000000001E-2</v>
      </c>
    </row>
    <row r="45" spans="1:20" s="139" customFormat="1" x14ac:dyDescent="0.2">
      <c r="A45" s="30" t="str">
        <f t="shared" ref="A45" si="105">IF(A42="","",A42)</f>
        <v>CIP0004</v>
      </c>
      <c r="B45" s="30"/>
      <c r="C45" s="30" t="str">
        <f>IF(A45="","",LOOKUP(A45,'Table 1'!$A$3:$A$9999,'Table 1'!$I$3:$I$9999))</f>
        <v>IND</v>
      </c>
      <c r="D45" s="121">
        <v>0.67900000000000005</v>
      </c>
      <c r="E45" s="68" t="s">
        <v>23</v>
      </c>
      <c r="F45" s="80">
        <v>0</v>
      </c>
      <c r="G45" s="71">
        <f t="shared" si="22"/>
        <v>6.5223836347464556E-3</v>
      </c>
      <c r="H45" s="77">
        <f t="shared" ref="H45" si="106">IF(D45="","",AVERAGE(D42:D46))</f>
        <v>0.67460000000000009</v>
      </c>
      <c r="I45" s="94">
        <f t="shared" ref="I45" si="107">IF(D45="","",_xlfn.STDEV.S(D42:D46))</f>
        <v>8.0498447189992512E-3</v>
      </c>
      <c r="J45" s="77">
        <f t="shared" si="25"/>
        <v>1.1932767149420768E-2</v>
      </c>
      <c r="K45" s="132">
        <f>IF(D45="","",D45*'Table 2'!D45)</f>
        <v>499.33660000000003</v>
      </c>
      <c r="L45" s="68" t="s">
        <v>23</v>
      </c>
      <c r="M45" s="135">
        <f>IF(D45="","",F45*'Table 2'!D45)</f>
        <v>0</v>
      </c>
      <c r="N45" s="71">
        <f t="shared" si="26"/>
        <v>2.062978644157496E-3</v>
      </c>
      <c r="O45" s="14">
        <f t="shared" ref="O45" si="108">IF(D45="","",AVERAGE(K42:K46))</f>
        <v>498.30860000000001</v>
      </c>
      <c r="P45" s="73">
        <f t="shared" ref="P45" si="109">IF(D45="","",_xlfn.STDEV.S(K42:K46))</f>
        <v>12.086937982797787</v>
      </c>
      <c r="Q45" s="9">
        <f t="shared" si="29"/>
        <v>2.4255928921952757E-2</v>
      </c>
      <c r="R45" s="126">
        <f>IF(K45="","",K45/VLOOKUP('Table 3'!A45,'Table 1'!$A$3:$E$999,5,FALSE))</f>
        <v>0.99867320000000004</v>
      </c>
      <c r="S45" s="58" t="s">
        <v>23</v>
      </c>
      <c r="T45" s="52">
        <f>IF(M45="","",M45/VLOOKUP(A45,'Table 1'!$A$3:$E$999,5,FALSE))</f>
        <v>0</v>
      </c>
    </row>
    <row r="46" spans="1:20" s="139" customFormat="1" ht="16" thickBot="1" x14ac:dyDescent="0.25">
      <c r="A46" s="29" t="str">
        <f t="shared" ref="A46" si="110">IF(A42="","",A42)</f>
        <v>CIP0004</v>
      </c>
      <c r="B46" s="29"/>
      <c r="C46" s="29" t="str">
        <f>IF(A46="","",LOOKUP(A46,'Table 1'!$A$3:$A$9999,'Table 1'!$I$3:$I$9999))</f>
        <v>IND</v>
      </c>
      <c r="D46" s="122">
        <v>0.66400000000000003</v>
      </c>
      <c r="E46" s="67" t="s">
        <v>23</v>
      </c>
      <c r="F46" s="81">
        <v>0.02</v>
      </c>
      <c r="G46" s="72">
        <f t="shared" si="22"/>
        <v>-1.5713015120071231E-2</v>
      </c>
      <c r="H46" s="78">
        <f t="shared" ref="H46" si="111">IF(D46="","",AVERAGE(D42:D46))</f>
        <v>0.67460000000000009</v>
      </c>
      <c r="I46" s="93">
        <f t="shared" ref="I46" si="112">IF(D46="","",_xlfn.STDEV.S(D42:D46))</f>
        <v>8.0498447189992512E-3</v>
      </c>
      <c r="J46" s="78">
        <f t="shared" si="25"/>
        <v>1.1932767149420768E-2</v>
      </c>
      <c r="K46" s="133">
        <f>IF(D46="","",D46*'Table 2'!D46)</f>
        <v>477.15040000000005</v>
      </c>
      <c r="L46" s="67" t="s">
        <v>23</v>
      </c>
      <c r="M46" s="136">
        <f>IF(D46="","",F46*'Table 2'!D46)</f>
        <v>14.372</v>
      </c>
      <c r="N46" s="72">
        <f t="shared" si="26"/>
        <v>-4.246003380234651E-2</v>
      </c>
      <c r="O46" s="13">
        <f t="shared" ref="O46" si="113">IF(D46="","",AVERAGE(K42:K46))</f>
        <v>498.30860000000001</v>
      </c>
      <c r="P46" s="74">
        <f t="shared" ref="P46" si="114">IF(D46="","",_xlfn.STDEV.S(K42:K46))</f>
        <v>12.086937982797787</v>
      </c>
      <c r="Q46" s="8">
        <f t="shared" si="29"/>
        <v>2.4255928921952757E-2</v>
      </c>
      <c r="R46" s="127">
        <f>IF(K46="","",K46/VLOOKUP('Table 3'!A46,'Table 1'!$A$3:$E$999,5,FALSE))</f>
        <v>0.95430080000000006</v>
      </c>
      <c r="S46" s="57" t="s">
        <v>23</v>
      </c>
      <c r="T46" s="51">
        <f>IF(M46="","",M46/VLOOKUP(A46,'Table 1'!$A$3:$E$999,5,FALSE))</f>
        <v>2.8743999999999999E-2</v>
      </c>
    </row>
    <row r="47" spans="1:20" s="139" customFormat="1" x14ac:dyDescent="0.2">
      <c r="A47" s="113" t="s">
        <v>55</v>
      </c>
      <c r="B47" s="113"/>
      <c r="C47" s="31" t="str">
        <f>IF(A47="","",LOOKUP(A47,'Table 1'!$A$3:$A$9999,'Table 1'!$I$3:$I$9999))</f>
        <v>IDN</v>
      </c>
      <c r="D47" s="120">
        <v>0.73429999999999995</v>
      </c>
      <c r="E47" s="66" t="s">
        <v>23</v>
      </c>
      <c r="F47" s="79">
        <v>0.01</v>
      </c>
      <c r="G47" s="70">
        <f t="shared" si="22"/>
        <v>-3.1956126242518576E-2</v>
      </c>
      <c r="H47" s="76">
        <f t="shared" ref="H47" si="115">IF(D47="","",AVERAGE(D47:D51))</f>
        <v>0.75853999999999999</v>
      </c>
      <c r="I47" s="76">
        <f t="shared" ref="I47" si="116">IF(D47="","",_xlfn.STDEV.S(D47:D51))</f>
        <v>2.3276662131843557E-2</v>
      </c>
      <c r="J47" s="76">
        <f t="shared" si="25"/>
        <v>3.0686136699242698E-2</v>
      </c>
      <c r="K47" s="131">
        <f>IF(D47="","",D47*'Table 2'!D47)</f>
        <v>504.53753</v>
      </c>
      <c r="L47" s="66" t="s">
        <v>23</v>
      </c>
      <c r="M47" s="134">
        <f>IF(D47="","",F47*'Table 2'!D47)</f>
        <v>6.8710000000000004</v>
      </c>
      <c r="N47" s="70">
        <f t="shared" si="26"/>
        <v>-2.0830811521401846E-2</v>
      </c>
      <c r="O47" s="15">
        <f t="shared" ref="O47" si="117">IF(D47="","",AVERAGE(K47:K51))</f>
        <v>515.27104399999996</v>
      </c>
      <c r="P47" s="15">
        <f t="shared" ref="P47" si="118">IF(D47="","",_xlfn.STDEV.S(K47:K51))</f>
        <v>14.429612018659043</v>
      </c>
      <c r="Q47" s="10">
        <f t="shared" si="29"/>
        <v>2.8003925675006577E-2</v>
      </c>
      <c r="R47" s="137">
        <f>IF(K47="","",K47/VLOOKUP('Table 3'!A47,'Table 1'!$A$3:$E$999,5,FALSE))</f>
        <v>1.00907506</v>
      </c>
      <c r="S47" s="59" t="s">
        <v>23</v>
      </c>
      <c r="T47" s="53">
        <f>IF(M47="","",M47/VLOOKUP(A47,'Table 1'!$A$3:$E$999,5,FALSE))</f>
        <v>1.3742000000000001E-2</v>
      </c>
    </row>
    <row r="48" spans="1:20" s="139" customFormat="1" x14ac:dyDescent="0.2">
      <c r="A48" s="30" t="str">
        <f t="shared" ref="A48" si="119">IF(A47="","",A47)</f>
        <v>CIP0005</v>
      </c>
      <c r="B48" s="30"/>
      <c r="C48" s="30" t="str">
        <f>IF(A48="","",LOOKUP(A48,'Table 1'!$A$3:$A$9999,'Table 1'!$I$3:$I$9999))</f>
        <v>IDN</v>
      </c>
      <c r="D48" s="121">
        <v>0.79059999999999997</v>
      </c>
      <c r="E48" s="68" t="s">
        <v>23</v>
      </c>
      <c r="F48" s="80">
        <v>0</v>
      </c>
      <c r="G48" s="71">
        <f t="shared" si="22"/>
        <v>4.2265404593033955E-2</v>
      </c>
      <c r="H48" s="77">
        <f t="shared" ref="H48" si="120">IF(D48="","",AVERAGE(D47:D51))</f>
        <v>0.75853999999999999</v>
      </c>
      <c r="I48" s="94">
        <f t="shared" ref="I48" si="121">IF(D48="","",_xlfn.STDEV.S(D47:D51))</f>
        <v>2.3276662131843557E-2</v>
      </c>
      <c r="J48" s="77">
        <f t="shared" si="25"/>
        <v>3.0686136699242698E-2</v>
      </c>
      <c r="K48" s="132">
        <f>IF(D48="","",D48*'Table 2'!D48)</f>
        <v>538.31953999999996</v>
      </c>
      <c r="L48" s="68" t="s">
        <v>23</v>
      </c>
      <c r="M48" s="135">
        <f>IF(D48="","",F48*'Table 2'!D48)</f>
        <v>0</v>
      </c>
      <c r="N48" s="71">
        <f t="shared" si="26"/>
        <v>4.4730819378237759E-2</v>
      </c>
      <c r="O48" s="14">
        <f t="shared" ref="O48" si="122">IF(D48="","",AVERAGE(K47:K51))</f>
        <v>515.27104399999996</v>
      </c>
      <c r="P48" s="73">
        <f t="shared" ref="P48" si="123">IF(D48="","",_xlfn.STDEV.S(K47:K51))</f>
        <v>14.429612018659043</v>
      </c>
      <c r="Q48" s="9">
        <f t="shared" si="29"/>
        <v>2.8003925675006577E-2</v>
      </c>
      <c r="R48" s="126">
        <f>IF(K48="","",K48/VLOOKUP('Table 3'!A48,'Table 1'!$A$3:$E$999,5,FALSE))</f>
        <v>1.0766390799999999</v>
      </c>
      <c r="S48" s="58" t="s">
        <v>23</v>
      </c>
      <c r="T48" s="52">
        <f>IF(M48="","",M48/VLOOKUP(A48,'Table 1'!$A$3:$E$999,5,FALSE))</f>
        <v>0</v>
      </c>
    </row>
    <row r="49" spans="1:20" s="139" customFormat="1" x14ac:dyDescent="0.2">
      <c r="A49" s="30" t="str">
        <f t="shared" ref="A49" si="124">IF(A47="","",A47)</f>
        <v>CIP0005</v>
      </c>
      <c r="B49" s="30"/>
      <c r="C49" s="30" t="str">
        <f>IF(A49="","",LOOKUP(A49,'Table 1'!$A$3:$A$9999,'Table 1'!$I$3:$I$9999))</f>
        <v>IDN</v>
      </c>
      <c r="D49" s="121">
        <v>0.77229999999999999</v>
      </c>
      <c r="E49" s="68" t="s">
        <v>23</v>
      </c>
      <c r="F49" s="80">
        <v>0.01</v>
      </c>
      <c r="G49" s="71">
        <f t="shared" si="22"/>
        <v>1.8140111266380144E-2</v>
      </c>
      <c r="H49" s="77">
        <f t="shared" ref="H49" si="125">IF(D49="","",AVERAGE(D47:D51))</f>
        <v>0.75853999999999999</v>
      </c>
      <c r="I49" s="94">
        <f t="shared" ref="I49" si="126">IF(D49="","",_xlfn.STDEV.S(D47:D51))</f>
        <v>2.3276662131843557E-2</v>
      </c>
      <c r="J49" s="77">
        <f t="shared" si="25"/>
        <v>3.0686136699242698E-2</v>
      </c>
      <c r="K49" s="132">
        <f>IF(D49="","",D49*'Table 2'!D49)</f>
        <v>517.36376999999993</v>
      </c>
      <c r="L49" s="68" t="s">
        <v>23</v>
      </c>
      <c r="M49" s="135">
        <f>IF(D49="","",F49*'Table 2'!D49)</f>
        <v>6.6989999999999998</v>
      </c>
      <c r="N49" s="71">
        <f t="shared" si="26"/>
        <v>4.0614081159196106E-3</v>
      </c>
      <c r="O49" s="14">
        <f t="shared" ref="O49" si="127">IF(D49="","",AVERAGE(K47:K51))</f>
        <v>515.27104399999996</v>
      </c>
      <c r="P49" s="73">
        <f t="shared" ref="P49" si="128">IF(D49="","",_xlfn.STDEV.S(K47:K51))</f>
        <v>14.429612018659043</v>
      </c>
      <c r="Q49" s="9">
        <f t="shared" si="29"/>
        <v>2.8003925675006577E-2</v>
      </c>
      <c r="R49" s="126">
        <f>IF(K49="","",K49/VLOOKUP('Table 3'!A49,'Table 1'!$A$3:$E$999,5,FALSE))</f>
        <v>1.0347275399999998</v>
      </c>
      <c r="S49" s="58" t="s">
        <v>23</v>
      </c>
      <c r="T49" s="52">
        <f>IF(M49="","",M49/VLOOKUP(A49,'Table 1'!$A$3:$E$999,5,FALSE))</f>
        <v>1.3398E-2</v>
      </c>
    </row>
    <row r="50" spans="1:20" s="139" customFormat="1" x14ac:dyDescent="0.2">
      <c r="A50" s="30" t="str">
        <f t="shared" ref="A50" si="129">IF(A47="","",A47)</f>
        <v>CIP0005</v>
      </c>
      <c r="B50" s="30"/>
      <c r="C50" s="30" t="str">
        <f>IF(A50="","",LOOKUP(A50,'Table 1'!$A$3:$A$9999,'Table 1'!$I$3:$I$9999))</f>
        <v>IDN</v>
      </c>
      <c r="D50" s="121">
        <v>0.75580000000000003</v>
      </c>
      <c r="E50" s="68" t="s">
        <v>23</v>
      </c>
      <c r="F50" s="80">
        <v>0</v>
      </c>
      <c r="G50" s="71">
        <f t="shared" si="22"/>
        <v>-3.6122023887994893E-3</v>
      </c>
      <c r="H50" s="77">
        <f t="shared" ref="H50" si="130">IF(D50="","",AVERAGE(D47:D51))</f>
        <v>0.75853999999999999</v>
      </c>
      <c r="I50" s="94">
        <f t="shared" ref="I50" si="131">IF(D50="","",_xlfn.STDEV.S(D47:D51))</f>
        <v>2.3276662131843557E-2</v>
      </c>
      <c r="J50" s="77">
        <f t="shared" si="25"/>
        <v>3.0686136699242698E-2</v>
      </c>
      <c r="K50" s="132">
        <f>IF(D50="","",D50*'Table 2'!D50)</f>
        <v>514.32190000000003</v>
      </c>
      <c r="L50" s="68" t="s">
        <v>23</v>
      </c>
      <c r="M50" s="135">
        <f>IF(D50="","",F50*'Table 2'!D50)</f>
        <v>0</v>
      </c>
      <c r="N50" s="71">
        <f t="shared" si="26"/>
        <v>-1.84202860038829E-3</v>
      </c>
      <c r="O50" s="14">
        <f t="shared" ref="O50" si="132">IF(D50="","",AVERAGE(K47:K51))</f>
        <v>515.27104399999996</v>
      </c>
      <c r="P50" s="73">
        <f t="shared" ref="P50" si="133">IF(D50="","",_xlfn.STDEV.S(K47:K51))</f>
        <v>14.429612018659043</v>
      </c>
      <c r="Q50" s="9">
        <f t="shared" si="29"/>
        <v>2.8003925675006577E-2</v>
      </c>
      <c r="R50" s="126">
        <f>IF(K50="","",K50/VLOOKUP('Table 3'!A50,'Table 1'!$A$3:$E$999,5,FALSE))</f>
        <v>1.0286438</v>
      </c>
      <c r="S50" s="58" t="s">
        <v>23</v>
      </c>
      <c r="T50" s="52">
        <f>IF(M50="","",M50/VLOOKUP(A50,'Table 1'!$A$3:$E$999,5,FALSE))</f>
        <v>0</v>
      </c>
    </row>
    <row r="51" spans="1:20" s="139" customFormat="1" ht="16" thickBot="1" x14ac:dyDescent="0.25">
      <c r="A51" s="29" t="str">
        <f t="shared" ref="A51" si="134">IF(A47="","",A47)</f>
        <v>CIP0005</v>
      </c>
      <c r="B51" s="29"/>
      <c r="C51" s="29" t="str">
        <f>IF(A51="","",LOOKUP(A51,'Table 1'!$A$3:$A$9999,'Table 1'!$I$3:$I$9999))</f>
        <v>IDN</v>
      </c>
      <c r="D51" s="122">
        <v>0.73970000000000002</v>
      </c>
      <c r="E51" s="67" t="s">
        <v>23</v>
      </c>
      <c r="F51" s="81">
        <v>0.04</v>
      </c>
      <c r="G51" s="72">
        <f t="shared" si="22"/>
        <v>-2.4837187228096039E-2</v>
      </c>
      <c r="H51" s="78">
        <f t="shared" ref="H51" si="135">IF(D51="","",AVERAGE(D47:D51))</f>
        <v>0.75853999999999999</v>
      </c>
      <c r="I51" s="93">
        <f t="shared" ref="I51" si="136">IF(D51="","",_xlfn.STDEV.S(D47:D51))</f>
        <v>2.3276662131843557E-2</v>
      </c>
      <c r="J51" s="78">
        <f t="shared" si="25"/>
        <v>3.0686136699242698E-2</v>
      </c>
      <c r="K51" s="133">
        <f>IF(D51="","",D51*'Table 2'!D51)</f>
        <v>501.81247999999999</v>
      </c>
      <c r="L51" s="67" t="s">
        <v>23</v>
      </c>
      <c r="M51" s="136">
        <f>IF(D51="","",F51*'Table 2'!D51)</f>
        <v>27.135999999999999</v>
      </c>
      <c r="N51" s="72">
        <f t="shared" si="26"/>
        <v>-2.6119387372367013E-2</v>
      </c>
      <c r="O51" s="13">
        <f t="shared" ref="O51" si="137">IF(D51="","",AVERAGE(K47:K51))</f>
        <v>515.27104399999996</v>
      </c>
      <c r="P51" s="74">
        <f t="shared" ref="P51" si="138">IF(D51="","",_xlfn.STDEV.S(K47:K51))</f>
        <v>14.429612018659043</v>
      </c>
      <c r="Q51" s="8">
        <f t="shared" si="29"/>
        <v>2.8003925675006577E-2</v>
      </c>
      <c r="R51" s="127">
        <f>IF(K51="","",K51/VLOOKUP('Table 3'!A51,'Table 1'!$A$3:$E$999,5,FALSE))</f>
        <v>1.00362496</v>
      </c>
      <c r="S51" s="57" t="s">
        <v>23</v>
      </c>
      <c r="T51" s="51">
        <f>IF(M51="","",M51/VLOOKUP(A51,'Table 1'!$A$3:$E$999,5,FALSE))</f>
        <v>5.4272000000000001E-2</v>
      </c>
    </row>
    <row r="52" spans="1:20" s="139" customFormat="1" x14ac:dyDescent="0.2">
      <c r="A52" s="113" t="s">
        <v>59</v>
      </c>
      <c r="B52" s="113"/>
      <c r="C52" s="31" t="str">
        <f>IF(A52="","",LOOKUP(A52,'Table 1'!$A$3:$A$9999,'Table 1'!$I$3:$I$9999))</f>
        <v>PNG</v>
      </c>
      <c r="D52" s="120">
        <v>0.73299999999999998</v>
      </c>
      <c r="E52" s="66" t="s">
        <v>23</v>
      </c>
      <c r="F52" s="79">
        <v>3.0000000000000001E-3</v>
      </c>
      <c r="G52" s="70">
        <f t="shared" si="22"/>
        <v>-6.1936645522676697E-3</v>
      </c>
      <c r="H52" s="76">
        <f t="shared" ref="H52" si="139">IF(D52="","",AVERAGE(D52:D56))</f>
        <v>0.73756825032692797</v>
      </c>
      <c r="I52" s="76">
        <f t="shared" ref="I52" si="140">IF(D52="","",_xlfn.STDEV.S(D52:D56))</f>
        <v>2.0906328427643901E-2</v>
      </c>
      <c r="J52" s="76">
        <f t="shared" si="25"/>
        <v>2.8344940849036205E-2</v>
      </c>
      <c r="K52" s="131">
        <f>IF(D52="","",D52*'Table 2'!D52)</f>
        <v>492.20949999999999</v>
      </c>
      <c r="L52" s="66" t="s">
        <v>23</v>
      </c>
      <c r="M52" s="134">
        <f>IF(D52="","",F52*'Table 2'!D52)</f>
        <v>2.0145</v>
      </c>
      <c r="N52" s="70">
        <f t="shared" si="26"/>
        <v>-1.4449567642511124E-2</v>
      </c>
      <c r="O52" s="15">
        <f t="shared" ref="O52" si="141">IF(D52="","",AVERAGE(K52:K56))</f>
        <v>499.42598961943406</v>
      </c>
      <c r="P52" s="15">
        <f t="shared" ref="P52" si="142">IF(D52="","",_xlfn.STDEV.S(K52:K56))</f>
        <v>11.358843650630623</v>
      </c>
      <c r="Q52" s="10">
        <f t="shared" si="29"/>
        <v>2.2743797653154051E-2</v>
      </c>
      <c r="R52" s="165">
        <f>IF(K52="","",K52/VLOOKUP('Table 3'!A52,'Table 1'!$A$3:$E$999,5,FALSE))</f>
        <v>0.98441899999999993</v>
      </c>
      <c r="S52" s="59" t="s">
        <v>23</v>
      </c>
      <c r="T52" s="53">
        <f>IF(M52="","",M52/VLOOKUP(A52,'Table 1'!$A$3:$E$999,5,FALSE))</f>
        <v>4.0289999999999996E-3</v>
      </c>
    </row>
    <row r="53" spans="1:20" s="139" customFormat="1" x14ac:dyDescent="0.2">
      <c r="A53" s="30" t="str">
        <f t="shared" ref="A53" si="143">IF(A52="","",A52)</f>
        <v>CIP0006</v>
      </c>
      <c r="B53" s="30"/>
      <c r="C53" s="30" t="str">
        <f>IF(A53="","",LOOKUP(A53,'Table 1'!$A$3:$A$9999,'Table 1'!$I$3:$I$9999))</f>
        <v>PNG</v>
      </c>
      <c r="D53" s="121">
        <v>0.71499999999999997</v>
      </c>
      <c r="E53" s="68" t="s">
        <v>23</v>
      </c>
      <c r="F53" s="80">
        <v>4.0000000000000001E-3</v>
      </c>
      <c r="G53" s="71">
        <f t="shared" si="22"/>
        <v>-3.0598185750165621E-2</v>
      </c>
      <c r="H53" s="77">
        <f t="shared" ref="H53" si="144">IF(D53="","",AVERAGE(D52:D56))</f>
        <v>0.73756825032692797</v>
      </c>
      <c r="I53" s="94">
        <f t="shared" ref="I53" si="145">IF(D53="","",_xlfn.STDEV.S(D52:D56))</f>
        <v>2.0906328427643901E-2</v>
      </c>
      <c r="J53" s="77">
        <f t="shared" si="25"/>
        <v>2.8344940849036205E-2</v>
      </c>
      <c r="K53" s="132">
        <f>IF(D53="","",D53*'Table 2'!D53)</f>
        <v>488.774</v>
      </c>
      <c r="L53" s="68" t="s">
        <v>23</v>
      </c>
      <c r="M53" s="135">
        <f>IF(D53="","",F53*'Table 2'!D53)</f>
        <v>2.7343999999999999</v>
      </c>
      <c r="N53" s="71">
        <f t="shared" si="26"/>
        <v>-2.1328464759214773E-2</v>
      </c>
      <c r="O53" s="14">
        <f t="shared" ref="O53" si="146">IF(D53="","",AVERAGE(K52:K56))</f>
        <v>499.42598961943406</v>
      </c>
      <c r="P53" s="73">
        <f t="shared" ref="P53" si="147">IF(D53="","",_xlfn.STDEV.S(K52:K56))</f>
        <v>11.358843650630623</v>
      </c>
      <c r="Q53" s="9">
        <f t="shared" si="29"/>
        <v>2.2743797653154051E-2</v>
      </c>
      <c r="R53" s="164">
        <f>IF(K53="","",K53/VLOOKUP('Table 3'!A53,'Table 1'!$A$3:$E$999,5,FALSE))</f>
        <v>0.97754799999999997</v>
      </c>
      <c r="S53" s="58" t="s">
        <v>23</v>
      </c>
      <c r="T53" s="52">
        <f>IF(M53="","",M53/VLOOKUP(A53,'Table 1'!$A$3:$E$999,5,FALSE))</f>
        <v>5.4688000000000002E-3</v>
      </c>
    </row>
    <row r="54" spans="1:20" s="139" customFormat="1" x14ac:dyDescent="0.2">
      <c r="A54" s="30" t="str">
        <f t="shared" ref="A54" si="148">IF(A52="","",A52)</f>
        <v>CIP0006</v>
      </c>
      <c r="B54" s="30"/>
      <c r="C54" s="30" t="str">
        <f>IF(A54="","",LOOKUP(A54,'Table 1'!$A$3:$A$9999,'Table 1'!$I$3:$I$9999))</f>
        <v>PNG</v>
      </c>
      <c r="D54" s="121">
        <v>0.73699999999999999</v>
      </c>
      <c r="E54" s="68" t="s">
        <v>23</v>
      </c>
      <c r="F54" s="80">
        <v>4.0000000000000001E-3</v>
      </c>
      <c r="G54" s="71">
        <f t="shared" si="22"/>
        <v>-7.7043761940145809E-4</v>
      </c>
      <c r="H54" s="77">
        <f t="shared" ref="H54" si="149">IF(D54="","",AVERAGE(D52:D56))</f>
        <v>0.73756825032692797</v>
      </c>
      <c r="I54" s="94">
        <f t="shared" ref="I54" si="150">IF(D54="","",_xlfn.STDEV.S(D52:D56))</f>
        <v>2.0906328427643901E-2</v>
      </c>
      <c r="J54" s="77">
        <f t="shared" si="25"/>
        <v>2.8344940849036205E-2</v>
      </c>
      <c r="K54" s="132">
        <f>IF(D54="","",D54*'Table 2'!D54)</f>
        <v>500.27559999999994</v>
      </c>
      <c r="L54" s="68" t="s">
        <v>23</v>
      </c>
      <c r="M54" s="135">
        <f>IF(D54="","",F54*'Table 2'!D54)</f>
        <v>2.7151999999999998</v>
      </c>
      <c r="N54" s="71">
        <f t="shared" si="26"/>
        <v>1.7011737439080541E-3</v>
      </c>
      <c r="O54" s="14">
        <f t="shared" ref="O54" si="151">IF(D54="","",AVERAGE(K52:K56))</f>
        <v>499.42598961943406</v>
      </c>
      <c r="P54" s="73">
        <f t="shared" ref="P54" si="152">IF(D54="","",_xlfn.STDEV.S(K52:K56))</f>
        <v>11.358843650630623</v>
      </c>
      <c r="Q54" s="9">
        <f t="shared" si="29"/>
        <v>2.2743797653154051E-2</v>
      </c>
      <c r="R54" s="164">
        <f>IF(K54="","",K54/VLOOKUP('Table 3'!A54,'Table 1'!$A$3:$E$999,5,FALSE))</f>
        <v>1.0005511999999999</v>
      </c>
      <c r="S54" s="58" t="s">
        <v>23</v>
      </c>
      <c r="T54" s="52">
        <f>IF(M54="","",M54/VLOOKUP(A54,'Table 1'!$A$3:$E$999,5,FALSE))</f>
        <v>5.4303999999999993E-3</v>
      </c>
    </row>
    <row r="55" spans="1:20" s="139" customFormat="1" x14ac:dyDescent="0.2">
      <c r="A55" s="30" t="str">
        <f t="shared" ref="A55" si="153">IF(A52="","",A52)</f>
        <v>CIP0006</v>
      </c>
      <c r="B55" s="30"/>
      <c r="C55" s="30" t="str">
        <f>IF(A55="","",LOOKUP(A55,'Table 1'!$A$3:$A$9999,'Table 1'!$I$3:$I$9999))</f>
        <v>PNG</v>
      </c>
      <c r="D55" s="121">
        <v>0.73099999999999998</v>
      </c>
      <c r="E55" s="68" t="s">
        <v>23</v>
      </c>
      <c r="F55" s="80">
        <v>4.0000000000000001E-3</v>
      </c>
      <c r="G55" s="71">
        <f t="shared" si="22"/>
        <v>-8.9052780187007744E-3</v>
      </c>
      <c r="H55" s="77">
        <f t="shared" ref="H55" si="154">IF(D55="","",AVERAGE(D52:D56))</f>
        <v>0.73756825032692797</v>
      </c>
      <c r="I55" s="94">
        <f t="shared" ref="I55" si="155">IF(D55="","",_xlfn.STDEV.S(D52:D56))</f>
        <v>2.0906328427643901E-2</v>
      </c>
      <c r="J55" s="77">
        <f t="shared" si="25"/>
        <v>2.8344940849036205E-2</v>
      </c>
      <c r="K55" s="132">
        <f>IF(D55="","",D55*'Table 2'!D55)</f>
        <v>497.81099999999998</v>
      </c>
      <c r="L55" s="68" t="s">
        <v>23</v>
      </c>
      <c r="M55" s="135">
        <f>IF(D55="","",F55*'Table 2'!D55)</f>
        <v>2.7240000000000002</v>
      </c>
      <c r="N55" s="71">
        <f t="shared" si="26"/>
        <v>-3.2336915839416306E-3</v>
      </c>
      <c r="O55" s="14">
        <f t="shared" ref="O55" si="156">IF(D55="","",AVERAGE(K52:K56))</f>
        <v>499.42598961943406</v>
      </c>
      <c r="P55" s="73">
        <f t="shared" ref="P55" si="157">IF(D55="","",_xlfn.STDEV.S(K52:K56))</f>
        <v>11.358843650630623</v>
      </c>
      <c r="Q55" s="9">
        <f t="shared" si="29"/>
        <v>2.2743797653154051E-2</v>
      </c>
      <c r="R55" s="164">
        <f>IF(K55="","",K55/VLOOKUP('Table 3'!A55,'Table 1'!$A$3:$E$999,5,FALSE))</f>
        <v>0.99562200000000001</v>
      </c>
      <c r="S55" s="58" t="s">
        <v>23</v>
      </c>
      <c r="T55" s="52">
        <f>IF(M55="","",M55/VLOOKUP(A55,'Table 1'!$A$3:$E$999,5,FALSE))</f>
        <v>5.4480000000000006E-3</v>
      </c>
    </row>
    <row r="56" spans="1:20" s="139" customFormat="1" ht="16" thickBot="1" x14ac:dyDescent="0.25">
      <c r="A56" s="29" t="str">
        <f t="shared" ref="A56" si="158">IF(A52="","",A52)</f>
        <v>CIP0006</v>
      </c>
      <c r="B56" s="29"/>
      <c r="C56" s="29" t="str">
        <f>IF(A56="","",LOOKUP(A56,'Table 1'!$A$3:$A$9999,'Table 1'!$I$3:$I$9999))</f>
        <v>PNG</v>
      </c>
      <c r="D56" s="122">
        <f t="array" ref="D56:F56">[1]!'!T5!R25C13:R25C15'</f>
        <v>0.77184125163464012</v>
      </c>
      <c r="E56" s="67" t="str">
        <v>±</v>
      </c>
      <c r="F56" s="81">
        <v>5.1153174616967497E-3</v>
      </c>
      <c r="G56" s="72">
        <f t="shared" si="22"/>
        <v>4.6467565940535825E-2</v>
      </c>
      <c r="H56" s="78">
        <f t="shared" ref="H56" si="159">IF(D56="","",AVERAGE(D52:D56))</f>
        <v>0.73756825032692797</v>
      </c>
      <c r="I56" s="93">
        <f t="shared" ref="I56" si="160">IF(D56="","",_xlfn.STDEV.S(D52:D56))</f>
        <v>2.0906328427643901E-2</v>
      </c>
      <c r="J56" s="78">
        <f t="shared" si="25"/>
        <v>2.8344940849036205E-2</v>
      </c>
      <c r="K56" s="133">
        <f>IF(D56="","",D56*'Table 2'!D56)</f>
        <v>518.05984809717052</v>
      </c>
      <c r="L56" s="67" t="s">
        <v>23</v>
      </c>
      <c r="M56" s="136">
        <f>IF(D56="","",F56*'Table 2'!D56)</f>
        <v>3.4334010802908588</v>
      </c>
      <c r="N56" s="72">
        <f t="shared" si="26"/>
        <v>3.73105502417597E-2</v>
      </c>
      <c r="O56" s="13">
        <f t="shared" ref="O56" si="161">IF(D56="","",AVERAGE(K52:K56))</f>
        <v>499.42598961943406</v>
      </c>
      <c r="P56" s="74">
        <f t="shared" ref="P56" si="162">IF(D56="","",_xlfn.STDEV.S(K52:K56))</f>
        <v>11.358843650630623</v>
      </c>
      <c r="Q56" s="8">
        <f t="shared" si="29"/>
        <v>2.2743797653154051E-2</v>
      </c>
      <c r="R56" s="166">
        <f>IF(K56="","",K56/VLOOKUP('Table 3'!A56,'Table 1'!$A$3:$E$999,5,FALSE))</f>
        <v>1.0361196961943411</v>
      </c>
      <c r="S56" s="57" t="s">
        <v>23</v>
      </c>
      <c r="T56" s="51">
        <f>IF(M56="","",M56/VLOOKUP(A56,'Table 1'!$A$3:$E$999,5,FALSE))</f>
        <v>6.8668021605817172E-3</v>
      </c>
    </row>
    <row r="57" spans="1:20" s="139" customFormat="1" x14ac:dyDescent="0.2">
      <c r="A57" s="113" t="s">
        <v>63</v>
      </c>
      <c r="B57" s="113"/>
      <c r="C57" s="31" t="str">
        <f>IF(A57="","",LOOKUP(A57,'Table 1'!$A$3:$A$9999,'Table 1'!$I$3:$I$9999))</f>
        <v>ETH</v>
      </c>
      <c r="D57" s="120">
        <v>0.65100000000000002</v>
      </c>
      <c r="E57" s="66" t="s">
        <v>23</v>
      </c>
      <c r="F57" s="79">
        <v>7.0000000000000001E-3</v>
      </c>
      <c r="G57" s="70">
        <f t="shared" si="22"/>
        <v>-1.7803258901629499E-2</v>
      </c>
      <c r="H57" s="76">
        <f t="shared" ref="H57" si="163">IF(D57="","",AVERAGE(D57:D61))</f>
        <v>0.66280000000000006</v>
      </c>
      <c r="I57" s="76">
        <f t="shared" ref="I57" si="164">IF(D57="","",_xlfn.STDEV.S(D57:D61))</f>
        <v>2.6262140049889301E-2</v>
      </c>
      <c r="J57" s="76">
        <f t="shared" si="25"/>
        <v>3.9623023611782285E-2</v>
      </c>
      <c r="K57" s="131">
        <f>IF(D57="","",D57*'Table 2'!D57)</f>
        <v>551.65740000000005</v>
      </c>
      <c r="L57" s="66" t="s">
        <v>23</v>
      </c>
      <c r="M57" s="134">
        <f>IF(D57="","",F57*'Table 2'!D57)</f>
        <v>5.9318</v>
      </c>
      <c r="N57" s="70">
        <f t="shared" si="26"/>
        <v>2.9619035055440373E-2</v>
      </c>
      <c r="O57" s="15">
        <f t="shared" ref="O57" si="165">IF(D57="","",AVERAGE(K57:K61))</f>
        <v>535.78787999999997</v>
      </c>
      <c r="P57" s="15">
        <f t="shared" ref="P57" si="166">IF(D57="","",_xlfn.STDEV.S(K57:K61))</f>
        <v>42.183568196538317</v>
      </c>
      <c r="Q57" s="10">
        <f t="shared" si="29"/>
        <v>7.8731844767631398E-2</v>
      </c>
      <c r="R57" s="137">
        <f>IF(K57="","",K57/VLOOKUP('Table 3'!A57,'Table 1'!$A$3:$E$999,5,FALSE))</f>
        <v>1.1033148000000002</v>
      </c>
      <c r="S57" s="59" t="s">
        <v>23</v>
      </c>
      <c r="T57" s="53">
        <f>IF(M57="","",M57/VLOOKUP(A57,'Table 1'!$A$3:$E$999,5,FALSE))</f>
        <v>1.18636E-2</v>
      </c>
    </row>
    <row r="58" spans="1:20" s="139" customFormat="1" x14ac:dyDescent="0.2">
      <c r="A58" s="30" t="str">
        <f t="shared" ref="A58" si="167">IF(A57="","",A57)</f>
        <v>CIP0007</v>
      </c>
      <c r="B58" s="30"/>
      <c r="C58" s="30" t="str">
        <f>IF(A58="","",LOOKUP(A58,'Table 1'!$A$3:$A$9999,'Table 1'!$I$3:$I$9999))</f>
        <v>ETH</v>
      </c>
      <c r="D58" s="121">
        <v>0.66400000000000003</v>
      </c>
      <c r="E58" s="68" t="s">
        <v>23</v>
      </c>
      <c r="F58" s="80">
        <v>6.0000000000000001E-3</v>
      </c>
      <c r="G58" s="71">
        <f t="shared" si="22"/>
        <v>1.8105009052504207E-3</v>
      </c>
      <c r="H58" s="77">
        <f t="shared" ref="H58" si="168">IF(D58="","",AVERAGE(D57:D61))</f>
        <v>0.66280000000000006</v>
      </c>
      <c r="I58" s="94">
        <f t="shared" ref="I58" si="169">IF(D58="","",_xlfn.STDEV.S(D57:D61))</f>
        <v>2.6262140049889301E-2</v>
      </c>
      <c r="J58" s="77">
        <f t="shared" si="25"/>
        <v>3.9623023611782285E-2</v>
      </c>
      <c r="K58" s="132">
        <f>IF(D58="","",D58*'Table 2'!D58)</f>
        <v>524.75919999999996</v>
      </c>
      <c r="L58" s="68" t="s">
        <v>23</v>
      </c>
      <c r="M58" s="135">
        <f>IF(D58="","",F58*'Table 2'!D58)</f>
        <v>4.7417999999999996</v>
      </c>
      <c r="N58" s="71">
        <f t="shared" si="26"/>
        <v>-2.0584041580037252E-2</v>
      </c>
      <c r="O58" s="14">
        <f t="shared" ref="O58" si="170">IF(D58="","",AVERAGE(K57:K61))</f>
        <v>535.78787999999997</v>
      </c>
      <c r="P58" s="73">
        <f t="shared" ref="P58" si="171">IF(D58="","",_xlfn.STDEV.S(K57:K61))</f>
        <v>42.183568196538317</v>
      </c>
      <c r="Q58" s="9">
        <f t="shared" si="29"/>
        <v>7.8731844767631398E-2</v>
      </c>
      <c r="R58" s="126">
        <f>IF(K58="","",K58/VLOOKUP('Table 3'!A58,'Table 1'!$A$3:$E$999,5,FALSE))</f>
        <v>1.0495184</v>
      </c>
      <c r="S58" s="58" t="s">
        <v>23</v>
      </c>
      <c r="T58" s="52">
        <f>IF(M58="","",M58/VLOOKUP(A58,'Table 1'!$A$3:$E$999,5,FALSE))</f>
        <v>9.4835999999999983E-3</v>
      </c>
    </row>
    <row r="59" spans="1:20" s="139" customFormat="1" x14ac:dyDescent="0.2">
      <c r="A59" s="30" t="str">
        <f t="shared" ref="A59" si="172">IF(A57="","",A57)</f>
        <v>CIP0007</v>
      </c>
      <c r="B59" s="30"/>
      <c r="C59" s="30" t="str">
        <f>IF(A59="","",LOOKUP(A59,'Table 1'!$A$3:$A$9999,'Table 1'!$I$3:$I$9999))</f>
        <v>ETH</v>
      </c>
      <c r="D59" s="121">
        <v>0.625</v>
      </c>
      <c r="E59" s="68" t="s">
        <v>23</v>
      </c>
      <c r="F59" s="80">
        <v>1.2E-2</v>
      </c>
      <c r="G59" s="71">
        <f t="shared" si="22"/>
        <v>-5.703077851538934E-2</v>
      </c>
      <c r="H59" s="77">
        <f t="shared" ref="H59" si="173">IF(D59="","",AVERAGE(D57:D61))</f>
        <v>0.66280000000000006</v>
      </c>
      <c r="I59" s="94">
        <f t="shared" ref="I59" si="174">IF(D59="","",_xlfn.STDEV.S(D57:D61))</f>
        <v>2.6262140049889301E-2</v>
      </c>
      <c r="J59" s="77">
        <f t="shared" si="25"/>
        <v>3.9623023611782285E-2</v>
      </c>
      <c r="K59" s="132">
        <f>IF(D59="","",D59*'Table 2'!D59)</f>
        <v>485.75</v>
      </c>
      <c r="L59" s="68" t="s">
        <v>23</v>
      </c>
      <c r="M59" s="135">
        <f>IF(D59="","",F59*'Table 2'!D59)</f>
        <v>9.3264000000000014</v>
      </c>
      <c r="N59" s="71">
        <f t="shared" si="26"/>
        <v>-9.3391212955395667E-2</v>
      </c>
      <c r="O59" s="14">
        <f t="shared" ref="O59" si="175">IF(D59="","",AVERAGE(K57:K61))</f>
        <v>535.78787999999997</v>
      </c>
      <c r="P59" s="73">
        <f t="shared" ref="P59" si="176">IF(D59="","",_xlfn.STDEV.S(K57:K61))</f>
        <v>42.183568196538317</v>
      </c>
      <c r="Q59" s="9">
        <f t="shared" si="29"/>
        <v>7.8731844767631398E-2</v>
      </c>
      <c r="R59" s="126">
        <f>IF(K59="","",K59/VLOOKUP('Table 3'!A59,'Table 1'!$A$3:$E$999,5,FALSE))</f>
        <v>0.97150000000000003</v>
      </c>
      <c r="S59" s="58" t="s">
        <v>23</v>
      </c>
      <c r="T59" s="52">
        <f>IF(M59="","",M59/VLOOKUP(A59,'Table 1'!$A$3:$E$999,5,FALSE))</f>
        <v>1.8652800000000004E-2</v>
      </c>
    </row>
    <row r="60" spans="1:20" s="139" customFormat="1" x14ac:dyDescent="0.2">
      <c r="A60" s="30" t="str">
        <f t="shared" ref="A60" si="177">IF(A57="","",A57)</f>
        <v>CIP0007</v>
      </c>
      <c r="B60" s="30"/>
      <c r="C60" s="30" t="str">
        <f>IF(A60="","",LOOKUP(A60,'Table 1'!$A$3:$A$9999,'Table 1'!$I$3:$I$9999))</f>
        <v>ETH</v>
      </c>
      <c r="D60" s="121">
        <v>0.68400000000000005</v>
      </c>
      <c r="E60" s="68" t="s">
        <v>23</v>
      </c>
      <c r="F60" s="80">
        <v>4.0000000000000001E-3</v>
      </c>
      <c r="G60" s="71">
        <f t="shared" si="22"/>
        <v>3.1985515992757986E-2</v>
      </c>
      <c r="H60" s="77">
        <f t="shared" ref="H60" si="178">IF(D60="","",AVERAGE(D57:D61))</f>
        <v>0.66280000000000006</v>
      </c>
      <c r="I60" s="94">
        <f t="shared" ref="I60" si="179">IF(D60="","",_xlfn.STDEV.S(D57:D61))</f>
        <v>2.6262140049889301E-2</v>
      </c>
      <c r="J60" s="77">
        <f t="shared" si="25"/>
        <v>3.9623023611782285E-2</v>
      </c>
      <c r="K60" s="132">
        <f>IF(D60="","",D60*'Table 2'!D60)</f>
        <v>518.2668000000001</v>
      </c>
      <c r="L60" s="68" t="s">
        <v>23</v>
      </c>
      <c r="M60" s="135">
        <f>IF(D60="","",F60*'Table 2'!D60)</f>
        <v>3.0308000000000002</v>
      </c>
      <c r="N60" s="71">
        <f t="shared" si="26"/>
        <v>-3.2701523595494303E-2</v>
      </c>
      <c r="O60" s="14">
        <f t="shared" ref="O60" si="180">IF(D60="","",AVERAGE(K57:K61))</f>
        <v>535.78787999999997</v>
      </c>
      <c r="P60" s="73">
        <f t="shared" ref="P60" si="181">IF(D60="","",_xlfn.STDEV.S(K57:K61))</f>
        <v>42.183568196538317</v>
      </c>
      <c r="Q60" s="9">
        <f t="shared" si="29"/>
        <v>7.8731844767631398E-2</v>
      </c>
      <c r="R60" s="126">
        <f>IF(K60="","",K60/VLOOKUP('Table 3'!A60,'Table 1'!$A$3:$E$999,5,FALSE))</f>
        <v>1.0365336000000003</v>
      </c>
      <c r="S60" s="58" t="s">
        <v>23</v>
      </c>
      <c r="T60" s="52">
        <f>IF(M60="","",M60/VLOOKUP(A60,'Table 1'!$A$3:$E$999,5,FALSE))</f>
        <v>6.0616000000000003E-3</v>
      </c>
    </row>
    <row r="61" spans="1:20" s="139" customFormat="1" ht="16" thickBot="1" x14ac:dyDescent="0.25">
      <c r="A61" s="29" t="str">
        <f t="shared" ref="A61" si="182">IF(A57="","",A57)</f>
        <v>CIP0007</v>
      </c>
      <c r="B61" s="29"/>
      <c r="C61" s="29" t="str">
        <f>IF(A61="","",LOOKUP(A61,'Table 1'!$A$3:$A$9999,'Table 1'!$I$3:$I$9999))</f>
        <v>ETH</v>
      </c>
      <c r="D61" s="122">
        <v>0.69</v>
      </c>
      <c r="E61" s="67" t="s">
        <v>23</v>
      </c>
      <c r="F61" s="81">
        <v>2E-3</v>
      </c>
      <c r="G61" s="72">
        <f t="shared" si="22"/>
        <v>4.1038020519010093E-2</v>
      </c>
      <c r="H61" s="78">
        <f t="shared" ref="H61" si="183">IF(D61="","",AVERAGE(D57:D61))</f>
        <v>0.66280000000000006</v>
      </c>
      <c r="I61" s="93">
        <f t="shared" ref="I61" si="184">IF(D61="","",_xlfn.STDEV.S(D57:D61))</f>
        <v>2.6262140049889301E-2</v>
      </c>
      <c r="J61" s="78">
        <f t="shared" si="25"/>
        <v>3.9623023611782285E-2</v>
      </c>
      <c r="K61" s="133">
        <f>IF(D61="","",D61*'Table 2'!D61)</f>
        <v>598.50599999999997</v>
      </c>
      <c r="L61" s="67" t="s">
        <v>23</v>
      </c>
      <c r="M61" s="136">
        <f>IF(D61="","",F61*'Table 2'!D61)</f>
        <v>1.7347999999999999</v>
      </c>
      <c r="N61" s="72">
        <f t="shared" si="26"/>
        <v>0.11705774307548726</v>
      </c>
      <c r="O61" s="13">
        <f t="shared" ref="O61" si="185">IF(D61="","",AVERAGE(K57:K61))</f>
        <v>535.78787999999997</v>
      </c>
      <c r="P61" s="74">
        <f t="shared" ref="P61" si="186">IF(D61="","",_xlfn.STDEV.S(K57:K61))</f>
        <v>42.183568196538317</v>
      </c>
      <c r="Q61" s="8">
        <f t="shared" si="29"/>
        <v>7.8731844767631398E-2</v>
      </c>
      <c r="R61" s="127">
        <f>IF(K61="","",K61/VLOOKUP('Table 3'!A61,'Table 1'!$A$3:$E$999,5,FALSE))</f>
        <v>1.197012</v>
      </c>
      <c r="S61" s="57" t="s">
        <v>23</v>
      </c>
      <c r="T61" s="51">
        <f>IF(M61="","",M61/VLOOKUP(A61,'Table 1'!$A$3:$E$999,5,FALSE))</f>
        <v>3.4695999999999998E-3</v>
      </c>
    </row>
    <row r="62" spans="1:20" s="139" customFormat="1" x14ac:dyDescent="0.2">
      <c r="A62" s="113" t="s">
        <v>69</v>
      </c>
      <c r="B62" s="113"/>
      <c r="C62" s="31" t="str">
        <f>IF(A62="","",LOOKUP(A62,'Table 1'!$A$3:$A$9999,'Table 1'!$I$3:$I$9999))</f>
        <v>ETH</v>
      </c>
      <c r="D62" s="120">
        <v>0.66600000000000004</v>
      </c>
      <c r="E62" s="66" t="s">
        <v>23</v>
      </c>
      <c r="F62" s="79">
        <v>5.0000000000000001E-3</v>
      </c>
      <c r="G62" s="70">
        <f t="shared" si="22"/>
        <v>4.7499213589178989E-2</v>
      </c>
      <c r="H62" s="76">
        <f t="shared" ref="H62" si="187">IF(D62="","",AVERAGE(D62:D66))</f>
        <v>0.63580000000000003</v>
      </c>
      <c r="I62" s="76">
        <f t="shared" ref="I62" si="188">IF(D62="","",_xlfn.STDEV.S(D62:D66))</f>
        <v>4.8225511920559218E-2</v>
      </c>
      <c r="J62" s="76">
        <f t="shared" si="25"/>
        <v>7.5850128846428458E-2</v>
      </c>
      <c r="K62" s="131">
        <f>IF(D62="","",D62*'Table 2'!D62)</f>
        <v>493.23960000000005</v>
      </c>
      <c r="L62" s="66" t="s">
        <v>23</v>
      </c>
      <c r="M62" s="134">
        <f>IF(D62="","",F62*'Table 2'!D62)</f>
        <v>3.7030000000000003</v>
      </c>
      <c r="N62" s="70">
        <f t="shared" si="26"/>
        <v>6.0399341160481575E-2</v>
      </c>
      <c r="O62" s="15">
        <f t="shared" ref="O62" si="189">IF(D62="","",AVERAGE(K62:K66))</f>
        <v>465.14514000000008</v>
      </c>
      <c r="P62" s="15">
        <f t="shared" ref="P62" si="190">IF(D62="","",_xlfn.STDEV.S(K62:K66))</f>
        <v>34.052346649651064</v>
      </c>
      <c r="Q62" s="10">
        <f t="shared" si="29"/>
        <v>7.3208002666976288E-2</v>
      </c>
      <c r="R62" s="137">
        <f>IF(K62="","",K62/VLOOKUP('Table 3'!A62,'Table 1'!$A$3:$E$999,5,FALSE))</f>
        <v>0.98647920000000011</v>
      </c>
      <c r="S62" s="59" t="s">
        <v>23</v>
      </c>
      <c r="T62" s="53">
        <f>IF(M62="","",M62/VLOOKUP(A62,'Table 1'!$A$3:$E$999,5,FALSE))</f>
        <v>7.4060000000000003E-3</v>
      </c>
    </row>
    <row r="63" spans="1:20" s="139" customFormat="1" x14ac:dyDescent="0.2">
      <c r="A63" s="30" t="str">
        <f t="shared" ref="A63" si="191">IF(A62="","",A62)</f>
        <v>CIP0008</v>
      </c>
      <c r="B63" s="30"/>
      <c r="C63" s="30" t="str">
        <f>IF(A63="","",LOOKUP(A63,'Table 1'!$A$3:$A$9999,'Table 1'!$I$3:$I$9999))</f>
        <v>ETH</v>
      </c>
      <c r="D63" s="121">
        <v>0.65200000000000002</v>
      </c>
      <c r="E63" s="68" t="s">
        <v>23</v>
      </c>
      <c r="F63" s="80">
        <v>4.0000000000000001E-3</v>
      </c>
      <c r="G63" s="71">
        <f t="shared" si="22"/>
        <v>2.5479710600817853E-2</v>
      </c>
      <c r="H63" s="77">
        <f t="shared" ref="H63" si="192">IF(D63="","",AVERAGE(D62:D66))</f>
        <v>0.63580000000000003</v>
      </c>
      <c r="I63" s="94">
        <f t="shared" ref="I63" si="193">IF(D63="","",_xlfn.STDEV.S(D62:D66))</f>
        <v>4.8225511920559218E-2</v>
      </c>
      <c r="J63" s="77">
        <f t="shared" si="25"/>
        <v>7.5850128846428458E-2</v>
      </c>
      <c r="K63" s="132">
        <f>IF(D63="","",D63*'Table 2'!D63)</f>
        <v>474.26479999999998</v>
      </c>
      <c r="L63" s="68" t="s">
        <v>23</v>
      </c>
      <c r="M63" s="135">
        <f>IF(D63="","",F63*'Table 2'!D63)</f>
        <v>2.9096000000000002</v>
      </c>
      <c r="N63" s="71">
        <f t="shared" si="26"/>
        <v>1.9606052424840762E-2</v>
      </c>
      <c r="O63" s="14">
        <f t="shared" ref="O63" si="194">IF(D63="","",AVERAGE(K62:K66))</f>
        <v>465.14514000000008</v>
      </c>
      <c r="P63" s="73">
        <f t="shared" ref="P63" si="195">IF(D63="","",_xlfn.STDEV.S(K62:K66))</f>
        <v>34.052346649651064</v>
      </c>
      <c r="Q63" s="9">
        <f t="shared" si="29"/>
        <v>7.3208002666976288E-2</v>
      </c>
      <c r="R63" s="126">
        <f>IF(K63="","",K63/VLOOKUP('Table 3'!A63,'Table 1'!$A$3:$E$999,5,FALSE))</f>
        <v>0.94852959999999997</v>
      </c>
      <c r="S63" s="58" t="s">
        <v>23</v>
      </c>
      <c r="T63" s="52">
        <f>IF(M63="","",M63/VLOOKUP(A63,'Table 1'!$A$3:$E$999,5,FALSE))</f>
        <v>5.8192000000000001E-3</v>
      </c>
    </row>
    <row r="64" spans="1:20" s="139" customFormat="1" x14ac:dyDescent="0.2">
      <c r="A64" s="30" t="str">
        <f t="shared" ref="A64" si="196">IF(A62="","",A62)</f>
        <v>CIP0008</v>
      </c>
      <c r="B64" s="30"/>
      <c r="C64" s="30" t="str">
        <f>IF(A64="","",LOOKUP(A64,'Table 1'!$A$3:$A$9999,'Table 1'!$I$3:$I$9999))</f>
        <v>ETH</v>
      </c>
      <c r="D64" s="121">
        <v>0.66500000000000004</v>
      </c>
      <c r="E64" s="68" t="s">
        <v>23</v>
      </c>
      <c r="F64" s="80">
        <v>4.0000000000000001E-3</v>
      </c>
      <c r="G64" s="71">
        <f t="shared" si="22"/>
        <v>4.5926391947153193E-2</v>
      </c>
      <c r="H64" s="77">
        <f t="shared" ref="H64" si="197">IF(D64="","",AVERAGE(D62:D66))</f>
        <v>0.63580000000000003</v>
      </c>
      <c r="I64" s="94">
        <f t="shared" ref="I64" si="198">IF(D64="","",_xlfn.STDEV.S(D62:D66))</f>
        <v>4.8225511920559218E-2</v>
      </c>
      <c r="J64" s="77">
        <f t="shared" si="25"/>
        <v>7.5850128846428458E-2</v>
      </c>
      <c r="K64" s="132">
        <f>IF(D64="","",D64*'Table 2'!D64)</f>
        <v>486.51400000000007</v>
      </c>
      <c r="L64" s="68" t="s">
        <v>23</v>
      </c>
      <c r="M64" s="135">
        <f>IF(D64="","",F64*'Table 2'!D64)</f>
        <v>2.9264000000000001</v>
      </c>
      <c r="N64" s="71">
        <f t="shared" si="26"/>
        <v>4.5940198364751224E-2</v>
      </c>
      <c r="O64" s="14">
        <f t="shared" ref="O64" si="199">IF(D64="","",AVERAGE(K62:K66))</f>
        <v>465.14514000000008</v>
      </c>
      <c r="P64" s="73">
        <f t="shared" ref="P64" si="200">IF(D64="","",_xlfn.STDEV.S(K62:K66))</f>
        <v>34.052346649651064</v>
      </c>
      <c r="Q64" s="9">
        <f t="shared" si="29"/>
        <v>7.3208002666976288E-2</v>
      </c>
      <c r="R64" s="126">
        <f>IF(K64="","",K64/VLOOKUP('Table 3'!A64,'Table 1'!$A$3:$E$999,5,FALSE))</f>
        <v>0.97302800000000012</v>
      </c>
      <c r="S64" s="58" t="s">
        <v>23</v>
      </c>
      <c r="T64" s="52">
        <f>IF(M64="","",M64/VLOOKUP(A64,'Table 1'!$A$3:$E$999,5,FALSE))</f>
        <v>5.8528E-3</v>
      </c>
    </row>
    <row r="65" spans="1:20" s="139" customFormat="1" x14ac:dyDescent="0.2">
      <c r="A65" s="30" t="str">
        <f t="shared" ref="A65" si="201">IF(A62="","",A62)</f>
        <v>CIP0008</v>
      </c>
      <c r="B65" s="30"/>
      <c r="C65" s="30" t="str">
        <f>IF(A65="","",LOOKUP(A65,'Table 1'!$A$3:$A$9999,'Table 1'!$I$3:$I$9999))</f>
        <v>ETH</v>
      </c>
      <c r="D65" s="121">
        <v>0.64500000000000002</v>
      </c>
      <c r="E65" s="68" t="s">
        <v>23</v>
      </c>
      <c r="F65" s="80">
        <v>1E-3</v>
      </c>
      <c r="G65" s="71">
        <f t="shared" si="22"/>
        <v>1.4469959106637285E-2</v>
      </c>
      <c r="H65" s="77">
        <f t="shared" ref="H65" si="202">IF(D65="","",AVERAGE(D62:D66))</f>
        <v>0.63580000000000003</v>
      </c>
      <c r="I65" s="94">
        <f t="shared" ref="I65" si="203">IF(D65="","",_xlfn.STDEV.S(D62:D66))</f>
        <v>4.8225511920559218E-2</v>
      </c>
      <c r="J65" s="77">
        <f t="shared" si="25"/>
        <v>7.5850128846428458E-2</v>
      </c>
      <c r="K65" s="132">
        <f>IF(D65="","",D65*'Table 2'!D65)</f>
        <v>464.07749999999999</v>
      </c>
      <c r="L65" s="68" t="s">
        <v>23</v>
      </c>
      <c r="M65" s="135">
        <f>IF(D65="","",F65*'Table 2'!D65)</f>
        <v>0.71950000000000003</v>
      </c>
      <c r="N65" s="71">
        <f t="shared" si="26"/>
        <v>-2.2952835753590728E-3</v>
      </c>
      <c r="O65" s="14">
        <f t="shared" ref="O65" si="204">IF(D65="","",AVERAGE(K62:K66))</f>
        <v>465.14514000000008</v>
      </c>
      <c r="P65" s="73">
        <f t="shared" ref="P65" si="205">IF(D65="","",_xlfn.STDEV.S(K62:K66))</f>
        <v>34.052346649651064</v>
      </c>
      <c r="Q65" s="9">
        <f t="shared" si="29"/>
        <v>7.3208002666976288E-2</v>
      </c>
      <c r="R65" s="126">
        <f>IF(K65="","",K65/VLOOKUP('Table 3'!A65,'Table 1'!$A$3:$E$999,5,FALSE))</f>
        <v>0.92815499999999995</v>
      </c>
      <c r="S65" s="58" t="s">
        <v>23</v>
      </c>
      <c r="T65" s="52">
        <f>IF(M65="","",M65/VLOOKUP(A65,'Table 1'!$A$3:$E$999,5,FALSE))</f>
        <v>1.439E-3</v>
      </c>
    </row>
    <row r="66" spans="1:20" s="139" customFormat="1" ht="16" thickBot="1" x14ac:dyDescent="0.25">
      <c r="A66" s="29" t="str">
        <f t="shared" ref="A66" si="206">IF(A62="","",A62)</f>
        <v>CIP0008</v>
      </c>
      <c r="B66" s="29"/>
      <c r="C66" s="29" t="str">
        <f>IF(A66="","",LOOKUP(A66,'Table 1'!$A$3:$A$9999,'Table 1'!$I$3:$I$9999))</f>
        <v>ETH</v>
      </c>
      <c r="D66" s="122">
        <v>0.55100000000000005</v>
      </c>
      <c r="E66" s="67" t="s">
        <v>23</v>
      </c>
      <c r="F66" s="81">
        <v>1E-3</v>
      </c>
      <c r="G66" s="72">
        <f t="shared" si="22"/>
        <v>-0.13337527524378734</v>
      </c>
      <c r="H66" s="78">
        <f t="shared" ref="H66" si="207">IF(D66="","",AVERAGE(D62:D66))</f>
        <v>0.63580000000000003</v>
      </c>
      <c r="I66" s="93">
        <f t="shared" ref="I66" si="208">IF(D66="","",_xlfn.STDEV.S(D62:D66))</f>
        <v>4.8225511920559218E-2</v>
      </c>
      <c r="J66" s="78">
        <f t="shared" si="25"/>
        <v>7.5850128846428458E-2</v>
      </c>
      <c r="K66" s="133">
        <f>IF(D66="","",D66*'Table 2'!D66)</f>
        <v>407.62979999999999</v>
      </c>
      <c r="L66" s="67" t="s">
        <v>23</v>
      </c>
      <c r="M66" s="136">
        <f>IF(D66="","",F66*'Table 2'!D66)</f>
        <v>0.73980000000000001</v>
      </c>
      <c r="N66" s="72">
        <f t="shared" si="26"/>
        <v>-0.12365030837471522</v>
      </c>
      <c r="O66" s="13">
        <f t="shared" ref="O66" si="209">IF(D66="","",AVERAGE(K62:K66))</f>
        <v>465.14514000000008</v>
      </c>
      <c r="P66" s="74">
        <f t="shared" ref="P66" si="210">IF(D66="","",_xlfn.STDEV.S(K62:K66))</f>
        <v>34.052346649651064</v>
      </c>
      <c r="Q66" s="8">
        <f t="shared" si="29"/>
        <v>7.3208002666976288E-2</v>
      </c>
      <c r="R66" s="166">
        <f>IF(K66="","",K66/VLOOKUP('Table 3'!A66,'Table 1'!$A$3:$E$999,5,FALSE))</f>
        <v>0.81525959999999997</v>
      </c>
      <c r="S66" s="57" t="s">
        <v>23</v>
      </c>
      <c r="T66" s="51">
        <f>IF(M66="","",M66/VLOOKUP(A66,'Table 1'!$A$3:$E$999,5,FALSE))</f>
        <v>1.4796E-3</v>
      </c>
    </row>
    <row r="67" spans="1:20" s="139" customFormat="1" x14ac:dyDescent="0.2">
      <c r="A67" s="113" t="s">
        <v>73</v>
      </c>
      <c r="B67" s="113"/>
      <c r="C67" s="31" t="str">
        <f>IF(A67="","",LOOKUP(A67,'Table 1'!$A$3:$A$9999,'Table 1'!$I$3:$I$9999))</f>
        <v>ETH</v>
      </c>
      <c r="D67" s="120">
        <v>0.56999999999999995</v>
      </c>
      <c r="E67" s="66" t="s">
        <v>23</v>
      </c>
      <c r="F67" s="79">
        <v>2E-3</v>
      </c>
      <c r="G67" s="70">
        <f t="shared" si="22"/>
        <v>-3.7162162162162199E-2</v>
      </c>
      <c r="H67" s="76">
        <f t="shared" ref="H67" si="211">IF(D67="","",AVERAGE(D67:D71))</f>
        <v>0.59199999999999997</v>
      </c>
      <c r="I67" s="76">
        <f t="shared" ref="I67" si="212">IF(D67="","",_xlfn.STDEV.S(D67:D71))</f>
        <v>1.555634918610406E-2</v>
      </c>
      <c r="J67" s="76">
        <f t="shared" si="25"/>
        <v>2.6277616868419021E-2</v>
      </c>
      <c r="K67" s="131">
        <f>IF(D67="","",D67*'Table 2'!D67)</f>
        <v>452.06699999999995</v>
      </c>
      <c r="L67" s="66" t="s">
        <v>23</v>
      </c>
      <c r="M67" s="134">
        <f>IF(D67="","",F67*'Table 2'!D67)</f>
        <v>1.5862000000000001</v>
      </c>
      <c r="N67" s="70">
        <f t="shared" si="26"/>
        <v>-5.0703842874284574E-2</v>
      </c>
      <c r="O67" s="15">
        <f t="shared" ref="O67" si="213">IF(D67="","",AVERAGE(K67:K71))</f>
        <v>476.21281999999991</v>
      </c>
      <c r="P67" s="15">
        <f t="shared" ref="P67" si="214">IF(D67="","",_xlfn.STDEV.S(K67:K71))</f>
        <v>14.651504079684111</v>
      </c>
      <c r="Q67" s="10">
        <f t="shared" si="29"/>
        <v>3.0766714931538621E-2</v>
      </c>
      <c r="R67" s="137">
        <f>IF(K67="","",K67/VLOOKUP('Table 3'!A67,'Table 1'!$A$3:$E$999,5,FALSE))</f>
        <v>0.90413399999999988</v>
      </c>
      <c r="S67" s="59" t="s">
        <v>23</v>
      </c>
      <c r="T67" s="53">
        <f>IF(M67="","",M67/VLOOKUP(A67,'Table 1'!$A$3:$E$999,5,FALSE))</f>
        <v>3.1724000000000001E-3</v>
      </c>
    </row>
    <row r="68" spans="1:20" s="139" customFormat="1" x14ac:dyDescent="0.2">
      <c r="A68" s="30" t="str">
        <f t="shared" ref="A68" si="215">IF(A67="","",A67)</f>
        <v>CIP0009</v>
      </c>
      <c r="B68" s="30"/>
      <c r="C68" s="30" t="str">
        <f>IF(A68="","",LOOKUP(A68,'Table 1'!$A$3:$A$9999,'Table 1'!$I$3:$I$9999))</f>
        <v>ETH</v>
      </c>
      <c r="D68" s="121">
        <v>0.59499999999999997</v>
      </c>
      <c r="E68" s="68" t="s">
        <v>23</v>
      </c>
      <c r="F68" s="80">
        <v>1E-3</v>
      </c>
      <c r="G68" s="71">
        <f t="shared" si="22"/>
        <v>5.0675675675675722E-3</v>
      </c>
      <c r="H68" s="77">
        <f t="shared" ref="H68" si="216">IF(D68="","",AVERAGE(D67:D71))</f>
        <v>0.59199999999999997</v>
      </c>
      <c r="I68" s="94">
        <f t="shared" ref="I68" si="217">IF(D68="","",_xlfn.STDEV.S(D67:D71))</f>
        <v>1.555634918610406E-2</v>
      </c>
      <c r="J68" s="77">
        <f t="shared" si="25"/>
        <v>2.6277616868419021E-2</v>
      </c>
      <c r="K68" s="132">
        <f>IF(D68="","",D68*'Table 2'!D68)</f>
        <v>481.29549999999995</v>
      </c>
      <c r="L68" s="68" t="s">
        <v>23</v>
      </c>
      <c r="M68" s="135">
        <f>IF(D68="","",F68*'Table 2'!D68)</f>
        <v>0.80889999999999995</v>
      </c>
      <c r="N68" s="71">
        <f t="shared" si="26"/>
        <v>1.0673127195525815E-2</v>
      </c>
      <c r="O68" s="14">
        <f t="shared" ref="O68" si="218">IF(D68="","",AVERAGE(K67:K71))</f>
        <v>476.21281999999991</v>
      </c>
      <c r="P68" s="73">
        <f t="shared" ref="P68" si="219">IF(D68="","",_xlfn.STDEV.S(K67:K71))</f>
        <v>14.651504079684111</v>
      </c>
      <c r="Q68" s="9">
        <f t="shared" si="29"/>
        <v>3.0766714931538621E-2</v>
      </c>
      <c r="R68" s="126">
        <f>IF(K68="","",K68/VLOOKUP('Table 3'!A68,'Table 1'!$A$3:$E$999,5,FALSE))</f>
        <v>0.96259099999999986</v>
      </c>
      <c r="S68" s="58" t="s">
        <v>23</v>
      </c>
      <c r="T68" s="52">
        <f>IF(M68="","",M68/VLOOKUP(A68,'Table 1'!$A$3:$E$999,5,FALSE))</f>
        <v>1.6178E-3</v>
      </c>
    </row>
    <row r="69" spans="1:20" s="139" customFormat="1" x14ac:dyDescent="0.2">
      <c r="A69" s="30" t="str">
        <f t="shared" ref="A69" si="220">IF(A67="","",A67)</f>
        <v>CIP0009</v>
      </c>
      <c r="B69" s="30"/>
      <c r="C69" s="30" t="str">
        <f>IF(A69="","",LOOKUP(A69,'Table 1'!$A$3:$A$9999,'Table 1'!$I$3:$I$9999))</f>
        <v>ETH</v>
      </c>
      <c r="D69" s="121">
        <v>0.59499999999999997</v>
      </c>
      <c r="E69" s="68" t="s">
        <v>23</v>
      </c>
      <c r="F69" s="80">
        <v>1E-3</v>
      </c>
      <c r="G69" s="71">
        <f t="shared" si="22"/>
        <v>5.0675675675675722E-3</v>
      </c>
      <c r="H69" s="77">
        <f t="shared" ref="H69" si="221">IF(D69="","",AVERAGE(D67:D71))</f>
        <v>0.59199999999999997</v>
      </c>
      <c r="I69" s="94">
        <f t="shared" ref="I69" si="222">IF(D69="","",_xlfn.STDEV.S(D67:D71))</f>
        <v>1.555634918610406E-2</v>
      </c>
      <c r="J69" s="77">
        <f t="shared" si="25"/>
        <v>2.6277616868419021E-2</v>
      </c>
      <c r="K69" s="132">
        <f>IF(D69="","",D69*'Table 2'!D69)</f>
        <v>477.42799999999994</v>
      </c>
      <c r="L69" s="68" t="s">
        <v>23</v>
      </c>
      <c r="M69" s="135">
        <f>IF(D69="","",F69*'Table 2'!D69)</f>
        <v>0.8024</v>
      </c>
      <c r="N69" s="71">
        <f t="shared" si="26"/>
        <v>2.5517582663986921E-3</v>
      </c>
      <c r="O69" s="14">
        <f t="shared" ref="O69" si="223">IF(D69="","",AVERAGE(K67:K71))</f>
        <v>476.21281999999991</v>
      </c>
      <c r="P69" s="73">
        <f t="shared" ref="P69" si="224">IF(D69="","",_xlfn.STDEV.S(K67:K71))</f>
        <v>14.651504079684111</v>
      </c>
      <c r="Q69" s="9">
        <f t="shared" si="29"/>
        <v>3.0766714931538621E-2</v>
      </c>
      <c r="R69" s="126">
        <f>IF(K69="","",K69/VLOOKUP('Table 3'!A69,'Table 1'!$A$3:$E$999,5,FALSE))</f>
        <v>0.95485599999999993</v>
      </c>
      <c r="S69" s="58" t="s">
        <v>23</v>
      </c>
      <c r="T69" s="52">
        <f>IF(M69="","",M69/VLOOKUP(A69,'Table 1'!$A$3:$E$999,5,FALSE))</f>
        <v>1.6048E-3</v>
      </c>
    </row>
    <row r="70" spans="1:20" s="139" customFormat="1" x14ac:dyDescent="0.2">
      <c r="A70" s="30" t="str">
        <f t="shared" ref="A70" si="225">IF(A67="","",A67)</f>
        <v>CIP0009</v>
      </c>
      <c r="B70" s="30"/>
      <c r="C70" s="30" t="str">
        <f>IF(A70="","",LOOKUP(A70,'Table 1'!$A$3:$A$9999,'Table 1'!$I$3:$I$9999))</f>
        <v>ETH</v>
      </c>
      <c r="D70" s="121">
        <v>0.58699999999999997</v>
      </c>
      <c r="E70" s="68" t="s">
        <v>23</v>
      </c>
      <c r="F70" s="80">
        <v>2E-3</v>
      </c>
      <c r="G70" s="71">
        <f t="shared" si="22"/>
        <v>-8.4459459459459534E-3</v>
      </c>
      <c r="H70" s="77">
        <f t="shared" ref="H70" si="226">IF(D70="","",AVERAGE(D67:D71))</f>
        <v>0.59199999999999997</v>
      </c>
      <c r="I70" s="94">
        <f t="shared" ref="I70" si="227">IF(D70="","",_xlfn.STDEV.S(D67:D71))</f>
        <v>1.555634918610406E-2</v>
      </c>
      <c r="J70" s="77">
        <f t="shared" si="25"/>
        <v>2.6277616868419021E-2</v>
      </c>
      <c r="K70" s="132">
        <f>IF(D70="","",D70*'Table 2'!D70)</f>
        <v>478.46369999999996</v>
      </c>
      <c r="L70" s="68" t="s">
        <v>23</v>
      </c>
      <c r="M70" s="135">
        <f>IF(D70="","",F70*'Table 2'!D70)</f>
        <v>1.6302000000000001</v>
      </c>
      <c r="N70" s="71">
        <f t="shared" si="26"/>
        <v>4.7266262172447442E-3</v>
      </c>
      <c r="O70" s="14">
        <f t="shared" ref="O70" si="228">IF(D70="","",AVERAGE(K67:K71))</f>
        <v>476.21281999999991</v>
      </c>
      <c r="P70" s="73">
        <f t="shared" ref="P70" si="229">IF(D70="","",_xlfn.STDEV.S(K67:K71))</f>
        <v>14.651504079684111</v>
      </c>
      <c r="Q70" s="9">
        <f t="shared" si="29"/>
        <v>3.0766714931538621E-2</v>
      </c>
      <c r="R70" s="126">
        <f>IF(K70="","",K70/VLOOKUP('Table 3'!A70,'Table 1'!$A$3:$E$999,5,FALSE))</f>
        <v>0.95692739999999987</v>
      </c>
      <c r="S70" s="58" t="s">
        <v>23</v>
      </c>
      <c r="T70" s="52">
        <f>IF(M70="","",M70/VLOOKUP(A70,'Table 1'!$A$3:$E$999,5,FALSE))</f>
        <v>3.2604000000000001E-3</v>
      </c>
    </row>
    <row r="71" spans="1:20" s="139" customFormat="1" ht="16" thickBot="1" x14ac:dyDescent="0.25">
      <c r="A71" s="29" t="str">
        <f t="shared" ref="A71" si="230">IF(A67="","",A67)</f>
        <v>CIP0009</v>
      </c>
      <c r="B71" s="29"/>
      <c r="C71" s="29" t="str">
        <f>IF(A71="","",LOOKUP(A71,'Table 1'!$A$3:$A$9999,'Table 1'!$I$3:$I$9999))</f>
        <v>ETH</v>
      </c>
      <c r="D71" s="122">
        <v>0.61299999999999999</v>
      </c>
      <c r="E71" s="67" t="s">
        <v>23</v>
      </c>
      <c r="F71" s="81">
        <v>2E-3</v>
      </c>
      <c r="G71" s="72">
        <f t="shared" si="22"/>
        <v>3.5472972972973006E-2</v>
      </c>
      <c r="H71" s="78">
        <f t="shared" ref="H71" si="231">IF(D71="","",AVERAGE(D67:D71))</f>
        <v>0.59199999999999997</v>
      </c>
      <c r="I71" s="93">
        <f t="shared" ref="I71" si="232">IF(D71="","",_xlfn.STDEV.S(D67:D71))</f>
        <v>1.555634918610406E-2</v>
      </c>
      <c r="J71" s="78">
        <f t="shared" si="25"/>
        <v>2.6277616868419021E-2</v>
      </c>
      <c r="K71" s="133">
        <f>IF(D71="","",D71*'Table 2'!D71)</f>
        <v>491.80989999999997</v>
      </c>
      <c r="L71" s="67" t="s">
        <v>23</v>
      </c>
      <c r="M71" s="136">
        <f>IF(D71="","",F71*'Table 2'!D71)</f>
        <v>1.6046</v>
      </c>
      <c r="N71" s="72">
        <f t="shared" si="26"/>
        <v>3.2752331195115801E-2</v>
      </c>
      <c r="O71" s="13">
        <f t="shared" ref="O71" si="233">IF(D71="","",AVERAGE(K67:K71))</f>
        <v>476.21281999999991</v>
      </c>
      <c r="P71" s="74">
        <f t="shared" ref="P71" si="234">IF(D71="","",_xlfn.STDEV.S(K67:K71))</f>
        <v>14.651504079684111</v>
      </c>
      <c r="Q71" s="8">
        <f t="shared" si="29"/>
        <v>3.0766714931538621E-2</v>
      </c>
      <c r="R71" s="127">
        <f>IF(K71="","",K71/VLOOKUP('Table 3'!A71,'Table 1'!$A$3:$E$999,5,FALSE))</f>
        <v>0.98361979999999993</v>
      </c>
      <c r="S71" s="57" t="s">
        <v>23</v>
      </c>
      <c r="T71" s="51">
        <f>IF(M71="","",M71/VLOOKUP(A71,'Table 1'!$A$3:$E$999,5,FALSE))</f>
        <v>3.2092000000000002E-3</v>
      </c>
    </row>
    <row r="72" spans="1:20" s="139" customFormat="1" x14ac:dyDescent="0.2">
      <c r="A72" s="113" t="s">
        <v>77</v>
      </c>
      <c r="B72" s="113"/>
      <c r="C72" s="31" t="str">
        <f>IF(A72="","",LOOKUP(A72,'Table 1'!$A$3:$A$9999,'Table 1'!$I$3:$I$9999))</f>
        <v>ETH</v>
      </c>
      <c r="D72" s="120">
        <v>0.68700000000000006</v>
      </c>
      <c r="E72" s="66" t="s">
        <v>23</v>
      </c>
      <c r="F72" s="79">
        <v>1E-3</v>
      </c>
      <c r="G72" s="70">
        <f t="shared" si="22"/>
        <v>-1.264731244610493E-2</v>
      </c>
      <c r="H72" s="76">
        <f t="shared" ref="H72" si="235">IF(D72="","",AVERAGE(D72:D76))</f>
        <v>0.69579999999999986</v>
      </c>
      <c r="I72" s="76">
        <f t="shared" ref="I72" si="236">IF(D72="","",_xlfn.STDEV.S(D72:D76))</f>
        <v>6.1806148561449432E-3</v>
      </c>
      <c r="J72" s="76">
        <f t="shared" si="25"/>
        <v>8.8827462721255308E-3</v>
      </c>
      <c r="K72" s="131">
        <f>IF(D72="","",D72*'Table 2'!D72)</f>
        <v>510.16620000000006</v>
      </c>
      <c r="L72" s="66" t="s">
        <v>23</v>
      </c>
      <c r="M72" s="134">
        <f>IF(D72="","",F72*'Table 2'!D72)</f>
        <v>0.74260000000000004</v>
      </c>
      <c r="N72" s="70">
        <f t="shared" si="26"/>
        <v>-1.7623711936943773E-2</v>
      </c>
      <c r="O72" s="15">
        <f t="shared" ref="O72" si="237">IF(D72="","",AVERAGE(K72:K76))</f>
        <v>519.31852000000003</v>
      </c>
      <c r="P72" s="15">
        <f t="shared" ref="P72" si="238">IF(D72="","",_xlfn.STDEV.S(K72:K76))</f>
        <v>8.7675910210273749</v>
      </c>
      <c r="Q72" s="10">
        <f t="shared" si="29"/>
        <v>1.6882877623981857E-2</v>
      </c>
      <c r="R72" s="137">
        <f>IF(K72="","",K72/VLOOKUP('Table 3'!A72,'Table 1'!$A$3:$E$999,5,FALSE))</f>
        <v>1.0203324</v>
      </c>
      <c r="S72" s="59" t="s">
        <v>23</v>
      </c>
      <c r="T72" s="53">
        <f>IF(M72="","",M72/VLOOKUP(A72,'Table 1'!$A$3:$E$999,5,FALSE))</f>
        <v>1.4852000000000001E-3</v>
      </c>
    </row>
    <row r="73" spans="1:20" s="139" customFormat="1" x14ac:dyDescent="0.2">
      <c r="A73" s="30" t="str">
        <f t="shared" ref="A73" si="239">IF(A72="","",A72)</f>
        <v>CIP0010</v>
      </c>
      <c r="B73" s="30"/>
      <c r="C73" s="30" t="str">
        <f>IF(A73="","",LOOKUP(A73,'Table 1'!$A$3:$A$9999,'Table 1'!$I$3:$I$9999))</f>
        <v>ETH</v>
      </c>
      <c r="D73" s="121">
        <v>0.69799999999999995</v>
      </c>
      <c r="E73" s="68" t="s">
        <v>23</v>
      </c>
      <c r="F73" s="80">
        <v>1E-3</v>
      </c>
      <c r="G73" s="71">
        <f t="shared" si="22"/>
        <v>3.1618281115264315E-3</v>
      </c>
      <c r="H73" s="77">
        <f t="shared" ref="H73" si="240">IF(D73="","",AVERAGE(D72:D76))</f>
        <v>0.69579999999999986</v>
      </c>
      <c r="I73" s="94">
        <f t="shared" ref="I73" si="241">IF(D73="","",_xlfn.STDEV.S(D72:D76))</f>
        <v>6.1806148561449432E-3</v>
      </c>
      <c r="J73" s="77">
        <f t="shared" si="25"/>
        <v>8.8827462721255308E-3</v>
      </c>
      <c r="K73" s="132">
        <f>IF(D73="","",D73*'Table 2'!D73)</f>
        <v>527.68799999999999</v>
      </c>
      <c r="L73" s="68" t="s">
        <v>23</v>
      </c>
      <c r="M73" s="135">
        <f>IF(D73="","",F73*'Table 2'!D73)</f>
        <v>0.75600000000000001</v>
      </c>
      <c r="N73" s="71">
        <f t="shared" si="26"/>
        <v>1.6116274844193795E-2</v>
      </c>
      <c r="O73" s="14">
        <f t="shared" ref="O73" si="242">IF(D73="","",AVERAGE(K72:K76))</f>
        <v>519.31852000000003</v>
      </c>
      <c r="P73" s="73">
        <f t="shared" ref="P73" si="243">IF(D73="","",_xlfn.STDEV.S(K72:K76))</f>
        <v>8.7675910210273749</v>
      </c>
      <c r="Q73" s="9">
        <f t="shared" si="29"/>
        <v>1.6882877623981857E-2</v>
      </c>
      <c r="R73" s="126">
        <f>IF(K73="","",K73/VLOOKUP('Table 3'!A73,'Table 1'!$A$3:$E$999,5,FALSE))</f>
        <v>1.0553759999999999</v>
      </c>
      <c r="S73" s="58" t="s">
        <v>23</v>
      </c>
      <c r="T73" s="52">
        <f>IF(M73="","",M73/VLOOKUP(A73,'Table 1'!$A$3:$E$999,5,FALSE))</f>
        <v>1.5120000000000001E-3</v>
      </c>
    </row>
    <row r="74" spans="1:20" s="139" customFormat="1" x14ac:dyDescent="0.2">
      <c r="A74" s="30" t="str">
        <f t="shared" ref="A74" si="244">IF(A72="","",A72)</f>
        <v>CIP0010</v>
      </c>
      <c r="B74" s="30"/>
      <c r="C74" s="30" t="str">
        <f>IF(A74="","",LOOKUP(A74,'Table 1'!$A$3:$A$9999,'Table 1'!$I$3:$I$9999))</f>
        <v>ETH</v>
      </c>
      <c r="D74" s="121">
        <v>0.69399999999999995</v>
      </c>
      <c r="E74" s="68" t="s">
        <v>23</v>
      </c>
      <c r="F74" s="80">
        <v>1E-3</v>
      </c>
      <c r="G74" s="71">
        <f t="shared" si="22"/>
        <v>-2.5869502730668484E-3</v>
      </c>
      <c r="H74" s="77">
        <f t="shared" ref="H74" si="245">IF(D74="","",AVERAGE(D72:D76))</f>
        <v>0.69579999999999986</v>
      </c>
      <c r="I74" s="94">
        <f t="shared" ref="I74" si="246">IF(D74="","",_xlfn.STDEV.S(D72:D76))</f>
        <v>6.1806148561449432E-3</v>
      </c>
      <c r="J74" s="77">
        <f t="shared" si="25"/>
        <v>8.8827462721255308E-3</v>
      </c>
      <c r="K74" s="132">
        <f>IF(D74="","",D74*'Table 2'!D74)</f>
        <v>520.22239999999999</v>
      </c>
      <c r="L74" s="68" t="s">
        <v>23</v>
      </c>
      <c r="M74" s="135">
        <f>IF(D74="","",F74*'Table 2'!D74)</f>
        <v>0.74960000000000004</v>
      </c>
      <c r="N74" s="71">
        <f t="shared" si="26"/>
        <v>1.7405117768570207E-3</v>
      </c>
      <c r="O74" s="14">
        <f t="shared" ref="O74" si="247">IF(D74="","",AVERAGE(K72:K76))</f>
        <v>519.31852000000003</v>
      </c>
      <c r="P74" s="73">
        <f t="shared" ref="P74" si="248">IF(D74="","",_xlfn.STDEV.S(K72:K76))</f>
        <v>8.7675910210273749</v>
      </c>
      <c r="Q74" s="9">
        <f t="shared" si="29"/>
        <v>1.6882877623981857E-2</v>
      </c>
      <c r="R74" s="126">
        <f>IF(K74="","",K74/VLOOKUP('Table 3'!A74,'Table 1'!$A$3:$E$999,5,FALSE))</f>
        <v>1.0404447999999999</v>
      </c>
      <c r="S74" s="58" t="s">
        <v>23</v>
      </c>
      <c r="T74" s="52">
        <f>IF(M74="","",M74/VLOOKUP(A74,'Table 1'!$A$3:$E$999,5,FALSE))</f>
        <v>1.4992E-3</v>
      </c>
    </row>
    <row r="75" spans="1:20" s="139" customFormat="1" x14ac:dyDescent="0.2">
      <c r="A75" s="30" t="str">
        <f t="shared" ref="A75" si="249">IF(A72="","",A72)</f>
        <v>CIP0010</v>
      </c>
      <c r="B75" s="30"/>
      <c r="C75" s="30" t="str">
        <f>IF(A75="","",LOOKUP(A75,'Table 1'!$A$3:$A$9999,'Table 1'!$I$3:$I$9999))</f>
        <v>ETH</v>
      </c>
      <c r="D75" s="121">
        <v>0.70399999999999996</v>
      </c>
      <c r="E75" s="68" t="s">
        <v>23</v>
      </c>
      <c r="F75" s="80">
        <v>1E-3</v>
      </c>
      <c r="G75" s="71">
        <f t="shared" si="22"/>
        <v>1.1784995688416351E-2</v>
      </c>
      <c r="H75" s="77">
        <f t="shared" ref="H75" si="250">IF(D75="","",AVERAGE(D72:D76))</f>
        <v>0.69579999999999986</v>
      </c>
      <c r="I75" s="94">
        <f t="shared" ref="I75" si="251">IF(D75="","",_xlfn.STDEV.S(D72:D76))</f>
        <v>6.1806148561449432E-3</v>
      </c>
      <c r="J75" s="77">
        <f t="shared" si="25"/>
        <v>8.8827462721255308E-3</v>
      </c>
      <c r="K75" s="132">
        <f>IF(D75="","",D75*'Table 2'!D75)</f>
        <v>528</v>
      </c>
      <c r="L75" s="68" t="s">
        <v>23</v>
      </c>
      <c r="M75" s="135">
        <f>IF(D75="","",F75*'Table 2'!D75)</f>
        <v>0.75</v>
      </c>
      <c r="N75" s="71">
        <f t="shared" si="26"/>
        <v>1.6717062199129669E-2</v>
      </c>
      <c r="O75" s="14">
        <f t="shared" ref="O75" si="252">IF(D75="","",AVERAGE(K72:K76))</f>
        <v>519.31852000000003</v>
      </c>
      <c r="P75" s="73">
        <f t="shared" ref="P75" si="253">IF(D75="","",_xlfn.STDEV.S(K72:K76))</f>
        <v>8.7675910210273749</v>
      </c>
      <c r="Q75" s="9">
        <f t="shared" si="29"/>
        <v>1.6882877623981857E-2</v>
      </c>
      <c r="R75" s="126">
        <f>IF(K75="","",K75/VLOOKUP('Table 3'!A75,'Table 1'!$A$3:$E$999,5,FALSE))</f>
        <v>1.056</v>
      </c>
      <c r="S75" s="58" t="s">
        <v>23</v>
      </c>
      <c r="T75" s="52">
        <f>IF(M75="","",M75/VLOOKUP(A75,'Table 1'!$A$3:$E$999,5,FALSE))</f>
        <v>1.5E-3</v>
      </c>
    </row>
    <row r="76" spans="1:20" s="139" customFormat="1" ht="16" thickBot="1" x14ac:dyDescent="0.25">
      <c r="A76" s="29" t="str">
        <f t="shared" ref="A76" si="254">IF(A72="","",A72)</f>
        <v>CIP0010</v>
      </c>
      <c r="B76" s="29"/>
      <c r="C76" s="29" t="str">
        <f>IF(A76="","",LOOKUP(A76,'Table 1'!$A$3:$A$9999,'Table 1'!$I$3:$I$9999))</f>
        <v>ETH</v>
      </c>
      <c r="D76" s="122">
        <v>0.69599999999999995</v>
      </c>
      <c r="E76" s="67" t="s">
        <v>23</v>
      </c>
      <c r="F76" s="81">
        <v>1E-3</v>
      </c>
      <c r="G76" s="72">
        <f t="shared" si="22"/>
        <v>2.8743891922979167E-4</v>
      </c>
      <c r="H76" s="78">
        <f t="shared" ref="H76" si="255">IF(D76="","",AVERAGE(D72:D76))</f>
        <v>0.69579999999999986</v>
      </c>
      <c r="I76" s="93">
        <f t="shared" ref="I76" si="256">IF(D76="","",_xlfn.STDEV.S(D72:D76))</f>
        <v>6.1806148561449432E-3</v>
      </c>
      <c r="J76" s="78">
        <f t="shared" si="25"/>
        <v>8.8827462721255308E-3</v>
      </c>
      <c r="K76" s="133">
        <f>IF(D76="","",D76*'Table 2'!D76)</f>
        <v>510.51599999999996</v>
      </c>
      <c r="L76" s="67" t="s">
        <v>23</v>
      </c>
      <c r="M76" s="136">
        <f>IF(D76="","",F76*'Table 2'!D76)</f>
        <v>0.73350000000000004</v>
      </c>
      <c r="N76" s="72">
        <f t="shared" si="26"/>
        <v>-1.695013688323704E-2</v>
      </c>
      <c r="O76" s="13">
        <f t="shared" ref="O76" si="257">IF(D76="","",AVERAGE(K72:K76))</f>
        <v>519.31852000000003</v>
      </c>
      <c r="P76" s="74">
        <f t="shared" ref="P76" si="258">IF(D76="","",_xlfn.STDEV.S(K72:K76))</f>
        <v>8.7675910210273749</v>
      </c>
      <c r="Q76" s="8">
        <f t="shared" si="29"/>
        <v>1.6882877623981857E-2</v>
      </c>
      <c r="R76" s="127">
        <f>IF(K76="","",K76/VLOOKUP('Table 3'!A76,'Table 1'!$A$3:$E$999,5,FALSE))</f>
        <v>1.0210319999999999</v>
      </c>
      <c r="S76" s="57" t="s">
        <v>23</v>
      </c>
      <c r="T76" s="51">
        <f>IF(M76="","",M76/VLOOKUP(A76,'Table 1'!$A$3:$E$999,5,FALSE))</f>
        <v>1.467E-3</v>
      </c>
    </row>
    <row r="77" spans="1:20" s="139" customFormat="1" x14ac:dyDescent="0.2">
      <c r="A77" s="113" t="s">
        <v>78</v>
      </c>
      <c r="B77" s="113"/>
      <c r="C77" s="31" t="str">
        <f>IF(A77="","",LOOKUP(A77,'Table 1'!$A$3:$A$9999,'Table 1'!$I$3:$I$9999))</f>
        <v>ETH</v>
      </c>
      <c r="D77" s="120">
        <v>0.58199999999999996</v>
      </c>
      <c r="E77" s="66" t="s">
        <v>23</v>
      </c>
      <c r="F77" s="79">
        <v>5.0000000000000001E-3</v>
      </c>
      <c r="G77" s="70">
        <f t="shared" si="22"/>
        <v>-7.8822412155745591E-2</v>
      </c>
      <c r="H77" s="76">
        <f t="shared" ref="H77" si="259">IF(D77="","",AVERAGE(D77:D81))</f>
        <v>0.63180000000000003</v>
      </c>
      <c r="I77" s="76">
        <f t="shared" ref="I77" si="260">IF(D77="","",_xlfn.STDEV.S(D77:D81))</f>
        <v>3.0433534135883754E-2</v>
      </c>
      <c r="J77" s="76">
        <f t="shared" si="25"/>
        <v>4.8169569699087929E-2</v>
      </c>
      <c r="K77" s="131">
        <f>IF(D77="","",D77*'Table 2'!D77)</f>
        <v>464.43599999999998</v>
      </c>
      <c r="L77" s="66" t="s">
        <v>23</v>
      </c>
      <c r="M77" s="134">
        <f>IF(D77="","",F77*'Table 2'!D77)</f>
        <v>3.99</v>
      </c>
      <c r="N77" s="70">
        <f t="shared" si="26"/>
        <v>-7.6200031347887623E-2</v>
      </c>
      <c r="O77" s="15">
        <f t="shared" ref="O77" si="261">IF(D77="","",AVERAGE(K77:K81))</f>
        <v>502.74520000000001</v>
      </c>
      <c r="P77" s="15">
        <f t="shared" ref="P77" si="262">IF(D77="","",_xlfn.STDEV.S(K77:K81))</f>
        <v>23.272023874171332</v>
      </c>
      <c r="Q77" s="10">
        <f t="shared" si="29"/>
        <v>4.6289897694043285E-2</v>
      </c>
      <c r="R77" s="137">
        <f>IF(K77="","",K77/VLOOKUP('Table 3'!A77,'Table 1'!$A$3:$E$999,5,FALSE))</f>
        <v>0.92887199999999992</v>
      </c>
      <c r="S77" s="59" t="s">
        <v>23</v>
      </c>
      <c r="T77" s="53">
        <f>IF(M77="","",M77/VLOOKUP(A77,'Table 1'!$A$3:$E$999,5,FALSE))</f>
        <v>7.980000000000001E-3</v>
      </c>
    </row>
    <row r="78" spans="1:20" s="139" customFormat="1" x14ac:dyDescent="0.2">
      <c r="A78" s="30" t="str">
        <f t="shared" ref="A78" si="263">IF(A77="","",A77)</f>
        <v>CIP0011</v>
      </c>
      <c r="B78" s="30"/>
      <c r="C78" s="30" t="str">
        <f>IF(A78="","",LOOKUP(A78,'Table 1'!$A$3:$A$9999,'Table 1'!$I$3:$I$9999))</f>
        <v>ETH</v>
      </c>
      <c r="D78" s="121">
        <v>0.65500000000000003</v>
      </c>
      <c r="E78" s="68" t="s">
        <v>23</v>
      </c>
      <c r="F78" s="80">
        <v>2E-3</v>
      </c>
      <c r="G78" s="71">
        <f t="shared" si="22"/>
        <v>3.6720481164925607E-2</v>
      </c>
      <c r="H78" s="77">
        <f t="shared" ref="H78" si="264">IF(D78="","",AVERAGE(D77:D81))</f>
        <v>0.63180000000000003</v>
      </c>
      <c r="I78" s="94">
        <f t="shared" ref="I78" si="265">IF(D78="","",_xlfn.STDEV.S(D77:D81))</f>
        <v>3.0433534135883754E-2</v>
      </c>
      <c r="J78" s="77">
        <f t="shared" si="25"/>
        <v>4.8169569699087929E-2</v>
      </c>
      <c r="K78" s="132">
        <f>IF(D78="","",D78*'Table 2'!D78)</f>
        <v>521.38</v>
      </c>
      <c r="L78" s="68" t="s">
        <v>23</v>
      </c>
      <c r="M78" s="135">
        <f>IF(D78="","",F78*'Table 2'!D78)</f>
        <v>1.5920000000000001</v>
      </c>
      <c r="N78" s="71">
        <f t="shared" si="26"/>
        <v>3.7066092326689511E-2</v>
      </c>
      <c r="O78" s="14">
        <f t="shared" ref="O78" si="266">IF(D78="","",AVERAGE(K77:K81))</f>
        <v>502.74520000000001</v>
      </c>
      <c r="P78" s="73">
        <f t="shared" ref="P78" si="267">IF(D78="","",_xlfn.STDEV.S(K77:K81))</f>
        <v>23.272023874171332</v>
      </c>
      <c r="Q78" s="9">
        <f t="shared" si="29"/>
        <v>4.6289897694043285E-2</v>
      </c>
      <c r="R78" s="126">
        <f>IF(K78="","",K78/VLOOKUP('Table 3'!A78,'Table 1'!$A$3:$E$999,5,FALSE))</f>
        <v>1.0427599999999999</v>
      </c>
      <c r="S78" s="58" t="s">
        <v>23</v>
      </c>
      <c r="T78" s="52">
        <f>IF(M78="","",M78/VLOOKUP(A78,'Table 1'!$A$3:$E$999,5,FALSE))</f>
        <v>3.1840000000000002E-3</v>
      </c>
    </row>
    <row r="79" spans="1:20" s="139" customFormat="1" x14ac:dyDescent="0.2">
      <c r="A79" s="30" t="str">
        <f t="shared" ref="A79" si="268">IF(A77="","",A77)</f>
        <v>CIP0011</v>
      </c>
      <c r="B79" s="30"/>
      <c r="C79" s="30" t="str">
        <f>IF(A79="","",LOOKUP(A79,'Table 1'!$A$3:$A$9999,'Table 1'!$I$3:$I$9999))</f>
        <v>ETH</v>
      </c>
      <c r="D79" s="121">
        <v>0.626</v>
      </c>
      <c r="E79" s="68" t="s">
        <v>23</v>
      </c>
      <c r="F79" s="80">
        <v>2E-3</v>
      </c>
      <c r="G79" s="71">
        <f t="shared" si="22"/>
        <v>-9.1801202912314452E-3</v>
      </c>
      <c r="H79" s="77">
        <f t="shared" ref="H79" si="269">IF(D79="","",AVERAGE(D77:D81))</f>
        <v>0.63180000000000003</v>
      </c>
      <c r="I79" s="94">
        <f t="shared" ref="I79" si="270">IF(D79="","",_xlfn.STDEV.S(D77:D81))</f>
        <v>3.0433534135883754E-2</v>
      </c>
      <c r="J79" s="77">
        <f t="shared" si="25"/>
        <v>4.8169569699087929E-2</v>
      </c>
      <c r="K79" s="132">
        <f>IF(D79="","",D79*'Table 2'!D79)</f>
        <v>497.67</v>
      </c>
      <c r="L79" s="68" t="s">
        <v>23</v>
      </c>
      <c r="M79" s="135">
        <f>IF(D79="","",F79*'Table 2'!D79)</f>
        <v>1.59</v>
      </c>
      <c r="N79" s="71">
        <f t="shared" si="26"/>
        <v>-1.009497455172122E-2</v>
      </c>
      <c r="O79" s="14">
        <f t="shared" ref="O79" si="271">IF(D79="","",AVERAGE(K77:K81))</f>
        <v>502.74520000000001</v>
      </c>
      <c r="P79" s="73">
        <f t="shared" ref="P79" si="272">IF(D79="","",_xlfn.STDEV.S(K77:K81))</f>
        <v>23.272023874171332</v>
      </c>
      <c r="Q79" s="9">
        <f t="shared" si="29"/>
        <v>4.6289897694043285E-2</v>
      </c>
      <c r="R79" s="126">
        <f>IF(K79="","",K79/VLOOKUP('Table 3'!A79,'Table 1'!$A$3:$E$999,5,FALSE))</f>
        <v>0.99534</v>
      </c>
      <c r="S79" s="58" t="s">
        <v>23</v>
      </c>
      <c r="T79" s="52">
        <f>IF(M79="","",M79/VLOOKUP(A79,'Table 1'!$A$3:$E$999,5,FALSE))</f>
        <v>3.1800000000000001E-3</v>
      </c>
    </row>
    <row r="80" spans="1:20" s="139" customFormat="1" x14ac:dyDescent="0.2">
      <c r="A80" s="30" t="str">
        <f t="shared" ref="A80" si="273">IF(A77="","",A77)</f>
        <v>CIP0011</v>
      </c>
      <c r="B80" s="30"/>
      <c r="C80" s="30" t="str">
        <f>IF(A80="","",LOOKUP(A80,'Table 1'!$A$3:$A$9999,'Table 1'!$I$3:$I$9999))</f>
        <v>ETH</v>
      </c>
      <c r="D80" s="121">
        <v>0.64</v>
      </c>
      <c r="E80" s="68" t="s">
        <v>23</v>
      </c>
      <c r="F80" s="80">
        <v>2E-3</v>
      </c>
      <c r="G80" s="71">
        <f t="shared" si="22"/>
        <v>1.297879075656851E-2</v>
      </c>
      <c r="H80" s="77">
        <f t="shared" ref="H80" si="274">IF(D80="","",AVERAGE(D77:D81))</f>
        <v>0.63180000000000003</v>
      </c>
      <c r="I80" s="94">
        <f t="shared" ref="I80" si="275">IF(D80="","",_xlfn.STDEV.S(D77:D81))</f>
        <v>3.0433534135883754E-2</v>
      </c>
      <c r="J80" s="77">
        <f t="shared" si="25"/>
        <v>4.8169569699087929E-2</v>
      </c>
      <c r="K80" s="132">
        <f>IF(D80="","",D80*'Table 2'!D80)</f>
        <v>512</v>
      </c>
      <c r="L80" s="68" t="s">
        <v>23</v>
      </c>
      <c r="M80" s="135">
        <f>IF(D80="","",F80*'Table 2'!D80)</f>
        <v>1.6</v>
      </c>
      <c r="N80" s="71">
        <f t="shared" si="26"/>
        <v>1.8408529807942449E-2</v>
      </c>
      <c r="O80" s="14">
        <f t="shared" ref="O80" si="276">IF(D80="","",AVERAGE(K77:K81))</f>
        <v>502.74520000000001</v>
      </c>
      <c r="P80" s="73">
        <f t="shared" ref="P80" si="277">IF(D80="","",_xlfn.STDEV.S(K77:K81))</f>
        <v>23.272023874171332</v>
      </c>
      <c r="Q80" s="9">
        <f t="shared" si="29"/>
        <v>4.6289897694043285E-2</v>
      </c>
      <c r="R80" s="126">
        <f>IF(K80="","",K80/VLOOKUP('Table 3'!A80,'Table 1'!$A$3:$E$999,5,FALSE))</f>
        <v>1.024</v>
      </c>
      <c r="S80" s="58" t="s">
        <v>23</v>
      </c>
      <c r="T80" s="52">
        <f>IF(M80="","",M80/VLOOKUP(A80,'Table 1'!$A$3:$E$999,5,FALSE))</f>
        <v>3.2000000000000002E-3</v>
      </c>
    </row>
    <row r="81" spans="1:20" s="139" customFormat="1" ht="16" thickBot="1" x14ac:dyDescent="0.25">
      <c r="A81" s="29" t="str">
        <f t="shared" ref="A81" si="278">IF(A77="","",A77)</f>
        <v>CIP0011</v>
      </c>
      <c r="B81" s="29"/>
      <c r="C81" s="29" t="str">
        <f>IF(A81="","",LOOKUP(A81,'Table 1'!$A$3:$A$9999,'Table 1'!$I$3:$I$9999))</f>
        <v>ETH</v>
      </c>
      <c r="D81" s="122">
        <v>0.65600000000000003</v>
      </c>
      <c r="E81" s="67" t="s">
        <v>23</v>
      </c>
      <c r="F81" s="81">
        <v>2E-3</v>
      </c>
      <c r="G81" s="72">
        <f t="shared" si="22"/>
        <v>3.8303260525482746E-2</v>
      </c>
      <c r="H81" s="78">
        <f t="shared" ref="H81" si="279">IF(D81="","",AVERAGE(D77:D81))</f>
        <v>0.63180000000000003</v>
      </c>
      <c r="I81" s="93">
        <f t="shared" ref="I81" si="280">IF(D81="","",_xlfn.STDEV.S(D77:D81))</f>
        <v>3.0433534135883754E-2</v>
      </c>
      <c r="J81" s="78">
        <f t="shared" si="25"/>
        <v>4.8169569699087929E-2</v>
      </c>
      <c r="K81" s="133">
        <f>IF(D81="","",D81*'Table 2'!D81)</f>
        <v>518.24</v>
      </c>
      <c r="L81" s="67" t="s">
        <v>23</v>
      </c>
      <c r="M81" s="136">
        <f>IF(D81="","",F81*'Table 2'!D81)</f>
        <v>1.58</v>
      </c>
      <c r="N81" s="72">
        <f t="shared" si="26"/>
        <v>3.0820383764976766E-2</v>
      </c>
      <c r="O81" s="13">
        <f t="shared" ref="O81" si="281">IF(D81="","",AVERAGE(K77:K81))</f>
        <v>502.74520000000001</v>
      </c>
      <c r="P81" s="74">
        <f t="shared" ref="P81" si="282">IF(D81="","",_xlfn.STDEV.S(K77:K81))</f>
        <v>23.272023874171332</v>
      </c>
      <c r="Q81" s="8">
        <f t="shared" si="29"/>
        <v>4.6289897694043285E-2</v>
      </c>
      <c r="R81" s="127">
        <f>IF(K81="","",K81/VLOOKUP('Table 3'!A81,'Table 1'!$A$3:$E$999,5,FALSE))</f>
        <v>1.0364800000000001</v>
      </c>
      <c r="S81" s="57" t="s">
        <v>23</v>
      </c>
      <c r="T81" s="51">
        <f>IF(M81="","",M81/VLOOKUP(A81,'Table 1'!$A$3:$E$999,5,FALSE))</f>
        <v>3.16E-3</v>
      </c>
    </row>
    <row r="82" spans="1:20" s="139" customFormat="1" x14ac:dyDescent="0.2">
      <c r="A82" s="113" t="s">
        <v>79</v>
      </c>
      <c r="B82" s="113"/>
      <c r="C82" s="31" t="str">
        <f>IF(A82="","",LOOKUP(A82,'Table 1'!$A$3:$A$9999,'Table 1'!$I$3:$I$9999))</f>
        <v>SLE</v>
      </c>
      <c r="D82" s="120">
        <v>0.64100000000000001</v>
      </c>
      <c r="E82" s="66" t="s">
        <v>23</v>
      </c>
      <c r="F82" s="79">
        <v>3.0000000000000001E-3</v>
      </c>
      <c r="G82" s="70">
        <f t="shared" si="22"/>
        <v>-1.3238916256157715E-2</v>
      </c>
      <c r="H82" s="76">
        <f t="shared" ref="H82" si="283">IF(D82="","",AVERAGE(D82:D86))</f>
        <v>0.64960000000000007</v>
      </c>
      <c r="I82" s="76">
        <f t="shared" ref="I82" si="284">IF(D82="","",_xlfn.STDEV.S(D82:D86))</f>
        <v>1.3722244714331557E-2</v>
      </c>
      <c r="J82" s="76">
        <f t="shared" si="25"/>
        <v>2.1124145188318282E-2</v>
      </c>
      <c r="K82" s="131">
        <f>IF(D82="","",D82*'Table 2'!D82)</f>
        <v>500.74920000000003</v>
      </c>
      <c r="L82" s="66" t="s">
        <v>23</v>
      </c>
      <c r="M82" s="134">
        <f>IF(D82="","",F82*'Table 2'!D82)</f>
        <v>2.3436000000000003</v>
      </c>
      <c r="N82" s="70">
        <f t="shared" si="26"/>
        <v>-7.6229738928422566E-3</v>
      </c>
      <c r="O82" s="15">
        <f t="shared" ref="O82" si="285">IF(D82="","",AVERAGE(K82:K86))</f>
        <v>504.59571999999997</v>
      </c>
      <c r="P82" s="15">
        <f t="shared" ref="P82" si="286">IF(D82="","",_xlfn.STDEV.S(K82:K86))</f>
        <v>10.513021816395135</v>
      </c>
      <c r="Q82" s="10">
        <f t="shared" si="29"/>
        <v>2.0834544170123235E-2</v>
      </c>
      <c r="R82" s="137">
        <f>IF(K82="","",K82/VLOOKUP('Table 3'!A82,'Table 1'!$A$3:$E$999,5,FALSE))</f>
        <v>1.0014984</v>
      </c>
      <c r="S82" s="59" t="s">
        <v>23</v>
      </c>
      <c r="T82" s="53">
        <f>IF(M82="","",M82/VLOOKUP(A82,'Table 1'!$A$3:$E$999,5,FALSE))</f>
        <v>4.6872000000000007E-3</v>
      </c>
    </row>
    <row r="83" spans="1:20" s="139" customFormat="1" x14ac:dyDescent="0.2">
      <c r="A83" s="30" t="str">
        <f t="shared" ref="A83" si="287">IF(A82="","",A82)</f>
        <v>CIP0012</v>
      </c>
      <c r="B83" s="30"/>
      <c r="C83" s="30" t="str">
        <f>IF(A83="","",LOOKUP(A83,'Table 1'!$A$3:$A$9999,'Table 1'!$I$3:$I$9999))</f>
        <v>SLE</v>
      </c>
      <c r="D83" s="121">
        <v>0.66400000000000003</v>
      </c>
      <c r="E83" s="68" t="s">
        <v>23</v>
      </c>
      <c r="F83" s="80">
        <v>3.0000000000000001E-3</v>
      </c>
      <c r="G83" s="71">
        <f t="shared" si="22"/>
        <v>2.2167487684729013E-2</v>
      </c>
      <c r="H83" s="77">
        <f t="shared" ref="H83" si="288">IF(D83="","",AVERAGE(D82:D86))</f>
        <v>0.64960000000000007</v>
      </c>
      <c r="I83" s="94">
        <f t="shared" ref="I83" si="289">IF(D83="","",_xlfn.STDEV.S(D82:D86))</f>
        <v>1.3722244714331557E-2</v>
      </c>
      <c r="J83" s="77">
        <f t="shared" si="25"/>
        <v>2.1124145188318282E-2</v>
      </c>
      <c r="K83" s="132">
        <f>IF(D83="","",D83*'Table 2'!D83)</f>
        <v>507.89359999999999</v>
      </c>
      <c r="L83" s="68" t="s">
        <v>23</v>
      </c>
      <c r="M83" s="135">
        <f>IF(D83="","",F83*'Table 2'!D83)</f>
        <v>2.2947000000000002</v>
      </c>
      <c r="N83" s="71">
        <f t="shared" si="26"/>
        <v>6.5356876193876966E-3</v>
      </c>
      <c r="O83" s="14">
        <f t="shared" ref="O83" si="290">IF(D83="","",AVERAGE(K82:K86))</f>
        <v>504.59571999999997</v>
      </c>
      <c r="P83" s="73">
        <f t="shared" ref="P83" si="291">IF(D83="","",_xlfn.STDEV.S(K82:K86))</f>
        <v>10.513021816395135</v>
      </c>
      <c r="Q83" s="9">
        <f t="shared" si="29"/>
        <v>2.0834544170123235E-2</v>
      </c>
      <c r="R83" s="126">
        <f>IF(K83="","",K83/VLOOKUP('Table 3'!A83,'Table 1'!$A$3:$E$999,5,FALSE))</f>
        <v>1.0157871999999999</v>
      </c>
      <c r="S83" s="58" t="s">
        <v>23</v>
      </c>
      <c r="T83" s="52">
        <f>IF(M83="","",M83/VLOOKUP(A83,'Table 1'!$A$3:$E$999,5,FALSE))</f>
        <v>4.5894000000000004E-3</v>
      </c>
    </row>
    <row r="84" spans="1:20" s="139" customFormat="1" x14ac:dyDescent="0.2">
      <c r="A84" s="30" t="str">
        <f t="shared" ref="A84" si="292">IF(A82="","",A82)</f>
        <v>CIP0012</v>
      </c>
      <c r="B84" s="30"/>
      <c r="C84" s="30" t="str">
        <f>IF(A84="","",LOOKUP(A84,'Table 1'!$A$3:$A$9999,'Table 1'!$I$3:$I$9999))</f>
        <v>SLE</v>
      </c>
      <c r="D84" s="121">
        <v>0.66400000000000003</v>
      </c>
      <c r="E84" s="68" t="s">
        <v>23</v>
      </c>
      <c r="F84" s="80">
        <v>3.0000000000000001E-3</v>
      </c>
      <c r="G84" s="71">
        <f t="shared" si="22"/>
        <v>2.2167487684729013E-2</v>
      </c>
      <c r="H84" s="77">
        <f t="shared" ref="H84" si="293">IF(D84="","",AVERAGE(D82:D86))</f>
        <v>0.64960000000000007</v>
      </c>
      <c r="I84" s="94">
        <f t="shared" ref="I84" si="294">IF(D84="","",_xlfn.STDEV.S(D82:D86))</f>
        <v>1.3722244714331557E-2</v>
      </c>
      <c r="J84" s="77">
        <f t="shared" si="25"/>
        <v>2.1124145188318282E-2</v>
      </c>
      <c r="K84" s="132">
        <f>IF(D84="","",D84*'Table 2'!D84)</f>
        <v>521.24</v>
      </c>
      <c r="L84" s="68" t="s">
        <v>23</v>
      </c>
      <c r="M84" s="135">
        <f>IF(D84="","",F84*'Table 2'!D84)</f>
        <v>2.355</v>
      </c>
      <c r="N84" s="71">
        <f t="shared" si="26"/>
        <v>3.2985376887461587E-2</v>
      </c>
      <c r="O84" s="14">
        <f t="shared" ref="O84" si="295">IF(D84="","",AVERAGE(K82:K86))</f>
        <v>504.59571999999997</v>
      </c>
      <c r="P84" s="73">
        <f t="shared" ref="P84" si="296">IF(D84="","",_xlfn.STDEV.S(K82:K86))</f>
        <v>10.513021816395135</v>
      </c>
      <c r="Q84" s="9">
        <f t="shared" si="29"/>
        <v>2.0834544170123235E-2</v>
      </c>
      <c r="R84" s="126">
        <f>IF(K84="","",K84/VLOOKUP('Table 3'!A84,'Table 1'!$A$3:$E$999,5,FALSE))</f>
        <v>1.0424800000000001</v>
      </c>
      <c r="S84" s="58" t="s">
        <v>23</v>
      </c>
      <c r="T84" s="52">
        <f>IF(M84="","",M84/VLOOKUP(A84,'Table 1'!$A$3:$E$999,5,FALSE))</f>
        <v>4.7099999999999998E-3</v>
      </c>
    </row>
    <row r="85" spans="1:20" s="139" customFormat="1" x14ac:dyDescent="0.2">
      <c r="A85" s="30" t="str">
        <f t="shared" ref="A85" si="297">IF(A82="","",A82)</f>
        <v>CIP0012</v>
      </c>
      <c r="B85" s="30"/>
      <c r="C85" s="30" t="str">
        <f>IF(A85="","",LOOKUP(A85,'Table 1'!$A$3:$A$9999,'Table 1'!$I$3:$I$9999))</f>
        <v>SLE</v>
      </c>
      <c r="D85" s="121">
        <v>0.64500000000000002</v>
      </c>
      <c r="E85" s="68" t="s">
        <v>23</v>
      </c>
      <c r="F85" s="80">
        <v>1E-3</v>
      </c>
      <c r="G85" s="71">
        <f t="shared" si="22"/>
        <v>-7.0812807881774137E-3</v>
      </c>
      <c r="H85" s="77">
        <f t="shared" ref="H85" si="298">IF(D85="","",AVERAGE(D82:D86))</f>
        <v>0.64960000000000007</v>
      </c>
      <c r="I85" s="94">
        <f t="shared" ref="I85" si="299">IF(D85="","",_xlfn.STDEV.S(D82:D86))</f>
        <v>1.3722244714331557E-2</v>
      </c>
      <c r="J85" s="77">
        <f t="shared" si="25"/>
        <v>2.1124145188318282E-2</v>
      </c>
      <c r="K85" s="132">
        <f>IF(D85="","",D85*'Table 2'!D85)</f>
        <v>494.32799999999997</v>
      </c>
      <c r="L85" s="68" t="s">
        <v>23</v>
      </c>
      <c r="M85" s="135">
        <f>IF(D85="","",F85*'Table 2'!D85)</f>
        <v>0.76639999999999997</v>
      </c>
      <c r="N85" s="71">
        <f t="shared" si="26"/>
        <v>-2.0348408821224243E-2</v>
      </c>
      <c r="O85" s="14">
        <f t="shared" ref="O85" si="300">IF(D85="","",AVERAGE(K82:K86))</f>
        <v>504.59571999999997</v>
      </c>
      <c r="P85" s="73">
        <f t="shared" ref="P85" si="301">IF(D85="","",_xlfn.STDEV.S(K82:K86))</f>
        <v>10.513021816395135</v>
      </c>
      <c r="Q85" s="9">
        <f t="shared" si="29"/>
        <v>2.0834544170123235E-2</v>
      </c>
      <c r="R85" s="126">
        <f>IF(K85="","",K85/VLOOKUP('Table 3'!A85,'Table 1'!$A$3:$E$999,5,FALSE))</f>
        <v>0.98865599999999998</v>
      </c>
      <c r="S85" s="58" t="s">
        <v>23</v>
      </c>
      <c r="T85" s="52">
        <f>IF(M85="","",M85/VLOOKUP(A85,'Table 1'!$A$3:$E$999,5,FALSE))</f>
        <v>1.5328E-3</v>
      </c>
    </row>
    <row r="86" spans="1:20" s="139" customFormat="1" ht="16" thickBot="1" x14ac:dyDescent="0.25">
      <c r="A86" s="29" t="str">
        <f t="shared" ref="A86" si="302">IF(A82="","",A82)</f>
        <v>CIP0012</v>
      </c>
      <c r="B86" s="29"/>
      <c r="C86" s="29" t="str">
        <f>IF(A86="","",LOOKUP(A86,'Table 1'!$A$3:$A$9999,'Table 1'!$I$3:$I$9999))</f>
        <v>SLE</v>
      </c>
      <c r="D86" s="122">
        <v>0.63400000000000001</v>
      </c>
      <c r="E86" s="67" t="s">
        <v>23</v>
      </c>
      <c r="F86" s="81">
        <v>4.0000000000000001E-3</v>
      </c>
      <c r="G86" s="72">
        <f t="shared" si="22"/>
        <v>-2.4014778325123241E-2</v>
      </c>
      <c r="H86" s="78">
        <f t="shared" ref="H86" si="303">IF(D86="","",AVERAGE(D82:D86))</f>
        <v>0.64960000000000007</v>
      </c>
      <c r="I86" s="93">
        <f t="shared" ref="I86" si="304">IF(D86="","",_xlfn.STDEV.S(D82:D86))</f>
        <v>1.3722244714331557E-2</v>
      </c>
      <c r="J86" s="78">
        <f t="shared" si="25"/>
        <v>2.1124145188318282E-2</v>
      </c>
      <c r="K86" s="133">
        <f>IF(D86="","",D86*'Table 2'!D86)</f>
        <v>498.76780000000002</v>
      </c>
      <c r="L86" s="67" t="s">
        <v>23</v>
      </c>
      <c r="M86" s="136">
        <f>IF(D86="","",F86*'Table 2'!D86)</f>
        <v>3.1468000000000003</v>
      </c>
      <c r="N86" s="72">
        <f t="shared" si="26"/>
        <v>-1.1549681792782446E-2</v>
      </c>
      <c r="O86" s="13">
        <f t="shared" ref="O86" si="305">IF(D86="","",AVERAGE(K82:K86))</f>
        <v>504.59571999999997</v>
      </c>
      <c r="P86" s="74">
        <f t="shared" ref="P86" si="306">IF(D86="","",_xlfn.STDEV.S(K82:K86))</f>
        <v>10.513021816395135</v>
      </c>
      <c r="Q86" s="8">
        <f t="shared" si="29"/>
        <v>2.0834544170123235E-2</v>
      </c>
      <c r="R86" s="127">
        <f>IF(K86="","",K86/VLOOKUP('Table 3'!A86,'Table 1'!$A$3:$E$999,5,FALSE))</f>
        <v>0.99753560000000008</v>
      </c>
      <c r="S86" s="57" t="s">
        <v>23</v>
      </c>
      <c r="T86" s="51">
        <f>IF(M86="","",M86/VLOOKUP(A86,'Table 1'!$A$3:$E$999,5,FALSE))</f>
        <v>6.2936000000000008E-3</v>
      </c>
    </row>
    <row r="87" spans="1:20" s="139" customFormat="1" x14ac:dyDescent="0.2">
      <c r="A87" s="113" t="s">
        <v>86</v>
      </c>
      <c r="B87" s="113"/>
      <c r="C87" s="31" t="str">
        <f>IF(A87="","",LOOKUP(A87,'Table 1'!$A$3:$A$9999,'Table 1'!$I$3:$I$9999))</f>
        <v>SLE</v>
      </c>
      <c r="D87" s="120">
        <v>0.72499999999999998</v>
      </c>
      <c r="E87" s="66" t="s">
        <v>23</v>
      </c>
      <c r="F87" s="79">
        <v>2E-3</v>
      </c>
      <c r="G87" s="70">
        <f t="shared" si="22"/>
        <v>2.2855530474040781E-2</v>
      </c>
      <c r="H87" s="76">
        <f t="shared" ref="H87" si="307">IF(D87="","",AVERAGE(D87:D91))</f>
        <v>0.70879999999999987</v>
      </c>
      <c r="I87" s="76">
        <f t="shared" ref="I87" si="308">IF(D87="","",_xlfn.STDEV.S(D87:D91))</f>
        <v>2.158008341040412E-2</v>
      </c>
      <c r="J87" s="76">
        <f t="shared" si="25"/>
        <v>3.0445941606100625E-2</v>
      </c>
      <c r="K87" s="131">
        <f>IF(D87="","",D87*'Table 2'!D87)</f>
        <v>245.8475</v>
      </c>
      <c r="L87" s="66" t="s">
        <v>23</v>
      </c>
      <c r="M87" s="134">
        <f>IF(D87="","",F87*'Table 2'!D87)</f>
        <v>0.67820000000000003</v>
      </c>
      <c r="N87" s="70">
        <f t="shared" si="26"/>
        <v>5.4945508880303064E-3</v>
      </c>
      <c r="O87" s="15">
        <f t="shared" ref="O87" si="309">IF(D87="","",AVERAGE(K87:K91))</f>
        <v>244.50405999999998</v>
      </c>
      <c r="P87" s="15">
        <f t="shared" ref="P87" si="310">IF(D87="","",_xlfn.STDEV.S(K87:K91))</f>
        <v>10.426184151356617</v>
      </c>
      <c r="Q87" s="10">
        <f t="shared" si="29"/>
        <v>4.2642171877868278E-2</v>
      </c>
      <c r="R87" s="137">
        <f>IF(K87="","",K87/VLOOKUP('Table 3'!A87,'Table 1'!$A$3:$E$999,5,FALSE))</f>
        <v>0.98338999999999999</v>
      </c>
      <c r="S87" s="59" t="s">
        <v>23</v>
      </c>
      <c r="T87" s="53">
        <f>IF(M87="","",M87/VLOOKUP(A87,'Table 1'!$A$3:$E$999,5,FALSE))</f>
        <v>2.7128E-3</v>
      </c>
    </row>
    <row r="88" spans="1:20" s="139" customFormat="1" x14ac:dyDescent="0.2">
      <c r="A88" s="30" t="str">
        <f t="shared" ref="A88" si="311">IF(A87="","",A87)</f>
        <v>CIP0013</v>
      </c>
      <c r="B88" s="30"/>
      <c r="C88" s="30" t="str">
        <f>IF(A88="","",LOOKUP(A88,'Table 1'!$A$3:$A$9999,'Table 1'!$I$3:$I$9999))</f>
        <v>SLE</v>
      </c>
      <c r="D88" s="121">
        <v>0.72299999999999998</v>
      </c>
      <c r="E88" s="68" t="s">
        <v>23</v>
      </c>
      <c r="F88" s="80">
        <v>4.0000000000000001E-3</v>
      </c>
      <c r="G88" s="71">
        <f t="shared" si="22"/>
        <v>2.0033860045146873E-2</v>
      </c>
      <c r="H88" s="77">
        <f t="shared" ref="H88" si="312">IF(D88="","",AVERAGE(D87:D91))</f>
        <v>0.70879999999999987</v>
      </c>
      <c r="I88" s="94">
        <f t="shared" ref="I88" si="313">IF(D88="","",_xlfn.STDEV.S(D87:D91))</f>
        <v>2.158008341040412E-2</v>
      </c>
      <c r="J88" s="77">
        <f t="shared" si="25"/>
        <v>3.0445941606100625E-2</v>
      </c>
      <c r="K88" s="132">
        <f>IF(D88="","",D88*'Table 2'!D88)</f>
        <v>250.881</v>
      </c>
      <c r="L88" s="68" t="s">
        <v>23</v>
      </c>
      <c r="M88" s="135">
        <f>IF(D88="","",F88*'Table 2'!D88)</f>
        <v>1.3880000000000001</v>
      </c>
      <c r="N88" s="71">
        <f t="shared" si="26"/>
        <v>2.6081121106946114E-2</v>
      </c>
      <c r="O88" s="14">
        <f t="shared" ref="O88" si="314">IF(D88="","",AVERAGE(K87:K91))</f>
        <v>244.50405999999998</v>
      </c>
      <c r="P88" s="73">
        <f t="shared" ref="P88" si="315">IF(D88="","",_xlfn.STDEV.S(K87:K91))</f>
        <v>10.426184151356617</v>
      </c>
      <c r="Q88" s="9">
        <f t="shared" si="29"/>
        <v>4.2642171877868278E-2</v>
      </c>
      <c r="R88" s="126">
        <f>IF(K88="","",K88/VLOOKUP('Table 3'!A88,'Table 1'!$A$3:$E$999,5,FALSE))</f>
        <v>1.0035240000000001</v>
      </c>
      <c r="S88" s="58" t="s">
        <v>23</v>
      </c>
      <c r="T88" s="52">
        <f>IF(M88="","",M88/VLOOKUP(A88,'Table 1'!$A$3:$E$999,5,FALSE))</f>
        <v>5.5520000000000005E-3</v>
      </c>
    </row>
    <row r="89" spans="1:20" s="139" customFormat="1" x14ac:dyDescent="0.2">
      <c r="A89" s="30" t="str">
        <f t="shared" ref="A89" si="316">IF(A87="","",A87)</f>
        <v>CIP0013</v>
      </c>
      <c r="B89" s="30"/>
      <c r="C89" s="30" t="str">
        <f>IF(A89="","",LOOKUP(A89,'Table 1'!$A$3:$A$9999,'Table 1'!$I$3:$I$9999))</f>
        <v>SLE</v>
      </c>
      <c r="D89" s="121">
        <v>0.69399999999999995</v>
      </c>
      <c r="E89" s="68" t="s">
        <v>23</v>
      </c>
      <c r="F89" s="80">
        <v>1E-3</v>
      </c>
      <c r="G89" s="71">
        <f t="shared" si="22"/>
        <v>-2.0880361173814796E-2</v>
      </c>
      <c r="H89" s="77">
        <f t="shared" ref="H89" si="317">IF(D89="","",AVERAGE(D87:D91))</f>
        <v>0.70879999999999987</v>
      </c>
      <c r="I89" s="94">
        <f t="shared" ref="I89" si="318">IF(D89="","",_xlfn.STDEV.S(D87:D91))</f>
        <v>2.158008341040412E-2</v>
      </c>
      <c r="J89" s="77">
        <f t="shared" si="25"/>
        <v>3.0445941606100625E-2</v>
      </c>
      <c r="K89" s="132">
        <f>IF(D89="","",D89*'Table 2'!D89)</f>
        <v>238.31959999999998</v>
      </c>
      <c r="L89" s="68" t="s">
        <v>23</v>
      </c>
      <c r="M89" s="135">
        <f>IF(D89="","",F89*'Table 2'!D89)</f>
        <v>0.34339999999999998</v>
      </c>
      <c r="N89" s="71">
        <f t="shared" si="26"/>
        <v>-2.5293894915282805E-2</v>
      </c>
      <c r="O89" s="14">
        <f t="shared" ref="O89" si="319">IF(D89="","",AVERAGE(K87:K91))</f>
        <v>244.50405999999998</v>
      </c>
      <c r="P89" s="73">
        <f t="shared" ref="P89" si="320">IF(D89="","",_xlfn.STDEV.S(K87:K91))</f>
        <v>10.426184151356617</v>
      </c>
      <c r="Q89" s="9">
        <f t="shared" si="29"/>
        <v>4.2642171877868278E-2</v>
      </c>
      <c r="R89" s="126">
        <f>IF(K89="","",K89/VLOOKUP('Table 3'!A89,'Table 1'!$A$3:$E$999,5,FALSE))</f>
        <v>0.95327839999999997</v>
      </c>
      <c r="S89" s="58" t="s">
        <v>23</v>
      </c>
      <c r="T89" s="52">
        <f>IF(M89="","",M89/VLOOKUP(A89,'Table 1'!$A$3:$E$999,5,FALSE))</f>
        <v>1.3736E-3</v>
      </c>
    </row>
    <row r="90" spans="1:20" s="139" customFormat="1" x14ac:dyDescent="0.2">
      <c r="A90" s="30" t="str">
        <f t="shared" ref="A90" si="321">IF(A87="","",A87)</f>
        <v>CIP0013</v>
      </c>
      <c r="B90" s="30"/>
      <c r="C90" s="30" t="str">
        <f>IF(A90="","",LOOKUP(A90,'Table 1'!$A$3:$A$9999,'Table 1'!$I$3:$I$9999))</f>
        <v>SLE</v>
      </c>
      <c r="D90" s="121">
        <v>0.67800000000000005</v>
      </c>
      <c r="E90" s="68" t="s">
        <v>23</v>
      </c>
      <c r="F90" s="80">
        <v>2E-3</v>
      </c>
      <c r="G90" s="71">
        <f t="shared" si="22"/>
        <v>-4.3453724604965903E-2</v>
      </c>
      <c r="H90" s="77">
        <f t="shared" ref="H90" si="322">IF(D90="","",AVERAGE(D87:D91))</f>
        <v>0.70879999999999987</v>
      </c>
      <c r="I90" s="94">
        <f t="shared" ref="I90" si="323">IF(D90="","",_xlfn.STDEV.S(D87:D91))</f>
        <v>2.158008341040412E-2</v>
      </c>
      <c r="J90" s="77">
        <f t="shared" si="25"/>
        <v>3.0445941606100625E-2</v>
      </c>
      <c r="K90" s="132">
        <f>IF(D90="","",D90*'Table 2'!D90)</f>
        <v>230.4522</v>
      </c>
      <c r="L90" s="68" t="s">
        <v>23</v>
      </c>
      <c r="M90" s="135">
        <f>IF(D90="","",F90*'Table 2'!D90)</f>
        <v>0.67979999999999996</v>
      </c>
      <c r="N90" s="71">
        <f t="shared" si="26"/>
        <v>-5.7470865718957702E-2</v>
      </c>
      <c r="O90" s="14">
        <f t="shared" ref="O90" si="324">IF(D90="","",AVERAGE(K87:K91))</f>
        <v>244.50405999999998</v>
      </c>
      <c r="P90" s="73">
        <f t="shared" ref="P90" si="325">IF(D90="","",_xlfn.STDEV.S(K87:K91))</f>
        <v>10.426184151356617</v>
      </c>
      <c r="Q90" s="9">
        <f t="shared" si="29"/>
        <v>4.2642171877868278E-2</v>
      </c>
      <c r="R90" s="126">
        <f>IF(K90="","",K90/VLOOKUP('Table 3'!A90,'Table 1'!$A$3:$E$999,5,FALSE))</f>
        <v>0.92180879999999998</v>
      </c>
      <c r="S90" s="58" t="s">
        <v>23</v>
      </c>
      <c r="T90" s="52">
        <f>IF(M90="","",M90/VLOOKUP(A90,'Table 1'!$A$3:$E$999,5,FALSE))</f>
        <v>2.7191999999999997E-3</v>
      </c>
    </row>
    <row r="91" spans="1:20" s="139" customFormat="1" ht="16" thickBot="1" x14ac:dyDescent="0.25">
      <c r="A91" s="29" t="str">
        <f t="shared" ref="A91" si="326">IF(A87="","",A87)</f>
        <v>CIP0013</v>
      </c>
      <c r="B91" s="29"/>
      <c r="C91" s="29" t="str">
        <f>IF(A91="","",LOOKUP(A91,'Table 1'!$A$3:$A$9999,'Table 1'!$I$3:$I$9999))</f>
        <v>SLE</v>
      </c>
      <c r="D91" s="122">
        <v>0.72399999999999998</v>
      </c>
      <c r="E91" s="67" t="s">
        <v>23</v>
      </c>
      <c r="F91" s="81">
        <v>2E-3</v>
      </c>
      <c r="G91" s="72">
        <f t="shared" si="22"/>
        <v>2.1444695259593829E-2</v>
      </c>
      <c r="H91" s="78">
        <f t="shared" ref="H91" si="327">IF(D91="","",AVERAGE(D87:D91))</f>
        <v>0.70879999999999987</v>
      </c>
      <c r="I91" s="93">
        <f t="shared" ref="I91" si="328">IF(D91="","",_xlfn.STDEV.S(D87:D91))</f>
        <v>2.158008341040412E-2</v>
      </c>
      <c r="J91" s="78">
        <f t="shared" si="25"/>
        <v>3.0445941606100625E-2</v>
      </c>
      <c r="K91" s="133">
        <f>IF(D91="","",D91*'Table 2'!D91)</f>
        <v>257.02</v>
      </c>
      <c r="L91" s="67" t="s">
        <v>23</v>
      </c>
      <c r="M91" s="136">
        <f>IF(D91="","",F91*'Table 2'!D91)</f>
        <v>0.71</v>
      </c>
      <c r="N91" s="72">
        <f t="shared" si="26"/>
        <v>5.1189088639264323E-2</v>
      </c>
      <c r="O91" s="13">
        <f t="shared" ref="O91" si="329">IF(D91="","",AVERAGE(K87:K91))</f>
        <v>244.50405999999998</v>
      </c>
      <c r="P91" s="74">
        <f t="shared" ref="P91" si="330">IF(D91="","",_xlfn.STDEV.S(K87:K91))</f>
        <v>10.426184151356617</v>
      </c>
      <c r="Q91" s="8">
        <f t="shared" si="29"/>
        <v>4.2642171877868278E-2</v>
      </c>
      <c r="R91" s="127">
        <f>IF(K91="","",K91/VLOOKUP('Table 3'!A91,'Table 1'!$A$3:$E$999,5,FALSE))</f>
        <v>1.0280799999999999</v>
      </c>
      <c r="S91" s="57" t="s">
        <v>23</v>
      </c>
      <c r="T91" s="51">
        <f>IF(M91="","",M91/VLOOKUP(A91,'Table 1'!$A$3:$E$999,5,FALSE))</f>
        <v>2.8399999999999996E-3</v>
      </c>
    </row>
    <row r="92" spans="1:20" s="139" customFormat="1" x14ac:dyDescent="0.2">
      <c r="A92" s="113" t="s">
        <v>91</v>
      </c>
      <c r="B92" s="113" t="s">
        <v>179</v>
      </c>
      <c r="C92" s="31" t="str">
        <f>IF(A92="","",LOOKUP(A92,'Table 1'!$A$3:$A$9999,'Table 1'!$I$3:$I$9999))</f>
        <v>SLE</v>
      </c>
      <c r="D92" s="120">
        <v>0.66500000000000004</v>
      </c>
      <c r="E92" s="66" t="s">
        <v>23</v>
      </c>
      <c r="F92" s="79">
        <v>2E-3</v>
      </c>
      <c r="G92" s="70">
        <f t="shared" ref="G92:G155" si="331">IF(D92="","",(D92-H92)/H92)</f>
        <v>4.955808080808078E-2</v>
      </c>
      <c r="H92" s="76">
        <f t="shared" ref="H92" si="332">IF(D92="","",AVERAGE(D92:D96))</f>
        <v>0.63360000000000005</v>
      </c>
      <c r="I92" s="76">
        <f t="shared" ref="I92" si="333">IF(D92="","",_xlfn.STDEV.S(D92:D96))</f>
        <v>3.3545491500349224E-2</v>
      </c>
      <c r="J92" s="76">
        <f t="shared" ref="J92:J155" si="334">IF(D92="","",I92/H92)</f>
        <v>5.2944273201308747E-2</v>
      </c>
      <c r="K92" s="131">
        <f>IF(D92="","",D92*'Table 2'!D92)</f>
        <v>520.03</v>
      </c>
      <c r="L92" s="66" t="s">
        <v>23</v>
      </c>
      <c r="M92" s="134">
        <f>IF(D92="","",F92*'Table 2'!D92)</f>
        <v>1.5640000000000001</v>
      </c>
      <c r="N92" s="70">
        <f t="shared" ref="N92:N155" si="335">IF(D92="","",(K92-O92)/O92)</f>
        <v>6.3841974573188492E-2</v>
      </c>
      <c r="O92" s="15">
        <f t="shared" ref="O92" si="336">IF(D92="","",AVERAGE(K92:K96))</f>
        <v>488.82260000000008</v>
      </c>
      <c r="P92" s="15">
        <f t="shared" ref="P92" si="337">IF(D92="","",_xlfn.STDEV.S(K92:K96))</f>
        <v>27.786919652959035</v>
      </c>
      <c r="Q92" s="10">
        <f t="shared" ref="Q92:Q155" si="338">IF(D92="","",P92/O92)</f>
        <v>5.6844588717786436E-2</v>
      </c>
      <c r="R92" s="137">
        <f>IF(K92="","",K92/VLOOKUP('Table 3'!A92,'Table 1'!$A$3:$E$999,5,FALSE))</f>
        <v>1.04006</v>
      </c>
      <c r="S92" s="59" t="s">
        <v>23</v>
      </c>
      <c r="T92" s="53">
        <f>IF(M92="","",M92/VLOOKUP(A92,'Table 1'!$A$3:$E$999,5,FALSE))</f>
        <v>3.1280000000000001E-3</v>
      </c>
    </row>
    <row r="93" spans="1:20" s="139" customFormat="1" x14ac:dyDescent="0.2">
      <c r="A93" s="30" t="str">
        <f t="shared" ref="A93" si="339">IF(A92="","",A92)</f>
        <v>CIP0014</v>
      </c>
      <c r="B93" s="30" t="str">
        <f>IF(B92="","",B92)</f>
        <v>A</v>
      </c>
      <c r="C93" s="30" t="str">
        <f>IF(A93="","",LOOKUP(A93,'Table 1'!$A$3:$A$9999,'Table 1'!$I$3:$I$9999))</f>
        <v>SLE</v>
      </c>
      <c r="D93" s="121">
        <v>0.57799999999999996</v>
      </c>
      <c r="E93" s="68" t="s">
        <v>23</v>
      </c>
      <c r="F93" s="80">
        <v>2E-3</v>
      </c>
      <c r="G93" s="71">
        <f t="shared" si="331"/>
        <v>-8.7752525252525387E-2</v>
      </c>
      <c r="H93" s="77">
        <f t="shared" ref="H93" si="340">IF(D93="","",AVERAGE(D92:D96))</f>
        <v>0.63360000000000005</v>
      </c>
      <c r="I93" s="94">
        <f t="shared" ref="I93" si="341">IF(D93="","",_xlfn.STDEV.S(D92:D96))</f>
        <v>3.3545491500349224E-2</v>
      </c>
      <c r="J93" s="77">
        <f t="shared" si="334"/>
        <v>5.2944273201308747E-2</v>
      </c>
      <c r="K93" s="132">
        <f>IF(D93="","",D93*'Table 2'!D93)</f>
        <v>445.05999999999995</v>
      </c>
      <c r="L93" s="68" t="s">
        <v>23</v>
      </c>
      <c r="M93" s="135">
        <f>IF(D93="","",F93*'Table 2'!D93)</f>
        <v>1.54</v>
      </c>
      <c r="N93" s="71">
        <f t="shared" si="335"/>
        <v>-8.9526548076950874E-2</v>
      </c>
      <c r="O93" s="14">
        <f t="shared" ref="O93" si="342">IF(D93="","",AVERAGE(K92:K96))</f>
        <v>488.82260000000008</v>
      </c>
      <c r="P93" s="73">
        <f t="shared" ref="P93" si="343">IF(D93="","",_xlfn.STDEV.S(K92:K96))</f>
        <v>27.786919652959035</v>
      </c>
      <c r="Q93" s="9">
        <f t="shared" si="338"/>
        <v>5.6844588717786436E-2</v>
      </c>
      <c r="R93" s="164">
        <f>IF(K93="","",K93/VLOOKUP('Table 3'!A93,'Table 1'!$A$3:$E$999,5,FALSE))</f>
        <v>0.89011999999999991</v>
      </c>
      <c r="S93" s="58" t="s">
        <v>23</v>
      </c>
      <c r="T93" s="52">
        <f>IF(M93="","",M93/VLOOKUP(A93,'Table 1'!$A$3:$E$999,5,FALSE))</f>
        <v>3.0800000000000003E-3</v>
      </c>
    </row>
    <row r="94" spans="1:20" s="139" customFormat="1" x14ac:dyDescent="0.2">
      <c r="A94" s="30" t="str">
        <f t="shared" ref="A94" si="344">IF(A92="","",A92)</f>
        <v>CIP0014</v>
      </c>
      <c r="B94" s="30" t="str">
        <f>IF(B92="","",B92)</f>
        <v>A</v>
      </c>
      <c r="C94" s="30" t="str">
        <f>IF(A94="","",LOOKUP(A94,'Table 1'!$A$3:$A$9999,'Table 1'!$I$3:$I$9999))</f>
        <v>SLE</v>
      </c>
      <c r="D94" s="121">
        <v>0.64400000000000002</v>
      </c>
      <c r="E94" s="68" t="s">
        <v>23</v>
      </c>
      <c r="F94" s="80">
        <v>2E-3</v>
      </c>
      <c r="G94" s="71">
        <f t="shared" si="331"/>
        <v>1.6414141414141357E-2</v>
      </c>
      <c r="H94" s="77">
        <f t="shared" ref="H94" si="345">IF(D94="","",AVERAGE(D92:D96))</f>
        <v>0.63360000000000005</v>
      </c>
      <c r="I94" s="94">
        <f t="shared" ref="I94" si="346">IF(D94="","",_xlfn.STDEV.S(D92:D96))</f>
        <v>3.3545491500349224E-2</v>
      </c>
      <c r="J94" s="77">
        <f t="shared" si="334"/>
        <v>5.2944273201308747E-2</v>
      </c>
      <c r="K94" s="132">
        <f>IF(D94="","",D94*'Table 2'!D94)</f>
        <v>499.1</v>
      </c>
      <c r="L94" s="68" t="s">
        <v>23</v>
      </c>
      <c r="M94" s="135">
        <f>IF(D94="","",F94*'Table 2'!D94)</f>
        <v>1.55</v>
      </c>
      <c r="N94" s="71">
        <f t="shared" si="335"/>
        <v>2.1024805317920944E-2</v>
      </c>
      <c r="O94" s="14">
        <f t="shared" ref="O94" si="347">IF(D94="","",AVERAGE(K92:K96))</f>
        <v>488.82260000000008</v>
      </c>
      <c r="P94" s="73">
        <f t="shared" ref="P94" si="348">IF(D94="","",_xlfn.STDEV.S(K92:K96))</f>
        <v>27.786919652959035</v>
      </c>
      <c r="Q94" s="9">
        <f t="shared" si="338"/>
        <v>5.6844588717786436E-2</v>
      </c>
      <c r="R94" s="126">
        <f>IF(K94="","",K94/VLOOKUP('Table 3'!A94,'Table 1'!$A$3:$E$999,5,FALSE))</f>
        <v>0.99820000000000009</v>
      </c>
      <c r="S94" s="58" t="s">
        <v>23</v>
      </c>
      <c r="T94" s="52">
        <f>IF(M94="","",M94/VLOOKUP(A94,'Table 1'!$A$3:$E$999,5,FALSE))</f>
        <v>3.0999999999999999E-3</v>
      </c>
    </row>
    <row r="95" spans="1:20" s="139" customFormat="1" x14ac:dyDescent="0.2">
      <c r="A95" s="30" t="str">
        <f t="shared" ref="A95" si="349">IF(A92="","",A92)</f>
        <v>CIP0014</v>
      </c>
      <c r="B95" s="30" t="str">
        <f>IF(B92="","",B92)</f>
        <v>A</v>
      </c>
      <c r="C95" s="30" t="str">
        <f>IF(A95="","",LOOKUP(A95,'Table 1'!$A$3:$A$9999,'Table 1'!$I$3:$I$9999))</f>
        <v>SLE</v>
      </c>
      <c r="D95" s="121">
        <v>0.63</v>
      </c>
      <c r="E95" s="68" t="s">
        <v>23</v>
      </c>
      <c r="F95" s="80">
        <v>1E-3</v>
      </c>
      <c r="G95" s="71">
        <f t="shared" si="331"/>
        <v>-5.6818181818182566E-3</v>
      </c>
      <c r="H95" s="77">
        <f t="shared" ref="H95" si="350">IF(D95="","",AVERAGE(D92:D96))</f>
        <v>0.63360000000000005</v>
      </c>
      <c r="I95" s="94">
        <f t="shared" ref="I95" si="351">IF(D95="","",_xlfn.STDEV.S(D92:D96))</f>
        <v>3.3545491500349224E-2</v>
      </c>
      <c r="J95" s="77">
        <f t="shared" si="334"/>
        <v>5.2944273201308747E-2</v>
      </c>
      <c r="K95" s="132">
        <f>IF(D95="","",D95*'Table 2'!D95)</f>
        <v>483.21</v>
      </c>
      <c r="L95" s="68" t="s">
        <v>23</v>
      </c>
      <c r="M95" s="135">
        <f>IF(D95="","",F95*'Table 2'!D95)</f>
        <v>0.76700000000000002</v>
      </c>
      <c r="N95" s="71">
        <f t="shared" si="335"/>
        <v>-1.1481875019690372E-2</v>
      </c>
      <c r="O95" s="14">
        <f t="shared" ref="O95" si="352">IF(D95="","",AVERAGE(K92:K96))</f>
        <v>488.82260000000008</v>
      </c>
      <c r="P95" s="73">
        <f t="shared" ref="P95" si="353">IF(D95="","",_xlfn.STDEV.S(K92:K96))</f>
        <v>27.786919652959035</v>
      </c>
      <c r="Q95" s="9">
        <f t="shared" si="338"/>
        <v>5.6844588717786436E-2</v>
      </c>
      <c r="R95" s="126">
        <f>IF(K95="","",K95/VLOOKUP('Table 3'!A95,'Table 1'!$A$3:$E$999,5,FALSE))</f>
        <v>0.96641999999999995</v>
      </c>
      <c r="S95" s="58" t="s">
        <v>23</v>
      </c>
      <c r="T95" s="52">
        <f>IF(M95="","",M95/VLOOKUP(A95,'Table 1'!$A$3:$E$999,5,FALSE))</f>
        <v>1.534E-3</v>
      </c>
    </row>
    <row r="96" spans="1:20" s="139" customFormat="1" ht="16" thickBot="1" x14ac:dyDescent="0.25">
      <c r="A96" s="29" t="str">
        <f t="shared" ref="A96" si="354">IF(A92="","",A92)</f>
        <v>CIP0014</v>
      </c>
      <c r="B96" s="29" t="str">
        <f>IF(B92="","",B92)</f>
        <v>A</v>
      </c>
      <c r="C96" s="29" t="str">
        <f>IF(A96="","",LOOKUP(A96,'Table 1'!$A$3:$A$9999,'Table 1'!$I$3:$I$9999))</f>
        <v>SLE</v>
      </c>
      <c r="D96" s="122">
        <v>0.65100000000000002</v>
      </c>
      <c r="E96" s="67" t="s">
        <v>23</v>
      </c>
      <c r="F96" s="81">
        <v>1E-3</v>
      </c>
      <c r="G96" s="72">
        <f t="shared" si="331"/>
        <v>2.7462121212121163E-2</v>
      </c>
      <c r="H96" s="78">
        <f t="shared" ref="H96" si="355">IF(D96="","",AVERAGE(D92:D96))</f>
        <v>0.63360000000000005</v>
      </c>
      <c r="I96" s="93">
        <f t="shared" ref="I96" si="356">IF(D96="","",_xlfn.STDEV.S(D92:D96))</f>
        <v>3.3545491500349224E-2</v>
      </c>
      <c r="J96" s="78">
        <f t="shared" si="334"/>
        <v>5.2944273201308747E-2</v>
      </c>
      <c r="K96" s="133">
        <f>IF(D96="","",D96*'Table 2'!D96)</f>
        <v>496.71300000000002</v>
      </c>
      <c r="L96" s="67" t="s">
        <v>23</v>
      </c>
      <c r="M96" s="136">
        <f>IF(D96="","",F96*'Table 2'!D96)</f>
        <v>0.76300000000000001</v>
      </c>
      <c r="N96" s="72">
        <f t="shared" si="335"/>
        <v>1.6141643205530885E-2</v>
      </c>
      <c r="O96" s="13">
        <f t="shared" ref="O96" si="357">IF(D96="","",AVERAGE(K92:K96))</f>
        <v>488.82260000000008</v>
      </c>
      <c r="P96" s="74">
        <f t="shared" ref="P96" si="358">IF(D96="","",_xlfn.STDEV.S(K92:K96))</f>
        <v>27.786919652959035</v>
      </c>
      <c r="Q96" s="8">
        <f t="shared" si="338"/>
        <v>5.6844588717786436E-2</v>
      </c>
      <c r="R96" s="127">
        <f>IF(K96="","",K96/VLOOKUP('Table 3'!A96,'Table 1'!$A$3:$E$999,5,FALSE))</f>
        <v>0.99342600000000003</v>
      </c>
      <c r="S96" s="57" t="s">
        <v>23</v>
      </c>
      <c r="T96" s="51">
        <f>IF(M96="","",M96/VLOOKUP(A96,'Table 1'!$A$3:$E$999,5,FALSE))</f>
        <v>1.526E-3</v>
      </c>
    </row>
    <row r="97" spans="1:20" s="139" customFormat="1" x14ac:dyDescent="0.2">
      <c r="A97" s="113" t="s">
        <v>91</v>
      </c>
      <c r="B97" s="113" t="s">
        <v>174</v>
      </c>
      <c r="C97" s="31" t="str">
        <f>IF(A97="","",LOOKUP(A97,'Table 1'!$A$3:$A$9999,'Table 1'!$I$3:$I$9999))</f>
        <v>SLE</v>
      </c>
      <c r="D97" s="120">
        <v>0.63</v>
      </c>
      <c r="E97" s="66" t="s">
        <v>23</v>
      </c>
      <c r="F97" s="79">
        <v>1E-3</v>
      </c>
      <c r="G97" s="70">
        <f t="shared" si="331"/>
        <v>2.6727509778357184E-2</v>
      </c>
      <c r="H97" s="76">
        <f t="shared" ref="H97" si="359">IF(D97="","",AVERAGE(D97:D101))</f>
        <v>0.61360000000000003</v>
      </c>
      <c r="I97" s="76">
        <f t="shared" ref="I97" si="360">IF(D97="","",_xlfn.STDEV.S(D97:D101))</f>
        <v>6.2251907601293642E-2</v>
      </c>
      <c r="J97" s="76">
        <f t="shared" si="334"/>
        <v>0.10145356519115652</v>
      </c>
      <c r="K97" s="131">
        <f>IF(D97="","",D97*'Table 2'!D97)</f>
        <v>490.14</v>
      </c>
      <c r="L97" s="66" t="s">
        <v>23</v>
      </c>
      <c r="M97" s="134">
        <f>IF(D97="","",F97*'Table 2'!D97)</f>
        <v>0.77800000000000002</v>
      </c>
      <c r="N97" s="70">
        <f t="shared" si="335"/>
        <v>3.6124192846696969E-2</v>
      </c>
      <c r="O97" s="15">
        <f t="shared" ref="O97" si="361">IF(D97="","",AVERAGE(K97:K101))</f>
        <v>473.0514</v>
      </c>
      <c r="P97" s="15">
        <f t="shared" ref="P97" si="362">IF(D97="","",_xlfn.STDEV.S(K97:K101))</f>
        <v>49.11224207669612</v>
      </c>
      <c r="Q97" s="10">
        <f t="shared" si="338"/>
        <v>0.10382009666749981</v>
      </c>
      <c r="R97" s="137">
        <f>IF(K97="","",K97/VLOOKUP('Table 3'!A97,'Table 1'!$A$3:$E$999,5,FALSE))</f>
        <v>0.98027999999999993</v>
      </c>
      <c r="S97" s="59" t="s">
        <v>23</v>
      </c>
      <c r="T97" s="53">
        <f>IF(M97="","",M97/VLOOKUP(A97,'Table 1'!$A$3:$E$999,5,FALSE))</f>
        <v>1.5560000000000001E-3</v>
      </c>
    </row>
    <row r="98" spans="1:20" s="139" customFormat="1" x14ac:dyDescent="0.2">
      <c r="A98" s="30" t="str">
        <f t="shared" ref="A98" si="363">IF(A97="","",A97)</f>
        <v>CIP0014</v>
      </c>
      <c r="B98" s="30" t="str">
        <f>IF(B97="","",B97)</f>
        <v>B</v>
      </c>
      <c r="C98" s="30" t="str">
        <f>IF(A98="","",LOOKUP(A98,'Table 1'!$A$3:$A$9999,'Table 1'!$I$3:$I$9999))</f>
        <v>SLE</v>
      </c>
      <c r="D98" s="121">
        <v>0.64</v>
      </c>
      <c r="E98" s="68" t="s">
        <v>23</v>
      </c>
      <c r="F98" s="80">
        <v>1E-3</v>
      </c>
      <c r="G98" s="71">
        <f t="shared" si="331"/>
        <v>4.3024771838331123E-2</v>
      </c>
      <c r="H98" s="77">
        <f t="shared" ref="H98" si="364">IF(D98="","",AVERAGE(D97:D101))</f>
        <v>0.61360000000000003</v>
      </c>
      <c r="I98" s="94">
        <f t="shared" ref="I98" si="365">IF(D98="","",_xlfn.STDEV.S(D97:D101))</f>
        <v>6.2251907601293642E-2</v>
      </c>
      <c r="J98" s="77">
        <f t="shared" si="334"/>
        <v>0.10145356519115652</v>
      </c>
      <c r="K98" s="132">
        <f>IF(D98="","",D98*'Table 2'!D98)</f>
        <v>489.6</v>
      </c>
      <c r="L98" s="68" t="s">
        <v>23</v>
      </c>
      <c r="M98" s="135">
        <f>IF(D98="","",F98*'Table 2'!D98)</f>
        <v>0.76500000000000001</v>
      </c>
      <c r="N98" s="71">
        <f t="shared" si="335"/>
        <v>3.498266784539697E-2</v>
      </c>
      <c r="O98" s="14">
        <f t="shared" ref="O98" si="366">IF(D98="","",AVERAGE(K97:K101))</f>
        <v>473.0514</v>
      </c>
      <c r="P98" s="73">
        <f t="shared" ref="P98" si="367">IF(D98="","",_xlfn.STDEV.S(K97:K101))</f>
        <v>49.11224207669612</v>
      </c>
      <c r="Q98" s="9">
        <f t="shared" si="338"/>
        <v>0.10382009666749981</v>
      </c>
      <c r="R98" s="126">
        <f>IF(K98="","",K98/VLOOKUP('Table 3'!A98,'Table 1'!$A$3:$E$999,5,FALSE))</f>
        <v>0.97920000000000007</v>
      </c>
      <c r="S98" s="58" t="s">
        <v>23</v>
      </c>
      <c r="T98" s="52">
        <f>IF(M98="","",M98/VLOOKUP(A98,'Table 1'!$A$3:$E$999,5,FALSE))</f>
        <v>1.5300000000000001E-3</v>
      </c>
    </row>
    <row r="99" spans="1:20" s="139" customFormat="1" x14ac:dyDescent="0.2">
      <c r="A99" s="30" t="str">
        <f t="shared" ref="A99" si="368">IF(A97="","",A97)</f>
        <v>CIP0014</v>
      </c>
      <c r="B99" s="30" t="str">
        <f>IF(B97="","",B97)</f>
        <v>B</v>
      </c>
      <c r="C99" s="30" t="str">
        <f>IF(A99="","",LOOKUP(A99,'Table 1'!$A$3:$A$9999,'Table 1'!$I$3:$I$9999))</f>
        <v>SLE</v>
      </c>
      <c r="D99" s="121">
        <v>0.64900000000000002</v>
      </c>
      <c r="E99" s="68" t="s">
        <v>23</v>
      </c>
      <c r="F99" s="80">
        <v>2E-3</v>
      </c>
      <c r="G99" s="71">
        <f t="shared" si="331"/>
        <v>5.7692307692307668E-2</v>
      </c>
      <c r="H99" s="77">
        <f t="shared" ref="H99" si="369">IF(D99="","",AVERAGE(D97:D101))</f>
        <v>0.61360000000000003</v>
      </c>
      <c r="I99" s="94">
        <f t="shared" ref="I99" si="370">IF(D99="","",_xlfn.STDEV.S(D97:D101))</f>
        <v>6.2251907601293642E-2</v>
      </c>
      <c r="J99" s="77">
        <f t="shared" si="334"/>
        <v>0.10145356519115652</v>
      </c>
      <c r="K99" s="132">
        <f>IF(D99="","",D99*'Table 2'!D99)</f>
        <v>495.83600000000001</v>
      </c>
      <c r="L99" s="68" t="s">
        <v>23</v>
      </c>
      <c r="M99" s="135">
        <f>IF(D99="","",F99*'Table 2'!D99)</f>
        <v>1.528</v>
      </c>
      <c r="N99" s="71">
        <f t="shared" si="335"/>
        <v>4.8165167675225169E-2</v>
      </c>
      <c r="O99" s="14">
        <f t="shared" ref="O99" si="371">IF(D99="","",AVERAGE(K97:K101))</f>
        <v>473.0514</v>
      </c>
      <c r="P99" s="73">
        <f t="shared" ref="P99" si="372">IF(D99="","",_xlfn.STDEV.S(K97:K101))</f>
        <v>49.11224207669612</v>
      </c>
      <c r="Q99" s="9">
        <f t="shared" si="338"/>
        <v>0.10382009666749981</v>
      </c>
      <c r="R99" s="126">
        <f>IF(K99="","",K99/VLOOKUP('Table 3'!A99,'Table 1'!$A$3:$E$999,5,FALSE))</f>
        <v>0.991672</v>
      </c>
      <c r="S99" s="58" t="s">
        <v>23</v>
      </c>
      <c r="T99" s="52">
        <f>IF(M99="","",M99/VLOOKUP(A99,'Table 1'!$A$3:$E$999,5,FALSE))</f>
        <v>3.0560000000000001E-3</v>
      </c>
    </row>
    <row r="100" spans="1:20" s="139" customFormat="1" x14ac:dyDescent="0.2">
      <c r="A100" s="30" t="str">
        <f t="shared" ref="A100" si="373">IF(A97="","",A97)</f>
        <v>CIP0014</v>
      </c>
      <c r="B100" s="30" t="str">
        <f>IF(B97="","",B97)</f>
        <v>B</v>
      </c>
      <c r="C100" s="30" t="str">
        <f>IF(A100="","",LOOKUP(A100,'Table 1'!$A$3:$A$9999,'Table 1'!$I$3:$I$9999))</f>
        <v>SLE</v>
      </c>
      <c r="D100" s="121">
        <v>0.64600000000000002</v>
      </c>
      <c r="E100" s="68" t="s">
        <v>23</v>
      </c>
      <c r="F100" s="80">
        <v>1E-3</v>
      </c>
      <c r="G100" s="71">
        <f t="shared" si="331"/>
        <v>5.2803129074315489E-2</v>
      </c>
      <c r="H100" s="77">
        <f t="shared" ref="H100" si="374">IF(D100="","",AVERAGE(D97:D101))</f>
        <v>0.61360000000000003</v>
      </c>
      <c r="I100" s="94">
        <f t="shared" ref="I100" si="375">IF(D100="","",_xlfn.STDEV.S(D97:D101))</f>
        <v>6.2251907601293642E-2</v>
      </c>
      <c r="J100" s="77">
        <f t="shared" si="334"/>
        <v>0.10145356519115652</v>
      </c>
      <c r="K100" s="132">
        <f>IF(D100="","",D100*'Table 2'!D100)</f>
        <v>503.88</v>
      </c>
      <c r="L100" s="68" t="s">
        <v>23</v>
      </c>
      <c r="M100" s="135">
        <f>IF(D100="","",F100*'Table 2'!D100)</f>
        <v>0.78</v>
      </c>
      <c r="N100" s="71">
        <f t="shared" si="335"/>
        <v>6.5169662324220987E-2</v>
      </c>
      <c r="O100" s="14">
        <f t="shared" ref="O100" si="376">IF(D100="","",AVERAGE(K97:K101))</f>
        <v>473.0514</v>
      </c>
      <c r="P100" s="73">
        <f t="shared" ref="P100" si="377">IF(D100="","",_xlfn.STDEV.S(K97:K101))</f>
        <v>49.11224207669612</v>
      </c>
      <c r="Q100" s="9">
        <f t="shared" si="338"/>
        <v>0.10382009666749981</v>
      </c>
      <c r="R100" s="126">
        <f>IF(K100="","",K100/VLOOKUP('Table 3'!A100,'Table 1'!$A$3:$E$999,5,FALSE))</f>
        <v>1.00776</v>
      </c>
      <c r="S100" s="58" t="s">
        <v>23</v>
      </c>
      <c r="T100" s="52">
        <f>IF(M100="","",M100/VLOOKUP(A100,'Table 1'!$A$3:$E$999,5,FALSE))</f>
        <v>1.56E-3</v>
      </c>
    </row>
    <row r="101" spans="1:20" s="139" customFormat="1" ht="16" thickBot="1" x14ac:dyDescent="0.25">
      <c r="A101" s="29" t="str">
        <f t="shared" ref="A101" si="378">IF(A97="","",A97)</f>
        <v>CIP0014</v>
      </c>
      <c r="B101" s="29" t="str">
        <f>IF(B97="","",B97)</f>
        <v>B</v>
      </c>
      <c r="C101" s="29" t="str">
        <f>IF(A101="","",LOOKUP(A101,'Table 1'!$A$3:$A$9999,'Table 1'!$I$3:$I$9999))</f>
        <v>SLE</v>
      </c>
      <c r="D101" s="122">
        <v>0.503</v>
      </c>
      <c r="E101" s="67" t="s">
        <v>23</v>
      </c>
      <c r="F101" s="81">
        <v>3.0000000000000001E-3</v>
      </c>
      <c r="G101" s="72">
        <f t="shared" si="331"/>
        <v>-0.18024771838331163</v>
      </c>
      <c r="H101" s="78">
        <f t="shared" ref="H101" si="379">IF(D101="","",AVERAGE(D97:D101))</f>
        <v>0.61360000000000003</v>
      </c>
      <c r="I101" s="93">
        <f>IF(D101="","",_xlfn.STDEV.S(D97:D101))</f>
        <v>6.2251907601293642E-2</v>
      </c>
      <c r="J101" s="78">
        <f t="shared" si="334"/>
        <v>0.10145356519115652</v>
      </c>
      <c r="K101" s="133">
        <f>IF(D101="","",D101*'Table 2'!D101)</f>
        <v>385.80099999999999</v>
      </c>
      <c r="L101" s="67" t="s">
        <v>23</v>
      </c>
      <c r="M101" s="136">
        <f>IF(D101="","",F101*'Table 2'!D101)</f>
        <v>2.3010000000000002</v>
      </c>
      <c r="N101" s="72">
        <f t="shared" si="335"/>
        <v>-0.18444169069154009</v>
      </c>
      <c r="O101" s="13">
        <f t="shared" ref="O101" si="380">IF(D101="","",AVERAGE(K97:K101))</f>
        <v>473.0514</v>
      </c>
      <c r="P101" s="74">
        <f t="shared" ref="P101" si="381">IF(D101="","",_xlfn.STDEV.S(K97:K101))</f>
        <v>49.11224207669612</v>
      </c>
      <c r="Q101" s="8">
        <f t="shared" si="338"/>
        <v>0.10382009666749981</v>
      </c>
      <c r="R101" s="166">
        <f>IF(K101="","",K101/VLOOKUP('Table 3'!A101,'Table 1'!$A$3:$E$999,5,FALSE))</f>
        <v>0.77160200000000001</v>
      </c>
      <c r="S101" s="57" t="s">
        <v>23</v>
      </c>
      <c r="T101" s="51">
        <f>IF(M101="","",M101/VLOOKUP(A101,'Table 1'!$A$3:$E$999,5,FALSE))</f>
        <v>4.6020000000000002E-3</v>
      </c>
    </row>
    <row r="102" spans="1:20" s="139" customFormat="1" x14ac:dyDescent="0.2">
      <c r="A102" s="113" t="s">
        <v>91</v>
      </c>
      <c r="B102" s="113" t="s">
        <v>180</v>
      </c>
      <c r="C102" s="31" t="str">
        <f>IF(A102="","",LOOKUP(A102,'Table 1'!$A$3:$A$9999,'Table 1'!$I$3:$I$9999))</f>
        <v>SLE</v>
      </c>
      <c r="D102" s="120">
        <v>0.66200000000000003</v>
      </c>
      <c r="E102" s="66" t="s">
        <v>23</v>
      </c>
      <c r="F102" s="79">
        <v>4.0000000000000001E-3</v>
      </c>
      <c r="G102" s="70">
        <f t="shared" si="331"/>
        <v>-2.1578480638486473E-2</v>
      </c>
      <c r="H102" s="76">
        <f t="shared" ref="H102" si="382">IF(D102="","",AVERAGE(D102:D106))</f>
        <v>0.67659999999999998</v>
      </c>
      <c r="I102" s="76">
        <f t="shared" ref="I102" si="383">IF(D102="","",_xlfn.STDEV.S(D102:D106))</f>
        <v>9.0994505328618677E-3</v>
      </c>
      <c r="J102" s="76">
        <f t="shared" si="334"/>
        <v>1.3448788845494927E-2</v>
      </c>
      <c r="K102" s="131">
        <f>IF(D102="","",D102*'Table 2'!D102)</f>
        <v>514.37400000000002</v>
      </c>
      <c r="L102" s="66" t="s">
        <v>23</v>
      </c>
      <c r="M102" s="134">
        <f>IF(D102="","",F102*'Table 2'!D102)</f>
        <v>3.1080000000000001</v>
      </c>
      <c r="N102" s="70">
        <f t="shared" si="335"/>
        <v>-1.6481648539619288E-2</v>
      </c>
      <c r="O102" s="15">
        <f t="shared" ref="O102" si="384">IF(D102="","",AVERAGE(K102:K106))</f>
        <v>522.99379999999996</v>
      </c>
      <c r="P102" s="15">
        <f t="shared" ref="P102" si="385">IF(D102="","",_xlfn.STDEV.S(K102:K106))</f>
        <v>7.2212613302663353</v>
      </c>
      <c r="Q102" s="10">
        <f t="shared" si="338"/>
        <v>1.3807546724772522E-2</v>
      </c>
      <c r="R102" s="137">
        <f>IF(K102="","",K102/VLOOKUP('Table 3'!A102,'Table 1'!$A$3:$E$999,5,FALSE))</f>
        <v>1.028748</v>
      </c>
      <c r="S102" s="59" t="s">
        <v>23</v>
      </c>
      <c r="T102" s="53">
        <f>IF(M102="","",M102/VLOOKUP(A102,'Table 1'!$A$3:$E$999,5,FALSE))</f>
        <v>6.2160000000000002E-3</v>
      </c>
    </row>
    <row r="103" spans="1:20" s="139" customFormat="1" x14ac:dyDescent="0.2">
      <c r="A103" s="30" t="str">
        <f t="shared" ref="A103" si="386">IF(A102="","",A102)</f>
        <v>CIP0014</v>
      </c>
      <c r="B103" s="30" t="str">
        <f>IF(B102="","",B102)</f>
        <v>C</v>
      </c>
      <c r="C103" s="30" t="str">
        <f>IF(A103="","",LOOKUP(A103,'Table 1'!$A$3:$A$9999,'Table 1'!$I$3:$I$9999))</f>
        <v>SLE</v>
      </c>
      <c r="D103" s="121">
        <v>0.68500000000000005</v>
      </c>
      <c r="E103" s="68" t="s">
        <v>23</v>
      </c>
      <c r="F103" s="80">
        <v>6.0000000000000001E-3</v>
      </c>
      <c r="G103" s="71">
        <f t="shared" si="331"/>
        <v>1.2415016257759495E-2</v>
      </c>
      <c r="H103" s="77">
        <f t="shared" ref="H103" si="387">IF(D103="","",AVERAGE(D102:D106))</f>
        <v>0.67659999999999998</v>
      </c>
      <c r="I103" s="94">
        <f t="shared" ref="I103" si="388">IF(D103="","",_xlfn.STDEV.S(D102:D106))</f>
        <v>9.0994505328618677E-3</v>
      </c>
      <c r="J103" s="77">
        <f t="shared" si="334"/>
        <v>1.3448788845494927E-2</v>
      </c>
      <c r="K103" s="132">
        <f>IF(D103="","",D103*'Table 2'!D103)</f>
        <v>533.61500000000001</v>
      </c>
      <c r="L103" s="68" t="s">
        <v>23</v>
      </c>
      <c r="M103" s="135">
        <f>IF(D103="","",F103*'Table 2'!D103)</f>
        <v>4.6740000000000004</v>
      </c>
      <c r="N103" s="71">
        <f t="shared" si="335"/>
        <v>2.0308462547739659E-2</v>
      </c>
      <c r="O103" s="14">
        <f t="shared" ref="O103" si="389">IF(D103="","",AVERAGE(K102:K106))</f>
        <v>522.99379999999996</v>
      </c>
      <c r="P103" s="73">
        <f t="shared" ref="P103" si="390">IF(D103="","",_xlfn.STDEV.S(K102:K106))</f>
        <v>7.2212613302663353</v>
      </c>
      <c r="Q103" s="9">
        <f t="shared" si="338"/>
        <v>1.3807546724772522E-2</v>
      </c>
      <c r="R103" s="126">
        <f>IF(K103="","",K103/VLOOKUP('Table 3'!A103,'Table 1'!$A$3:$E$999,5,FALSE))</f>
        <v>1.0672300000000001</v>
      </c>
      <c r="S103" s="58" t="s">
        <v>23</v>
      </c>
      <c r="T103" s="52">
        <f>IF(M103="","",M103/VLOOKUP(A103,'Table 1'!$A$3:$E$999,5,FALSE))</f>
        <v>9.3480000000000004E-3</v>
      </c>
    </row>
    <row r="104" spans="1:20" s="139" customFormat="1" x14ac:dyDescent="0.2">
      <c r="A104" s="30" t="str">
        <f t="shared" ref="A104" si="391">IF(A102="","",A102)</f>
        <v>CIP0014</v>
      </c>
      <c r="B104" s="30" t="str">
        <f>IF(B102="","",B102)</f>
        <v>C</v>
      </c>
      <c r="C104" s="30" t="str">
        <f>IF(A104="","",LOOKUP(A104,'Table 1'!$A$3:$A$9999,'Table 1'!$I$3:$I$9999))</f>
        <v>SLE</v>
      </c>
      <c r="D104" s="121">
        <v>0.68200000000000005</v>
      </c>
      <c r="E104" s="68" t="s">
        <v>23</v>
      </c>
      <c r="F104" s="80">
        <v>6.0000000000000001E-3</v>
      </c>
      <c r="G104" s="71">
        <f t="shared" si="331"/>
        <v>7.9810818799882811E-3</v>
      </c>
      <c r="H104" s="77">
        <f t="shared" ref="H104" si="392">IF(D104="","",AVERAGE(D102:D106))</f>
        <v>0.67659999999999998</v>
      </c>
      <c r="I104" s="94">
        <f t="shared" ref="I104" si="393">IF(D104="","",_xlfn.STDEV.S(D102:D106))</f>
        <v>9.0994505328618677E-3</v>
      </c>
      <c r="J104" s="77">
        <f t="shared" si="334"/>
        <v>1.3448788845494927E-2</v>
      </c>
      <c r="K104" s="132">
        <f>IF(D104="","",D104*'Table 2'!D104)</f>
        <v>523.09400000000005</v>
      </c>
      <c r="L104" s="68" t="s">
        <v>23</v>
      </c>
      <c r="M104" s="135">
        <f>IF(D104="","",F104*'Table 2'!D104)</f>
        <v>4.6020000000000003</v>
      </c>
      <c r="N104" s="71">
        <f t="shared" si="335"/>
        <v>1.9158926931846273E-4</v>
      </c>
      <c r="O104" s="14">
        <f t="shared" ref="O104" si="394">IF(D104="","",AVERAGE(K102:K106))</f>
        <v>522.99379999999996</v>
      </c>
      <c r="P104" s="73">
        <f t="shared" ref="P104" si="395">IF(D104="","",_xlfn.STDEV.S(K102:K106))</f>
        <v>7.2212613302663353</v>
      </c>
      <c r="Q104" s="9">
        <f t="shared" si="338"/>
        <v>1.3807546724772522E-2</v>
      </c>
      <c r="R104" s="126">
        <f>IF(K104="","",K104/VLOOKUP('Table 3'!A104,'Table 1'!$A$3:$E$999,5,FALSE))</f>
        <v>1.0461880000000001</v>
      </c>
      <c r="S104" s="58" t="s">
        <v>23</v>
      </c>
      <c r="T104" s="52">
        <f>IF(M104="","",M104/VLOOKUP(A104,'Table 1'!$A$3:$E$999,5,FALSE))</f>
        <v>9.2040000000000004E-3</v>
      </c>
    </row>
    <row r="105" spans="1:20" s="139" customFormat="1" x14ac:dyDescent="0.2">
      <c r="A105" s="30" t="str">
        <f t="shared" ref="A105" si="396">IF(A102="","",A102)</f>
        <v>CIP0014</v>
      </c>
      <c r="B105" s="30" t="str">
        <f>IF(B102="","",B102)</f>
        <v>C</v>
      </c>
      <c r="C105" s="30" t="str">
        <f>IF(A105="","",LOOKUP(A105,'Table 1'!$A$3:$A$9999,'Table 1'!$I$3:$I$9999))</f>
        <v>SLE</v>
      </c>
      <c r="D105" s="121">
        <v>0.68</v>
      </c>
      <c r="E105" s="68" t="s">
        <v>23</v>
      </c>
      <c r="F105" s="80">
        <v>1E-3</v>
      </c>
      <c r="G105" s="71">
        <f t="shared" si="331"/>
        <v>5.0251256281408068E-3</v>
      </c>
      <c r="H105" s="77">
        <f t="shared" ref="H105" si="397">IF(D105="","",AVERAGE(D102:D106))</f>
        <v>0.67659999999999998</v>
      </c>
      <c r="I105" s="94">
        <f t="shared" ref="I105" si="398">IF(D105="","",_xlfn.STDEV.S(D102:D106))</f>
        <v>9.0994505328618677E-3</v>
      </c>
      <c r="J105" s="77">
        <f t="shared" si="334"/>
        <v>1.3448788845494927E-2</v>
      </c>
      <c r="K105" s="132">
        <f>IF(D105="","",D105*'Table 2'!D105)</f>
        <v>518.84</v>
      </c>
      <c r="L105" s="68" t="s">
        <v>23</v>
      </c>
      <c r="M105" s="135">
        <f>IF(D105="","",F105*'Table 2'!D105)</f>
        <v>0.76300000000000001</v>
      </c>
      <c r="N105" s="71">
        <f t="shared" si="335"/>
        <v>-7.9423503682069137E-3</v>
      </c>
      <c r="O105" s="14">
        <f t="shared" ref="O105" si="399">IF(D105="","",AVERAGE(K102:K106))</f>
        <v>522.99379999999996</v>
      </c>
      <c r="P105" s="73">
        <f t="shared" ref="P105" si="400">IF(D105="","",_xlfn.STDEV.S(K102:K106))</f>
        <v>7.2212613302663353</v>
      </c>
      <c r="Q105" s="9">
        <f t="shared" si="338"/>
        <v>1.3807546724772522E-2</v>
      </c>
      <c r="R105" s="126">
        <f>IF(K105="","",K105/VLOOKUP('Table 3'!A105,'Table 1'!$A$3:$E$999,5,FALSE))</f>
        <v>1.0376800000000002</v>
      </c>
      <c r="S105" s="58" t="s">
        <v>23</v>
      </c>
      <c r="T105" s="52">
        <f>IF(M105="","",M105/VLOOKUP(A105,'Table 1'!$A$3:$E$999,5,FALSE))</f>
        <v>1.526E-3</v>
      </c>
    </row>
    <row r="106" spans="1:20" s="139" customFormat="1" ht="16" thickBot="1" x14ac:dyDescent="0.25">
      <c r="A106" s="29" t="str">
        <f t="shared" ref="A106" si="401">IF(A102="","",A102)</f>
        <v>CIP0014</v>
      </c>
      <c r="B106" s="29" t="str">
        <f>IF(B102="","",B102)</f>
        <v>C</v>
      </c>
      <c r="C106" s="29" t="str">
        <f>IF(A106="","",LOOKUP(A106,'Table 1'!$A$3:$A$9999,'Table 1'!$I$3:$I$9999))</f>
        <v>SLE</v>
      </c>
      <c r="D106" s="122">
        <v>0.67400000000000004</v>
      </c>
      <c r="E106" s="67" t="s">
        <v>23</v>
      </c>
      <c r="F106" s="81">
        <v>2E-3</v>
      </c>
      <c r="G106" s="72">
        <f t="shared" si="331"/>
        <v>-3.8427431274016197E-3</v>
      </c>
      <c r="H106" s="78">
        <f t="shared" ref="H106" si="402">IF(D106="","",AVERAGE(D102:D106))</f>
        <v>0.67659999999999998</v>
      </c>
      <c r="I106" s="93">
        <f t="shared" ref="I106" si="403">IF(D106="","",_xlfn.STDEV.S(D102:D106))</f>
        <v>9.0994505328618677E-3</v>
      </c>
      <c r="J106" s="78">
        <f t="shared" si="334"/>
        <v>1.3448788845494927E-2</v>
      </c>
      <c r="K106" s="133">
        <f>IF(D106="","",D106*'Table 2'!D106)</f>
        <v>525.04600000000005</v>
      </c>
      <c r="L106" s="67" t="s">
        <v>23</v>
      </c>
      <c r="M106" s="136">
        <f>IF(D106="","",F106*'Table 2'!D106)</f>
        <v>1.5580000000000001</v>
      </c>
      <c r="N106" s="72">
        <f t="shared" si="335"/>
        <v>3.9239470907687325E-3</v>
      </c>
      <c r="O106" s="13">
        <f t="shared" ref="O106" si="404">IF(D106="","",AVERAGE(K102:K106))</f>
        <v>522.99379999999996</v>
      </c>
      <c r="P106" s="74">
        <f t="shared" ref="P106" si="405">IF(D106="","",_xlfn.STDEV.S(K102:K106))</f>
        <v>7.2212613302663353</v>
      </c>
      <c r="Q106" s="8">
        <f t="shared" si="338"/>
        <v>1.3807546724772522E-2</v>
      </c>
      <c r="R106" s="127">
        <f>IF(K106="","",K106/VLOOKUP('Table 3'!A106,'Table 1'!$A$3:$E$999,5,FALSE))</f>
        <v>1.050092</v>
      </c>
      <c r="S106" s="57" t="s">
        <v>23</v>
      </c>
      <c r="T106" s="51">
        <f>IF(M106="","",M106/VLOOKUP(A106,'Table 1'!$A$3:$E$999,5,FALSE))</f>
        <v>3.1160000000000003E-3</v>
      </c>
    </row>
    <row r="107" spans="1:20" s="139" customFormat="1" x14ac:dyDescent="0.2">
      <c r="A107" s="113" t="s">
        <v>91</v>
      </c>
      <c r="B107" s="113" t="s">
        <v>181</v>
      </c>
      <c r="C107" s="31" t="str">
        <f>IF(A107="","",LOOKUP(A107,'Table 1'!$A$3:$A$9999,'Table 1'!$I$3:$I$9999))</f>
        <v>SLE</v>
      </c>
      <c r="D107" s="120">
        <v>0.66100000000000003</v>
      </c>
      <c r="E107" s="66" t="s">
        <v>23</v>
      </c>
      <c r="F107" s="79">
        <v>0</v>
      </c>
      <c r="G107" s="70">
        <f t="shared" si="331"/>
        <v>-3.0165912518853723E-3</v>
      </c>
      <c r="H107" s="76">
        <f t="shared" ref="H107" si="406">IF(D107="","",AVERAGE(D107:D111))</f>
        <v>0.66300000000000003</v>
      </c>
      <c r="I107" s="76">
        <f t="shared" ref="I107" si="407">IF(D107="","",_xlfn.STDEV.S(D107:D111))</f>
        <v>3.7416573867739447E-3</v>
      </c>
      <c r="J107" s="76">
        <f t="shared" si="334"/>
        <v>5.6435254702472768E-3</v>
      </c>
      <c r="K107" s="131">
        <f>IF(D107="","",D107*'Table 2'!D107)</f>
        <v>499.71600000000001</v>
      </c>
      <c r="L107" s="66" t="s">
        <v>23</v>
      </c>
      <c r="M107" s="134">
        <f>IF(D107="","",F107*'Table 2'!D107)</f>
        <v>0</v>
      </c>
      <c r="N107" s="70">
        <f t="shared" si="335"/>
        <v>-2.1431855691179558E-2</v>
      </c>
      <c r="O107" s="15">
        <f t="shared" ref="O107" si="408">IF(D107="","",AVERAGE(K107:K111))</f>
        <v>510.66040000000004</v>
      </c>
      <c r="P107" s="15">
        <f t="shared" ref="P107" si="409">IF(D107="","",_xlfn.STDEV.S(K107:K111))</f>
        <v>8.1193096258241386</v>
      </c>
      <c r="Q107" s="10">
        <f t="shared" si="338"/>
        <v>1.5899626495072143E-2</v>
      </c>
      <c r="R107" s="137">
        <f>IF(K107="","",K107/VLOOKUP('Table 3'!A107,'Table 1'!$A$3:$E$999,5,FALSE))</f>
        <v>0.99943199999999999</v>
      </c>
      <c r="S107" s="59" t="s">
        <v>23</v>
      </c>
      <c r="T107" s="53">
        <f>IF(M107="","",M107/VLOOKUP(A107,'Table 1'!$A$3:$E$999,5,FALSE))</f>
        <v>0</v>
      </c>
    </row>
    <row r="108" spans="1:20" s="139" customFormat="1" x14ac:dyDescent="0.2">
      <c r="A108" s="30" t="str">
        <f t="shared" ref="A108" si="410">IF(A107="","",A107)</f>
        <v>CIP0014</v>
      </c>
      <c r="B108" s="30" t="str">
        <f>IF(B107="","",B107)</f>
        <v>D</v>
      </c>
      <c r="C108" s="30" t="str">
        <f>IF(A108="","",LOOKUP(A108,'Table 1'!$A$3:$A$9999,'Table 1'!$I$3:$I$9999))</f>
        <v>SLE</v>
      </c>
      <c r="D108" s="121">
        <v>0.66800000000000004</v>
      </c>
      <c r="E108" s="68" t="s">
        <v>23</v>
      </c>
      <c r="F108" s="80">
        <v>1E-3</v>
      </c>
      <c r="G108" s="71">
        <f t="shared" si="331"/>
        <v>7.54147812971343E-3</v>
      </c>
      <c r="H108" s="77">
        <f t="shared" ref="H108" si="411">IF(D108="","",AVERAGE(D107:D111))</f>
        <v>0.66300000000000003</v>
      </c>
      <c r="I108" s="94">
        <f t="shared" ref="I108" si="412">IF(D108="","",_xlfn.STDEV.S(D107:D111))</f>
        <v>3.7416573867739447E-3</v>
      </c>
      <c r="J108" s="77">
        <f t="shared" si="334"/>
        <v>5.6435254702472768E-3</v>
      </c>
      <c r="K108" s="132">
        <f>IF(D108="","",D108*'Table 2'!D108)</f>
        <v>519.70400000000006</v>
      </c>
      <c r="L108" s="68" t="s">
        <v>23</v>
      </c>
      <c r="M108" s="135">
        <f>IF(D108="","",F108*'Table 2'!D108)</f>
        <v>0.77800000000000002</v>
      </c>
      <c r="N108" s="71">
        <f t="shared" si="335"/>
        <v>1.7709616802086135E-2</v>
      </c>
      <c r="O108" s="14">
        <f t="shared" ref="O108" si="413">IF(D108="","",AVERAGE(K107:K111))</f>
        <v>510.66040000000004</v>
      </c>
      <c r="P108" s="73">
        <f t="shared" ref="P108" si="414">IF(D108="","",_xlfn.STDEV.S(K107:K111))</f>
        <v>8.1193096258241386</v>
      </c>
      <c r="Q108" s="9">
        <f t="shared" si="338"/>
        <v>1.5899626495072143E-2</v>
      </c>
      <c r="R108" s="126">
        <f>IF(K108="","",K108/VLOOKUP('Table 3'!A108,'Table 1'!$A$3:$E$999,5,FALSE))</f>
        <v>1.0394080000000001</v>
      </c>
      <c r="S108" s="58" t="s">
        <v>23</v>
      </c>
      <c r="T108" s="52">
        <f>IF(M108="","",M108/VLOOKUP(A108,'Table 1'!$A$3:$E$999,5,FALSE))</f>
        <v>1.5560000000000001E-3</v>
      </c>
    </row>
    <row r="109" spans="1:20" s="139" customFormat="1" x14ac:dyDescent="0.2">
      <c r="A109" s="30" t="str">
        <f t="shared" ref="A109" si="415">IF(A107="","",A107)</f>
        <v>CIP0014</v>
      </c>
      <c r="B109" s="30" t="str">
        <f>IF(B107="","",B107)</f>
        <v>D</v>
      </c>
      <c r="C109" s="30" t="str">
        <f>IF(A109="","",LOOKUP(A109,'Table 1'!$A$3:$A$9999,'Table 1'!$I$3:$I$9999))</f>
        <v>SLE</v>
      </c>
      <c r="D109" s="121">
        <v>0.66600000000000004</v>
      </c>
      <c r="E109" s="68" t="s">
        <v>23</v>
      </c>
      <c r="F109" s="80">
        <v>2E-3</v>
      </c>
      <c r="G109" s="71">
        <f t="shared" si="331"/>
        <v>4.5248868778280582E-3</v>
      </c>
      <c r="H109" s="77">
        <f t="shared" ref="H109" si="416">IF(D109="","",AVERAGE(D107:D111))</f>
        <v>0.66300000000000003</v>
      </c>
      <c r="I109" s="94">
        <f t="shared" ref="I109" si="417">IF(D109="","",_xlfn.STDEV.S(D107:D111))</f>
        <v>3.7416573867739447E-3</v>
      </c>
      <c r="J109" s="77">
        <f t="shared" si="334"/>
        <v>5.6435254702472768E-3</v>
      </c>
      <c r="K109" s="132">
        <f>IF(D109="","",D109*'Table 2'!D109)</f>
        <v>517.48200000000008</v>
      </c>
      <c r="L109" s="68" t="s">
        <v>23</v>
      </c>
      <c r="M109" s="135">
        <f>IF(D109="","",F109*'Table 2'!D109)</f>
        <v>1.554</v>
      </c>
      <c r="N109" s="71">
        <f t="shared" si="335"/>
        <v>1.3358388471085766E-2</v>
      </c>
      <c r="O109" s="14">
        <f t="shared" ref="O109" si="418">IF(D109="","",AVERAGE(K107:K111))</f>
        <v>510.66040000000004</v>
      </c>
      <c r="P109" s="73">
        <f t="shared" ref="P109" si="419">IF(D109="","",_xlfn.STDEV.S(K107:K111))</f>
        <v>8.1193096258241386</v>
      </c>
      <c r="Q109" s="9">
        <f t="shared" si="338"/>
        <v>1.5899626495072143E-2</v>
      </c>
      <c r="R109" s="126">
        <f>IF(K109="","",K109/VLOOKUP('Table 3'!A109,'Table 1'!$A$3:$E$999,5,FALSE))</f>
        <v>1.0349640000000002</v>
      </c>
      <c r="S109" s="58" t="s">
        <v>23</v>
      </c>
      <c r="T109" s="52">
        <f>IF(M109="","",M109/VLOOKUP(A109,'Table 1'!$A$3:$E$999,5,FALSE))</f>
        <v>3.1080000000000001E-3</v>
      </c>
    </row>
    <row r="110" spans="1:20" s="139" customFormat="1" x14ac:dyDescent="0.2">
      <c r="A110" s="30" t="str">
        <f t="shared" ref="A110" si="420">IF(A107="","",A107)</f>
        <v>CIP0014</v>
      </c>
      <c r="B110" s="30" t="str">
        <f>IF(B107="","",B107)</f>
        <v>D</v>
      </c>
      <c r="C110" s="30" t="str">
        <f>IF(A110="","",LOOKUP(A110,'Table 1'!$A$3:$A$9999,'Table 1'!$I$3:$I$9999))</f>
        <v>SLE</v>
      </c>
      <c r="D110" s="121">
        <v>0.66</v>
      </c>
      <c r="E110" s="68" t="s">
        <v>23</v>
      </c>
      <c r="F110" s="80">
        <v>3.0000000000000001E-3</v>
      </c>
      <c r="G110" s="71">
        <f t="shared" si="331"/>
        <v>-4.5248868778280582E-3</v>
      </c>
      <c r="H110" s="77">
        <f t="shared" ref="H110" si="421">IF(D110="","",AVERAGE(D107:D111))</f>
        <v>0.66300000000000003</v>
      </c>
      <c r="I110" s="94">
        <f t="shared" ref="I110" si="422">IF(D110="","",_xlfn.STDEV.S(D107:D111))</f>
        <v>3.7416573867739447E-3</v>
      </c>
      <c r="J110" s="77">
        <f t="shared" si="334"/>
        <v>5.6435254702472768E-3</v>
      </c>
      <c r="K110" s="132">
        <f>IF(D110="","",D110*'Table 2'!D110)</f>
        <v>506.88</v>
      </c>
      <c r="L110" s="68" t="s">
        <v>23</v>
      </c>
      <c r="M110" s="135">
        <f>IF(D110="","",F110*'Table 2'!D110)</f>
        <v>2.3040000000000003</v>
      </c>
      <c r="N110" s="71">
        <f t="shared" si="335"/>
        <v>-7.4029629084221968E-3</v>
      </c>
      <c r="O110" s="14">
        <f t="shared" ref="O110" si="423">IF(D110="","",AVERAGE(K107:K111))</f>
        <v>510.66040000000004</v>
      </c>
      <c r="P110" s="73">
        <f t="shared" ref="P110" si="424">IF(D110="","",_xlfn.STDEV.S(K107:K111))</f>
        <v>8.1193096258241386</v>
      </c>
      <c r="Q110" s="9">
        <f t="shared" si="338"/>
        <v>1.5899626495072143E-2</v>
      </c>
      <c r="R110" s="126">
        <f>IF(K110="","",K110/VLOOKUP('Table 3'!A110,'Table 1'!$A$3:$E$999,5,FALSE))</f>
        <v>1.01376</v>
      </c>
      <c r="S110" s="58" t="s">
        <v>23</v>
      </c>
      <c r="T110" s="52">
        <f>IF(M110="","",M110/VLOOKUP(A110,'Table 1'!$A$3:$E$999,5,FALSE))</f>
        <v>4.6080000000000001E-3</v>
      </c>
    </row>
    <row r="111" spans="1:20" s="139" customFormat="1" ht="16" thickBot="1" x14ac:dyDescent="0.25">
      <c r="A111" s="29" t="str">
        <f t="shared" ref="A111" si="425">IF(A107="","",A107)</f>
        <v>CIP0014</v>
      </c>
      <c r="B111" s="29" t="str">
        <f>IF(B107="","",B107)</f>
        <v>D</v>
      </c>
      <c r="C111" s="29" t="str">
        <f>IF(A111="","",LOOKUP(A111,'Table 1'!$A$3:$A$9999,'Table 1'!$I$3:$I$9999))</f>
        <v>SLE</v>
      </c>
      <c r="D111" s="122">
        <v>0.66</v>
      </c>
      <c r="E111" s="67" t="s">
        <v>23</v>
      </c>
      <c r="F111" s="81">
        <v>4.0000000000000001E-3</v>
      </c>
      <c r="G111" s="72">
        <f t="shared" si="331"/>
        <v>-4.5248868778280582E-3</v>
      </c>
      <c r="H111" s="78">
        <f t="shared" ref="H111" si="426">IF(D111="","",AVERAGE(D107:D111))</f>
        <v>0.66300000000000003</v>
      </c>
      <c r="I111" s="93">
        <f t="shared" ref="I111" si="427">IF(D111="","",_xlfn.STDEV.S(D107:D111))</f>
        <v>3.7416573867739447E-3</v>
      </c>
      <c r="J111" s="78">
        <f t="shared" si="334"/>
        <v>5.6435254702472768E-3</v>
      </c>
      <c r="K111" s="133">
        <f>IF(D111="","",D111*'Table 2'!D111)</f>
        <v>509.52000000000004</v>
      </c>
      <c r="L111" s="67" t="s">
        <v>23</v>
      </c>
      <c r="M111" s="136">
        <f>IF(D111="","",F111*'Table 2'!D111)</f>
        <v>3.0880000000000001</v>
      </c>
      <c r="N111" s="72">
        <f t="shared" si="335"/>
        <v>-2.2331866735701448E-3</v>
      </c>
      <c r="O111" s="13">
        <f t="shared" ref="O111" si="428">IF(D111="","",AVERAGE(K107:K111))</f>
        <v>510.66040000000004</v>
      </c>
      <c r="P111" s="74">
        <f t="shared" ref="P111" si="429">IF(D111="","",_xlfn.STDEV.S(K107:K111))</f>
        <v>8.1193096258241386</v>
      </c>
      <c r="Q111" s="8">
        <f t="shared" si="338"/>
        <v>1.5899626495072143E-2</v>
      </c>
      <c r="R111" s="127">
        <f>IF(K111="","",K111/VLOOKUP('Table 3'!A111,'Table 1'!$A$3:$E$999,5,FALSE))</f>
        <v>1.0190400000000002</v>
      </c>
      <c r="S111" s="57" t="s">
        <v>23</v>
      </c>
      <c r="T111" s="51">
        <f>IF(M111="","",M111/VLOOKUP(A111,'Table 1'!$A$3:$E$999,5,FALSE))</f>
        <v>6.1760000000000001E-3</v>
      </c>
    </row>
    <row r="112" spans="1:20" s="139" customFormat="1" x14ac:dyDescent="0.2">
      <c r="A112" s="113" t="s">
        <v>96</v>
      </c>
      <c r="B112" s="113" t="s">
        <v>179</v>
      </c>
      <c r="C112" s="31" t="str">
        <f>IF(A112="","",LOOKUP(A112,'Table 1'!$A$3:$A$9999,'Table 1'!$I$3:$I$9999))</f>
        <v>SLE</v>
      </c>
      <c r="D112" s="120">
        <v>0.66100000000000003</v>
      </c>
      <c r="E112" s="66" t="s">
        <v>23</v>
      </c>
      <c r="F112" s="79">
        <v>1E-3</v>
      </c>
      <c r="G112" s="70">
        <f t="shared" si="331"/>
        <v>1.818732949378736E-3</v>
      </c>
      <c r="H112" s="76">
        <f t="shared" ref="H112" si="430">IF(D112="","",AVERAGE(D112:D116))</f>
        <v>0.65979999999999994</v>
      </c>
      <c r="I112" s="76">
        <f t="shared" ref="I112" si="431">IF(D112="","",_xlfn.STDEV.S(D112:D116))</f>
        <v>6.2609903369994172E-3</v>
      </c>
      <c r="J112" s="76">
        <f t="shared" si="334"/>
        <v>9.4892245180348868E-3</v>
      </c>
      <c r="K112" s="131">
        <f>IF(D112="","",D112*'Table 2'!D112)</f>
        <v>522.19000000000005</v>
      </c>
      <c r="L112" s="66" t="s">
        <v>23</v>
      </c>
      <c r="M112" s="134">
        <f>IF(D112="","",F112*'Table 2'!D112)</f>
        <v>0.79</v>
      </c>
      <c r="N112" s="70">
        <f t="shared" si="335"/>
        <v>1.5647731922991386E-2</v>
      </c>
      <c r="O112" s="15">
        <f t="shared" ref="O112" si="432">IF(D112="","",AVERAGE(K112:K116))</f>
        <v>514.14480000000003</v>
      </c>
      <c r="P112" s="15">
        <f t="shared" ref="P112" si="433">IF(D112="","",_xlfn.STDEV.S(K112:K116))</f>
        <v>10.523874818715797</v>
      </c>
      <c r="Q112" s="10">
        <f t="shared" si="338"/>
        <v>2.0468698348628238E-2</v>
      </c>
      <c r="R112" s="137">
        <f>IF(K112="","",K112/VLOOKUP('Table 3'!A112,'Table 1'!$A$3:$E$999,5,FALSE))</f>
        <v>1.0443800000000001</v>
      </c>
      <c r="S112" s="59" t="s">
        <v>23</v>
      </c>
      <c r="T112" s="53">
        <f>IF(M112="","",M112/VLOOKUP(A112,'Table 1'!$A$3:$E$999,5,FALSE))</f>
        <v>1.58E-3</v>
      </c>
    </row>
    <row r="113" spans="1:20" s="139" customFormat="1" x14ac:dyDescent="0.2">
      <c r="A113" s="30" t="str">
        <f t="shared" ref="A113" si="434">IF(A112="","",A112)</f>
        <v>CIP0015</v>
      </c>
      <c r="B113" s="30" t="str">
        <f>IF(B112="","",B112)</f>
        <v>A</v>
      </c>
      <c r="C113" s="30" t="str">
        <f>IF(A113="","",LOOKUP(A113,'Table 1'!$A$3:$A$9999,'Table 1'!$I$3:$I$9999))</f>
        <v>SLE</v>
      </c>
      <c r="D113" s="121">
        <v>0.65600000000000003</v>
      </c>
      <c r="E113" s="68" t="s">
        <v>23</v>
      </c>
      <c r="F113" s="80">
        <v>1E-3</v>
      </c>
      <c r="G113" s="71">
        <f t="shared" si="331"/>
        <v>-5.7593210063654364E-3</v>
      </c>
      <c r="H113" s="77">
        <f t="shared" ref="H113" si="435">IF(D113="","",AVERAGE(D112:D116))</f>
        <v>0.65979999999999994</v>
      </c>
      <c r="I113" s="94">
        <f t="shared" ref="I113" si="436">IF(D113="","",_xlfn.STDEV.S(D112:D116))</f>
        <v>6.2609903369994172E-3</v>
      </c>
      <c r="J113" s="77">
        <f t="shared" si="334"/>
        <v>9.4892245180348868E-3</v>
      </c>
      <c r="K113" s="132">
        <f>IF(D113="","",D113*'Table 2'!D113)</f>
        <v>500.52800000000002</v>
      </c>
      <c r="L113" s="68" t="s">
        <v>23</v>
      </c>
      <c r="M113" s="135">
        <f>IF(D113="","",F113*'Table 2'!D113)</f>
        <v>0.76300000000000001</v>
      </c>
      <c r="N113" s="71">
        <f t="shared" si="335"/>
        <v>-2.6484367827895976E-2</v>
      </c>
      <c r="O113" s="14">
        <f t="shared" ref="O113" si="437">IF(D113="","",AVERAGE(K112:K116))</f>
        <v>514.14480000000003</v>
      </c>
      <c r="P113" s="73">
        <f t="shared" ref="P113" si="438">IF(D113="","",_xlfn.STDEV.S(K112:K116))</f>
        <v>10.523874818715797</v>
      </c>
      <c r="Q113" s="9">
        <f t="shared" si="338"/>
        <v>2.0468698348628238E-2</v>
      </c>
      <c r="R113" s="126">
        <f>IF(K113="","",K113/VLOOKUP('Table 3'!A113,'Table 1'!$A$3:$E$999,5,FALSE))</f>
        <v>1.0010559999999999</v>
      </c>
      <c r="S113" s="58" t="s">
        <v>23</v>
      </c>
      <c r="T113" s="52">
        <f>IF(M113="","",M113/VLOOKUP(A113,'Table 1'!$A$3:$E$999,5,FALSE))</f>
        <v>1.526E-3</v>
      </c>
    </row>
    <row r="114" spans="1:20" s="139" customFormat="1" x14ac:dyDescent="0.2">
      <c r="A114" s="30" t="str">
        <f t="shared" ref="A114" si="439">IF(A112="","",A112)</f>
        <v>CIP0015</v>
      </c>
      <c r="B114" s="30" t="str">
        <f>IF(B112="","",B112)</f>
        <v>A</v>
      </c>
      <c r="C114" s="30" t="str">
        <f>IF(A114="","",LOOKUP(A114,'Table 1'!$A$3:$A$9999,'Table 1'!$I$3:$I$9999))</f>
        <v>SLE</v>
      </c>
      <c r="D114" s="121">
        <v>0.65800000000000003</v>
      </c>
      <c r="E114" s="68" t="s">
        <v>23</v>
      </c>
      <c r="F114" s="80">
        <v>2E-3</v>
      </c>
      <c r="G114" s="71">
        <f t="shared" si="331"/>
        <v>-2.7280994240677673E-3</v>
      </c>
      <c r="H114" s="77">
        <f t="shared" ref="H114" si="440">IF(D114="","",AVERAGE(D112:D116))</f>
        <v>0.65979999999999994</v>
      </c>
      <c r="I114" s="94">
        <f t="shared" ref="I114" si="441">IF(D114="","",_xlfn.STDEV.S(D112:D116))</f>
        <v>6.2609903369994172E-3</v>
      </c>
      <c r="J114" s="77">
        <f t="shared" si="334"/>
        <v>9.4892245180348868E-3</v>
      </c>
      <c r="K114" s="132">
        <f>IF(D114="","",D114*'Table 2'!D114)</f>
        <v>516.53</v>
      </c>
      <c r="L114" s="68" t="s">
        <v>23</v>
      </c>
      <c r="M114" s="135">
        <f>IF(D114="","",F114*'Table 2'!D114)</f>
        <v>1.57</v>
      </c>
      <c r="N114" s="71">
        <f t="shared" si="335"/>
        <v>4.6391600187339066E-3</v>
      </c>
      <c r="O114" s="14">
        <f t="shared" ref="O114" si="442">IF(D114="","",AVERAGE(K112:K116))</f>
        <v>514.14480000000003</v>
      </c>
      <c r="P114" s="73">
        <f t="shared" ref="P114" si="443">IF(D114="","",_xlfn.STDEV.S(K112:K116))</f>
        <v>10.523874818715797</v>
      </c>
      <c r="Q114" s="9">
        <f t="shared" si="338"/>
        <v>2.0468698348628238E-2</v>
      </c>
      <c r="R114" s="126">
        <f>IF(K114="","",K114/VLOOKUP('Table 3'!A114,'Table 1'!$A$3:$E$999,5,FALSE))</f>
        <v>1.0330599999999999</v>
      </c>
      <c r="S114" s="58" t="s">
        <v>23</v>
      </c>
      <c r="T114" s="52">
        <f>IF(M114="","",M114/VLOOKUP(A114,'Table 1'!$A$3:$E$999,5,FALSE))</f>
        <v>3.14E-3</v>
      </c>
    </row>
    <row r="115" spans="1:20" s="139" customFormat="1" x14ac:dyDescent="0.2">
      <c r="A115" s="30" t="str">
        <f t="shared" ref="A115" si="444">IF(A112="","",A112)</f>
        <v>CIP0015</v>
      </c>
      <c r="B115" s="30" t="str">
        <f>IF(B112="","",B112)</f>
        <v>A</v>
      </c>
      <c r="C115" s="30" t="str">
        <f>IF(A115="","",LOOKUP(A115,'Table 1'!$A$3:$A$9999,'Table 1'!$I$3:$I$9999))</f>
        <v>SLE</v>
      </c>
      <c r="D115" s="121">
        <v>0.67</v>
      </c>
      <c r="E115" s="68" t="s">
        <v>23</v>
      </c>
      <c r="F115" s="80">
        <v>1E-3</v>
      </c>
      <c r="G115" s="71">
        <f t="shared" si="331"/>
        <v>1.5459230069718246E-2</v>
      </c>
      <c r="H115" s="77">
        <f t="shared" ref="H115" si="445">IF(D115="","",AVERAGE(D112:D116))</f>
        <v>0.65979999999999994</v>
      </c>
      <c r="I115" s="94">
        <f t="shared" ref="I115" si="446">IF(D115="","",_xlfn.STDEV.S(D112:D116))</f>
        <v>6.2609903369994172E-3</v>
      </c>
      <c r="J115" s="77">
        <f t="shared" si="334"/>
        <v>9.4892245180348868E-3</v>
      </c>
      <c r="K115" s="132">
        <f>IF(D115="","",D115*'Table 2'!D115)</f>
        <v>525.28000000000009</v>
      </c>
      <c r="L115" s="68" t="s">
        <v>23</v>
      </c>
      <c r="M115" s="135">
        <f>IF(D115="","",F115*'Table 2'!D115)</f>
        <v>0.78400000000000003</v>
      </c>
      <c r="N115" s="71">
        <f t="shared" si="335"/>
        <v>2.1657711990863377E-2</v>
      </c>
      <c r="O115" s="14">
        <f t="shared" ref="O115" si="447">IF(D115="","",AVERAGE(K112:K116))</f>
        <v>514.14480000000003</v>
      </c>
      <c r="P115" s="73">
        <f t="shared" ref="P115" si="448">IF(D115="","",_xlfn.STDEV.S(K112:K116))</f>
        <v>10.523874818715797</v>
      </c>
      <c r="Q115" s="9">
        <f t="shared" si="338"/>
        <v>2.0468698348628238E-2</v>
      </c>
      <c r="R115" s="126">
        <f>IF(K115="","",K115/VLOOKUP('Table 3'!A115,'Table 1'!$A$3:$E$999,5,FALSE))</f>
        <v>1.0505600000000002</v>
      </c>
      <c r="S115" s="58" t="s">
        <v>23</v>
      </c>
      <c r="T115" s="52">
        <f>IF(M115="","",M115/VLOOKUP(A115,'Table 1'!$A$3:$E$999,5,FALSE))</f>
        <v>1.5680000000000002E-3</v>
      </c>
    </row>
    <row r="116" spans="1:20" s="139" customFormat="1" ht="16" thickBot="1" x14ac:dyDescent="0.25">
      <c r="A116" s="29" t="str">
        <f t="shared" ref="A116" si="449">IF(A112="","",A112)</f>
        <v>CIP0015</v>
      </c>
      <c r="B116" s="29" t="str">
        <f>IF(B112="","",B112)</f>
        <v>A</v>
      </c>
      <c r="C116" s="29" t="str">
        <f>IF(A116="","",LOOKUP(A116,'Table 1'!$A$3:$A$9999,'Table 1'!$I$3:$I$9999))</f>
        <v>SLE</v>
      </c>
      <c r="D116" s="122">
        <v>0.65400000000000003</v>
      </c>
      <c r="E116" s="67" t="s">
        <v>23</v>
      </c>
      <c r="F116" s="81">
        <v>1E-3</v>
      </c>
      <c r="G116" s="72">
        <f t="shared" si="331"/>
        <v>-8.7905425886631045E-3</v>
      </c>
      <c r="H116" s="78">
        <f t="shared" ref="H116" si="450">IF(D116="","",AVERAGE(D112:D116))</f>
        <v>0.65979999999999994</v>
      </c>
      <c r="I116" s="93">
        <f t="shared" ref="I116" si="451">IF(D116="","",_xlfn.STDEV.S(D112:D116))</f>
        <v>6.2609903369994172E-3</v>
      </c>
      <c r="J116" s="78">
        <f t="shared" si="334"/>
        <v>9.4892245180348868E-3</v>
      </c>
      <c r="K116" s="133">
        <f>IF(D116="","",D116*'Table 2'!D116)</f>
        <v>506.19600000000003</v>
      </c>
      <c r="L116" s="67" t="s">
        <v>23</v>
      </c>
      <c r="M116" s="136">
        <f>IF(D116="","",F116*'Table 2'!D116)</f>
        <v>0.77400000000000002</v>
      </c>
      <c r="N116" s="72">
        <f t="shared" si="335"/>
        <v>-1.5460236104692696E-2</v>
      </c>
      <c r="O116" s="13">
        <f t="shared" ref="O116" si="452">IF(D116="","",AVERAGE(K112:K116))</f>
        <v>514.14480000000003</v>
      </c>
      <c r="P116" s="74">
        <f t="shared" ref="P116" si="453">IF(D116="","",_xlfn.STDEV.S(K112:K116))</f>
        <v>10.523874818715797</v>
      </c>
      <c r="Q116" s="8">
        <f t="shared" si="338"/>
        <v>2.0468698348628238E-2</v>
      </c>
      <c r="R116" s="127">
        <f>IF(K116="","",K116/VLOOKUP('Table 3'!A116,'Table 1'!$A$3:$E$999,5,FALSE))</f>
        <v>1.012392</v>
      </c>
      <c r="S116" s="57" t="s">
        <v>23</v>
      </c>
      <c r="T116" s="51">
        <f>IF(M116="","",M116/VLOOKUP(A116,'Table 1'!$A$3:$E$999,5,FALSE))</f>
        <v>1.5480000000000001E-3</v>
      </c>
    </row>
    <row r="117" spans="1:20" s="139" customFormat="1" x14ac:dyDescent="0.2">
      <c r="A117" s="113" t="s">
        <v>96</v>
      </c>
      <c r="B117" s="113" t="s">
        <v>174</v>
      </c>
      <c r="C117" s="31" t="str">
        <f>IF(A117="","",LOOKUP(A117,'Table 1'!$A$3:$A$9999,'Table 1'!$I$3:$I$9999))</f>
        <v>SLE</v>
      </c>
      <c r="D117" s="120">
        <v>0.63500000000000001</v>
      </c>
      <c r="E117" s="66" t="s">
        <v>23</v>
      </c>
      <c r="F117" s="79">
        <v>1E-3</v>
      </c>
      <c r="G117" s="70">
        <f t="shared" si="331"/>
        <v>-3.0534351145038195E-2</v>
      </c>
      <c r="H117" s="76">
        <f t="shared" ref="H117" si="454">IF(D117="","",AVERAGE(D117:D121))</f>
        <v>0.65500000000000003</v>
      </c>
      <c r="I117" s="76">
        <f t="shared" ref="I117" si="455">IF(D117="","",_xlfn.STDEV.S(D117:D121))</f>
        <v>1.1640446726822826E-2</v>
      </c>
      <c r="J117" s="76">
        <f t="shared" si="334"/>
        <v>1.7771674392095916E-2</v>
      </c>
      <c r="K117" s="131">
        <f>IF(D117="","",D117*'Table 2'!D117)</f>
        <v>492.125</v>
      </c>
      <c r="L117" s="66" t="s">
        <v>23</v>
      </c>
      <c r="M117" s="134">
        <f>IF(D117="","",F117*'Table 2'!D117)</f>
        <v>0.77500000000000002</v>
      </c>
      <c r="N117" s="70">
        <f t="shared" si="335"/>
        <v>-2.6729657389062519E-2</v>
      </c>
      <c r="O117" s="15">
        <f t="shared" ref="O117" si="456">IF(D117="","",AVERAGE(K117:K121))</f>
        <v>505.64060000000001</v>
      </c>
      <c r="P117" s="15">
        <f t="shared" ref="P117" si="457">IF(D117="","",_xlfn.STDEV.S(K117:K121))</f>
        <v>9.4337726705703506</v>
      </c>
      <c r="Q117" s="10">
        <f t="shared" si="338"/>
        <v>1.8657071189636179E-2</v>
      </c>
      <c r="R117" s="137">
        <f>IF(K117="","",K117/VLOOKUP('Table 3'!A117,'Table 1'!$A$3:$E$999,5,FALSE))</f>
        <v>0.98424999999999996</v>
      </c>
      <c r="S117" s="59" t="s">
        <v>23</v>
      </c>
      <c r="T117" s="53">
        <f>IF(M117="","",M117/VLOOKUP(A117,'Table 1'!$A$3:$E$999,5,FALSE))</f>
        <v>1.5499999999999999E-3</v>
      </c>
    </row>
    <row r="118" spans="1:20" s="139" customFormat="1" x14ac:dyDescent="0.2">
      <c r="A118" s="30" t="str">
        <f t="shared" ref="A118" si="458">IF(A117="","",A117)</f>
        <v>CIP0015</v>
      </c>
      <c r="B118" s="30" t="str">
        <f>IF(B117="","",B117)</f>
        <v>B</v>
      </c>
      <c r="C118" s="30" t="str">
        <f>IF(A118="","",LOOKUP(A118,'Table 1'!$A$3:$A$9999,'Table 1'!$I$3:$I$9999))</f>
        <v>SLE</v>
      </c>
      <c r="D118" s="121">
        <v>0.66100000000000003</v>
      </c>
      <c r="E118" s="68" t="s">
        <v>23</v>
      </c>
      <c r="F118" s="80">
        <v>1E-3</v>
      </c>
      <c r="G118" s="71">
        <f t="shared" si="331"/>
        <v>9.1603053435114577E-3</v>
      </c>
      <c r="H118" s="77">
        <f t="shared" ref="H118" si="459">IF(D118="","",AVERAGE(D117:D121))</f>
        <v>0.65500000000000003</v>
      </c>
      <c r="I118" s="94">
        <f t="shared" ref="I118" si="460">IF(D118="","",_xlfn.STDEV.S(D117:D121))</f>
        <v>1.1640446726822826E-2</v>
      </c>
      <c r="J118" s="77">
        <f t="shared" si="334"/>
        <v>1.7771674392095916E-2</v>
      </c>
      <c r="K118" s="132">
        <f>IF(D118="","",D118*'Table 2'!D118)</f>
        <v>508.97</v>
      </c>
      <c r="L118" s="68" t="s">
        <v>23</v>
      </c>
      <c r="M118" s="135">
        <f>IF(D118="","",F118*'Table 2'!D118)</f>
        <v>0.77</v>
      </c>
      <c r="N118" s="71">
        <f t="shared" si="335"/>
        <v>6.5845187273332502E-3</v>
      </c>
      <c r="O118" s="14">
        <f t="shared" ref="O118" si="461">IF(D118="","",AVERAGE(K117:K121))</f>
        <v>505.64060000000001</v>
      </c>
      <c r="P118" s="73">
        <f t="shared" ref="P118" si="462">IF(D118="","",_xlfn.STDEV.S(K117:K121))</f>
        <v>9.4337726705703506</v>
      </c>
      <c r="Q118" s="9">
        <f t="shared" si="338"/>
        <v>1.8657071189636179E-2</v>
      </c>
      <c r="R118" s="126">
        <f>IF(K118="","",K118/VLOOKUP('Table 3'!A118,'Table 1'!$A$3:$E$999,5,FALSE))</f>
        <v>1.0179400000000001</v>
      </c>
      <c r="S118" s="58" t="s">
        <v>23</v>
      </c>
      <c r="T118" s="52">
        <f>IF(M118="","",M118/VLOOKUP(A118,'Table 1'!$A$3:$E$999,5,FALSE))</f>
        <v>1.5400000000000001E-3</v>
      </c>
    </row>
    <row r="119" spans="1:20" s="139" customFormat="1" x14ac:dyDescent="0.2">
      <c r="A119" s="30" t="str">
        <f t="shared" ref="A119" si="463">IF(A117="","",A117)</f>
        <v>CIP0015</v>
      </c>
      <c r="B119" s="30" t="str">
        <f>IF(B117="","",B117)</f>
        <v>B</v>
      </c>
      <c r="C119" s="30" t="str">
        <f>IF(A119="","",LOOKUP(A119,'Table 1'!$A$3:$A$9999,'Table 1'!$I$3:$I$9999))</f>
        <v>SLE</v>
      </c>
      <c r="D119" s="121">
        <v>0.65500000000000003</v>
      </c>
      <c r="E119" s="68" t="s">
        <v>23</v>
      </c>
      <c r="F119" s="80">
        <v>1E-3</v>
      </c>
      <c r="G119" s="71">
        <f t="shared" si="331"/>
        <v>0</v>
      </c>
      <c r="H119" s="77">
        <f t="shared" ref="H119" si="464">IF(D119="","",AVERAGE(D117:D121))</f>
        <v>0.65500000000000003</v>
      </c>
      <c r="I119" s="94">
        <f t="shared" ref="I119" si="465">IF(D119="","",_xlfn.STDEV.S(D117:D121))</f>
        <v>1.1640446726822826E-2</v>
      </c>
      <c r="J119" s="77">
        <f t="shared" si="334"/>
        <v>1.7771674392095916E-2</v>
      </c>
      <c r="K119" s="132">
        <f>IF(D119="","",D119*'Table 2'!D119)</f>
        <v>510.90000000000003</v>
      </c>
      <c r="L119" s="68" t="s">
        <v>23</v>
      </c>
      <c r="M119" s="135">
        <f>IF(D119="","",F119*'Table 2'!D119)</f>
        <v>0.78</v>
      </c>
      <c r="N119" s="71">
        <f t="shared" si="335"/>
        <v>1.0401459060051799E-2</v>
      </c>
      <c r="O119" s="14">
        <f t="shared" ref="O119" si="466">IF(D119="","",AVERAGE(K117:K121))</f>
        <v>505.64060000000001</v>
      </c>
      <c r="P119" s="73">
        <f t="shared" ref="P119" si="467">IF(D119="","",_xlfn.STDEV.S(K117:K121))</f>
        <v>9.4337726705703506</v>
      </c>
      <c r="Q119" s="9">
        <f t="shared" si="338"/>
        <v>1.8657071189636179E-2</v>
      </c>
      <c r="R119" s="126">
        <f>IF(K119="","",K119/VLOOKUP('Table 3'!A119,'Table 1'!$A$3:$E$999,5,FALSE))</f>
        <v>1.0218</v>
      </c>
      <c r="S119" s="58" t="s">
        <v>23</v>
      </c>
      <c r="T119" s="52">
        <f>IF(M119="","",M119/VLOOKUP(A119,'Table 1'!$A$3:$E$999,5,FALSE))</f>
        <v>1.56E-3</v>
      </c>
    </row>
    <row r="120" spans="1:20" s="139" customFormat="1" x14ac:dyDescent="0.2">
      <c r="A120" s="30" t="str">
        <f t="shared" ref="A120" si="468">IF(A117="","",A117)</f>
        <v>CIP0015</v>
      </c>
      <c r="B120" s="30" t="str">
        <f>IF(B117="","",B117)</f>
        <v>B</v>
      </c>
      <c r="C120" s="30" t="str">
        <f>IF(A120="","",LOOKUP(A120,'Table 1'!$A$3:$A$9999,'Table 1'!$I$3:$I$9999))</f>
        <v>SLE</v>
      </c>
      <c r="D120" s="121">
        <v>0.66</v>
      </c>
      <c r="E120" s="68" t="s">
        <v>23</v>
      </c>
      <c r="F120" s="80">
        <v>5.0000000000000001E-3</v>
      </c>
      <c r="G120" s="71">
        <f t="shared" si="331"/>
        <v>7.6335877862595486E-3</v>
      </c>
      <c r="H120" s="77">
        <f t="shared" ref="H120" si="469">IF(D120="","",AVERAGE(D117:D121))</f>
        <v>0.65500000000000003</v>
      </c>
      <c r="I120" s="94">
        <f t="shared" ref="I120" si="470">IF(D120="","",_xlfn.STDEV.S(D117:D121))</f>
        <v>1.1640446726822826E-2</v>
      </c>
      <c r="J120" s="77">
        <f t="shared" si="334"/>
        <v>1.7771674392095916E-2</v>
      </c>
      <c r="K120" s="132">
        <f>IF(D120="","",D120*'Table 2'!D120)</f>
        <v>500.28000000000003</v>
      </c>
      <c r="L120" s="68" t="s">
        <v>23</v>
      </c>
      <c r="M120" s="135">
        <f>IF(D120="","",F120*'Table 2'!D120)</f>
        <v>3.79</v>
      </c>
      <c r="N120" s="71">
        <f t="shared" si="335"/>
        <v>-1.0601601216357975E-2</v>
      </c>
      <c r="O120" s="14">
        <f t="shared" ref="O120" si="471">IF(D120="","",AVERAGE(K117:K121))</f>
        <v>505.64060000000001</v>
      </c>
      <c r="P120" s="73">
        <f t="shared" ref="P120" si="472">IF(D120="","",_xlfn.STDEV.S(K117:K121))</f>
        <v>9.4337726705703506</v>
      </c>
      <c r="Q120" s="9">
        <f t="shared" si="338"/>
        <v>1.8657071189636179E-2</v>
      </c>
      <c r="R120" s="126">
        <f>IF(K120="","",K120/VLOOKUP('Table 3'!A120,'Table 1'!$A$3:$E$999,5,FALSE))</f>
        <v>1.0005600000000001</v>
      </c>
      <c r="S120" s="58" t="s">
        <v>23</v>
      </c>
      <c r="T120" s="52">
        <f>IF(M120="","",M120/VLOOKUP(A120,'Table 1'!$A$3:$E$999,5,FALSE))</f>
        <v>7.5799999999999999E-3</v>
      </c>
    </row>
    <row r="121" spans="1:20" s="139" customFormat="1" ht="16" thickBot="1" x14ac:dyDescent="0.25">
      <c r="A121" s="29" t="str">
        <f t="shared" ref="A121" si="473">IF(A117="","",A117)</f>
        <v>CIP0015</v>
      </c>
      <c r="B121" s="29" t="str">
        <f>IF(B117="","",B117)</f>
        <v>B</v>
      </c>
      <c r="C121" s="29" t="str">
        <f>IF(A121="","",LOOKUP(A121,'Table 1'!$A$3:$A$9999,'Table 1'!$I$3:$I$9999))</f>
        <v>SLE</v>
      </c>
      <c r="D121" s="122">
        <v>0.66400000000000003</v>
      </c>
      <c r="E121" s="67" t="s">
        <v>23</v>
      </c>
      <c r="F121" s="81">
        <v>4.0000000000000001E-3</v>
      </c>
      <c r="G121" s="72">
        <f t="shared" si="331"/>
        <v>1.3740458015267187E-2</v>
      </c>
      <c r="H121" s="78">
        <f t="shared" ref="H121" si="474">IF(D121="","",AVERAGE(D117:D121))</f>
        <v>0.65500000000000003</v>
      </c>
      <c r="I121" s="93">
        <f t="shared" ref="I121" si="475">IF(D121="","",_xlfn.STDEV.S(D117:D121))</f>
        <v>1.1640446726822826E-2</v>
      </c>
      <c r="J121" s="78">
        <f t="shared" si="334"/>
        <v>1.7771674392095916E-2</v>
      </c>
      <c r="K121" s="133">
        <f>IF(D121="","",D121*'Table 2'!D121)</f>
        <v>515.928</v>
      </c>
      <c r="L121" s="67" t="s">
        <v>23</v>
      </c>
      <c r="M121" s="136">
        <f>IF(D121="","",F121*'Table 2'!D121)</f>
        <v>3.1080000000000001</v>
      </c>
      <c r="N121" s="72">
        <f t="shared" si="335"/>
        <v>2.034528081803556E-2</v>
      </c>
      <c r="O121" s="13">
        <f t="shared" ref="O121" si="476">IF(D121="","",AVERAGE(K117:K121))</f>
        <v>505.64060000000001</v>
      </c>
      <c r="P121" s="74">
        <f t="shared" ref="P121" si="477">IF(D121="","",_xlfn.STDEV.S(K117:K121))</f>
        <v>9.4337726705703506</v>
      </c>
      <c r="Q121" s="8">
        <f t="shared" si="338"/>
        <v>1.8657071189636179E-2</v>
      </c>
      <c r="R121" s="127">
        <f>IF(K121="","",K121/VLOOKUP('Table 3'!A121,'Table 1'!$A$3:$E$999,5,FALSE))</f>
        <v>1.0318559999999999</v>
      </c>
      <c r="S121" s="57" t="s">
        <v>23</v>
      </c>
      <c r="T121" s="51">
        <f>IF(M121="","",M121/VLOOKUP(A121,'Table 1'!$A$3:$E$999,5,FALSE))</f>
        <v>6.2160000000000002E-3</v>
      </c>
    </row>
    <row r="122" spans="1:20" s="139" customFormat="1" x14ac:dyDescent="0.2">
      <c r="A122" s="113" t="s">
        <v>96</v>
      </c>
      <c r="B122" s="113" t="s">
        <v>180</v>
      </c>
      <c r="C122" s="31" t="str">
        <f>IF(A122="","",LOOKUP(A122,'Table 1'!$A$3:$A$9999,'Table 1'!$I$3:$I$9999))</f>
        <v>SLE</v>
      </c>
      <c r="D122" s="120">
        <v>0.66</v>
      </c>
      <c r="E122" s="66" t="s">
        <v>23</v>
      </c>
      <c r="F122" s="79">
        <v>3.0000000000000001E-3</v>
      </c>
      <c r="G122" s="70">
        <f t="shared" si="331"/>
        <v>-1.315789473684215E-2</v>
      </c>
      <c r="H122" s="76">
        <f t="shared" ref="H122" si="478">IF(D122="","",AVERAGE(D122:D126))</f>
        <v>0.66880000000000006</v>
      </c>
      <c r="I122" s="76">
        <f t="shared" ref="I122" si="479">IF(D122="","",_xlfn.STDEV.S(D122:D126))</f>
        <v>6.9065186599328093E-3</v>
      </c>
      <c r="J122" s="76">
        <f t="shared" si="334"/>
        <v>1.0326732446071784E-2</v>
      </c>
      <c r="K122" s="131">
        <f>IF(D122="","",D122*'Table 2'!D122)</f>
        <v>516.78</v>
      </c>
      <c r="L122" s="66" t="s">
        <v>23</v>
      </c>
      <c r="M122" s="134">
        <f>IF(D122="","",F122*'Table 2'!D122)</f>
        <v>2.3490000000000002</v>
      </c>
      <c r="N122" s="70">
        <f t="shared" si="335"/>
        <v>-6.5350530989885689E-3</v>
      </c>
      <c r="O122" s="15">
        <f t="shared" ref="O122" si="480">IF(D122="","",AVERAGE(K122:K126))</f>
        <v>520.17939999999999</v>
      </c>
      <c r="P122" s="15">
        <f t="shared" ref="P122" si="481">IF(D122="","",_xlfn.STDEV.S(K122:K126))</f>
        <v>7.8786807144343776</v>
      </c>
      <c r="Q122" s="10">
        <f t="shared" si="338"/>
        <v>1.514608366735472E-2</v>
      </c>
      <c r="R122" s="137">
        <f>IF(K122="","",K122/VLOOKUP('Table 3'!A122,'Table 1'!$A$3:$E$999,5,FALSE))</f>
        <v>1.03356</v>
      </c>
      <c r="S122" s="59" t="s">
        <v>23</v>
      </c>
      <c r="T122" s="53">
        <f>IF(M122="","",M122/VLOOKUP(A122,'Table 1'!$A$3:$E$999,5,FALSE))</f>
        <v>4.6980000000000008E-3</v>
      </c>
    </row>
    <row r="123" spans="1:20" s="139" customFormat="1" x14ac:dyDescent="0.2">
      <c r="A123" s="30" t="str">
        <f t="shared" ref="A123" si="482">IF(A122="","",A122)</f>
        <v>CIP0015</v>
      </c>
      <c r="B123" s="30" t="s">
        <v>180</v>
      </c>
      <c r="C123" s="30" t="str">
        <f>IF(A123="","",LOOKUP(A123,'Table 1'!$A$3:$A$9999,'Table 1'!$I$3:$I$9999))</f>
        <v>SLE</v>
      </c>
      <c r="D123" s="121">
        <v>0.67200000000000004</v>
      </c>
      <c r="E123" s="68" t="s">
        <v>23</v>
      </c>
      <c r="F123" s="80">
        <v>3.0000000000000001E-3</v>
      </c>
      <c r="G123" s="71">
        <f t="shared" si="331"/>
        <v>4.7846889952152813E-3</v>
      </c>
      <c r="H123" s="77">
        <f t="shared" ref="H123" si="483">IF(D123="","",AVERAGE(D122:D126))</f>
        <v>0.66880000000000006</v>
      </c>
      <c r="I123" s="94">
        <f t="shared" ref="I123" si="484">IF(D123="","",_xlfn.STDEV.S(D122:D126))</f>
        <v>6.9065186599328093E-3</v>
      </c>
      <c r="J123" s="77">
        <f t="shared" si="334"/>
        <v>1.0326732446071784E-2</v>
      </c>
      <c r="K123" s="132">
        <f>IF(D123="","",D123*'Table 2'!D123)</f>
        <v>528.86400000000003</v>
      </c>
      <c r="L123" s="68" t="s">
        <v>23</v>
      </c>
      <c r="M123" s="135">
        <f>IF(D123="","",F123*'Table 2'!D123)</f>
        <v>2.3610000000000002</v>
      </c>
      <c r="N123" s="71">
        <f t="shared" si="335"/>
        <v>1.6695393935246276E-2</v>
      </c>
      <c r="O123" s="14">
        <f t="shared" ref="O123" si="485">IF(D123="","",AVERAGE(K122:K126))</f>
        <v>520.17939999999999</v>
      </c>
      <c r="P123" s="73">
        <f t="shared" ref="P123" si="486">IF(D123="","",_xlfn.STDEV.S(K122:K126))</f>
        <v>7.8786807144343776</v>
      </c>
      <c r="Q123" s="9">
        <f t="shared" si="338"/>
        <v>1.514608366735472E-2</v>
      </c>
      <c r="R123" s="126">
        <f>IF(K123="","",K123/VLOOKUP('Table 3'!A123,'Table 1'!$A$3:$E$999,5,FALSE))</f>
        <v>1.057728</v>
      </c>
      <c r="S123" s="58" t="s">
        <v>23</v>
      </c>
      <c r="T123" s="52">
        <f>IF(M123="","",M123/VLOOKUP(A123,'Table 1'!$A$3:$E$999,5,FALSE))</f>
        <v>4.7220000000000005E-3</v>
      </c>
    </row>
    <row r="124" spans="1:20" s="139" customFormat="1" x14ac:dyDescent="0.2">
      <c r="A124" s="30" t="str">
        <f t="shared" ref="A124" si="487">IF(A122="","",A122)</f>
        <v>CIP0015</v>
      </c>
      <c r="B124" s="30" t="s">
        <v>180</v>
      </c>
      <c r="C124" s="30" t="str">
        <f>IF(A124="","",LOOKUP(A124,'Table 1'!$A$3:$A$9999,'Table 1'!$I$3:$I$9999))</f>
        <v>SLE</v>
      </c>
      <c r="D124" s="121">
        <v>0.67300000000000004</v>
      </c>
      <c r="E124" s="68" t="s">
        <v>23</v>
      </c>
      <c r="F124" s="80">
        <v>2E-3</v>
      </c>
      <c r="G124" s="71">
        <f t="shared" si="331"/>
        <v>6.2799043062200677E-3</v>
      </c>
      <c r="H124" s="77">
        <f t="shared" ref="H124" si="488">IF(D124="","",AVERAGE(D122:D126))</f>
        <v>0.66880000000000006</v>
      </c>
      <c r="I124" s="94">
        <f t="shared" ref="I124" si="489">IF(D124="","",_xlfn.STDEV.S(D122:D126))</f>
        <v>6.9065186599328093E-3</v>
      </c>
      <c r="J124" s="77">
        <f t="shared" si="334"/>
        <v>1.0326732446071784E-2</v>
      </c>
      <c r="K124" s="132">
        <f>IF(D124="","",D124*'Table 2'!D124)</f>
        <v>528.30500000000006</v>
      </c>
      <c r="L124" s="68" t="s">
        <v>23</v>
      </c>
      <c r="M124" s="135">
        <f>IF(D124="","",F124*'Table 2'!D124)</f>
        <v>1.57</v>
      </c>
      <c r="N124" s="71">
        <f t="shared" si="335"/>
        <v>1.5620764682338587E-2</v>
      </c>
      <c r="O124" s="14">
        <f t="shared" ref="O124" si="490">IF(D124="","",AVERAGE(K122:K126))</f>
        <v>520.17939999999999</v>
      </c>
      <c r="P124" s="73">
        <f t="shared" ref="P124" si="491">IF(D124="","",_xlfn.STDEV.S(K122:K126))</f>
        <v>7.8786807144343776</v>
      </c>
      <c r="Q124" s="9">
        <f t="shared" si="338"/>
        <v>1.514608366735472E-2</v>
      </c>
      <c r="R124" s="126">
        <f>IF(K124="","",K124/VLOOKUP('Table 3'!A124,'Table 1'!$A$3:$E$999,5,FALSE))</f>
        <v>1.05661</v>
      </c>
      <c r="S124" s="58" t="s">
        <v>23</v>
      </c>
      <c r="T124" s="52">
        <f>IF(M124="","",M124/VLOOKUP(A124,'Table 1'!$A$3:$E$999,5,FALSE))</f>
        <v>3.14E-3</v>
      </c>
    </row>
    <row r="125" spans="1:20" s="139" customFormat="1" x14ac:dyDescent="0.2">
      <c r="A125" s="30" t="str">
        <f t="shared" ref="A125" si="492">IF(A122="","",A122)</f>
        <v>CIP0015</v>
      </c>
      <c r="B125" s="30" t="s">
        <v>180</v>
      </c>
      <c r="C125" s="30" t="str">
        <f>IF(A125="","",LOOKUP(A125,'Table 1'!$A$3:$A$9999,'Table 1'!$I$3:$I$9999))</f>
        <v>SLE</v>
      </c>
      <c r="D125" s="121">
        <v>0.66300000000000003</v>
      </c>
      <c r="E125" s="68" t="s">
        <v>23</v>
      </c>
      <c r="F125" s="80">
        <v>2E-3</v>
      </c>
      <c r="G125" s="71">
        <f t="shared" si="331"/>
        <v>-8.6722488038277912E-3</v>
      </c>
      <c r="H125" s="77">
        <f t="shared" ref="H125" si="493">IF(D125="","",AVERAGE(D122:D126))</f>
        <v>0.66880000000000006</v>
      </c>
      <c r="I125" s="94">
        <f t="shared" ref="I125" si="494">IF(D125="","",_xlfn.STDEV.S(D122:D126))</f>
        <v>6.9065186599328093E-3</v>
      </c>
      <c r="J125" s="77">
        <f t="shared" si="334"/>
        <v>1.0326732446071784E-2</v>
      </c>
      <c r="K125" s="132">
        <f>IF(D125="","",D125*'Table 2'!D125)</f>
        <v>511.83600000000001</v>
      </c>
      <c r="L125" s="68" t="s">
        <v>23</v>
      </c>
      <c r="M125" s="135">
        <f>IF(D125="","",F125*'Table 2'!D125)</f>
        <v>1.544</v>
      </c>
      <c r="N125" s="71">
        <f t="shared" si="335"/>
        <v>-1.6039466384097437E-2</v>
      </c>
      <c r="O125" s="14">
        <f t="shared" ref="O125" si="495">IF(D125="","",AVERAGE(K122:K126))</f>
        <v>520.17939999999999</v>
      </c>
      <c r="P125" s="73">
        <f t="shared" ref="P125" si="496">IF(D125="","",_xlfn.STDEV.S(K122:K126))</f>
        <v>7.8786807144343776</v>
      </c>
      <c r="Q125" s="9">
        <f t="shared" si="338"/>
        <v>1.514608366735472E-2</v>
      </c>
      <c r="R125" s="126">
        <f>IF(K125="","",K125/VLOOKUP('Table 3'!A125,'Table 1'!$A$3:$E$999,5,FALSE))</f>
        <v>1.0236719999999999</v>
      </c>
      <c r="S125" s="58" t="s">
        <v>23</v>
      </c>
      <c r="T125" s="52">
        <f>IF(M125="","",M125/VLOOKUP(A125,'Table 1'!$A$3:$E$999,5,FALSE))</f>
        <v>3.088E-3</v>
      </c>
    </row>
    <row r="126" spans="1:20" s="139" customFormat="1" ht="16" thickBot="1" x14ac:dyDescent="0.25">
      <c r="A126" s="29" t="str">
        <f t="shared" ref="A126" si="497">IF(A122="","",A122)</f>
        <v>CIP0015</v>
      </c>
      <c r="B126" s="30" t="s">
        <v>180</v>
      </c>
      <c r="C126" s="29" t="str">
        <f>IF(A126="","",LOOKUP(A126,'Table 1'!$A$3:$A$9999,'Table 1'!$I$3:$I$9999))</f>
        <v>SLE</v>
      </c>
      <c r="D126" s="122">
        <v>0.67600000000000005</v>
      </c>
      <c r="E126" s="67" t="s">
        <v>23</v>
      </c>
      <c r="F126" s="81">
        <v>2E-3</v>
      </c>
      <c r="G126" s="72">
        <f t="shared" si="331"/>
        <v>1.0765550239234424E-2</v>
      </c>
      <c r="H126" s="78">
        <f t="shared" ref="H126" si="498">IF(D126="","",AVERAGE(D122:D126))</f>
        <v>0.66880000000000006</v>
      </c>
      <c r="I126" s="93">
        <f t="shared" ref="I126" si="499">IF(D126="","",_xlfn.STDEV.S(D122:D126))</f>
        <v>6.9065186599328093E-3</v>
      </c>
      <c r="J126" s="78">
        <f t="shared" si="334"/>
        <v>1.0326732446071784E-2</v>
      </c>
      <c r="K126" s="133">
        <f>IF(D126="","",D126*'Table 2'!D126)</f>
        <v>515.11200000000008</v>
      </c>
      <c r="L126" s="67" t="s">
        <v>23</v>
      </c>
      <c r="M126" s="136">
        <f>IF(D126="","",F126*'Table 2'!D126)</f>
        <v>1.524</v>
      </c>
      <c r="N126" s="72">
        <f t="shared" si="335"/>
        <v>-9.7416391344984192E-3</v>
      </c>
      <c r="O126" s="13">
        <f t="shared" ref="O126" si="500">IF(D126="","",AVERAGE(K122:K126))</f>
        <v>520.17939999999999</v>
      </c>
      <c r="P126" s="74">
        <f t="shared" ref="P126" si="501">IF(D126="","",_xlfn.STDEV.S(K122:K126))</f>
        <v>7.8786807144343776</v>
      </c>
      <c r="Q126" s="8">
        <f t="shared" si="338"/>
        <v>1.514608366735472E-2</v>
      </c>
      <c r="R126" s="127">
        <f>IF(K126="","",K126/VLOOKUP('Table 3'!A126,'Table 1'!$A$3:$E$999,5,FALSE))</f>
        <v>1.0302240000000003</v>
      </c>
      <c r="S126" s="57" t="s">
        <v>23</v>
      </c>
      <c r="T126" s="51">
        <f>IF(M126="","",M126/VLOOKUP(A126,'Table 1'!$A$3:$E$999,5,FALSE))</f>
        <v>3.0479999999999999E-3</v>
      </c>
    </row>
    <row r="127" spans="1:20" s="139" customFormat="1" x14ac:dyDescent="0.2">
      <c r="A127" s="113" t="s">
        <v>96</v>
      </c>
      <c r="B127" s="113" t="s">
        <v>181</v>
      </c>
      <c r="C127" s="31" t="str">
        <f>IF(A127="","",LOOKUP(A127,'Table 1'!$A$3:$A$9999,'Table 1'!$I$3:$I$9999))</f>
        <v>SLE</v>
      </c>
      <c r="D127" s="120">
        <v>0.67400000000000004</v>
      </c>
      <c r="E127" s="66" t="s">
        <v>23</v>
      </c>
      <c r="F127" s="79">
        <v>1E-3</v>
      </c>
      <c r="G127" s="70">
        <f t="shared" si="331"/>
        <v>-5.5330136481002139E-3</v>
      </c>
      <c r="H127" s="76">
        <f t="shared" ref="H127" si="502">IF(D127="","",AVERAGE(D127:D131))</f>
        <v>0.67774999999999996</v>
      </c>
      <c r="I127" s="76">
        <f t="shared" ref="I127" si="503">IF(D127="","",_xlfn.STDEV.S(D127:D131))</f>
        <v>9.7425184971169469E-3</v>
      </c>
      <c r="J127" s="76">
        <f t="shared" si="334"/>
        <v>1.4374796749711469E-2</v>
      </c>
      <c r="K127" s="131">
        <f>IF(D127="","",D127*'Table 2'!D127)</f>
        <v>518.30600000000004</v>
      </c>
      <c r="L127" s="66" t="s">
        <v>23</v>
      </c>
      <c r="M127" s="134">
        <f>IF(D127="","",F127*'Table 2'!D127)</f>
        <v>0.76900000000000002</v>
      </c>
      <c r="N127" s="70">
        <f t="shared" si="335"/>
        <v>-1.036592933449163E-2</v>
      </c>
      <c r="O127" s="15">
        <f t="shared" ref="O127" si="504">IF(D127="","",AVERAGE(K127:K131))</f>
        <v>523.73500000000001</v>
      </c>
      <c r="P127" s="15">
        <f t="shared" ref="P127" si="505">IF(D127="","",_xlfn.STDEV.S(K127:K131))</f>
        <v>8.4235109861228867</v>
      </c>
      <c r="Q127" s="10">
        <f t="shared" si="338"/>
        <v>1.6083536494835911E-2</v>
      </c>
      <c r="R127" s="137">
        <f>IF(K127="","",K127/VLOOKUP('Table 3'!A127,'Table 1'!$A$3:$E$999,5,FALSE))</f>
        <v>1.0366120000000001</v>
      </c>
      <c r="S127" s="59" t="s">
        <v>23</v>
      </c>
      <c r="T127" s="53">
        <f>IF(M127="","",M127/VLOOKUP(A127,'Table 1'!$A$3:$E$999,5,FALSE))</f>
        <v>1.5380000000000001E-3</v>
      </c>
    </row>
    <row r="128" spans="1:20" s="139" customFormat="1" x14ac:dyDescent="0.2">
      <c r="A128" s="30" t="str">
        <f t="shared" ref="A128" si="506">IF(A127="","",A127)</f>
        <v>CIP0015</v>
      </c>
      <c r="B128" s="30" t="str">
        <f>B127</f>
        <v>D</v>
      </c>
      <c r="C128" s="30" t="str">
        <f>IF(A128="","",LOOKUP(A128,'Table 1'!$A$3:$A$9999,'Table 1'!$I$3:$I$9999))</f>
        <v>SLE</v>
      </c>
      <c r="D128" s="121">
        <v>0.67800000000000005</v>
      </c>
      <c r="E128" s="68" t="s">
        <v>23</v>
      </c>
      <c r="F128" s="80">
        <v>2E-3</v>
      </c>
      <c r="G128" s="71">
        <f t="shared" si="331"/>
        <v>3.6886757654014531E-4</v>
      </c>
      <c r="H128" s="77">
        <f t="shared" ref="H128" si="507">IF(D128="","",AVERAGE(D127:D131))</f>
        <v>0.67774999999999996</v>
      </c>
      <c r="I128" s="94">
        <f t="shared" ref="I128" si="508">IF(D128="","",_xlfn.STDEV.S(D127:D131))</f>
        <v>9.7425184971169469E-3</v>
      </c>
      <c r="J128" s="77">
        <f t="shared" si="334"/>
        <v>1.4374796749711469E-2</v>
      </c>
      <c r="K128" s="132">
        <f>IF(D128="","",D128*'Table 2'!D128)</f>
        <v>521.38200000000006</v>
      </c>
      <c r="L128" s="68" t="s">
        <v>23</v>
      </c>
      <c r="M128" s="135">
        <f>IF(D128="","",F128*'Table 2'!D128)</f>
        <v>1.538</v>
      </c>
      <c r="N128" s="71">
        <f t="shared" si="335"/>
        <v>-4.4927301020553367E-3</v>
      </c>
      <c r="O128" s="14">
        <f t="shared" ref="O128" si="509">IF(D128="","",AVERAGE(K127:K131))</f>
        <v>523.73500000000001</v>
      </c>
      <c r="P128" s="73">
        <f t="shared" ref="P128" si="510">IF(D128="","",_xlfn.STDEV.S(K127:K131))</f>
        <v>8.4235109861228867</v>
      </c>
      <c r="Q128" s="9">
        <f t="shared" si="338"/>
        <v>1.6083536494835911E-2</v>
      </c>
      <c r="R128" s="126">
        <f>IF(K128="","",K128/VLOOKUP('Table 3'!A128,'Table 1'!$A$3:$E$999,5,FALSE))</f>
        <v>1.042764</v>
      </c>
      <c r="S128" s="58" t="s">
        <v>23</v>
      </c>
      <c r="T128" s="52">
        <f>IF(M128="","",M128/VLOOKUP(A128,'Table 1'!$A$3:$E$999,5,FALSE))</f>
        <v>3.0760000000000002E-3</v>
      </c>
    </row>
    <row r="129" spans="1:20" s="139" customFormat="1" x14ac:dyDescent="0.2">
      <c r="A129" s="30" t="str">
        <f t="shared" ref="A129" si="511">IF(A127="","",A127)</f>
        <v>CIP0015</v>
      </c>
      <c r="B129" s="30" t="str">
        <f>B127</f>
        <v>D</v>
      </c>
      <c r="C129" s="30" t="str">
        <f>IF(A129="","",LOOKUP(A129,'Table 1'!$A$3:$A$9999,'Table 1'!$I$3:$I$9999))</f>
        <v>SLE</v>
      </c>
      <c r="D129" s="121">
        <v>0.66800000000000004</v>
      </c>
      <c r="E129" s="68" t="s">
        <v>23</v>
      </c>
      <c r="F129" s="80">
        <v>2E-3</v>
      </c>
      <c r="G129" s="71">
        <f t="shared" si="331"/>
        <v>-1.4385835485060753E-2</v>
      </c>
      <c r="H129" s="77">
        <f t="shared" ref="H129" si="512">IF(D129="","",AVERAGE(D127:D131))</f>
        <v>0.67774999999999996</v>
      </c>
      <c r="I129" s="94">
        <f t="shared" ref="I129" si="513">IF(D129="","",_xlfn.STDEV.S(D127:D131))</f>
        <v>9.7425184971169469E-3</v>
      </c>
      <c r="J129" s="77">
        <f t="shared" si="334"/>
        <v>1.4374796749711469E-2</v>
      </c>
      <c r="K129" s="132">
        <f>IF(D129="","",D129*'Table 2'!D129)</f>
        <v>519.03600000000006</v>
      </c>
      <c r="L129" s="68" t="s">
        <v>23</v>
      </c>
      <c r="M129" s="135">
        <f>IF(D129="","",F129*'Table 2'!D129)</f>
        <v>1.554</v>
      </c>
      <c r="N129" s="71">
        <f t="shared" si="335"/>
        <v>-8.9720946661956055E-3</v>
      </c>
      <c r="O129" s="14">
        <f t="shared" ref="O129" si="514">IF(D129="","",AVERAGE(K127:K131))</f>
        <v>523.73500000000001</v>
      </c>
      <c r="P129" s="73">
        <f t="shared" ref="P129" si="515">IF(D129="","",_xlfn.STDEV.S(K127:K131))</f>
        <v>8.4235109861228867</v>
      </c>
      <c r="Q129" s="9">
        <f t="shared" si="338"/>
        <v>1.6083536494835911E-2</v>
      </c>
      <c r="R129" s="126">
        <f>IF(K129="","",K129/VLOOKUP('Table 3'!A129,'Table 1'!$A$3:$E$999,5,FALSE))</f>
        <v>1.0380720000000001</v>
      </c>
      <c r="S129" s="58" t="s">
        <v>23</v>
      </c>
      <c r="T129" s="52">
        <f>IF(M129="","",M129/VLOOKUP(A129,'Table 1'!$A$3:$E$999,5,FALSE))</f>
        <v>3.1080000000000001E-3</v>
      </c>
    </row>
    <row r="130" spans="1:20" s="139" customFormat="1" x14ac:dyDescent="0.2">
      <c r="A130" s="30" t="str">
        <f t="shared" ref="A130" si="516">IF(A127="","",A127)</f>
        <v>CIP0015</v>
      </c>
      <c r="B130" s="30" t="str">
        <f>B127</f>
        <v>D</v>
      </c>
      <c r="C130" s="30" t="str">
        <f>IF(A130="","",LOOKUP(A130,'Table 1'!$A$3:$A$9999,'Table 1'!$I$3:$I$9999))</f>
        <v>SLE</v>
      </c>
      <c r="D130" s="121">
        <v>0.69099999999999995</v>
      </c>
      <c r="E130" s="68" t="s">
        <v>23</v>
      </c>
      <c r="F130" s="80">
        <v>1E-3</v>
      </c>
      <c r="G130" s="71">
        <f t="shared" si="331"/>
        <v>1.9549981556621149E-2</v>
      </c>
      <c r="H130" s="77">
        <f t="shared" ref="H130" si="517">IF(D130="","",AVERAGE(D127:D131))</f>
        <v>0.67774999999999996</v>
      </c>
      <c r="I130" s="94">
        <f t="shared" ref="I130" si="518">IF(D130="","",_xlfn.STDEV.S(D127:D131))</f>
        <v>9.7425184971169469E-3</v>
      </c>
      <c r="J130" s="77">
        <f t="shared" si="334"/>
        <v>1.4374796749711469E-2</v>
      </c>
      <c r="K130" s="132">
        <f>IF(D130="","",D130*'Table 2'!D130)</f>
        <v>536.21600000000001</v>
      </c>
      <c r="L130" s="68" t="s">
        <v>23</v>
      </c>
      <c r="M130" s="135">
        <f>IF(D130="","",F130*'Table 2'!D130)</f>
        <v>0.77600000000000002</v>
      </c>
      <c r="N130" s="71">
        <f t="shared" si="335"/>
        <v>2.3830754102742789E-2</v>
      </c>
      <c r="O130" s="14">
        <f t="shared" ref="O130" si="519">IF(D130="","",AVERAGE(K127:K131))</f>
        <v>523.73500000000001</v>
      </c>
      <c r="P130" s="73">
        <f t="shared" ref="P130" si="520">IF(D130="","",_xlfn.STDEV.S(K127:K131))</f>
        <v>8.4235109861228867</v>
      </c>
      <c r="Q130" s="9">
        <f t="shared" si="338"/>
        <v>1.6083536494835911E-2</v>
      </c>
      <c r="R130" s="126">
        <f>IF(K130="","",K130/VLOOKUP('Table 3'!A130,'Table 1'!$A$3:$E$999,5,FALSE))</f>
        <v>1.0724320000000001</v>
      </c>
      <c r="S130" s="58" t="s">
        <v>23</v>
      </c>
      <c r="T130" s="52">
        <f>IF(M130="","",M130/VLOOKUP(A130,'Table 1'!$A$3:$E$999,5,FALSE))</f>
        <v>1.552E-3</v>
      </c>
    </row>
    <row r="131" spans="1:20" s="139" customFormat="1" ht="16" thickBot="1" x14ac:dyDescent="0.25">
      <c r="A131" s="29" t="str">
        <f t="shared" ref="A131" si="521">IF(A127="","",A127)</f>
        <v>CIP0015</v>
      </c>
      <c r="B131" s="30" t="str">
        <f>B127</f>
        <v>D</v>
      </c>
      <c r="C131" s="29" t="str">
        <f>IF(A131="","",LOOKUP(A131,'Table 1'!$A$3:$A$9999,'Table 1'!$I$3:$I$9999))</f>
        <v>SLE</v>
      </c>
      <c r="D131" s="122"/>
      <c r="E131" s="67" t="s">
        <v>23</v>
      </c>
      <c r="F131" s="81">
        <v>1E-3</v>
      </c>
      <c r="G131" s="72" t="str">
        <f t="shared" si="331"/>
        <v/>
      </c>
      <c r="H131" s="78" t="str">
        <f t="shared" ref="H131" si="522">IF(D131="","",AVERAGE(D127:D131))</f>
        <v/>
      </c>
      <c r="I131" s="93" t="str">
        <f t="shared" ref="I131" si="523">IF(D131="","",_xlfn.STDEV.S(D127:D131))</f>
        <v/>
      </c>
      <c r="J131" s="78" t="str">
        <f t="shared" si="334"/>
        <v/>
      </c>
      <c r="K131" s="133" t="str">
        <f>IF(D131="","",D131*'Table 2'!D131)</f>
        <v/>
      </c>
      <c r="L131" s="67" t="s">
        <v>23</v>
      </c>
      <c r="M131" s="136" t="str">
        <f>IF(D131="","",F131*'Table 2'!D131)</f>
        <v/>
      </c>
      <c r="N131" s="72" t="str">
        <f t="shared" si="335"/>
        <v/>
      </c>
      <c r="O131" s="13" t="str">
        <f t="shared" ref="O131" si="524">IF(D131="","",AVERAGE(K127:K131))</f>
        <v/>
      </c>
      <c r="P131" s="74" t="str">
        <f t="shared" ref="P131" si="525">IF(D131="","",_xlfn.STDEV.S(K127:K131))</f>
        <v/>
      </c>
      <c r="Q131" s="8" t="str">
        <f t="shared" si="338"/>
        <v/>
      </c>
      <c r="R131" s="127" t="str">
        <f>IF(K131="","",K131/VLOOKUP('Table 3'!A131,'Table 1'!$A$3:$E$999,5,FALSE))</f>
        <v/>
      </c>
      <c r="S131" s="57" t="s">
        <v>23</v>
      </c>
      <c r="T131" s="51" t="str">
        <f>IF(M131="","",M131/VLOOKUP(A131,'Table 1'!$A$3:$E$999,5,FALSE))</f>
        <v/>
      </c>
    </row>
    <row r="132" spans="1:20" s="139" customFormat="1" x14ac:dyDescent="0.2">
      <c r="A132" s="113" t="s">
        <v>98</v>
      </c>
      <c r="B132" s="113" t="s">
        <v>179</v>
      </c>
      <c r="C132" s="31" t="str">
        <f>IF(A132="","",LOOKUP(A132,'Table 1'!$A$3:$A$9999,'Table 1'!$I$3:$I$9999))</f>
        <v>SLE</v>
      </c>
      <c r="D132" s="120">
        <v>0.69499999999999995</v>
      </c>
      <c r="E132" s="66" t="s">
        <v>23</v>
      </c>
      <c r="F132" s="79">
        <v>2E-3</v>
      </c>
      <c r="G132" s="70">
        <f t="shared" si="331"/>
        <v>-1.4367816091954036E-3</v>
      </c>
      <c r="H132" s="76">
        <f t="shared" ref="H132" si="526">IF(D132="","",AVERAGE(D132:D136))</f>
        <v>0.69599999999999995</v>
      </c>
      <c r="I132" s="76">
        <f t="shared" ref="I132" si="527">IF(D132="","",_xlfn.STDEV.S(D132:D136))</f>
        <v>2.0469489490458695E-2</v>
      </c>
      <c r="J132" s="76">
        <f t="shared" si="334"/>
        <v>2.941018604950962E-2</v>
      </c>
      <c r="K132" s="131">
        <f>IF(D132="","",D132*'Table 2'!D132)</f>
        <v>507.34999999999997</v>
      </c>
      <c r="L132" s="66" t="s">
        <v>23</v>
      </c>
      <c r="M132" s="134">
        <f>IF(D132="","",F132*'Table 2'!D132)</f>
        <v>1.46</v>
      </c>
      <c r="N132" s="70">
        <f t="shared" si="335"/>
        <v>-1.2648837325162716E-2</v>
      </c>
      <c r="O132" s="15">
        <f t="shared" ref="O132" si="528">IF(D132="","",AVERAGE(K132:K136))</f>
        <v>513.8495999999999</v>
      </c>
      <c r="P132" s="15">
        <f t="shared" ref="P132" si="529">IF(D132="","",_xlfn.STDEV.S(K132:K136))</f>
        <v>24.879993956992831</v>
      </c>
      <c r="Q132" s="10">
        <f t="shared" si="338"/>
        <v>4.8418825191248245E-2</v>
      </c>
      <c r="R132" s="137">
        <f>IF(K132="","",K132/VLOOKUP('Table 3'!A132,'Table 1'!$A$3:$E$999,5,FALSE))</f>
        <v>1.0146999999999999</v>
      </c>
      <c r="S132" s="59" t="s">
        <v>23</v>
      </c>
      <c r="T132" s="53">
        <f>IF(M132="","",M132/VLOOKUP(A132,'Table 1'!$A$3:$E$999,5,FALSE))</f>
        <v>2.9199999999999999E-3</v>
      </c>
    </row>
    <row r="133" spans="1:20" s="139" customFormat="1" x14ac:dyDescent="0.2">
      <c r="A133" s="30" t="str">
        <f t="shared" ref="A133" si="530">IF(A132="","",A132)</f>
        <v>CIP0016</v>
      </c>
      <c r="B133" s="30" t="s">
        <v>179</v>
      </c>
      <c r="C133" s="30" t="str">
        <f>IF(A133="","",LOOKUP(A133,'Table 1'!$A$3:$A$9999,'Table 1'!$I$3:$I$9999))</f>
        <v>SLE</v>
      </c>
      <c r="D133" s="121">
        <v>0.69199999999999995</v>
      </c>
      <c r="E133" s="68" t="s">
        <v>23</v>
      </c>
      <c r="F133" s="80">
        <v>3.0000000000000001E-3</v>
      </c>
      <c r="G133" s="71">
        <f t="shared" si="331"/>
        <v>-5.7471264367816143E-3</v>
      </c>
      <c r="H133" s="77">
        <f t="shared" ref="H133" si="531">IF(D133="","",AVERAGE(D132:D136))</f>
        <v>0.69599999999999995</v>
      </c>
      <c r="I133" s="94">
        <f t="shared" ref="I133" si="532">IF(D133="","",_xlfn.STDEV.S(D132:D136))</f>
        <v>2.0469489490458695E-2</v>
      </c>
      <c r="J133" s="77">
        <f t="shared" si="334"/>
        <v>2.941018604950962E-2</v>
      </c>
      <c r="K133" s="132">
        <f>IF(D133="","",D133*'Table 2'!D133)</f>
        <v>517.61599999999999</v>
      </c>
      <c r="L133" s="68" t="s">
        <v>23</v>
      </c>
      <c r="M133" s="135">
        <f>IF(D133="","",F133*'Table 2'!D133)</f>
        <v>2.2440000000000002</v>
      </c>
      <c r="N133" s="71">
        <f t="shared" si="335"/>
        <v>7.3297712015346324E-3</v>
      </c>
      <c r="O133" s="14">
        <f t="shared" ref="O133" si="533">IF(D133="","",AVERAGE(K132:K136))</f>
        <v>513.8495999999999</v>
      </c>
      <c r="P133" s="73">
        <f t="shared" ref="P133" si="534">IF(D133="","",_xlfn.STDEV.S(K132:K136))</f>
        <v>24.879993956992831</v>
      </c>
      <c r="Q133" s="9">
        <f t="shared" si="338"/>
        <v>4.8418825191248245E-2</v>
      </c>
      <c r="R133" s="126">
        <f>IF(K133="","",K133/VLOOKUP('Table 3'!A133,'Table 1'!$A$3:$E$999,5,FALSE))</f>
        <v>1.0352319999999999</v>
      </c>
      <c r="S133" s="58" t="s">
        <v>23</v>
      </c>
      <c r="T133" s="52">
        <f>IF(M133="","",M133/VLOOKUP(A133,'Table 1'!$A$3:$E$999,5,FALSE))</f>
        <v>4.4880000000000007E-3</v>
      </c>
    </row>
    <row r="134" spans="1:20" s="139" customFormat="1" x14ac:dyDescent="0.2">
      <c r="A134" s="30" t="str">
        <f t="shared" ref="A134" si="535">IF(A132="","",A132)</f>
        <v>CIP0016</v>
      </c>
      <c r="B134" s="30" t="s">
        <v>179</v>
      </c>
      <c r="C134" s="30" t="str">
        <f>IF(A134="","",LOOKUP(A134,'Table 1'!$A$3:$A$9999,'Table 1'!$I$3:$I$9999))</f>
        <v>SLE</v>
      </c>
      <c r="D134" s="121">
        <v>0.71899999999999997</v>
      </c>
      <c r="E134" s="68" t="s">
        <v>23</v>
      </c>
      <c r="F134" s="80">
        <v>2E-3</v>
      </c>
      <c r="G134" s="71">
        <f t="shared" si="331"/>
        <v>3.3045977011494282E-2</v>
      </c>
      <c r="H134" s="77">
        <f t="shared" ref="H134" si="536">IF(D134="","",AVERAGE(D132:D136))</f>
        <v>0.69599999999999995</v>
      </c>
      <c r="I134" s="94">
        <f t="shared" ref="I134" si="537">IF(D134="","",_xlfn.STDEV.S(D132:D136))</f>
        <v>2.0469489490458695E-2</v>
      </c>
      <c r="J134" s="77">
        <f t="shared" si="334"/>
        <v>2.941018604950962E-2</v>
      </c>
      <c r="K134" s="132">
        <f>IF(D134="","",D134*'Table 2'!D134)</f>
        <v>531.34100000000001</v>
      </c>
      <c r="L134" s="68" t="s">
        <v>23</v>
      </c>
      <c r="M134" s="135">
        <f>IF(D134="","",F134*'Table 2'!D134)</f>
        <v>1.478</v>
      </c>
      <c r="N134" s="71">
        <f t="shared" si="335"/>
        <v>3.4039921408910538E-2</v>
      </c>
      <c r="O134" s="14">
        <f t="shared" ref="O134" si="538">IF(D134="","",AVERAGE(K132:K136))</f>
        <v>513.8495999999999</v>
      </c>
      <c r="P134" s="73">
        <f t="shared" ref="P134" si="539">IF(D134="","",_xlfn.STDEV.S(K132:K136))</f>
        <v>24.879993956992831</v>
      </c>
      <c r="Q134" s="9">
        <f t="shared" si="338"/>
        <v>4.8418825191248245E-2</v>
      </c>
      <c r="R134" s="126">
        <f>IF(K134="","",K134/VLOOKUP('Table 3'!A134,'Table 1'!$A$3:$E$999,5,FALSE))</f>
        <v>1.0626820000000001</v>
      </c>
      <c r="S134" s="58" t="s">
        <v>23</v>
      </c>
      <c r="T134" s="52">
        <f>IF(M134="","",M134/VLOOKUP(A134,'Table 1'!$A$3:$E$999,5,FALSE))</f>
        <v>2.9559999999999999E-3</v>
      </c>
    </row>
    <row r="135" spans="1:20" s="139" customFormat="1" x14ac:dyDescent="0.2">
      <c r="A135" s="30" t="str">
        <f t="shared" ref="A135" si="540">IF(A132="","",A132)</f>
        <v>CIP0016</v>
      </c>
      <c r="B135" s="30" t="s">
        <v>179</v>
      </c>
      <c r="C135" s="30" t="str">
        <f>IF(A135="","",LOOKUP(A135,'Table 1'!$A$3:$A$9999,'Table 1'!$I$3:$I$9999))</f>
        <v>SLE</v>
      </c>
      <c r="D135" s="121">
        <v>0.70899999999999996</v>
      </c>
      <c r="E135" s="68" t="s">
        <v>23</v>
      </c>
      <c r="F135" s="80">
        <v>2E-3</v>
      </c>
      <c r="G135" s="71">
        <f t="shared" si="331"/>
        <v>1.8678160919540249E-2</v>
      </c>
      <c r="H135" s="77">
        <f t="shared" ref="H135" si="541">IF(D135="","",AVERAGE(D132:D136))</f>
        <v>0.69599999999999995</v>
      </c>
      <c r="I135" s="94">
        <f t="shared" ref="I135" si="542">IF(D135="","",_xlfn.STDEV.S(D132:D136))</f>
        <v>2.0469489490458695E-2</v>
      </c>
      <c r="J135" s="77">
        <f t="shared" si="334"/>
        <v>2.941018604950962E-2</v>
      </c>
      <c r="K135" s="132">
        <f>IF(D135="","",D135*'Table 2'!D135)</f>
        <v>538.13099999999997</v>
      </c>
      <c r="L135" s="68" t="s">
        <v>23</v>
      </c>
      <c r="M135" s="135">
        <f>IF(D135="","",F135*'Table 2'!D135)</f>
        <v>1.518</v>
      </c>
      <c r="N135" s="71">
        <f t="shared" si="335"/>
        <v>4.7253904644472003E-2</v>
      </c>
      <c r="O135" s="14">
        <f t="shared" ref="O135" si="543">IF(D135="","",AVERAGE(K132:K136))</f>
        <v>513.8495999999999</v>
      </c>
      <c r="P135" s="73">
        <f t="shared" ref="P135" si="544">IF(D135="","",_xlfn.STDEV.S(K132:K136))</f>
        <v>24.879993956992831</v>
      </c>
      <c r="Q135" s="9">
        <f t="shared" si="338"/>
        <v>4.8418825191248245E-2</v>
      </c>
      <c r="R135" s="126">
        <f>IF(K135="","",K135/VLOOKUP('Table 3'!A135,'Table 1'!$A$3:$E$999,5,FALSE))</f>
        <v>1.0762620000000001</v>
      </c>
      <c r="S135" s="58" t="s">
        <v>23</v>
      </c>
      <c r="T135" s="52">
        <f>IF(M135="","",M135/VLOOKUP(A135,'Table 1'!$A$3:$E$999,5,FALSE))</f>
        <v>3.0360000000000001E-3</v>
      </c>
    </row>
    <row r="136" spans="1:20" s="139" customFormat="1" ht="16" thickBot="1" x14ac:dyDescent="0.25">
      <c r="A136" s="29" t="str">
        <f t="shared" ref="A136" si="545">IF(A132="","",A132)</f>
        <v>CIP0016</v>
      </c>
      <c r="B136" s="30" t="s">
        <v>179</v>
      </c>
      <c r="C136" s="29" t="str">
        <f>IF(A136="","",LOOKUP(A136,'Table 1'!$A$3:$A$9999,'Table 1'!$I$3:$I$9999))</f>
        <v>SLE</v>
      </c>
      <c r="D136" s="122">
        <v>0.66500000000000004</v>
      </c>
      <c r="E136" s="67" t="s">
        <v>23</v>
      </c>
      <c r="F136" s="81">
        <v>3.0000000000000001E-3</v>
      </c>
      <c r="G136" s="72">
        <f t="shared" si="331"/>
        <v>-4.4540229885057354E-2</v>
      </c>
      <c r="H136" s="78">
        <f t="shared" ref="H136" si="546">IF(D136="","",AVERAGE(D132:D136))</f>
        <v>0.69599999999999995</v>
      </c>
      <c r="I136" s="93">
        <f t="shared" ref="I136" si="547">IF(D136="","",_xlfn.STDEV.S(D132:D136))</f>
        <v>2.0469489490458695E-2</v>
      </c>
      <c r="J136" s="78">
        <f t="shared" si="334"/>
        <v>2.941018604950962E-2</v>
      </c>
      <c r="K136" s="133">
        <f>IF(D136="","",D136*'Table 2'!D136)</f>
        <v>474.81</v>
      </c>
      <c r="L136" s="67" t="s">
        <v>23</v>
      </c>
      <c r="M136" s="136">
        <f>IF(D136="","",F136*'Table 2'!D136)</f>
        <v>2.1419999999999999</v>
      </c>
      <c r="N136" s="72">
        <f t="shared" si="335"/>
        <v>-7.5974759929753569E-2</v>
      </c>
      <c r="O136" s="13">
        <f t="shared" ref="O136" si="548">IF(D136="","",AVERAGE(K132:K136))</f>
        <v>513.8495999999999</v>
      </c>
      <c r="P136" s="74">
        <f t="shared" ref="P136" si="549">IF(D136="","",_xlfn.STDEV.S(K132:K136))</f>
        <v>24.879993956992831</v>
      </c>
      <c r="Q136" s="8">
        <f t="shared" si="338"/>
        <v>4.8418825191248245E-2</v>
      </c>
      <c r="R136" s="127">
        <f>IF(K136="","",K136/VLOOKUP('Table 3'!A136,'Table 1'!$A$3:$E$999,5,FALSE))</f>
        <v>0.94962000000000002</v>
      </c>
      <c r="S136" s="57" t="s">
        <v>23</v>
      </c>
      <c r="T136" s="51">
        <f>IF(M136="","",M136/VLOOKUP(A136,'Table 1'!$A$3:$E$999,5,FALSE))</f>
        <v>4.2839999999999996E-3</v>
      </c>
    </row>
    <row r="137" spans="1:20" s="139" customFormat="1" x14ac:dyDescent="0.2">
      <c r="A137" s="113" t="s">
        <v>98</v>
      </c>
      <c r="B137" s="113" t="s">
        <v>174</v>
      </c>
      <c r="C137" s="31" t="str">
        <f>IF(A137="","",LOOKUP(A137,'Table 1'!$A$3:$A$9999,'Table 1'!$I$3:$I$9999))</f>
        <v>SLE</v>
      </c>
      <c r="D137" s="120">
        <v>0.64600000000000002</v>
      </c>
      <c r="E137" s="66" t="s">
        <v>23</v>
      </c>
      <c r="F137" s="79">
        <v>1E-3</v>
      </c>
      <c r="G137" s="70">
        <f t="shared" si="331"/>
        <v>-6.4310544611819231E-2</v>
      </c>
      <c r="H137" s="76">
        <f t="shared" ref="H137" si="550">IF(D137="","",AVERAGE(D137:D141))</f>
        <v>0.69040000000000001</v>
      </c>
      <c r="I137" s="76">
        <f t="shared" ref="I137" si="551">IF(D137="","",_xlfn.STDEV.S(D137:D141))</f>
        <v>2.7772288346479455E-2</v>
      </c>
      <c r="J137" s="76">
        <f t="shared" si="334"/>
        <v>4.0226373618886813E-2</v>
      </c>
      <c r="K137" s="131">
        <f>IF(D137="","",D137*'Table 2'!D137)</f>
        <v>481.27000000000004</v>
      </c>
      <c r="L137" s="66" t="s">
        <v>23</v>
      </c>
      <c r="M137" s="134">
        <f>IF(D137="","",F137*'Table 2'!D137)</f>
        <v>0.745</v>
      </c>
      <c r="N137" s="70">
        <f t="shared" si="335"/>
        <v>-7.0338411730730882E-2</v>
      </c>
      <c r="O137" s="15">
        <f t="shared" ref="O137" si="552">IF(D137="","",AVERAGE(K137:K141))</f>
        <v>517.68299999999999</v>
      </c>
      <c r="P137" s="15">
        <f t="shared" ref="P137" si="553">IF(D137="","",_xlfn.STDEV.S(K137:K141))</f>
        <v>28.018195373720953</v>
      </c>
      <c r="Q137" s="10">
        <f t="shared" si="338"/>
        <v>5.4122301434895395E-2</v>
      </c>
      <c r="R137" s="137">
        <f>IF(K137="","",K137/VLOOKUP('Table 3'!A137,'Table 1'!$A$3:$E$999,5,FALSE))</f>
        <v>0.96254000000000006</v>
      </c>
      <c r="S137" s="59" t="s">
        <v>23</v>
      </c>
      <c r="T137" s="53">
        <f>IF(M137="","",M137/VLOOKUP(A137,'Table 1'!$A$3:$E$999,5,FALSE))</f>
        <v>1.49E-3</v>
      </c>
    </row>
    <row r="138" spans="1:20" s="139" customFormat="1" x14ac:dyDescent="0.2">
      <c r="A138" s="30" t="str">
        <f t="shared" ref="A138" si="554">IF(A137="","",A137)</f>
        <v>CIP0016</v>
      </c>
      <c r="B138" s="30" t="s">
        <v>174</v>
      </c>
      <c r="C138" s="30" t="str">
        <f>IF(A138="","",LOOKUP(A138,'Table 1'!$A$3:$A$9999,'Table 1'!$I$3:$I$9999))</f>
        <v>SLE</v>
      </c>
      <c r="D138" s="121">
        <v>0.70899999999999996</v>
      </c>
      <c r="E138" s="68" t="s">
        <v>23</v>
      </c>
      <c r="F138" s="80">
        <v>2E-3</v>
      </c>
      <c r="G138" s="71">
        <f t="shared" si="331"/>
        <v>2.6940903823870148E-2</v>
      </c>
      <c r="H138" s="77">
        <f t="shared" ref="H138" si="555">IF(D138="","",AVERAGE(D137:D141))</f>
        <v>0.69040000000000001</v>
      </c>
      <c r="I138" s="94">
        <f t="shared" ref="I138" si="556">IF(D138="","",_xlfn.STDEV.S(D137:D141))</f>
        <v>2.7772288346479455E-2</v>
      </c>
      <c r="J138" s="77">
        <f t="shared" si="334"/>
        <v>4.0226373618886813E-2</v>
      </c>
      <c r="K138" s="132">
        <f>IF(D138="","",D138*'Table 2'!D138)</f>
        <v>536.71299999999997</v>
      </c>
      <c r="L138" s="68" t="s">
        <v>23</v>
      </c>
      <c r="M138" s="135">
        <f>IF(D138="","",F138*'Table 2'!D138)</f>
        <v>1.514</v>
      </c>
      <c r="N138" s="71">
        <f t="shared" si="335"/>
        <v>3.6759947689995562E-2</v>
      </c>
      <c r="O138" s="14">
        <f t="shared" ref="O138" si="557">IF(D138="","",AVERAGE(K137:K141))</f>
        <v>517.68299999999999</v>
      </c>
      <c r="P138" s="73">
        <f t="shared" ref="P138" si="558">IF(D138="","",_xlfn.STDEV.S(K137:K141))</f>
        <v>28.018195373720953</v>
      </c>
      <c r="Q138" s="9">
        <f t="shared" si="338"/>
        <v>5.4122301434895395E-2</v>
      </c>
      <c r="R138" s="126">
        <f>IF(K138="","",K138/VLOOKUP('Table 3'!A138,'Table 1'!$A$3:$E$999,5,FALSE))</f>
        <v>1.073426</v>
      </c>
      <c r="S138" s="58" t="s">
        <v>23</v>
      </c>
      <c r="T138" s="52">
        <f>IF(M138="","",M138/VLOOKUP(A138,'Table 1'!$A$3:$E$999,5,FALSE))</f>
        <v>3.0279999999999999E-3</v>
      </c>
    </row>
    <row r="139" spans="1:20" s="139" customFormat="1" x14ac:dyDescent="0.2">
      <c r="A139" s="30" t="str">
        <f t="shared" ref="A139" si="559">IF(A137="","",A137)</f>
        <v>CIP0016</v>
      </c>
      <c r="B139" s="30" t="s">
        <v>174</v>
      </c>
      <c r="C139" s="30" t="str">
        <f>IF(A139="","",LOOKUP(A139,'Table 1'!$A$3:$A$9999,'Table 1'!$I$3:$I$9999))</f>
        <v>SLE</v>
      </c>
      <c r="D139" s="121">
        <v>0.68300000000000005</v>
      </c>
      <c r="E139" s="68" t="s">
        <v>23</v>
      </c>
      <c r="F139" s="80">
        <v>1E-3</v>
      </c>
      <c r="G139" s="71">
        <f t="shared" si="331"/>
        <v>-1.0718424101969817E-2</v>
      </c>
      <c r="H139" s="77">
        <f t="shared" ref="H139" si="560">IF(D139="","",AVERAGE(D137:D141))</f>
        <v>0.69040000000000001</v>
      </c>
      <c r="I139" s="94">
        <f t="shared" ref="I139" si="561">IF(D139="","",_xlfn.STDEV.S(D137:D141))</f>
        <v>2.7772288346479455E-2</v>
      </c>
      <c r="J139" s="77">
        <f t="shared" si="334"/>
        <v>4.0226373618886813E-2</v>
      </c>
      <c r="K139" s="132">
        <f>IF(D139="","",D139*'Table 2'!D139)</f>
        <v>509.51800000000003</v>
      </c>
      <c r="L139" s="68" t="s">
        <v>23</v>
      </c>
      <c r="M139" s="135">
        <f>IF(D139="","",F139*'Table 2'!D139)</f>
        <v>0.746</v>
      </c>
      <c r="N139" s="71">
        <f t="shared" si="335"/>
        <v>-1.5772200361997522E-2</v>
      </c>
      <c r="O139" s="14">
        <f t="shared" ref="O139" si="562">IF(D139="","",AVERAGE(K137:K141))</f>
        <v>517.68299999999999</v>
      </c>
      <c r="P139" s="73">
        <f t="shared" ref="P139" si="563">IF(D139="","",_xlfn.STDEV.S(K137:K141))</f>
        <v>28.018195373720953</v>
      </c>
      <c r="Q139" s="9">
        <f t="shared" si="338"/>
        <v>5.4122301434895395E-2</v>
      </c>
      <c r="R139" s="126">
        <f>IF(K139="","",K139/VLOOKUP('Table 3'!A139,'Table 1'!$A$3:$E$999,5,FALSE))</f>
        <v>1.0190360000000001</v>
      </c>
      <c r="S139" s="58" t="s">
        <v>23</v>
      </c>
      <c r="T139" s="52">
        <f>IF(M139="","",M139/VLOOKUP(A139,'Table 1'!$A$3:$E$999,5,FALSE))</f>
        <v>1.4920000000000001E-3</v>
      </c>
    </row>
    <row r="140" spans="1:20" s="139" customFormat="1" x14ac:dyDescent="0.2">
      <c r="A140" s="30" t="str">
        <f t="shared" ref="A140" si="564">IF(A137="","",A137)</f>
        <v>CIP0016</v>
      </c>
      <c r="B140" s="30" t="s">
        <v>174</v>
      </c>
      <c r="C140" s="30" t="str">
        <f>IF(A140="","",LOOKUP(A140,'Table 1'!$A$3:$A$9999,'Table 1'!$I$3:$I$9999))</f>
        <v>SLE</v>
      </c>
      <c r="D140" s="121">
        <v>0.69799999999999995</v>
      </c>
      <c r="E140" s="68" t="s">
        <v>23</v>
      </c>
      <c r="F140" s="80">
        <v>1E-3</v>
      </c>
      <c r="G140" s="71">
        <f t="shared" si="331"/>
        <v>1.1008111239860863E-2</v>
      </c>
      <c r="H140" s="77">
        <f t="shared" ref="H140" si="565">IF(D140="","",AVERAGE(D137:D141))</f>
        <v>0.69040000000000001</v>
      </c>
      <c r="I140" s="94">
        <f t="shared" ref="I140" si="566">IF(D140="","",_xlfn.STDEV.S(D137:D141))</f>
        <v>2.7772288346479455E-2</v>
      </c>
      <c r="J140" s="77">
        <f t="shared" si="334"/>
        <v>4.0226373618886813E-2</v>
      </c>
      <c r="K140" s="132">
        <f>IF(D140="","",D140*'Table 2'!D140)</f>
        <v>507.44599999999997</v>
      </c>
      <c r="L140" s="68" t="s">
        <v>23</v>
      </c>
      <c r="M140" s="135">
        <f>IF(D140="","",F140*'Table 2'!D140)</f>
        <v>0.72699999999999998</v>
      </c>
      <c r="N140" s="71">
        <f t="shared" si="335"/>
        <v>-1.9774649737387597E-2</v>
      </c>
      <c r="O140" s="14">
        <f t="shared" ref="O140" si="567">IF(D140="","",AVERAGE(K137:K141))</f>
        <v>517.68299999999999</v>
      </c>
      <c r="P140" s="73">
        <f t="shared" ref="P140" si="568">IF(D140="","",_xlfn.STDEV.S(K137:K141))</f>
        <v>28.018195373720953</v>
      </c>
      <c r="Q140" s="9">
        <f t="shared" si="338"/>
        <v>5.4122301434895395E-2</v>
      </c>
      <c r="R140" s="126">
        <f>IF(K140="","",K140/VLOOKUP('Table 3'!A140,'Table 1'!$A$3:$E$999,5,FALSE))</f>
        <v>1.0148919999999999</v>
      </c>
      <c r="S140" s="58" t="s">
        <v>23</v>
      </c>
      <c r="T140" s="52">
        <f>IF(M140="","",M140/VLOOKUP(A140,'Table 1'!$A$3:$E$999,5,FALSE))</f>
        <v>1.454E-3</v>
      </c>
    </row>
    <row r="141" spans="1:20" s="139" customFormat="1" ht="16" thickBot="1" x14ac:dyDescent="0.25">
      <c r="A141" s="29" t="str">
        <f t="shared" ref="A141" si="569">IF(A137="","",A137)</f>
        <v>CIP0016</v>
      </c>
      <c r="B141" s="29" t="s">
        <v>174</v>
      </c>
      <c r="C141" s="29" t="str">
        <f>IF(A141="","",LOOKUP(A141,'Table 1'!$A$3:$A$9999,'Table 1'!$I$3:$I$9999))</f>
        <v>SLE</v>
      </c>
      <c r="D141" s="122">
        <v>0.71599999999999997</v>
      </c>
      <c r="E141" s="67" t="s">
        <v>23</v>
      </c>
      <c r="F141" s="81">
        <v>1E-3</v>
      </c>
      <c r="G141" s="72">
        <f t="shared" si="331"/>
        <v>3.7079953650057874E-2</v>
      </c>
      <c r="H141" s="78">
        <f t="shared" ref="H141" si="570">IF(D141="","",AVERAGE(D137:D141))</f>
        <v>0.69040000000000001</v>
      </c>
      <c r="I141" s="93">
        <f t="shared" ref="I141" si="571">IF(D141="","",_xlfn.STDEV.S(D137:D141))</f>
        <v>2.7772288346479455E-2</v>
      </c>
      <c r="J141" s="78">
        <f t="shared" si="334"/>
        <v>4.0226373618886813E-2</v>
      </c>
      <c r="K141" s="133">
        <f>IF(D141="","",D141*'Table 2'!D141)</f>
        <v>553.46799999999996</v>
      </c>
      <c r="L141" s="67" t="s">
        <v>23</v>
      </c>
      <c r="M141" s="136">
        <f>IF(D141="","",F141*'Table 2'!D141)</f>
        <v>0.77300000000000002</v>
      </c>
      <c r="N141" s="72">
        <f t="shared" si="335"/>
        <v>6.9125314140120436E-2</v>
      </c>
      <c r="O141" s="13">
        <f t="shared" ref="O141" si="572">IF(D141="","",AVERAGE(K137:K141))</f>
        <v>517.68299999999999</v>
      </c>
      <c r="P141" s="74">
        <f t="shared" ref="P141" si="573">IF(D141="","",_xlfn.STDEV.S(K137:K141))</f>
        <v>28.018195373720953</v>
      </c>
      <c r="Q141" s="8">
        <f t="shared" si="338"/>
        <v>5.4122301434895395E-2</v>
      </c>
      <c r="R141" s="166">
        <f>IF(K141="","",K141/VLOOKUP('Table 3'!A141,'Table 1'!$A$3:$E$999,5,FALSE))</f>
        <v>1.1069359999999999</v>
      </c>
      <c r="S141" s="57" t="s">
        <v>23</v>
      </c>
      <c r="T141" s="51">
        <f>IF(M141="","",M141/VLOOKUP(A141,'Table 1'!$A$3:$E$999,5,FALSE))</f>
        <v>1.5460000000000001E-3</v>
      </c>
    </row>
    <row r="142" spans="1:20" s="139" customFormat="1" x14ac:dyDescent="0.2">
      <c r="A142" s="113" t="s">
        <v>101</v>
      </c>
      <c r="B142" s="113" t="s">
        <v>179</v>
      </c>
      <c r="C142" s="31" t="str">
        <f>IF(A142="","",LOOKUP(A142,'Table 1'!$A$3:$A$9999,'Table 1'!$I$3:$I$9999))</f>
        <v>SLE</v>
      </c>
      <c r="D142" s="120">
        <v>0.61499999999999999</v>
      </c>
      <c r="E142" s="66" t="s">
        <v>23</v>
      </c>
      <c r="F142" s="79"/>
      <c r="G142" s="70">
        <f t="shared" si="331"/>
        <v>-2.1323997453850826E-2</v>
      </c>
      <c r="H142" s="76">
        <f t="shared" ref="H142" si="574">IF(D142="","",AVERAGE(D142:D146))</f>
        <v>0.62839999999999985</v>
      </c>
      <c r="I142" s="76">
        <f t="shared" ref="I142" si="575">IF(D142="","",_xlfn.STDEV.S(D142:D146))</f>
        <v>1.8352111595127157E-2</v>
      </c>
      <c r="J142" s="76">
        <f t="shared" si="334"/>
        <v>2.9204506039349397E-2</v>
      </c>
      <c r="K142" s="131">
        <f>IF(D142="","",D142*'Table 2'!D142)</f>
        <v>431.11500000000001</v>
      </c>
      <c r="L142" s="66" t="s">
        <v>23</v>
      </c>
      <c r="M142" s="134">
        <f>IF(D142="","",F142*'Table 2'!D142)</f>
        <v>0</v>
      </c>
      <c r="N142" s="70">
        <f t="shared" si="335"/>
        <v>-9.110860652886392E-2</v>
      </c>
      <c r="O142" s="15">
        <f t="shared" ref="O142" si="576">IF(D142="","",AVERAGE(K142:K146))</f>
        <v>474.33059999999995</v>
      </c>
      <c r="P142" s="15">
        <f t="shared" ref="P142" si="577">IF(D142="","",_xlfn.STDEV.S(K142:K146))</f>
        <v>35.172848346416309</v>
      </c>
      <c r="Q142" s="10">
        <f t="shared" si="338"/>
        <v>7.415260231243001E-2</v>
      </c>
      <c r="R142" s="165">
        <f>IF(K142="","",K142/VLOOKUP('Table 3'!A142,'Table 1'!$A$3:$E$999,5,FALSE))</f>
        <v>0.86223000000000005</v>
      </c>
      <c r="S142" s="59" t="s">
        <v>23</v>
      </c>
      <c r="T142" s="53">
        <f>IF(M142="","",M142/VLOOKUP(A142,'Table 1'!$A$3:$E$999,5,FALSE))</f>
        <v>0</v>
      </c>
    </row>
    <row r="143" spans="1:20" s="139" customFormat="1" x14ac:dyDescent="0.2">
      <c r="A143" s="30" t="str">
        <f t="shared" ref="A143" si="578">IF(A142="","",A142)</f>
        <v>CIP0017</v>
      </c>
      <c r="B143" s="30" t="s">
        <v>179</v>
      </c>
      <c r="C143" s="30" t="str">
        <f>IF(A143="","",LOOKUP(A143,'Table 1'!$A$3:$A$9999,'Table 1'!$I$3:$I$9999))</f>
        <v>SLE</v>
      </c>
      <c r="D143" s="121">
        <v>0.60799999999999998</v>
      </c>
      <c r="E143" s="68" t="s">
        <v>23</v>
      </c>
      <c r="F143" s="80">
        <v>2E-3</v>
      </c>
      <c r="G143" s="71">
        <f t="shared" si="331"/>
        <v>-3.2463399108847657E-2</v>
      </c>
      <c r="H143" s="77">
        <f t="shared" ref="H143" si="579">IF(D143="","",AVERAGE(D142:D146))</f>
        <v>0.62839999999999985</v>
      </c>
      <c r="I143" s="94">
        <f t="shared" ref="I143" si="580">IF(D143="","",_xlfn.STDEV.S(D142:D146))</f>
        <v>1.8352111595127157E-2</v>
      </c>
      <c r="J143" s="77">
        <f t="shared" si="334"/>
        <v>2.9204506039349397E-2</v>
      </c>
      <c r="K143" s="132">
        <f>IF(D143="","",D143*'Table 2'!D143)</f>
        <v>475.45599999999996</v>
      </c>
      <c r="L143" s="68" t="s">
        <v>23</v>
      </c>
      <c r="M143" s="135">
        <f>IF(D143="","",F143*'Table 2'!D143)</f>
        <v>1.5640000000000001</v>
      </c>
      <c r="N143" s="71">
        <f t="shared" si="335"/>
        <v>2.3726067852253541E-3</v>
      </c>
      <c r="O143" s="14">
        <f t="shared" ref="O143" si="581">IF(D143="","",AVERAGE(K142:K146))</f>
        <v>474.33059999999995</v>
      </c>
      <c r="P143" s="73">
        <f t="shared" ref="P143" si="582">IF(D143="","",_xlfn.STDEV.S(K142:K146))</f>
        <v>35.172848346416309</v>
      </c>
      <c r="Q143" s="9">
        <f t="shared" si="338"/>
        <v>7.415260231243001E-2</v>
      </c>
      <c r="R143" s="126">
        <f>IF(K143="","",K143/VLOOKUP('Table 3'!A143,'Table 1'!$A$3:$E$999,5,FALSE))</f>
        <v>0.95091199999999987</v>
      </c>
      <c r="S143" s="58" t="s">
        <v>23</v>
      </c>
      <c r="T143" s="52">
        <f>IF(M143="","",M143/VLOOKUP(A143,'Table 1'!$A$3:$E$999,5,FALSE))</f>
        <v>3.1280000000000001E-3</v>
      </c>
    </row>
    <row r="144" spans="1:20" s="139" customFormat="1" x14ac:dyDescent="0.2">
      <c r="A144" s="30" t="str">
        <f t="shared" ref="A144" si="583">IF(A142="","",A142)</f>
        <v>CIP0017</v>
      </c>
      <c r="B144" s="30" t="s">
        <v>179</v>
      </c>
      <c r="C144" s="30" t="str">
        <f>IF(A144="","",LOOKUP(A144,'Table 1'!$A$3:$A$9999,'Table 1'!$I$3:$I$9999))</f>
        <v>SLE</v>
      </c>
      <c r="D144" s="121">
        <v>0.629</v>
      </c>
      <c r="E144" s="68" t="s">
        <v>23</v>
      </c>
      <c r="F144" s="80">
        <v>1E-3</v>
      </c>
      <c r="G144" s="71">
        <f t="shared" si="331"/>
        <v>9.5480585614283271E-4</v>
      </c>
      <c r="H144" s="77">
        <f t="shared" ref="H144" si="584">IF(D144="","",AVERAGE(D142:D146))</f>
        <v>0.62839999999999985</v>
      </c>
      <c r="I144" s="94">
        <f t="shared" ref="I144" si="585">IF(D144="","",_xlfn.STDEV.S(D142:D146))</f>
        <v>1.8352111595127157E-2</v>
      </c>
      <c r="J144" s="77">
        <f t="shared" si="334"/>
        <v>2.9204506039349397E-2</v>
      </c>
      <c r="K144" s="132">
        <f>IF(D144="","",D144*'Table 2'!D144)</f>
        <v>501.94200000000001</v>
      </c>
      <c r="L144" s="68" t="s">
        <v>23</v>
      </c>
      <c r="M144" s="135">
        <f>IF(D144="","",F144*'Table 2'!D144)</f>
        <v>0.79800000000000004</v>
      </c>
      <c r="N144" s="71">
        <f t="shared" si="335"/>
        <v>5.8211298195815456E-2</v>
      </c>
      <c r="O144" s="14">
        <f t="shared" ref="O144" si="586">IF(D144="","",AVERAGE(K142:K146))</f>
        <v>474.33059999999995</v>
      </c>
      <c r="P144" s="73">
        <f t="shared" ref="P144" si="587">IF(D144="","",_xlfn.STDEV.S(K142:K146))</f>
        <v>35.172848346416309</v>
      </c>
      <c r="Q144" s="9">
        <f t="shared" si="338"/>
        <v>7.415260231243001E-2</v>
      </c>
      <c r="R144" s="126">
        <f>IF(K144="","",K144/VLOOKUP('Table 3'!A144,'Table 1'!$A$3:$E$999,5,FALSE))</f>
        <v>1.003884</v>
      </c>
      <c r="S144" s="58" t="s">
        <v>23</v>
      </c>
      <c r="T144" s="52">
        <f>IF(M144="","",M144/VLOOKUP(A144,'Table 1'!$A$3:$E$999,5,FALSE))</f>
        <v>1.596E-3</v>
      </c>
    </row>
    <row r="145" spans="1:20" s="139" customFormat="1" x14ac:dyDescent="0.2">
      <c r="A145" s="30" t="str">
        <f t="shared" ref="A145" si="588">IF(A142="","",A142)</f>
        <v>CIP0017</v>
      </c>
      <c r="B145" s="30" t="s">
        <v>179</v>
      </c>
      <c r="C145" s="30" t="str">
        <f>IF(A145="","",LOOKUP(A145,'Table 1'!$A$3:$A$9999,'Table 1'!$I$3:$I$9999))</f>
        <v>SLE</v>
      </c>
      <c r="D145" s="121">
        <v>0.65500000000000003</v>
      </c>
      <c r="E145" s="68" t="s">
        <v>23</v>
      </c>
      <c r="F145" s="80">
        <v>2E-3</v>
      </c>
      <c r="G145" s="71">
        <f t="shared" si="331"/>
        <v>4.23297262889882E-2</v>
      </c>
      <c r="H145" s="77">
        <f t="shared" ref="H145" si="589">IF(D145="","",AVERAGE(D142:D146))</f>
        <v>0.62839999999999985</v>
      </c>
      <c r="I145" s="94">
        <f t="shared" ref="I145" si="590">IF(D145="","",_xlfn.STDEV.S(D142:D146))</f>
        <v>1.8352111595127157E-2</v>
      </c>
      <c r="J145" s="77">
        <f t="shared" si="334"/>
        <v>2.9204506039349397E-2</v>
      </c>
      <c r="K145" s="132">
        <f>IF(D145="","",D145*'Table 2'!D145)</f>
        <v>514.83000000000004</v>
      </c>
      <c r="L145" s="68" t="s">
        <v>23</v>
      </c>
      <c r="M145" s="135">
        <f>IF(D145="","",F145*'Table 2'!D145)</f>
        <v>1.5720000000000001</v>
      </c>
      <c r="N145" s="71">
        <f t="shared" si="335"/>
        <v>8.5382220754891422E-2</v>
      </c>
      <c r="O145" s="14">
        <f t="shared" ref="O145" si="591">IF(D145="","",AVERAGE(K142:K146))</f>
        <v>474.33059999999995</v>
      </c>
      <c r="P145" s="73">
        <f t="shared" ref="P145" si="592">IF(D145="","",_xlfn.STDEV.S(K142:K146))</f>
        <v>35.172848346416309</v>
      </c>
      <c r="Q145" s="9">
        <f t="shared" si="338"/>
        <v>7.415260231243001E-2</v>
      </c>
      <c r="R145" s="126">
        <f>IF(K145="","",K145/VLOOKUP('Table 3'!A145,'Table 1'!$A$3:$E$999,5,FALSE))</f>
        <v>1.02966</v>
      </c>
      <c r="S145" s="58" t="s">
        <v>23</v>
      </c>
      <c r="T145" s="52">
        <f>IF(M145="","",M145/VLOOKUP(A145,'Table 1'!$A$3:$E$999,5,FALSE))</f>
        <v>3.1440000000000001E-3</v>
      </c>
    </row>
    <row r="146" spans="1:20" s="139" customFormat="1" ht="16" thickBot="1" x14ac:dyDescent="0.25">
      <c r="A146" s="29" t="str">
        <f t="shared" ref="A146" si="593">IF(A142="","",A142)</f>
        <v>CIP0017</v>
      </c>
      <c r="B146" s="29" t="s">
        <v>179</v>
      </c>
      <c r="C146" s="29" t="str">
        <f>IF(A146="","",LOOKUP(A146,'Table 1'!$A$3:$A$9999,'Table 1'!$I$3:$I$9999))</f>
        <v>SLE</v>
      </c>
      <c r="D146" s="122">
        <v>0.63500000000000001</v>
      </c>
      <c r="E146" s="67" t="s">
        <v>23</v>
      </c>
      <c r="F146" s="81"/>
      <c r="G146" s="72">
        <f t="shared" si="331"/>
        <v>1.0502864417568687E-2</v>
      </c>
      <c r="H146" s="78">
        <f t="shared" ref="H146" si="594">IF(D146="","",AVERAGE(D142:D146))</f>
        <v>0.62839999999999985</v>
      </c>
      <c r="I146" s="93">
        <f t="shared" ref="I146" si="595">IF(D146="","",_xlfn.STDEV.S(D142:D146))</f>
        <v>1.8352111595127157E-2</v>
      </c>
      <c r="J146" s="78">
        <f t="shared" si="334"/>
        <v>2.9204506039349397E-2</v>
      </c>
      <c r="K146" s="133">
        <f>IF(D146="","",D146*'Table 2'!D146)</f>
        <v>448.31</v>
      </c>
      <c r="L146" s="67" t="s">
        <v>23</v>
      </c>
      <c r="M146" s="136">
        <f>IF(D146="","",F146*'Table 2'!D146)</f>
        <v>0</v>
      </c>
      <c r="N146" s="72">
        <f t="shared" si="335"/>
        <v>-5.4857519207067704E-2</v>
      </c>
      <c r="O146" s="13">
        <f t="shared" ref="O146" si="596">IF(D146="","",AVERAGE(K142:K146))</f>
        <v>474.33059999999995</v>
      </c>
      <c r="P146" s="74">
        <f t="shared" ref="P146" si="597">IF(D146="","",_xlfn.STDEV.S(K142:K146))</f>
        <v>35.172848346416309</v>
      </c>
      <c r="Q146" s="8">
        <f t="shared" si="338"/>
        <v>7.415260231243001E-2</v>
      </c>
      <c r="R146" s="166">
        <f>IF(K146="","",K146/VLOOKUP('Table 3'!A146,'Table 1'!$A$3:$E$999,5,FALSE))</f>
        <v>0.89661999999999997</v>
      </c>
      <c r="S146" s="57" t="s">
        <v>23</v>
      </c>
      <c r="T146" s="51">
        <f>IF(M146="","",M146/VLOOKUP(A146,'Table 1'!$A$3:$E$999,5,FALSE))</f>
        <v>0</v>
      </c>
    </row>
    <row r="147" spans="1:20" s="139" customFormat="1" x14ac:dyDescent="0.2">
      <c r="A147" s="113" t="s">
        <v>101</v>
      </c>
      <c r="B147" s="113" t="s">
        <v>174</v>
      </c>
      <c r="C147" s="31" t="str">
        <f>IF(A147="","",LOOKUP(A147,'Table 1'!$A$3:$A$9999,'Table 1'!$I$3:$I$9999))</f>
        <v>SLE</v>
      </c>
      <c r="D147" s="120">
        <v>0.63400000000000001</v>
      </c>
      <c r="E147" s="66" t="s">
        <v>23</v>
      </c>
      <c r="F147" s="79"/>
      <c r="G147" s="70">
        <f t="shared" si="331"/>
        <v>-1.4609884986011757E-2</v>
      </c>
      <c r="H147" s="76">
        <f t="shared" ref="H147" si="598">IF(D147="","",AVERAGE(D147:D151))</f>
        <v>0.64339999999999997</v>
      </c>
      <c r="I147" s="76">
        <f t="shared" ref="I147" si="599">IF(D147="","",_xlfn.STDEV.S(D147:D151))</f>
        <v>2.4602845363900516E-2</v>
      </c>
      <c r="J147" s="76">
        <f t="shared" si="334"/>
        <v>3.8238802244172393E-2</v>
      </c>
      <c r="K147" s="131">
        <f>IF(D147="","",D147*'Table 2'!D147)</f>
        <v>457.11400000000003</v>
      </c>
      <c r="L147" s="66" t="s">
        <v>23</v>
      </c>
      <c r="M147" s="134">
        <f>IF(D147="","",F147*'Table 2'!D147)</f>
        <v>0</v>
      </c>
      <c r="N147" s="70">
        <f t="shared" si="335"/>
        <v>-3.5499942186628275E-2</v>
      </c>
      <c r="O147" s="15">
        <f t="shared" ref="O147" si="600">IF(D147="","",AVERAGE(K147:K151))</f>
        <v>473.93880000000001</v>
      </c>
      <c r="P147" s="15">
        <f t="shared" ref="P147" si="601">IF(D147="","",_xlfn.STDEV.S(K147:K151))</f>
        <v>21.183919955947726</v>
      </c>
      <c r="Q147" s="10">
        <f t="shared" si="338"/>
        <v>4.4697585333692294E-2</v>
      </c>
      <c r="R147" s="137">
        <f>IF(K147="","",K147/VLOOKUP('Table 3'!A147,'Table 1'!$A$3:$E$999,5,FALSE))</f>
        <v>0.91422800000000004</v>
      </c>
      <c r="S147" s="59" t="s">
        <v>23</v>
      </c>
      <c r="T147" s="53">
        <f>IF(M147="","",M147/VLOOKUP(A147,'Table 1'!$A$3:$E$999,5,FALSE))</f>
        <v>0</v>
      </c>
    </row>
    <row r="148" spans="1:20" s="139" customFormat="1" x14ac:dyDescent="0.2">
      <c r="A148" s="30" t="str">
        <f t="shared" ref="A148" si="602">IF(A147="","",A147)</f>
        <v>CIP0017</v>
      </c>
      <c r="B148" s="30" t="s">
        <v>174</v>
      </c>
      <c r="C148" s="30" t="str">
        <f>IF(A148="","",LOOKUP(A148,'Table 1'!$A$3:$A$9999,'Table 1'!$I$3:$I$9999))</f>
        <v>SLE</v>
      </c>
      <c r="D148" s="121">
        <v>0.61699999999999999</v>
      </c>
      <c r="E148" s="68" t="s">
        <v>23</v>
      </c>
      <c r="F148" s="80">
        <v>1E-3</v>
      </c>
      <c r="G148" s="71">
        <f t="shared" si="331"/>
        <v>-4.1032017407522506E-2</v>
      </c>
      <c r="H148" s="77">
        <f t="shared" ref="H148" si="603">IF(D148="","",AVERAGE(D147:D151))</f>
        <v>0.64339999999999997</v>
      </c>
      <c r="I148" s="94">
        <f t="shared" ref="I148" si="604">IF(D148="","",_xlfn.STDEV.S(D147:D151))</f>
        <v>2.4602845363900516E-2</v>
      </c>
      <c r="J148" s="77">
        <f t="shared" si="334"/>
        <v>3.8238802244172393E-2</v>
      </c>
      <c r="K148" s="132">
        <f>IF(D148="","",D148*'Table 2'!D148)</f>
        <v>458.43099999999998</v>
      </c>
      <c r="L148" s="68" t="s">
        <v>23</v>
      </c>
      <c r="M148" s="135">
        <f>IF(D148="","",F148*'Table 2'!D148)</f>
        <v>0.74299999999999999</v>
      </c>
      <c r="N148" s="71">
        <f t="shared" si="335"/>
        <v>-3.2721102387059324E-2</v>
      </c>
      <c r="O148" s="14">
        <f t="shared" ref="O148" si="605">IF(D148="","",AVERAGE(K147:K151))</f>
        <v>473.93880000000001</v>
      </c>
      <c r="P148" s="73">
        <f t="shared" ref="P148" si="606">IF(D148="","",_xlfn.STDEV.S(K147:K151))</f>
        <v>21.183919955947726</v>
      </c>
      <c r="Q148" s="9">
        <f t="shared" si="338"/>
        <v>4.4697585333692294E-2</v>
      </c>
      <c r="R148" s="126">
        <f>IF(K148="","",K148/VLOOKUP('Table 3'!A148,'Table 1'!$A$3:$E$999,5,FALSE))</f>
        <v>0.91686199999999995</v>
      </c>
      <c r="S148" s="58" t="s">
        <v>23</v>
      </c>
      <c r="T148" s="52">
        <f>IF(M148="","",M148/VLOOKUP(A148,'Table 1'!$A$3:$E$999,5,FALSE))</f>
        <v>1.4859999999999999E-3</v>
      </c>
    </row>
    <row r="149" spans="1:20" s="139" customFormat="1" x14ac:dyDescent="0.2">
      <c r="A149" s="30" t="str">
        <f t="shared" ref="A149" si="607">IF(A147="","",A147)</f>
        <v>CIP0017</v>
      </c>
      <c r="B149" s="30" t="s">
        <v>174</v>
      </c>
      <c r="C149" s="30" t="str">
        <f>IF(A149="","",LOOKUP(A149,'Table 1'!$A$3:$A$9999,'Table 1'!$I$3:$I$9999))</f>
        <v>SLE</v>
      </c>
      <c r="D149" s="121">
        <v>0.68300000000000005</v>
      </c>
      <c r="E149" s="68" t="s">
        <v>23</v>
      </c>
      <c r="F149" s="80">
        <v>1E-3</v>
      </c>
      <c r="G149" s="71">
        <f t="shared" si="331"/>
        <v>6.1548026111283932E-2</v>
      </c>
      <c r="H149" s="77">
        <f t="shared" ref="H149" si="608">IF(D149="","",AVERAGE(D147:D151))</f>
        <v>0.64339999999999997</v>
      </c>
      <c r="I149" s="94">
        <f t="shared" ref="I149" si="609">IF(D149="","",_xlfn.STDEV.S(D147:D151))</f>
        <v>2.4602845363900516E-2</v>
      </c>
      <c r="J149" s="77">
        <f t="shared" si="334"/>
        <v>3.8238802244172393E-2</v>
      </c>
      <c r="K149" s="132">
        <f>IF(D149="","",D149*'Table 2'!D149)</f>
        <v>478.78300000000002</v>
      </c>
      <c r="L149" s="68" t="s">
        <v>23</v>
      </c>
      <c r="M149" s="135">
        <f>IF(D149="","",F149*'Table 2'!D149)</f>
        <v>0.70100000000000007</v>
      </c>
      <c r="N149" s="71">
        <f t="shared" si="335"/>
        <v>1.022115091653184E-2</v>
      </c>
      <c r="O149" s="14">
        <f t="shared" ref="O149" si="610">IF(D149="","",AVERAGE(K147:K151))</f>
        <v>473.93880000000001</v>
      </c>
      <c r="P149" s="73">
        <f t="shared" ref="P149" si="611">IF(D149="","",_xlfn.STDEV.S(K147:K151))</f>
        <v>21.183919955947726</v>
      </c>
      <c r="Q149" s="9">
        <f t="shared" si="338"/>
        <v>4.4697585333692294E-2</v>
      </c>
      <c r="R149" s="126">
        <f>IF(K149="","",K149/VLOOKUP('Table 3'!A149,'Table 1'!$A$3:$E$999,5,FALSE))</f>
        <v>0.95756600000000003</v>
      </c>
      <c r="S149" s="58" t="s">
        <v>23</v>
      </c>
      <c r="T149" s="52">
        <f>IF(M149="","",M149/VLOOKUP(A149,'Table 1'!$A$3:$E$999,5,FALSE))</f>
        <v>1.402E-3</v>
      </c>
    </row>
    <row r="150" spans="1:20" s="139" customFormat="1" x14ac:dyDescent="0.2">
      <c r="A150" s="30" t="str">
        <f t="shared" ref="A150" si="612">IF(A147="","",A147)</f>
        <v>CIP0017</v>
      </c>
      <c r="B150" s="30" t="s">
        <v>174</v>
      </c>
      <c r="C150" s="30" t="str">
        <f>IF(A150="","",LOOKUP(A150,'Table 1'!$A$3:$A$9999,'Table 1'!$I$3:$I$9999))</f>
        <v>SLE</v>
      </c>
      <c r="D150" s="121">
        <v>0.63600000000000001</v>
      </c>
      <c r="E150" s="68" t="s">
        <v>23</v>
      </c>
      <c r="F150" s="80">
        <v>2E-3</v>
      </c>
      <c r="G150" s="71">
        <f t="shared" si="331"/>
        <v>-1.1501398818775198E-2</v>
      </c>
      <c r="H150" s="77">
        <f t="shared" ref="H150" si="613">IF(D150="","",AVERAGE(D147:D151))</f>
        <v>0.64339999999999997</v>
      </c>
      <c r="I150" s="94">
        <f t="shared" ref="I150" si="614">IF(D150="","",_xlfn.STDEV.S(D147:D151))</f>
        <v>2.4602845363900516E-2</v>
      </c>
      <c r="J150" s="77">
        <f t="shared" si="334"/>
        <v>3.8238802244172393E-2</v>
      </c>
      <c r="K150" s="132">
        <f>IF(D150="","",D150*'Table 2'!D150)</f>
        <v>466.82400000000001</v>
      </c>
      <c r="L150" s="68" t="s">
        <v>23</v>
      </c>
      <c r="M150" s="135">
        <f>IF(D150="","",F150*'Table 2'!D150)</f>
        <v>1.468</v>
      </c>
      <c r="N150" s="71">
        <f t="shared" si="335"/>
        <v>-1.5012064848879228E-2</v>
      </c>
      <c r="O150" s="14">
        <f t="shared" ref="O150" si="615">IF(D150="","",AVERAGE(K147:K151))</f>
        <v>473.93880000000001</v>
      </c>
      <c r="P150" s="73">
        <f t="shared" ref="P150" si="616">IF(D150="","",_xlfn.STDEV.S(K147:K151))</f>
        <v>21.183919955947726</v>
      </c>
      <c r="Q150" s="9">
        <f t="shared" si="338"/>
        <v>4.4697585333692294E-2</v>
      </c>
      <c r="R150" s="126">
        <f>IF(K150="","",K150/VLOOKUP('Table 3'!A150,'Table 1'!$A$3:$E$999,5,FALSE))</f>
        <v>0.93364800000000003</v>
      </c>
      <c r="S150" s="58" t="s">
        <v>23</v>
      </c>
      <c r="T150" s="52">
        <f>IF(M150="","",M150/VLOOKUP(A150,'Table 1'!$A$3:$E$999,5,FALSE))</f>
        <v>2.9359999999999998E-3</v>
      </c>
    </row>
    <row r="151" spans="1:20" s="139" customFormat="1" ht="16" thickBot="1" x14ac:dyDescent="0.25">
      <c r="A151" s="29" t="str">
        <f t="shared" ref="A151" si="617">IF(A147="","",A147)</f>
        <v>CIP0017</v>
      </c>
      <c r="B151" s="29" t="s">
        <v>174</v>
      </c>
      <c r="C151" s="29" t="str">
        <f>IF(A151="","",LOOKUP(A151,'Table 1'!$A$3:$A$9999,'Table 1'!$I$3:$I$9999))</f>
        <v>SLE</v>
      </c>
      <c r="D151" s="122">
        <v>0.64700000000000002</v>
      </c>
      <c r="E151" s="67" t="s">
        <v>23</v>
      </c>
      <c r="F151" s="81">
        <v>2E-3</v>
      </c>
      <c r="G151" s="72">
        <f t="shared" si="331"/>
        <v>5.5952751010258745E-3</v>
      </c>
      <c r="H151" s="78">
        <f t="shared" ref="H151" si="618">IF(D151="","",AVERAGE(D147:D151))</f>
        <v>0.64339999999999997</v>
      </c>
      <c r="I151" s="93">
        <f t="shared" ref="I151" si="619">IF(D151="","",_xlfn.STDEV.S(D147:D151))</f>
        <v>2.4602845363900516E-2</v>
      </c>
      <c r="J151" s="78">
        <f t="shared" si="334"/>
        <v>3.8238802244172393E-2</v>
      </c>
      <c r="K151" s="133">
        <f>IF(D151="","",D151*'Table 2'!D151)</f>
        <v>508.54200000000003</v>
      </c>
      <c r="L151" s="67" t="s">
        <v>23</v>
      </c>
      <c r="M151" s="136">
        <f>IF(D151="","",F151*'Table 2'!D151)</f>
        <v>1.5720000000000001</v>
      </c>
      <c r="N151" s="72">
        <f t="shared" si="335"/>
        <v>7.301195850603498E-2</v>
      </c>
      <c r="O151" s="13">
        <f t="shared" ref="O151" si="620">IF(D151="","",AVERAGE(K147:K151))</f>
        <v>473.93880000000001</v>
      </c>
      <c r="P151" s="74">
        <f t="shared" ref="P151" si="621">IF(D151="","",_xlfn.STDEV.S(K147:K151))</f>
        <v>21.183919955947726</v>
      </c>
      <c r="Q151" s="8">
        <f t="shared" si="338"/>
        <v>4.4697585333692294E-2</v>
      </c>
      <c r="R151" s="127">
        <f>IF(K151="","",K151/VLOOKUP('Table 3'!A151,'Table 1'!$A$3:$E$999,5,FALSE))</f>
        <v>1.0170840000000001</v>
      </c>
      <c r="S151" s="57" t="s">
        <v>23</v>
      </c>
      <c r="T151" s="51">
        <f>IF(M151="","",M151/VLOOKUP(A151,'Table 1'!$A$3:$E$999,5,FALSE))</f>
        <v>3.1440000000000001E-3</v>
      </c>
    </row>
    <row r="152" spans="1:20" s="139" customFormat="1" x14ac:dyDescent="0.2">
      <c r="A152" s="113" t="s">
        <v>108</v>
      </c>
      <c r="B152" s="113" t="s">
        <v>179</v>
      </c>
      <c r="C152" s="31" t="str">
        <f>IF(A152="","",LOOKUP(A152,'Table 1'!$A$3:$A$9999,'Table 1'!$I$3:$I$9999))</f>
        <v>SLE</v>
      </c>
      <c r="D152" s="120">
        <v>0.64500000000000002</v>
      </c>
      <c r="E152" s="66" t="s">
        <v>23</v>
      </c>
      <c r="F152" s="79">
        <v>1E-3</v>
      </c>
      <c r="G152" s="70">
        <f t="shared" si="331"/>
        <v>5.5992141453831051E-2</v>
      </c>
      <c r="H152" s="76">
        <f t="shared" ref="H152" si="622">IF(D152="","",AVERAGE(D152:D156))</f>
        <v>0.61080000000000001</v>
      </c>
      <c r="I152" s="76">
        <f t="shared" ref="I152" si="623">IF(D152="","",_xlfn.STDEV.S(D152:D156))</f>
        <v>3.4259305305274393E-2</v>
      </c>
      <c r="J152" s="76">
        <f t="shared" si="334"/>
        <v>5.6089235928740003E-2</v>
      </c>
      <c r="K152" s="131">
        <f>IF(D152="","",D152*'Table 2'!D152)</f>
        <v>534.06000000000006</v>
      </c>
      <c r="L152" s="66" t="s">
        <v>23</v>
      </c>
      <c r="M152" s="134">
        <f>IF(D152="","",F152*'Table 2'!D152)</f>
        <v>0.82800000000000007</v>
      </c>
      <c r="N152" s="70">
        <f t="shared" si="335"/>
        <v>6.357767247638807E-2</v>
      </c>
      <c r="O152" s="15">
        <f t="shared" ref="O152" si="624">IF(D152="","",AVERAGE(K152:K156))</f>
        <v>502.13539999999995</v>
      </c>
      <c r="P152" s="15">
        <f t="shared" ref="P152" si="625">IF(D152="","",_xlfn.STDEV.S(K152:K156))</f>
        <v>18.357220535800113</v>
      </c>
      <c r="Q152" s="10">
        <f t="shared" si="338"/>
        <v>3.6558307850432605E-2</v>
      </c>
      <c r="R152" s="137">
        <f>IF(K152="","",K152/VLOOKUP('Table 3'!A152,'Table 1'!$A$3:$E$999,5,FALSE))</f>
        <v>1.0681200000000002</v>
      </c>
      <c r="S152" s="59" t="s">
        <v>23</v>
      </c>
      <c r="T152" s="53">
        <f>IF(M152="","",M152/VLOOKUP(A152,'Table 1'!$A$3:$E$999,5,FALSE))</f>
        <v>1.6560000000000001E-3</v>
      </c>
    </row>
    <row r="153" spans="1:20" s="139" customFormat="1" x14ac:dyDescent="0.2">
      <c r="A153" s="30" t="str">
        <f t="shared" ref="A153" si="626">IF(A152="","",A152)</f>
        <v>CIP0018</v>
      </c>
      <c r="B153" s="30" t="s">
        <v>179</v>
      </c>
      <c r="C153" s="30" t="str">
        <f>IF(A153="","",LOOKUP(A153,'Table 1'!$A$3:$A$9999,'Table 1'!$I$3:$I$9999))</f>
        <v>SLE</v>
      </c>
      <c r="D153" s="121">
        <v>0.63200000000000001</v>
      </c>
      <c r="E153" s="68" t="s">
        <v>23</v>
      </c>
      <c r="F153" s="80">
        <v>2E-3</v>
      </c>
      <c r="G153" s="71">
        <f t="shared" si="331"/>
        <v>3.4708578912901106E-2</v>
      </c>
      <c r="H153" s="77">
        <f t="shared" ref="H153" si="627">IF(D153="","",AVERAGE(D152:D156))</f>
        <v>0.61080000000000001</v>
      </c>
      <c r="I153" s="94">
        <f t="shared" ref="I153" si="628">IF(D153="","",_xlfn.STDEV.S(D152:D156))</f>
        <v>3.4259305305274393E-2</v>
      </c>
      <c r="J153" s="77">
        <f t="shared" si="334"/>
        <v>5.6089235928740003E-2</v>
      </c>
      <c r="K153" s="132">
        <f>IF(D153="","",D153*'Table 2'!D153)</f>
        <v>495.488</v>
      </c>
      <c r="L153" s="68" t="s">
        <v>23</v>
      </c>
      <c r="M153" s="135">
        <f>IF(D153="","",F153*'Table 2'!D153)</f>
        <v>1.5680000000000001</v>
      </c>
      <c r="N153" s="71">
        <f t="shared" si="335"/>
        <v>-1.3238262030519952E-2</v>
      </c>
      <c r="O153" s="14">
        <f t="shared" ref="O153" si="629">IF(D153="","",AVERAGE(K152:K156))</f>
        <v>502.13539999999995</v>
      </c>
      <c r="P153" s="73">
        <f t="shared" ref="P153" si="630">IF(D153="","",_xlfn.STDEV.S(K152:K156))</f>
        <v>18.357220535800113</v>
      </c>
      <c r="Q153" s="9">
        <f t="shared" si="338"/>
        <v>3.6558307850432605E-2</v>
      </c>
      <c r="R153" s="126">
        <f>IF(K153="","",K153/VLOOKUP('Table 3'!A153,'Table 1'!$A$3:$E$999,5,FALSE))</f>
        <v>0.99097599999999997</v>
      </c>
      <c r="S153" s="58" t="s">
        <v>23</v>
      </c>
      <c r="T153" s="52">
        <f>IF(M153="","",M153/VLOOKUP(A153,'Table 1'!$A$3:$E$999,5,FALSE))</f>
        <v>3.1360000000000003E-3</v>
      </c>
    </row>
    <row r="154" spans="1:20" s="139" customFormat="1" x14ac:dyDescent="0.2">
      <c r="A154" s="30" t="str">
        <f t="shared" ref="A154" si="631">IF(A152="","",A152)</f>
        <v>CIP0018</v>
      </c>
      <c r="B154" s="30" t="s">
        <v>179</v>
      </c>
      <c r="C154" s="30" t="str">
        <f>IF(A154="","",LOOKUP(A154,'Table 1'!$A$3:$A$9999,'Table 1'!$I$3:$I$9999))</f>
        <v>SLE</v>
      </c>
      <c r="D154" s="121">
        <v>0.628</v>
      </c>
      <c r="E154" s="68" t="s">
        <v>23</v>
      </c>
      <c r="F154" s="80">
        <v>1E-3</v>
      </c>
      <c r="G154" s="71">
        <f t="shared" si="331"/>
        <v>2.8159790438768817E-2</v>
      </c>
      <c r="H154" s="77">
        <f t="shared" ref="H154" si="632">IF(D154="","",AVERAGE(D152:D156))</f>
        <v>0.61080000000000001</v>
      </c>
      <c r="I154" s="94">
        <f t="shared" ref="I154" si="633">IF(D154="","",_xlfn.STDEV.S(D152:D156))</f>
        <v>3.4259305305274393E-2</v>
      </c>
      <c r="J154" s="77">
        <f t="shared" si="334"/>
        <v>5.6089235928740003E-2</v>
      </c>
      <c r="K154" s="132">
        <f>IF(D154="","",D154*'Table 2'!D154)</f>
        <v>497.37599999999998</v>
      </c>
      <c r="L154" s="68" t="s">
        <v>23</v>
      </c>
      <c r="M154" s="135">
        <f>IF(D154="","",F154*'Table 2'!D154)</f>
        <v>0.79200000000000004</v>
      </c>
      <c r="N154" s="71">
        <f t="shared" si="335"/>
        <v>-9.4783199909824548E-3</v>
      </c>
      <c r="O154" s="14">
        <f t="shared" ref="O154" si="634">IF(D154="","",AVERAGE(K152:K156))</f>
        <v>502.13539999999995</v>
      </c>
      <c r="P154" s="73">
        <f t="shared" ref="P154" si="635">IF(D154="","",_xlfn.STDEV.S(K152:K156))</f>
        <v>18.357220535800113</v>
      </c>
      <c r="Q154" s="9">
        <f t="shared" si="338"/>
        <v>3.6558307850432605E-2</v>
      </c>
      <c r="R154" s="126">
        <f>IF(K154="","",K154/VLOOKUP('Table 3'!A154,'Table 1'!$A$3:$E$999,5,FALSE))</f>
        <v>0.99475199999999997</v>
      </c>
      <c r="S154" s="58" t="s">
        <v>23</v>
      </c>
      <c r="T154" s="52">
        <f>IF(M154="","",M154/VLOOKUP(A154,'Table 1'!$A$3:$E$999,5,FALSE))</f>
        <v>1.5840000000000001E-3</v>
      </c>
    </row>
    <row r="155" spans="1:20" s="139" customFormat="1" x14ac:dyDescent="0.2">
      <c r="A155" s="30" t="str">
        <f t="shared" ref="A155" si="636">IF(A152="","",A152)</f>
        <v>CIP0018</v>
      </c>
      <c r="B155" s="30" t="s">
        <v>179</v>
      </c>
      <c r="C155" s="30" t="str">
        <f>IF(A155="","",LOOKUP(A155,'Table 1'!$A$3:$A$9999,'Table 1'!$I$3:$I$9999))</f>
        <v>SLE</v>
      </c>
      <c r="D155" s="121">
        <v>0.58299999999999996</v>
      </c>
      <c r="E155" s="68" t="s">
        <v>23</v>
      </c>
      <c r="F155" s="80">
        <v>1E-3</v>
      </c>
      <c r="G155" s="71">
        <f t="shared" si="331"/>
        <v>-4.551407989521946E-2</v>
      </c>
      <c r="H155" s="77">
        <f t="shared" ref="H155" si="637">IF(D155="","",AVERAGE(D152:D156))</f>
        <v>0.61080000000000001</v>
      </c>
      <c r="I155" s="94">
        <f t="shared" ref="I155" si="638">IF(D155="","",_xlfn.STDEV.S(D152:D156))</f>
        <v>3.4259305305274393E-2</v>
      </c>
      <c r="J155" s="77">
        <f t="shared" si="334"/>
        <v>5.6089235928740003E-2</v>
      </c>
      <c r="K155" s="132">
        <f>IF(D155="","",D155*'Table 2'!D155)</f>
        <v>486.80499999999995</v>
      </c>
      <c r="L155" s="68" t="s">
        <v>23</v>
      </c>
      <c r="M155" s="135">
        <f>IF(D155="","",F155*'Table 2'!D155)</f>
        <v>0.83499999999999996</v>
      </c>
      <c r="N155" s="71">
        <f t="shared" si="335"/>
        <v>-3.0530410721888956E-2</v>
      </c>
      <c r="O155" s="14">
        <f t="shared" ref="O155" si="639">IF(D155="","",AVERAGE(K152:K156))</f>
        <v>502.13539999999995</v>
      </c>
      <c r="P155" s="73">
        <f t="shared" ref="P155" si="640">IF(D155="","",_xlfn.STDEV.S(K152:K156))</f>
        <v>18.357220535800113</v>
      </c>
      <c r="Q155" s="9">
        <f t="shared" si="338"/>
        <v>3.6558307850432605E-2</v>
      </c>
      <c r="R155" s="126">
        <f>IF(K155="","",K155/VLOOKUP('Table 3'!A155,'Table 1'!$A$3:$E$999,5,FALSE))</f>
        <v>0.97360999999999986</v>
      </c>
      <c r="S155" s="58" t="s">
        <v>23</v>
      </c>
      <c r="T155" s="52">
        <f>IF(M155="","",M155/VLOOKUP(A155,'Table 1'!$A$3:$E$999,5,FALSE))</f>
        <v>1.6699999999999998E-3</v>
      </c>
    </row>
    <row r="156" spans="1:20" s="139" customFormat="1" ht="16" thickBot="1" x14ac:dyDescent="0.25">
      <c r="A156" s="29" t="str">
        <f t="shared" ref="A156" si="641">IF(A152="","",A152)</f>
        <v>CIP0018</v>
      </c>
      <c r="B156" s="29" t="s">
        <v>179</v>
      </c>
      <c r="C156" s="29" t="str">
        <f>IF(A156="","",LOOKUP(A156,'Table 1'!$A$3:$A$9999,'Table 1'!$I$3:$I$9999))</f>
        <v>SLE</v>
      </c>
      <c r="D156" s="122">
        <v>0.56599999999999995</v>
      </c>
      <c r="E156" s="67" t="s">
        <v>23</v>
      </c>
      <c r="F156" s="81">
        <v>1E-3</v>
      </c>
      <c r="G156" s="72">
        <f t="shared" ref="G156:G219" si="642">IF(D156="","",(D156-H156)/H156)</f>
        <v>-7.3346430910281701E-2</v>
      </c>
      <c r="H156" s="78">
        <f t="shared" ref="H156" si="643">IF(D156="","",AVERAGE(D152:D156))</f>
        <v>0.61080000000000001</v>
      </c>
      <c r="I156" s="93">
        <f t="shared" ref="I156" si="644">IF(D156="","",_xlfn.STDEV.S(D152:D156))</f>
        <v>3.4259305305274393E-2</v>
      </c>
      <c r="J156" s="78">
        <f t="shared" ref="J156:J219" si="645">IF(D156="","",I156/H156)</f>
        <v>5.6089235928740003E-2</v>
      </c>
      <c r="K156" s="133">
        <f>IF(D156="","",D156*'Table 2'!D156)</f>
        <v>496.94799999999998</v>
      </c>
      <c r="L156" s="67" t="s">
        <v>23</v>
      </c>
      <c r="M156" s="136">
        <f>IF(D156="","",F156*'Table 2'!D156)</f>
        <v>0.878</v>
      </c>
      <c r="N156" s="72">
        <f t="shared" ref="N156:N219" si="646">IF(D156="","",(K156-O156)/O156)</f>
        <v>-1.0330679732996258E-2</v>
      </c>
      <c r="O156" s="13">
        <f t="shared" ref="O156" si="647">IF(D156="","",AVERAGE(K152:K156))</f>
        <v>502.13539999999995</v>
      </c>
      <c r="P156" s="74">
        <f t="shared" ref="P156" si="648">IF(D156="","",_xlfn.STDEV.S(K152:K156))</f>
        <v>18.357220535800113</v>
      </c>
      <c r="Q156" s="8">
        <f t="shared" ref="Q156:Q219" si="649">IF(D156="","",P156/O156)</f>
        <v>3.6558307850432605E-2</v>
      </c>
      <c r="R156" s="127">
        <f>IF(K156="","",K156/VLOOKUP('Table 3'!A156,'Table 1'!$A$3:$E$999,5,FALSE))</f>
        <v>0.993896</v>
      </c>
      <c r="S156" s="57" t="s">
        <v>23</v>
      </c>
      <c r="T156" s="51">
        <f>IF(M156="","",M156/VLOOKUP(A156,'Table 1'!$A$3:$E$999,5,FALSE))</f>
        <v>1.756E-3</v>
      </c>
    </row>
    <row r="157" spans="1:20" s="139" customFormat="1" x14ac:dyDescent="0.2">
      <c r="A157" s="113" t="s">
        <v>108</v>
      </c>
      <c r="B157" s="113" t="s">
        <v>174</v>
      </c>
      <c r="C157" s="31" t="str">
        <f>IF(A157="","",LOOKUP(A157,'Table 1'!$A$3:$A$9999,'Table 1'!$I$3:$I$9999))</f>
        <v>SLE</v>
      </c>
      <c r="D157" s="120">
        <v>0.59699999999999998</v>
      </c>
      <c r="E157" s="66" t="s">
        <v>23</v>
      </c>
      <c r="F157" s="79">
        <v>1E-3</v>
      </c>
      <c r="G157" s="70">
        <f t="shared" si="642"/>
        <v>-2.4828487422410787E-2</v>
      </c>
      <c r="H157" s="76">
        <f t="shared" ref="H157" si="650">IF(D157="","",AVERAGE(D157:D161))</f>
        <v>0.61219999999999986</v>
      </c>
      <c r="I157" s="76">
        <f t="shared" ref="I157" si="651">IF(D157="","",_xlfn.STDEV.S(D157:D161))</f>
        <v>1.6858232410309228E-2</v>
      </c>
      <c r="J157" s="76">
        <f t="shared" si="645"/>
        <v>2.7537132326542358E-2</v>
      </c>
      <c r="K157" s="131">
        <f>IF(D157="","",D157*'Table 2'!D157)</f>
        <v>492.52499999999998</v>
      </c>
      <c r="L157" s="66" t="s">
        <v>23</v>
      </c>
      <c r="M157" s="134">
        <f>IF(D157="","",F157*'Table 2'!D157)</f>
        <v>0.82500000000000007</v>
      </c>
      <c r="N157" s="70">
        <f t="shared" si="646"/>
        <v>-7.9784694922034483E-3</v>
      </c>
      <c r="O157" s="15">
        <f t="shared" ref="O157" si="652">IF(D157="","",AVERAGE(K157:K161))</f>
        <v>496.4862</v>
      </c>
      <c r="P157" s="15">
        <f t="shared" ref="P157" si="653">IF(D157="","",_xlfn.STDEV.S(K157:K161))</f>
        <v>16.55238161715711</v>
      </c>
      <c r="Q157" s="10">
        <f t="shared" si="649"/>
        <v>3.3339056789810292E-2</v>
      </c>
      <c r="R157" s="137">
        <f>IF(K157="","",K157/VLOOKUP('Table 3'!A157,'Table 1'!$A$3:$E$999,5,FALSE))</f>
        <v>0.98504999999999998</v>
      </c>
      <c r="S157" s="59" t="s">
        <v>23</v>
      </c>
      <c r="T157" s="53">
        <f>IF(M157="","",M157/VLOOKUP(A157,'Table 1'!$A$3:$E$999,5,FALSE))</f>
        <v>1.6500000000000002E-3</v>
      </c>
    </row>
    <row r="158" spans="1:20" s="139" customFormat="1" x14ac:dyDescent="0.2">
      <c r="A158" s="30" t="str">
        <f t="shared" ref="A158" si="654">IF(A157="","",A157)</f>
        <v>CIP0018</v>
      </c>
      <c r="B158" s="30" t="s">
        <v>174</v>
      </c>
      <c r="C158" s="30" t="str">
        <f>IF(A158="","",LOOKUP(A158,'Table 1'!$A$3:$A$9999,'Table 1'!$I$3:$I$9999))</f>
        <v>SLE</v>
      </c>
      <c r="D158" s="121">
        <v>0.59799999999999998</v>
      </c>
      <c r="E158" s="68" t="s">
        <v>23</v>
      </c>
      <c r="F158" s="80"/>
      <c r="G158" s="71">
        <f t="shared" si="642"/>
        <v>-2.3195034302515325E-2</v>
      </c>
      <c r="H158" s="77">
        <f t="shared" ref="H158" si="655">IF(D158="","",AVERAGE(D157:D161))</f>
        <v>0.61219999999999986</v>
      </c>
      <c r="I158" s="94">
        <f t="shared" ref="I158" si="656">IF(D158="","",_xlfn.STDEV.S(D157:D161))</f>
        <v>1.6858232410309228E-2</v>
      </c>
      <c r="J158" s="77">
        <f t="shared" si="645"/>
        <v>2.7537132326542358E-2</v>
      </c>
      <c r="K158" s="132">
        <f>IF(D158="","",D158*'Table 2'!D158)</f>
        <v>493.34999999999997</v>
      </c>
      <c r="L158" s="68" t="s">
        <v>23</v>
      </c>
      <c r="M158" s="135">
        <f>IF(D158="","",F158*'Table 2'!D158)</f>
        <v>0</v>
      </c>
      <c r="N158" s="71">
        <f t="shared" si="646"/>
        <v>-6.3167918866627731E-3</v>
      </c>
      <c r="O158" s="14">
        <f t="shared" ref="O158" si="657">IF(D158="","",AVERAGE(K157:K161))</f>
        <v>496.4862</v>
      </c>
      <c r="P158" s="73">
        <f t="shared" ref="P158" si="658">IF(D158="","",_xlfn.STDEV.S(K157:K161))</f>
        <v>16.55238161715711</v>
      </c>
      <c r="Q158" s="9">
        <f t="shared" si="649"/>
        <v>3.3339056789810292E-2</v>
      </c>
      <c r="R158" s="126">
        <f>IF(K158="","",K158/VLOOKUP('Table 3'!A158,'Table 1'!$A$3:$E$999,5,FALSE))</f>
        <v>0.98669999999999991</v>
      </c>
      <c r="S158" s="58" t="s">
        <v>23</v>
      </c>
      <c r="T158" s="52">
        <f>IF(M158="","",M158/VLOOKUP(A158,'Table 1'!$A$3:$E$999,5,FALSE))</f>
        <v>0</v>
      </c>
    </row>
    <row r="159" spans="1:20" s="139" customFormat="1" x14ac:dyDescent="0.2">
      <c r="A159" s="30" t="str">
        <f t="shared" ref="A159" si="659">IF(A157="","",A157)</f>
        <v>CIP0018</v>
      </c>
      <c r="B159" s="30" t="s">
        <v>174</v>
      </c>
      <c r="C159" s="30" t="str">
        <f>IF(A159="","",LOOKUP(A159,'Table 1'!$A$3:$A$9999,'Table 1'!$I$3:$I$9999))</f>
        <v>SLE</v>
      </c>
      <c r="D159" s="121">
        <v>0.61</v>
      </c>
      <c r="E159" s="68" t="s">
        <v>23</v>
      </c>
      <c r="F159" s="80">
        <v>2E-3</v>
      </c>
      <c r="G159" s="71">
        <f t="shared" si="642"/>
        <v>-3.5935968637697963E-3</v>
      </c>
      <c r="H159" s="77">
        <f t="shared" ref="H159" si="660">IF(D159="","",AVERAGE(D157:D161))</f>
        <v>0.61219999999999986</v>
      </c>
      <c r="I159" s="94">
        <f t="shared" ref="I159" si="661">IF(D159="","",_xlfn.STDEV.S(D157:D161))</f>
        <v>1.6858232410309228E-2</v>
      </c>
      <c r="J159" s="77">
        <f t="shared" si="645"/>
        <v>2.7537132326542358E-2</v>
      </c>
      <c r="K159" s="132">
        <f>IF(D159="","",D159*'Table 2'!D159)</f>
        <v>525.21</v>
      </c>
      <c r="L159" s="68" t="s">
        <v>23</v>
      </c>
      <c r="M159" s="135">
        <f>IF(D159="","",F159*'Table 2'!D159)</f>
        <v>1.722</v>
      </c>
      <c r="N159" s="71">
        <f t="shared" si="646"/>
        <v>5.7854176007309042E-2</v>
      </c>
      <c r="O159" s="14">
        <f t="shared" ref="O159" si="662">IF(D159="","",AVERAGE(K157:K161))</f>
        <v>496.4862</v>
      </c>
      <c r="P159" s="73">
        <f t="shared" ref="P159" si="663">IF(D159="","",_xlfn.STDEV.S(K157:K161))</f>
        <v>16.55238161715711</v>
      </c>
      <c r="Q159" s="9">
        <f t="shared" si="649"/>
        <v>3.3339056789810292E-2</v>
      </c>
      <c r="R159" s="126">
        <f>IF(K159="","",K159/VLOOKUP('Table 3'!A159,'Table 1'!$A$3:$E$999,5,FALSE))</f>
        <v>1.0504200000000001</v>
      </c>
      <c r="S159" s="58" t="s">
        <v>23</v>
      </c>
      <c r="T159" s="52">
        <f>IF(M159="","",M159/VLOOKUP(A159,'Table 1'!$A$3:$E$999,5,FALSE))</f>
        <v>3.444E-3</v>
      </c>
    </row>
    <row r="160" spans="1:20" s="139" customFormat="1" x14ac:dyDescent="0.2">
      <c r="A160" s="30" t="str">
        <f t="shared" ref="A160" si="664">IF(A157="","",A157)</f>
        <v>CIP0018</v>
      </c>
      <c r="B160" s="30" t="s">
        <v>174</v>
      </c>
      <c r="C160" s="30" t="str">
        <f>IF(A160="","",LOOKUP(A160,'Table 1'!$A$3:$A$9999,'Table 1'!$I$3:$I$9999))</f>
        <v>SLE</v>
      </c>
      <c r="D160" s="121">
        <v>0.61799999999999999</v>
      </c>
      <c r="E160" s="68" t="s">
        <v>23</v>
      </c>
      <c r="F160" s="80">
        <v>1E-3</v>
      </c>
      <c r="G160" s="71">
        <f t="shared" si="642"/>
        <v>9.4740280953938896E-3</v>
      </c>
      <c r="H160" s="77">
        <f t="shared" ref="H160" si="665">IF(D160="","",AVERAGE(D157:D161))</f>
        <v>0.61219999999999986</v>
      </c>
      <c r="I160" s="94">
        <f t="shared" ref="I160" si="666">IF(D160="","",_xlfn.STDEV.S(D157:D161))</f>
        <v>1.6858232410309228E-2</v>
      </c>
      <c r="J160" s="77">
        <f t="shared" si="645"/>
        <v>2.7537132326542358E-2</v>
      </c>
      <c r="K160" s="132">
        <f>IF(D160="","",D160*'Table 2'!D160)</f>
        <v>483.27600000000001</v>
      </c>
      <c r="L160" s="68" t="s">
        <v>23</v>
      </c>
      <c r="M160" s="135">
        <f>IF(D160="","",F160*'Table 2'!D160)</f>
        <v>0.78200000000000003</v>
      </c>
      <c r="N160" s="71">
        <f t="shared" si="646"/>
        <v>-2.6607386066319641E-2</v>
      </c>
      <c r="O160" s="14">
        <f t="shared" ref="O160" si="667">IF(D160="","",AVERAGE(K157:K161))</f>
        <v>496.4862</v>
      </c>
      <c r="P160" s="73">
        <f t="shared" ref="P160" si="668">IF(D160="","",_xlfn.STDEV.S(K157:K161))</f>
        <v>16.55238161715711</v>
      </c>
      <c r="Q160" s="9">
        <f t="shared" si="649"/>
        <v>3.3339056789810292E-2</v>
      </c>
      <c r="R160" s="126">
        <f>IF(K160="","",K160/VLOOKUP('Table 3'!A160,'Table 1'!$A$3:$E$999,5,FALSE))</f>
        <v>0.96655199999999997</v>
      </c>
      <c r="S160" s="58" t="s">
        <v>23</v>
      </c>
      <c r="T160" s="52">
        <f>IF(M160="","",M160/VLOOKUP(A160,'Table 1'!$A$3:$E$999,5,FALSE))</f>
        <v>1.5640000000000001E-3</v>
      </c>
    </row>
    <row r="161" spans="1:20" s="139" customFormat="1" ht="16" thickBot="1" x14ac:dyDescent="0.25">
      <c r="A161" s="29" t="str">
        <f t="shared" ref="A161" si="669">IF(A157="","",A157)</f>
        <v>CIP0018</v>
      </c>
      <c r="B161" s="29" t="s">
        <v>174</v>
      </c>
      <c r="C161" s="29" t="str">
        <f>IF(A161="","",LOOKUP(A161,'Table 1'!$A$3:$A$9999,'Table 1'!$I$3:$I$9999))</f>
        <v>SLE</v>
      </c>
      <c r="D161" s="122">
        <v>0.63800000000000001</v>
      </c>
      <c r="E161" s="67" t="s">
        <v>23</v>
      </c>
      <c r="F161" s="81">
        <v>1E-3</v>
      </c>
      <c r="G161" s="72">
        <f t="shared" si="642"/>
        <v>4.2143090493303108E-2</v>
      </c>
      <c r="H161" s="78">
        <f t="shared" ref="H161" si="670">IF(D161="","",AVERAGE(D157:D161))</f>
        <v>0.61219999999999986</v>
      </c>
      <c r="I161" s="93">
        <f t="shared" ref="I161" si="671">IF(D161="","",_xlfn.STDEV.S(D157:D161))</f>
        <v>1.6858232410309228E-2</v>
      </c>
      <c r="J161" s="78">
        <f t="shared" si="645"/>
        <v>2.7537132326542358E-2</v>
      </c>
      <c r="K161" s="133">
        <f>IF(D161="","",D161*'Table 2'!D161)</f>
        <v>488.07</v>
      </c>
      <c r="L161" s="67" t="s">
        <v>23</v>
      </c>
      <c r="M161" s="136">
        <f>IF(D161="","",F161*'Table 2'!D161)</f>
        <v>0.76500000000000001</v>
      </c>
      <c r="N161" s="72">
        <f t="shared" si="646"/>
        <v>-1.6951528562123185E-2</v>
      </c>
      <c r="O161" s="13">
        <f t="shared" ref="O161" si="672">IF(D161="","",AVERAGE(K157:K161))</f>
        <v>496.4862</v>
      </c>
      <c r="P161" s="74">
        <f t="shared" ref="P161" si="673">IF(D161="","",_xlfn.STDEV.S(K157:K161))</f>
        <v>16.55238161715711</v>
      </c>
      <c r="Q161" s="8">
        <f t="shared" si="649"/>
        <v>3.3339056789810292E-2</v>
      </c>
      <c r="R161" s="127">
        <f>IF(K161="","",K161/VLOOKUP('Table 3'!A161,'Table 1'!$A$3:$E$999,5,FALSE))</f>
        <v>0.97614000000000001</v>
      </c>
      <c r="S161" s="57" t="s">
        <v>23</v>
      </c>
      <c r="T161" s="51">
        <f>IF(M161="","",M161/VLOOKUP(A161,'Table 1'!$A$3:$E$999,5,FALSE))</f>
        <v>1.5300000000000001E-3</v>
      </c>
    </row>
    <row r="162" spans="1:20" s="139" customFormat="1" x14ac:dyDescent="0.2">
      <c r="A162" s="113" t="s">
        <v>110</v>
      </c>
      <c r="B162" s="113" t="s">
        <v>179</v>
      </c>
      <c r="C162" s="31" t="str">
        <f>IF(A162="","",LOOKUP(A162,'Table 1'!$A$3:$A$9999,'Table 1'!$I$3:$I$9999))</f>
        <v>SLE</v>
      </c>
      <c r="D162" s="120">
        <v>0.67600000000000005</v>
      </c>
      <c r="E162" s="66" t="s">
        <v>23</v>
      </c>
      <c r="F162" s="79">
        <v>2E-3</v>
      </c>
      <c r="G162" s="70">
        <f t="shared" si="642"/>
        <v>-3.4561553841759497E-2</v>
      </c>
      <c r="H162" s="76">
        <f t="shared" ref="H162" si="674">IF(D162="","",AVERAGE(D162:D166))</f>
        <v>0.70020000000000004</v>
      </c>
      <c r="I162" s="76">
        <f t="shared" ref="I162" si="675">IF(D162="","",_xlfn.STDEV.S(D162:D166))</f>
        <v>3.2290865581461249E-2</v>
      </c>
      <c r="J162" s="76">
        <f t="shared" si="645"/>
        <v>4.6116631793003779E-2</v>
      </c>
      <c r="K162" s="131">
        <f>IF(D162="","",D162*'Table 2'!D162)</f>
        <v>496.18400000000003</v>
      </c>
      <c r="L162" s="66" t="s">
        <v>23</v>
      </c>
      <c r="M162" s="134">
        <f>IF(D162="","",F162*'Table 2'!D162)</f>
        <v>1.468</v>
      </c>
      <c r="N162" s="70">
        <f t="shared" si="646"/>
        <v>-3.0759626105715757E-2</v>
      </c>
      <c r="O162" s="15">
        <f t="shared" ref="O162" si="676">IF(D162="","",AVERAGE(K162:K166))</f>
        <v>511.93079999999998</v>
      </c>
      <c r="P162" s="15">
        <f t="shared" ref="P162" si="677">IF(D162="","",_xlfn.STDEV.S(K162:K166))</f>
        <v>26.277500398629975</v>
      </c>
      <c r="Q162" s="10">
        <f t="shared" si="649"/>
        <v>5.1330180560790591E-2</v>
      </c>
      <c r="R162" s="137">
        <f>IF(K162="","",K162/VLOOKUP('Table 3'!A162,'Table 1'!$A$3:$E$999,5,FALSE))</f>
        <v>0.99236800000000003</v>
      </c>
      <c r="S162" s="59" t="s">
        <v>23</v>
      </c>
      <c r="T162" s="53">
        <f>IF(M162="","",M162/VLOOKUP(A162,'Table 1'!$A$3:$E$999,5,FALSE))</f>
        <v>2.9359999999999998E-3</v>
      </c>
    </row>
    <row r="163" spans="1:20" s="139" customFormat="1" x14ac:dyDescent="0.2">
      <c r="A163" s="30" t="str">
        <f t="shared" ref="A163" si="678">IF(A162="","",A162)</f>
        <v>CIP0019</v>
      </c>
      <c r="B163" s="30" t="s">
        <v>179</v>
      </c>
      <c r="C163" s="30" t="str">
        <f>IF(A163="","",LOOKUP(A163,'Table 1'!$A$3:$A$9999,'Table 1'!$I$3:$I$9999))</f>
        <v>SLE</v>
      </c>
      <c r="D163" s="121">
        <v>0.73299999999999998</v>
      </c>
      <c r="E163" s="68" t="s">
        <v>23</v>
      </c>
      <c r="F163" s="80">
        <v>3.0000000000000001E-3</v>
      </c>
      <c r="G163" s="71">
        <f t="shared" si="642"/>
        <v>4.6843758926021051E-2</v>
      </c>
      <c r="H163" s="77">
        <f t="shared" ref="H163" si="679">IF(D163="","",AVERAGE(D162:D166))</f>
        <v>0.70020000000000004</v>
      </c>
      <c r="I163" s="94">
        <f t="shared" ref="I163" si="680">IF(D163="","",_xlfn.STDEV.S(D162:D166))</f>
        <v>3.2290865581461249E-2</v>
      </c>
      <c r="J163" s="77">
        <f t="shared" si="645"/>
        <v>4.6116631793003779E-2</v>
      </c>
      <c r="K163" s="132">
        <f>IF(D163="","",D163*'Table 2'!D163)</f>
        <v>542.41999999999996</v>
      </c>
      <c r="L163" s="68" t="s">
        <v>23</v>
      </c>
      <c r="M163" s="135">
        <f>IF(D163="","",F163*'Table 2'!D163)</f>
        <v>2.2200000000000002</v>
      </c>
      <c r="N163" s="71">
        <f t="shared" si="646"/>
        <v>5.9557268287041887E-2</v>
      </c>
      <c r="O163" s="14">
        <f t="shared" ref="O163" si="681">IF(D163="","",AVERAGE(K162:K166))</f>
        <v>511.93079999999998</v>
      </c>
      <c r="P163" s="73">
        <f t="shared" ref="P163" si="682">IF(D163="","",_xlfn.STDEV.S(K162:K166))</f>
        <v>26.277500398629975</v>
      </c>
      <c r="Q163" s="9">
        <f t="shared" si="649"/>
        <v>5.1330180560790591E-2</v>
      </c>
      <c r="R163" s="126">
        <f>IF(K163="","",K163/VLOOKUP('Table 3'!A163,'Table 1'!$A$3:$E$999,5,FALSE))</f>
        <v>1.08484</v>
      </c>
      <c r="S163" s="58" t="s">
        <v>23</v>
      </c>
      <c r="T163" s="52">
        <f>IF(M163="","",M163/VLOOKUP(A163,'Table 1'!$A$3:$E$999,5,FALSE))</f>
        <v>4.4400000000000004E-3</v>
      </c>
    </row>
    <row r="164" spans="1:20" s="139" customFormat="1" x14ac:dyDescent="0.2">
      <c r="A164" s="30" t="str">
        <f t="shared" ref="A164" si="683">IF(A162="","",A162)</f>
        <v>CIP0019</v>
      </c>
      <c r="B164" s="30" t="s">
        <v>179</v>
      </c>
      <c r="C164" s="30" t="str">
        <f>IF(A164="","",LOOKUP(A164,'Table 1'!$A$3:$A$9999,'Table 1'!$I$3:$I$9999))</f>
        <v>SLE</v>
      </c>
      <c r="D164" s="121">
        <v>0.66700000000000004</v>
      </c>
      <c r="E164" s="68" t="s">
        <v>23</v>
      </c>
      <c r="F164" s="80">
        <v>2E-3</v>
      </c>
      <c r="G164" s="71">
        <f t="shared" si="642"/>
        <v>-4.7415024278777501E-2</v>
      </c>
      <c r="H164" s="77">
        <f t="shared" ref="H164" si="684">IF(D164="","",AVERAGE(D162:D166))</f>
        <v>0.70020000000000004</v>
      </c>
      <c r="I164" s="94">
        <f t="shared" ref="I164" si="685">IF(D164="","",_xlfn.STDEV.S(D162:D166))</f>
        <v>3.2290865581461249E-2</v>
      </c>
      <c r="J164" s="77">
        <f t="shared" si="645"/>
        <v>4.6116631793003779E-2</v>
      </c>
      <c r="K164" s="132">
        <f>IF(D164="","",D164*'Table 2'!D164)</f>
        <v>485.57600000000002</v>
      </c>
      <c r="L164" s="68" t="s">
        <v>23</v>
      </c>
      <c r="M164" s="135">
        <f>IF(D164="","",F164*'Table 2'!D164)</f>
        <v>1.456</v>
      </c>
      <c r="N164" s="71">
        <f t="shared" si="646"/>
        <v>-5.1481176752795406E-2</v>
      </c>
      <c r="O164" s="14">
        <f t="shared" ref="O164" si="686">IF(D164="","",AVERAGE(K162:K166))</f>
        <v>511.93079999999998</v>
      </c>
      <c r="P164" s="73">
        <f t="shared" ref="P164" si="687">IF(D164="","",_xlfn.STDEV.S(K162:K166))</f>
        <v>26.277500398629975</v>
      </c>
      <c r="Q164" s="9">
        <f t="shared" si="649"/>
        <v>5.1330180560790591E-2</v>
      </c>
      <c r="R164" s="126">
        <f>IF(K164="","",K164/VLOOKUP('Table 3'!A164,'Table 1'!$A$3:$E$999,5,FALSE))</f>
        <v>0.97115200000000002</v>
      </c>
      <c r="S164" s="58" t="s">
        <v>23</v>
      </c>
      <c r="T164" s="52">
        <f>IF(M164="","",M164/VLOOKUP(A164,'Table 1'!$A$3:$E$999,5,FALSE))</f>
        <v>2.9120000000000001E-3</v>
      </c>
    </row>
    <row r="165" spans="1:20" s="139" customFormat="1" x14ac:dyDescent="0.2">
      <c r="A165" s="30" t="str">
        <f t="shared" ref="A165" si="688">IF(A162="","",A162)</f>
        <v>CIP0019</v>
      </c>
      <c r="B165" s="30" t="s">
        <v>179</v>
      </c>
      <c r="C165" s="30" t="str">
        <f>IF(A165="","",LOOKUP(A165,'Table 1'!$A$3:$A$9999,'Table 1'!$I$3:$I$9999))</f>
        <v>SLE</v>
      </c>
      <c r="D165" s="121">
        <v>0.73599999999999999</v>
      </c>
      <c r="E165" s="68" t="s">
        <v>23</v>
      </c>
      <c r="F165" s="80">
        <v>1E-3</v>
      </c>
      <c r="G165" s="71">
        <f t="shared" si="642"/>
        <v>5.1128249071693714E-2</v>
      </c>
      <c r="H165" s="77">
        <f t="shared" ref="H165" si="689">IF(D165="","",AVERAGE(D162:D166))</f>
        <v>0.70020000000000004</v>
      </c>
      <c r="I165" s="94">
        <f t="shared" ref="I165" si="690">IF(D165="","",_xlfn.STDEV.S(D162:D166))</f>
        <v>3.2290865581461249E-2</v>
      </c>
      <c r="J165" s="77">
        <f t="shared" si="645"/>
        <v>4.6116631793003779E-2</v>
      </c>
      <c r="K165" s="132">
        <f>IF(D165="","",D165*'Table 2'!D165)</f>
        <v>538.01599999999996</v>
      </c>
      <c r="L165" s="68" t="s">
        <v>23</v>
      </c>
      <c r="M165" s="135">
        <f>IF(D165="","",F165*'Table 2'!D165)</f>
        <v>0.73099999999999998</v>
      </c>
      <c r="N165" s="71">
        <f t="shared" si="646"/>
        <v>5.0954543074962451E-2</v>
      </c>
      <c r="O165" s="14">
        <f t="shared" ref="O165" si="691">IF(D165="","",AVERAGE(K162:K166))</f>
        <v>511.93079999999998</v>
      </c>
      <c r="P165" s="73">
        <f t="shared" ref="P165" si="692">IF(D165="","",_xlfn.STDEV.S(K162:K166))</f>
        <v>26.277500398629975</v>
      </c>
      <c r="Q165" s="9">
        <f t="shared" si="649"/>
        <v>5.1330180560790591E-2</v>
      </c>
      <c r="R165" s="126">
        <f>IF(K165="","",K165/VLOOKUP('Table 3'!A165,'Table 1'!$A$3:$E$999,5,FALSE))</f>
        <v>1.0760319999999999</v>
      </c>
      <c r="S165" s="58" t="s">
        <v>23</v>
      </c>
      <c r="T165" s="52">
        <f>IF(M165="","",M165/VLOOKUP(A165,'Table 1'!$A$3:$E$999,5,FALSE))</f>
        <v>1.462E-3</v>
      </c>
    </row>
    <row r="166" spans="1:20" s="139" customFormat="1" ht="16" thickBot="1" x14ac:dyDescent="0.25">
      <c r="A166" s="29" t="str">
        <f t="shared" ref="A166" si="693">IF(A162="","",A162)</f>
        <v>CIP0019</v>
      </c>
      <c r="B166" s="29" t="s">
        <v>179</v>
      </c>
      <c r="C166" s="29" t="str">
        <f>IF(A166="","",LOOKUP(A166,'Table 1'!$A$3:$A$9999,'Table 1'!$I$3:$I$9999))</f>
        <v>SLE</v>
      </c>
      <c r="D166" s="122">
        <v>0.68899999999999995</v>
      </c>
      <c r="E166" s="67" t="s">
        <v>23</v>
      </c>
      <c r="F166" s="81">
        <v>1E-3</v>
      </c>
      <c r="G166" s="72">
        <f t="shared" si="642"/>
        <v>-1.5995429877178089E-2</v>
      </c>
      <c r="H166" s="78">
        <f t="shared" ref="H166" si="694">IF(D166="","",AVERAGE(D162:D166))</f>
        <v>0.70020000000000004</v>
      </c>
      <c r="I166" s="93">
        <f t="shared" ref="I166" si="695">IF(D166="","",_xlfn.STDEV.S(D162:D166))</f>
        <v>3.2290865581461249E-2</v>
      </c>
      <c r="J166" s="78">
        <f t="shared" si="645"/>
        <v>4.6116631793003779E-2</v>
      </c>
      <c r="K166" s="133">
        <f>IF(D166="","",D166*'Table 2'!D166)</f>
        <v>497.45799999999997</v>
      </c>
      <c r="L166" s="67" t="s">
        <v>23</v>
      </c>
      <c r="M166" s="136">
        <f>IF(D166="","",F166*'Table 2'!D166)</f>
        <v>0.72199999999999998</v>
      </c>
      <c r="N166" s="72">
        <f t="shared" si="646"/>
        <v>-2.8271008503493063E-2</v>
      </c>
      <c r="O166" s="13">
        <f t="shared" ref="O166" si="696">IF(D166="","",AVERAGE(K162:K166))</f>
        <v>511.93079999999998</v>
      </c>
      <c r="P166" s="74">
        <f t="shared" ref="P166" si="697">IF(D166="","",_xlfn.STDEV.S(K162:K166))</f>
        <v>26.277500398629975</v>
      </c>
      <c r="Q166" s="8">
        <f t="shared" si="649"/>
        <v>5.1330180560790591E-2</v>
      </c>
      <c r="R166" s="127">
        <f>IF(K166="","",K166/VLOOKUP('Table 3'!A166,'Table 1'!$A$3:$E$999,5,FALSE))</f>
        <v>0.99491599999999991</v>
      </c>
      <c r="S166" s="57" t="s">
        <v>23</v>
      </c>
      <c r="T166" s="51">
        <f>IF(M166="","",M166/VLOOKUP(A166,'Table 1'!$A$3:$E$999,5,FALSE))</f>
        <v>1.444E-3</v>
      </c>
    </row>
    <row r="167" spans="1:20" s="139" customFormat="1" x14ac:dyDescent="0.2">
      <c r="A167" s="113" t="s">
        <v>110</v>
      </c>
      <c r="B167" s="113" t="s">
        <v>174</v>
      </c>
      <c r="C167" s="31" t="str">
        <f>IF(A167="","",LOOKUP(A167,'Table 1'!$A$3:$A$9999,'Table 1'!$I$3:$I$9999))</f>
        <v>SLE</v>
      </c>
      <c r="D167" s="120">
        <v>0.65800000000000003</v>
      </c>
      <c r="E167" s="66" t="s">
        <v>23</v>
      </c>
      <c r="F167" s="79">
        <v>2E-3</v>
      </c>
      <c r="G167" s="70">
        <f t="shared" si="642"/>
        <v>-3.0070754716981094E-2</v>
      </c>
      <c r="H167" s="76">
        <f t="shared" ref="H167" si="698">IF(D167="","",AVERAGE(D167:D171))</f>
        <v>0.6784</v>
      </c>
      <c r="I167" s="76">
        <f t="shared" ref="I167" si="699">IF(D167="","",_xlfn.STDEV.S(D167:D171))</f>
        <v>1.3277801022759737E-2</v>
      </c>
      <c r="J167" s="76">
        <f t="shared" si="645"/>
        <v>1.957223028119065E-2</v>
      </c>
      <c r="K167" s="131">
        <f>IF(D167="","",D167*'Table 2'!D167)</f>
        <v>475.07600000000002</v>
      </c>
      <c r="L167" s="66" t="s">
        <v>23</v>
      </c>
      <c r="M167" s="134">
        <f>IF(D167="","",F167*'Table 2'!D167)</f>
        <v>1.444</v>
      </c>
      <c r="N167" s="70">
        <f t="shared" si="646"/>
        <v>-4.0020109876875418E-2</v>
      </c>
      <c r="O167" s="15">
        <f t="shared" ref="O167" si="700">IF(D167="","",AVERAGE(K167:K171))</f>
        <v>494.88119999999998</v>
      </c>
      <c r="P167" s="15">
        <f t="shared" ref="P167" si="701">IF(D167="","",_xlfn.STDEV.S(K167:K171))</f>
        <v>13.823388701761946</v>
      </c>
      <c r="Q167" s="10">
        <f t="shared" si="649"/>
        <v>2.7932741639330703E-2</v>
      </c>
      <c r="R167" s="137">
        <f>IF(K167="","",K167/VLOOKUP('Table 3'!A167,'Table 1'!$A$3:$E$999,5,FALSE))</f>
        <v>0.950152</v>
      </c>
      <c r="S167" s="59" t="s">
        <v>23</v>
      </c>
      <c r="T167" s="53">
        <f>IF(M167="","",M167/VLOOKUP(A167,'Table 1'!$A$3:$E$999,5,FALSE))</f>
        <v>2.8879999999999999E-3</v>
      </c>
    </row>
    <row r="168" spans="1:20" s="139" customFormat="1" x14ac:dyDescent="0.2">
      <c r="A168" s="30" t="str">
        <f t="shared" ref="A168" si="702">IF(A167="","",A167)</f>
        <v>CIP0019</v>
      </c>
      <c r="B168" s="30" t="s">
        <v>174</v>
      </c>
      <c r="C168" s="30" t="str">
        <f>IF(A168="","",LOOKUP(A168,'Table 1'!$A$3:$A$9999,'Table 1'!$I$3:$I$9999))</f>
        <v>SLE</v>
      </c>
      <c r="D168" s="121">
        <v>0.68500000000000005</v>
      </c>
      <c r="E168" s="68" t="s">
        <v>23</v>
      </c>
      <c r="F168" s="80">
        <v>1E-3</v>
      </c>
      <c r="G168" s="71">
        <f t="shared" si="642"/>
        <v>9.7287735849057345E-3</v>
      </c>
      <c r="H168" s="77">
        <f t="shared" ref="H168" si="703">IF(D168="","",AVERAGE(D167:D171))</f>
        <v>0.6784</v>
      </c>
      <c r="I168" s="94">
        <f t="shared" ref="I168" si="704">IF(D168="","",_xlfn.STDEV.S(D167:D171))</f>
        <v>1.3277801022759737E-2</v>
      </c>
      <c r="J168" s="77">
        <f t="shared" si="645"/>
        <v>1.957223028119065E-2</v>
      </c>
      <c r="K168" s="132">
        <f>IF(D168="","",D168*'Table 2'!D168)</f>
        <v>501.42</v>
      </c>
      <c r="L168" s="68" t="s">
        <v>23</v>
      </c>
      <c r="M168" s="135">
        <f>IF(D168="","",F168*'Table 2'!D168)</f>
        <v>0.73199999999999998</v>
      </c>
      <c r="N168" s="71">
        <f t="shared" si="646"/>
        <v>1.3212868058030973E-2</v>
      </c>
      <c r="O168" s="14">
        <f t="shared" ref="O168" si="705">IF(D168="","",AVERAGE(K167:K171))</f>
        <v>494.88119999999998</v>
      </c>
      <c r="P168" s="73">
        <f t="shared" ref="P168" si="706">IF(D168="","",_xlfn.STDEV.S(K167:K171))</f>
        <v>13.823388701761946</v>
      </c>
      <c r="Q168" s="9">
        <f t="shared" si="649"/>
        <v>2.7932741639330703E-2</v>
      </c>
      <c r="R168" s="126">
        <f>IF(K168="","",K168/VLOOKUP('Table 3'!A168,'Table 1'!$A$3:$E$999,5,FALSE))</f>
        <v>1.00284</v>
      </c>
      <c r="S168" s="58" t="s">
        <v>23</v>
      </c>
      <c r="T168" s="52">
        <f>IF(M168="","",M168/VLOOKUP(A168,'Table 1'!$A$3:$E$999,5,FALSE))</f>
        <v>1.464E-3</v>
      </c>
    </row>
    <row r="169" spans="1:20" s="139" customFormat="1" x14ac:dyDescent="0.2">
      <c r="A169" s="30" t="str">
        <f t="shared" ref="A169" si="707">IF(A167="","",A167)</f>
        <v>CIP0019</v>
      </c>
      <c r="B169" s="30" t="s">
        <v>174</v>
      </c>
      <c r="C169" s="30" t="str">
        <f>IF(A169="","",LOOKUP(A169,'Table 1'!$A$3:$A$9999,'Table 1'!$I$3:$I$9999))</f>
        <v>SLE</v>
      </c>
      <c r="D169" s="121">
        <v>0.68200000000000005</v>
      </c>
      <c r="E169" s="68" t="s">
        <v>23</v>
      </c>
      <c r="F169" s="80">
        <v>1E-3</v>
      </c>
      <c r="G169" s="71">
        <f t="shared" si="642"/>
        <v>5.3066037735849756E-3</v>
      </c>
      <c r="H169" s="77">
        <f t="shared" ref="H169" si="708">IF(D169="","",AVERAGE(D167:D171))</f>
        <v>0.6784</v>
      </c>
      <c r="I169" s="94">
        <f t="shared" ref="I169" si="709">IF(D169="","",_xlfn.STDEV.S(D167:D171))</f>
        <v>1.3277801022759737E-2</v>
      </c>
      <c r="J169" s="77">
        <f t="shared" si="645"/>
        <v>1.957223028119065E-2</v>
      </c>
      <c r="K169" s="132">
        <f>IF(D169="","",D169*'Table 2'!D169)</f>
        <v>504.68000000000006</v>
      </c>
      <c r="L169" s="68" t="s">
        <v>23</v>
      </c>
      <c r="M169" s="135">
        <f>IF(D169="","",F169*'Table 2'!D169)</f>
        <v>0.74</v>
      </c>
      <c r="N169" s="71">
        <f t="shared" si="646"/>
        <v>1.9800307629386782E-2</v>
      </c>
      <c r="O169" s="14">
        <f t="shared" ref="O169" si="710">IF(D169="","",AVERAGE(K167:K171))</f>
        <v>494.88119999999998</v>
      </c>
      <c r="P169" s="73">
        <f t="shared" ref="P169" si="711">IF(D169="","",_xlfn.STDEV.S(K167:K171))</f>
        <v>13.823388701761946</v>
      </c>
      <c r="Q169" s="9">
        <f t="shared" si="649"/>
        <v>2.7932741639330703E-2</v>
      </c>
      <c r="R169" s="126">
        <f>IF(K169="","",K169/VLOOKUP('Table 3'!A169,'Table 1'!$A$3:$E$999,5,FALSE))</f>
        <v>1.00936</v>
      </c>
      <c r="S169" s="58" t="s">
        <v>23</v>
      </c>
      <c r="T169" s="52">
        <f>IF(M169="","",M169/VLOOKUP(A169,'Table 1'!$A$3:$E$999,5,FALSE))</f>
        <v>1.48E-3</v>
      </c>
    </row>
    <row r="170" spans="1:20" s="139" customFormat="1" x14ac:dyDescent="0.2">
      <c r="A170" s="30" t="str">
        <f t="shared" ref="A170" si="712">IF(A167="","",A167)</f>
        <v>CIP0019</v>
      </c>
      <c r="B170" s="30" t="s">
        <v>174</v>
      </c>
      <c r="C170" s="30" t="str">
        <f>IF(A170="","",LOOKUP(A170,'Table 1'!$A$3:$A$9999,'Table 1'!$I$3:$I$9999))</f>
        <v>SLE</v>
      </c>
      <c r="D170" s="121">
        <v>0.67400000000000004</v>
      </c>
      <c r="E170" s="68" t="s">
        <v>23</v>
      </c>
      <c r="F170" s="80">
        <v>2E-3</v>
      </c>
      <c r="G170" s="71">
        <f t="shared" si="642"/>
        <v>-6.485849056603714E-3</v>
      </c>
      <c r="H170" s="77">
        <f t="shared" ref="H170" si="713">IF(D170="","",AVERAGE(D167:D171))</f>
        <v>0.6784</v>
      </c>
      <c r="I170" s="94">
        <f t="shared" ref="I170" si="714">IF(D170="","",_xlfn.STDEV.S(D167:D171))</f>
        <v>1.3277801022759737E-2</v>
      </c>
      <c r="J170" s="77">
        <f t="shared" si="645"/>
        <v>1.957223028119065E-2</v>
      </c>
      <c r="K170" s="132">
        <f>IF(D170="","",D170*'Table 2'!D170)</f>
        <v>485.95400000000001</v>
      </c>
      <c r="L170" s="68" t="s">
        <v>23</v>
      </c>
      <c r="M170" s="135">
        <f>IF(D170="","",F170*'Table 2'!D170)</f>
        <v>1.4419999999999999</v>
      </c>
      <c r="N170" s="71">
        <f t="shared" si="646"/>
        <v>-1.8039076853192181E-2</v>
      </c>
      <c r="O170" s="14">
        <f t="shared" ref="O170" si="715">IF(D170="","",AVERAGE(K167:K171))</f>
        <v>494.88119999999998</v>
      </c>
      <c r="P170" s="73">
        <f t="shared" ref="P170" si="716">IF(D170="","",_xlfn.STDEV.S(K167:K171))</f>
        <v>13.823388701761946</v>
      </c>
      <c r="Q170" s="9">
        <f t="shared" si="649"/>
        <v>2.7932741639330703E-2</v>
      </c>
      <c r="R170" s="126">
        <f>IF(K170="","",K170/VLOOKUP('Table 3'!A170,'Table 1'!$A$3:$E$999,5,FALSE))</f>
        <v>0.97190799999999999</v>
      </c>
      <c r="S170" s="58" t="s">
        <v>23</v>
      </c>
      <c r="T170" s="52">
        <f>IF(M170="","",M170/VLOOKUP(A170,'Table 1'!$A$3:$E$999,5,FALSE))</f>
        <v>2.8839999999999998E-3</v>
      </c>
    </row>
    <row r="171" spans="1:20" s="139" customFormat="1" ht="16" thickBot="1" x14ac:dyDescent="0.25">
      <c r="A171" s="29" t="str">
        <f t="shared" ref="A171" si="717">IF(A167="","",A167)</f>
        <v>CIP0019</v>
      </c>
      <c r="B171" s="29" t="s">
        <v>174</v>
      </c>
      <c r="C171" s="29" t="str">
        <f>IF(A171="","",LOOKUP(A171,'Table 1'!$A$3:$A$9999,'Table 1'!$I$3:$I$9999))</f>
        <v>SLE</v>
      </c>
      <c r="D171" s="122">
        <v>0.69299999999999995</v>
      </c>
      <c r="E171" s="67" t="s">
        <v>23</v>
      </c>
      <c r="F171" s="81"/>
      <c r="G171" s="72">
        <f t="shared" si="642"/>
        <v>2.1521226415094262E-2</v>
      </c>
      <c r="H171" s="78">
        <f t="shared" ref="H171" si="718">IF(D171="","",AVERAGE(D167:D171))</f>
        <v>0.6784</v>
      </c>
      <c r="I171" s="93">
        <f t="shared" ref="I171" si="719">IF(D171="","",_xlfn.STDEV.S(D167:D171))</f>
        <v>1.3277801022759737E-2</v>
      </c>
      <c r="J171" s="78">
        <f t="shared" si="645"/>
        <v>1.957223028119065E-2</v>
      </c>
      <c r="K171" s="133">
        <f>IF(D171="","",D171*'Table 2'!D171)</f>
        <v>507.27599999999995</v>
      </c>
      <c r="L171" s="67" t="s">
        <v>23</v>
      </c>
      <c r="M171" s="136">
        <f>IF(D171="","",F171*'Table 2'!D171)</f>
        <v>0</v>
      </c>
      <c r="N171" s="72">
        <f t="shared" si="646"/>
        <v>2.5046011042650185E-2</v>
      </c>
      <c r="O171" s="13">
        <f t="shared" ref="O171" si="720">IF(D171="","",AVERAGE(K167:K171))</f>
        <v>494.88119999999998</v>
      </c>
      <c r="P171" s="74">
        <f t="shared" ref="P171" si="721">IF(D171="","",_xlfn.STDEV.S(K167:K171))</f>
        <v>13.823388701761946</v>
      </c>
      <c r="Q171" s="8">
        <f t="shared" si="649"/>
        <v>2.7932741639330703E-2</v>
      </c>
      <c r="R171" s="127">
        <f>IF(K171="","",K171/VLOOKUP('Table 3'!A171,'Table 1'!$A$3:$E$999,5,FALSE))</f>
        <v>1.0145519999999999</v>
      </c>
      <c r="S171" s="57" t="s">
        <v>23</v>
      </c>
      <c r="T171" s="51">
        <f>IF(M171="","",M171/VLOOKUP(A171,'Table 1'!$A$3:$E$999,5,FALSE))</f>
        <v>0</v>
      </c>
    </row>
    <row r="172" spans="1:20" s="139" customFormat="1" x14ac:dyDescent="0.2">
      <c r="A172" s="113" t="s">
        <v>113</v>
      </c>
      <c r="B172" s="113" t="s">
        <v>179</v>
      </c>
      <c r="C172" s="31" t="str">
        <f>IF(A172="","",LOOKUP(A172,'Table 1'!$A$3:$A$9999,'Table 1'!$I$3:$I$9999))</f>
        <v>SLE</v>
      </c>
      <c r="D172" s="120">
        <v>0.61799999999999999</v>
      </c>
      <c r="E172" s="66" t="s">
        <v>23</v>
      </c>
      <c r="F172" s="79">
        <v>1.2999999999999999E-2</v>
      </c>
      <c r="G172" s="70">
        <f t="shared" si="642"/>
        <v>1.013403072899656E-2</v>
      </c>
      <c r="H172" s="76">
        <f t="shared" ref="H172" si="722">IF(D172="","",AVERAGE(D172:D176))</f>
        <v>0.6117999999999999</v>
      </c>
      <c r="I172" s="76">
        <f t="shared" ref="I172" si="723">IF(D172="","",_xlfn.STDEV.S(D172:D176))</f>
        <v>5.9329587896765354E-3</v>
      </c>
      <c r="J172" s="76">
        <f t="shared" si="645"/>
        <v>9.6975462400727963E-3</v>
      </c>
      <c r="K172" s="131">
        <f>IF(D172="","",D172*'Table 2'!D172)</f>
        <v>552.49199999999996</v>
      </c>
      <c r="L172" s="66" t="s">
        <v>23</v>
      </c>
      <c r="M172" s="134">
        <f>IF(D172="","",F172*'Table 2'!D172)</f>
        <v>11.622</v>
      </c>
      <c r="N172" s="70">
        <f t="shared" si="646"/>
        <v>2.4108512216632801E-2</v>
      </c>
      <c r="O172" s="15">
        <f t="shared" ref="O172" si="724">IF(D172="","",AVERAGE(K172:K176))</f>
        <v>539.48580000000004</v>
      </c>
      <c r="P172" s="15">
        <f t="shared" ref="P172" si="725">IF(D172="","",_xlfn.STDEV.S(K172:K176))</f>
        <v>10.444619964364435</v>
      </c>
      <c r="Q172" s="10">
        <f t="shared" si="649"/>
        <v>1.936032415378576E-2</v>
      </c>
      <c r="R172" s="165">
        <f>IF(K172="","",K172/VLOOKUP('Table 3'!A172,'Table 1'!$A$3:$E$999,5,FALSE))</f>
        <v>1.104984</v>
      </c>
      <c r="S172" s="59" t="s">
        <v>23</v>
      </c>
      <c r="T172" s="53">
        <f>IF(M172="","",M172/VLOOKUP(A172,'Table 1'!$A$3:$E$999,5,FALSE))</f>
        <v>2.3244000000000001E-2</v>
      </c>
    </row>
    <row r="173" spans="1:20" s="139" customFormat="1" x14ac:dyDescent="0.2">
      <c r="A173" s="30" t="str">
        <f t="shared" ref="A173" si="726">IF(A172="","",A172)</f>
        <v>CIP0020</v>
      </c>
      <c r="B173" s="30" t="s">
        <v>179</v>
      </c>
      <c r="C173" s="30" t="str">
        <f>IF(A173="","",LOOKUP(A173,'Table 1'!$A$3:$A$9999,'Table 1'!$I$3:$I$9999))</f>
        <v>SLE</v>
      </c>
      <c r="D173" s="121">
        <v>0.61599999999999999</v>
      </c>
      <c r="E173" s="68" t="s">
        <v>23</v>
      </c>
      <c r="F173" s="80">
        <v>1E-3</v>
      </c>
      <c r="G173" s="71">
        <f t="shared" si="642"/>
        <v>6.864988558352555E-3</v>
      </c>
      <c r="H173" s="77">
        <f t="shared" ref="H173" si="727">IF(D173="","",AVERAGE(D172:D176))</f>
        <v>0.6117999999999999</v>
      </c>
      <c r="I173" s="94">
        <f t="shared" ref="I173" si="728">IF(D173="","",_xlfn.STDEV.S(D172:D176))</f>
        <v>5.9329587896765354E-3</v>
      </c>
      <c r="J173" s="77">
        <f t="shared" si="645"/>
        <v>9.6975462400727963E-3</v>
      </c>
      <c r="K173" s="132">
        <f>IF(D173="","",D173*'Table 2'!D173)</f>
        <v>547.00800000000004</v>
      </c>
      <c r="L173" s="68" t="s">
        <v>23</v>
      </c>
      <c r="M173" s="135">
        <f>IF(D173="","",F173*'Table 2'!D173)</f>
        <v>0.88800000000000001</v>
      </c>
      <c r="N173" s="71">
        <f t="shared" si="646"/>
        <v>1.3943277098303602E-2</v>
      </c>
      <c r="O173" s="14">
        <f t="shared" ref="O173" si="729">IF(D173="","",AVERAGE(K172:K176))</f>
        <v>539.48580000000004</v>
      </c>
      <c r="P173" s="73">
        <f t="shared" ref="P173" si="730">IF(D173="","",_xlfn.STDEV.S(K172:K176))</f>
        <v>10.444619964364435</v>
      </c>
      <c r="Q173" s="9">
        <f t="shared" si="649"/>
        <v>1.936032415378576E-2</v>
      </c>
      <c r="R173" s="126">
        <f>IF(K173="","",K173/VLOOKUP('Table 3'!A173,'Table 1'!$A$3:$E$999,5,FALSE))</f>
        <v>1.0940160000000001</v>
      </c>
      <c r="S173" s="58" t="s">
        <v>23</v>
      </c>
      <c r="T173" s="52">
        <f>IF(M173="","",M173/VLOOKUP(A173,'Table 1'!$A$3:$E$999,5,FALSE))</f>
        <v>1.776E-3</v>
      </c>
    </row>
    <row r="174" spans="1:20" s="139" customFormat="1" x14ac:dyDescent="0.2">
      <c r="A174" s="30" t="str">
        <f t="shared" ref="A174" si="731">IF(A172="","",A172)</f>
        <v>CIP0020</v>
      </c>
      <c r="B174" s="30" t="s">
        <v>179</v>
      </c>
      <c r="C174" s="30" t="str">
        <f>IF(A174="","",LOOKUP(A174,'Table 1'!$A$3:$A$9999,'Table 1'!$I$3:$I$9999))</f>
        <v>SLE</v>
      </c>
      <c r="D174" s="121">
        <v>0.61399999999999999</v>
      </c>
      <c r="E174" s="68" t="s">
        <v>23</v>
      </c>
      <c r="F174" s="80">
        <v>1E-3</v>
      </c>
      <c r="G174" s="71">
        <f t="shared" si="642"/>
        <v>3.5959463877085502E-3</v>
      </c>
      <c r="H174" s="77">
        <f t="shared" ref="H174" si="732">IF(D174="","",AVERAGE(D172:D176))</f>
        <v>0.6117999999999999</v>
      </c>
      <c r="I174" s="94">
        <f t="shared" ref="I174" si="733">IF(D174="","",_xlfn.STDEV.S(D172:D176))</f>
        <v>5.9329587896765354E-3</v>
      </c>
      <c r="J174" s="77">
        <f t="shared" si="645"/>
        <v>9.6975462400727963E-3</v>
      </c>
      <c r="K174" s="132">
        <f>IF(D174="","",D174*'Table 2'!D174)</f>
        <v>526.19799999999998</v>
      </c>
      <c r="L174" s="68" t="s">
        <v>23</v>
      </c>
      <c r="M174" s="135">
        <f>IF(D174="","",F174*'Table 2'!D174)</f>
        <v>0.85699999999999998</v>
      </c>
      <c r="N174" s="71">
        <f t="shared" si="646"/>
        <v>-2.4630490737661787E-2</v>
      </c>
      <c r="O174" s="14">
        <f t="shared" ref="O174" si="734">IF(D174="","",AVERAGE(K172:K176))</f>
        <v>539.48580000000004</v>
      </c>
      <c r="P174" s="73">
        <f t="shared" ref="P174" si="735">IF(D174="","",_xlfn.STDEV.S(K172:K176))</f>
        <v>10.444619964364435</v>
      </c>
      <c r="Q174" s="9">
        <f t="shared" si="649"/>
        <v>1.936032415378576E-2</v>
      </c>
      <c r="R174" s="126">
        <f>IF(K174="","",K174/VLOOKUP('Table 3'!A174,'Table 1'!$A$3:$E$999,5,FALSE))</f>
        <v>1.0523959999999999</v>
      </c>
      <c r="S174" s="58" t="s">
        <v>23</v>
      </c>
      <c r="T174" s="52">
        <f>IF(M174="","",M174/VLOOKUP(A174,'Table 1'!$A$3:$E$999,5,FALSE))</f>
        <v>1.714E-3</v>
      </c>
    </row>
    <row r="175" spans="1:20" s="139" customFormat="1" x14ac:dyDescent="0.2">
      <c r="A175" s="30" t="str">
        <f t="shared" ref="A175" si="736">IF(A172="","",A172)</f>
        <v>CIP0020</v>
      </c>
      <c r="B175" s="30" t="s">
        <v>179</v>
      </c>
      <c r="C175" s="30" t="str">
        <f>IF(A175="","",LOOKUP(A175,'Table 1'!$A$3:$A$9999,'Table 1'!$I$3:$I$9999))</f>
        <v>SLE</v>
      </c>
      <c r="D175" s="121">
        <v>0.60599999999999998</v>
      </c>
      <c r="E175" s="68" t="s">
        <v>23</v>
      </c>
      <c r="F175" s="80">
        <v>1E-3</v>
      </c>
      <c r="G175" s="71">
        <f t="shared" si="642"/>
        <v>-9.4802222948674689E-3</v>
      </c>
      <c r="H175" s="77">
        <f t="shared" ref="H175" si="737">IF(D175="","",AVERAGE(D172:D176))</f>
        <v>0.6117999999999999</v>
      </c>
      <c r="I175" s="94">
        <f t="shared" ref="I175" si="738">IF(D175="","",_xlfn.STDEV.S(D172:D176))</f>
        <v>5.9329587896765354E-3</v>
      </c>
      <c r="J175" s="77">
        <f t="shared" si="645"/>
        <v>9.6975462400727963E-3</v>
      </c>
      <c r="K175" s="132">
        <f>IF(D175="","",D175*'Table 2'!D175)</f>
        <v>533.88599999999997</v>
      </c>
      <c r="L175" s="68" t="s">
        <v>23</v>
      </c>
      <c r="M175" s="135">
        <f>IF(D175="","",F175*'Table 2'!D175)</f>
        <v>0.88100000000000001</v>
      </c>
      <c r="N175" s="71">
        <f t="shared" si="646"/>
        <v>-1.0379883956167285E-2</v>
      </c>
      <c r="O175" s="14">
        <f t="shared" ref="O175" si="739">IF(D175="","",AVERAGE(K172:K176))</f>
        <v>539.48580000000004</v>
      </c>
      <c r="P175" s="73">
        <f t="shared" ref="P175" si="740">IF(D175="","",_xlfn.STDEV.S(K172:K176))</f>
        <v>10.444619964364435</v>
      </c>
      <c r="Q175" s="9">
        <f t="shared" si="649"/>
        <v>1.936032415378576E-2</v>
      </c>
      <c r="R175" s="126">
        <f>IF(K175="","",K175/VLOOKUP('Table 3'!A175,'Table 1'!$A$3:$E$999,5,FALSE))</f>
        <v>1.0677719999999999</v>
      </c>
      <c r="S175" s="58" t="s">
        <v>23</v>
      </c>
      <c r="T175" s="52">
        <f>IF(M175="","",M175/VLOOKUP(A175,'Table 1'!$A$3:$E$999,5,FALSE))</f>
        <v>1.7620000000000001E-3</v>
      </c>
    </row>
    <row r="176" spans="1:20" s="139" customFormat="1" ht="16" thickBot="1" x14ac:dyDescent="0.25">
      <c r="A176" s="29" t="str">
        <f t="shared" ref="A176" si="741">IF(A172="","",A172)</f>
        <v>CIP0020</v>
      </c>
      <c r="B176" s="29" t="s">
        <v>179</v>
      </c>
      <c r="C176" s="29" t="str">
        <f>IF(A176="","",LOOKUP(A176,'Table 1'!$A$3:$A$9999,'Table 1'!$I$3:$I$9999))</f>
        <v>SLE</v>
      </c>
      <c r="D176" s="122">
        <v>0.60499999999999998</v>
      </c>
      <c r="E176" s="67" t="s">
        <v>23</v>
      </c>
      <c r="F176" s="81">
        <v>2E-3</v>
      </c>
      <c r="G176" s="72">
        <f t="shared" si="642"/>
        <v>-1.1114743380189472E-2</v>
      </c>
      <c r="H176" s="78">
        <f t="shared" ref="H176" si="742">IF(D176="","",AVERAGE(D172:D176))</f>
        <v>0.6117999999999999</v>
      </c>
      <c r="I176" s="93">
        <f t="shared" ref="I176" si="743">IF(D176="","",_xlfn.STDEV.S(D172:D176))</f>
        <v>5.9329587896765354E-3</v>
      </c>
      <c r="J176" s="78">
        <f t="shared" si="645"/>
        <v>9.6975462400727963E-3</v>
      </c>
      <c r="K176" s="133">
        <f>IF(D176="","",D176*'Table 2'!D176)</f>
        <v>537.84500000000003</v>
      </c>
      <c r="L176" s="67" t="s">
        <v>23</v>
      </c>
      <c r="M176" s="136">
        <f>IF(D176="","",F176*'Table 2'!D176)</f>
        <v>1.778</v>
      </c>
      <c r="N176" s="72">
        <f t="shared" si="646"/>
        <v>-3.0414146211077526E-3</v>
      </c>
      <c r="O176" s="13">
        <f t="shared" ref="O176" si="744">IF(D176="","",AVERAGE(K172:K176))</f>
        <v>539.48580000000004</v>
      </c>
      <c r="P176" s="74">
        <f t="shared" ref="P176" si="745">IF(D176="","",_xlfn.STDEV.S(K172:K176))</f>
        <v>10.444619964364435</v>
      </c>
      <c r="Q176" s="8">
        <f t="shared" si="649"/>
        <v>1.936032415378576E-2</v>
      </c>
      <c r="R176" s="127">
        <f>IF(K176="","",K176/VLOOKUP('Table 3'!A176,'Table 1'!$A$3:$E$999,5,FALSE))</f>
        <v>1.07569</v>
      </c>
      <c r="S176" s="57" t="s">
        <v>23</v>
      </c>
      <c r="T176" s="51">
        <f>IF(M176="","",M176/VLOOKUP(A176,'Table 1'!$A$3:$E$999,5,FALSE))</f>
        <v>3.5560000000000001E-3</v>
      </c>
    </row>
    <row r="177" spans="1:20" s="139" customFormat="1" x14ac:dyDescent="0.2">
      <c r="A177" s="113" t="s">
        <v>113</v>
      </c>
      <c r="B177" s="113" t="s">
        <v>174</v>
      </c>
      <c r="C177" s="31" t="str">
        <f>IF(A177="","",LOOKUP(A177,'Table 1'!$A$3:$A$9999,'Table 1'!$I$3:$I$9999))</f>
        <v>SLE</v>
      </c>
      <c r="D177" s="120">
        <v>0.61</v>
      </c>
      <c r="E177" s="66" t="s">
        <v>23</v>
      </c>
      <c r="F177" s="79">
        <v>2E-3</v>
      </c>
      <c r="G177" s="70">
        <f t="shared" si="642"/>
        <v>5.5363321799307808E-2</v>
      </c>
      <c r="H177" s="76">
        <f t="shared" ref="H177" si="746">IF(D177="","",AVERAGE(D177:D181))</f>
        <v>0.57800000000000007</v>
      </c>
      <c r="I177" s="76">
        <f t="shared" ref="I177" si="747">IF(D177="","",_xlfn.STDEV.S(D177:D181))</f>
        <v>1.8894443627691201E-2</v>
      </c>
      <c r="J177" s="76">
        <f t="shared" si="645"/>
        <v>3.2689348836835982E-2</v>
      </c>
      <c r="K177" s="131">
        <f>IF(D177="","",D177*'Table 2'!D177)</f>
        <v>553.27</v>
      </c>
      <c r="L177" s="66" t="s">
        <v>23</v>
      </c>
      <c r="M177" s="134">
        <f>IF(D177="","",F177*'Table 2'!D177)</f>
        <v>1.8140000000000001</v>
      </c>
      <c r="N177" s="70">
        <f t="shared" si="646"/>
        <v>6.8136229987045771E-2</v>
      </c>
      <c r="O177" s="15">
        <f t="shared" ref="O177" si="748">IF(D177="","",AVERAGE(K177:K181))</f>
        <v>517.97699999999998</v>
      </c>
      <c r="P177" s="15">
        <f t="shared" ref="P177" si="749">IF(D177="","",_xlfn.STDEV.S(K177:K181))</f>
        <v>20.578048255361843</v>
      </c>
      <c r="Q177" s="10">
        <f t="shared" si="649"/>
        <v>3.9727725855321458E-2</v>
      </c>
      <c r="R177" s="165">
        <f>IF(K177="","",K177/VLOOKUP('Table 3'!A177,'Table 1'!$A$3:$E$999,5,FALSE))</f>
        <v>1.1065399999999999</v>
      </c>
      <c r="S177" s="59" t="s">
        <v>23</v>
      </c>
      <c r="T177" s="53">
        <f>IF(M177="","",M177/VLOOKUP(A177,'Table 1'!$A$3:$E$999,5,FALSE))</f>
        <v>3.6280000000000001E-3</v>
      </c>
    </row>
    <row r="178" spans="1:20" s="139" customFormat="1" x14ac:dyDescent="0.2">
      <c r="A178" s="30" t="str">
        <f t="shared" ref="A178" si="750">IF(A177="","",A177)</f>
        <v>CIP0020</v>
      </c>
      <c r="B178" s="30" t="s">
        <v>174</v>
      </c>
      <c r="C178" s="30" t="str">
        <f>IF(A178="","",LOOKUP(A178,'Table 1'!$A$3:$A$9999,'Table 1'!$I$3:$I$9999))</f>
        <v>SLE</v>
      </c>
      <c r="D178" s="121">
        <v>0.57499999999999996</v>
      </c>
      <c r="E178" s="68" t="s">
        <v>23</v>
      </c>
      <c r="F178" s="80">
        <v>3.0000000000000001E-3</v>
      </c>
      <c r="G178" s="71">
        <f t="shared" si="642"/>
        <v>-5.1903114186853169E-3</v>
      </c>
      <c r="H178" s="77">
        <f t="shared" ref="H178" si="751">IF(D178="","",AVERAGE(D177:D181))</f>
        <v>0.57800000000000007</v>
      </c>
      <c r="I178" s="94">
        <f t="shared" ref="I178" si="752">IF(D178="","",_xlfn.STDEV.S(D177:D181))</f>
        <v>1.8894443627691201E-2</v>
      </c>
      <c r="J178" s="77">
        <f t="shared" si="645"/>
        <v>3.2689348836835982E-2</v>
      </c>
      <c r="K178" s="132">
        <f>IF(D178="","",D178*'Table 2'!D178)</f>
        <v>515.77499999999998</v>
      </c>
      <c r="L178" s="68" t="s">
        <v>23</v>
      </c>
      <c r="M178" s="135">
        <f>IF(D178="","",F178*'Table 2'!D178)</f>
        <v>2.6909999999999998</v>
      </c>
      <c r="N178" s="71">
        <f t="shared" si="646"/>
        <v>-4.2511540087687254E-3</v>
      </c>
      <c r="O178" s="14">
        <f t="shared" ref="O178" si="753">IF(D178="","",AVERAGE(K177:K181))</f>
        <v>517.97699999999998</v>
      </c>
      <c r="P178" s="73">
        <f t="shared" ref="P178" si="754">IF(D178="","",_xlfn.STDEV.S(K177:K181))</f>
        <v>20.578048255361843</v>
      </c>
      <c r="Q178" s="9">
        <f t="shared" si="649"/>
        <v>3.9727725855321458E-2</v>
      </c>
      <c r="R178" s="126">
        <f>IF(K178="","",K178/VLOOKUP('Table 3'!A178,'Table 1'!$A$3:$E$999,5,FALSE))</f>
        <v>1.03155</v>
      </c>
      <c r="S178" s="58" t="s">
        <v>23</v>
      </c>
      <c r="T178" s="52">
        <f>IF(M178="","",M178/VLOOKUP(A178,'Table 1'!$A$3:$E$999,5,FALSE))</f>
        <v>5.3819999999999996E-3</v>
      </c>
    </row>
    <row r="179" spans="1:20" s="139" customFormat="1" x14ac:dyDescent="0.2">
      <c r="A179" s="30" t="str">
        <f t="shared" ref="A179" si="755">IF(A177="","",A177)</f>
        <v>CIP0020</v>
      </c>
      <c r="B179" s="30" t="s">
        <v>174</v>
      </c>
      <c r="C179" s="30" t="str">
        <f>IF(A179="","",LOOKUP(A179,'Table 1'!$A$3:$A$9999,'Table 1'!$I$3:$I$9999))</f>
        <v>SLE</v>
      </c>
      <c r="D179" s="121">
        <v>0.57699999999999996</v>
      </c>
      <c r="E179" s="68" t="s">
        <v>23</v>
      </c>
      <c r="F179" s="80">
        <v>4.0000000000000001E-3</v>
      </c>
      <c r="G179" s="71">
        <f t="shared" si="642"/>
        <v>-1.7301038062285672E-3</v>
      </c>
      <c r="H179" s="77">
        <f t="shared" ref="H179" si="756">IF(D179="","",AVERAGE(D177:D181))</f>
        <v>0.57800000000000007</v>
      </c>
      <c r="I179" s="94">
        <f t="shared" ref="I179" si="757">IF(D179="","",_xlfn.STDEV.S(D177:D181))</f>
        <v>1.8894443627691201E-2</v>
      </c>
      <c r="J179" s="77">
        <f t="shared" si="645"/>
        <v>3.2689348836835982E-2</v>
      </c>
      <c r="K179" s="132">
        <f>IF(D179="","",D179*'Table 2'!D179)</f>
        <v>513.53</v>
      </c>
      <c r="L179" s="68" t="s">
        <v>23</v>
      </c>
      <c r="M179" s="135">
        <f>IF(D179="","",F179*'Table 2'!D179)</f>
        <v>3.56</v>
      </c>
      <c r="N179" s="71">
        <f t="shared" si="646"/>
        <v>-8.5853232865552003E-3</v>
      </c>
      <c r="O179" s="14">
        <f t="shared" ref="O179" si="758">IF(D179="","",AVERAGE(K177:K181))</f>
        <v>517.97699999999998</v>
      </c>
      <c r="P179" s="73">
        <f t="shared" ref="P179" si="759">IF(D179="","",_xlfn.STDEV.S(K177:K181))</f>
        <v>20.578048255361843</v>
      </c>
      <c r="Q179" s="9">
        <f t="shared" si="649"/>
        <v>3.9727725855321458E-2</v>
      </c>
      <c r="R179" s="126">
        <f>IF(K179="","",K179/VLOOKUP('Table 3'!A179,'Table 1'!$A$3:$E$999,5,FALSE))</f>
        <v>1.0270599999999999</v>
      </c>
      <c r="S179" s="58" t="s">
        <v>23</v>
      </c>
      <c r="T179" s="52">
        <f>IF(M179="","",M179/VLOOKUP(A179,'Table 1'!$A$3:$E$999,5,FALSE))</f>
        <v>7.1200000000000005E-3</v>
      </c>
    </row>
    <row r="180" spans="1:20" s="139" customFormat="1" x14ac:dyDescent="0.2">
      <c r="A180" s="30" t="str">
        <f t="shared" ref="A180" si="760">IF(A177="","",A177)</f>
        <v>CIP0020</v>
      </c>
      <c r="B180" s="30" t="s">
        <v>174</v>
      </c>
      <c r="C180" s="30" t="str">
        <f>IF(A180="","",LOOKUP(A180,'Table 1'!$A$3:$A$9999,'Table 1'!$I$3:$I$9999))</f>
        <v>SLE</v>
      </c>
      <c r="D180" s="121">
        <v>0.56299999999999994</v>
      </c>
      <c r="E180" s="68" t="s">
        <v>23</v>
      </c>
      <c r="F180" s="80">
        <v>4.0000000000000001E-3</v>
      </c>
      <c r="G180" s="71">
        <f t="shared" si="642"/>
        <v>-2.5951557093425819E-2</v>
      </c>
      <c r="H180" s="77">
        <f t="shared" ref="H180" si="761">IF(D180="","",AVERAGE(D177:D181))</f>
        <v>0.57800000000000007</v>
      </c>
      <c r="I180" s="94">
        <f t="shared" ref="I180" si="762">IF(D180="","",_xlfn.STDEV.S(D177:D181))</f>
        <v>1.8894443627691201E-2</v>
      </c>
      <c r="J180" s="77">
        <f t="shared" si="645"/>
        <v>3.2689348836835982E-2</v>
      </c>
      <c r="K180" s="132">
        <f>IF(D180="","",D180*'Table 2'!D180)</f>
        <v>501.06999999999994</v>
      </c>
      <c r="L180" s="68" t="s">
        <v>23</v>
      </c>
      <c r="M180" s="135">
        <f>IF(D180="","",F180*'Table 2'!D180)</f>
        <v>3.56</v>
      </c>
      <c r="N180" s="71">
        <f t="shared" si="646"/>
        <v>-3.2640445425183046E-2</v>
      </c>
      <c r="O180" s="14">
        <f t="shared" ref="O180" si="763">IF(D180="","",AVERAGE(K177:K181))</f>
        <v>517.97699999999998</v>
      </c>
      <c r="P180" s="73">
        <f t="shared" ref="P180" si="764">IF(D180="","",_xlfn.STDEV.S(K177:K181))</f>
        <v>20.578048255361843</v>
      </c>
      <c r="Q180" s="9">
        <f t="shared" si="649"/>
        <v>3.9727725855321458E-2</v>
      </c>
      <c r="R180" s="126">
        <f>IF(K180="","",K180/VLOOKUP('Table 3'!A180,'Table 1'!$A$3:$E$999,5,FALSE))</f>
        <v>1.0021399999999998</v>
      </c>
      <c r="S180" s="58" t="s">
        <v>23</v>
      </c>
      <c r="T180" s="52">
        <f>IF(M180="","",M180/VLOOKUP(A180,'Table 1'!$A$3:$E$999,5,FALSE))</f>
        <v>7.1200000000000005E-3</v>
      </c>
    </row>
    <row r="181" spans="1:20" s="139" customFormat="1" ht="16" thickBot="1" x14ac:dyDescent="0.25">
      <c r="A181" s="29" t="str">
        <f t="shared" ref="A181" si="765">IF(A177="","",A177)</f>
        <v>CIP0020</v>
      </c>
      <c r="B181" s="29" t="s">
        <v>174</v>
      </c>
      <c r="C181" s="29" t="str">
        <f>IF(A181="","",LOOKUP(A181,'Table 1'!$A$3:$A$9999,'Table 1'!$I$3:$I$9999))</f>
        <v>SLE</v>
      </c>
      <c r="D181" s="122">
        <v>0.56499999999999995</v>
      </c>
      <c r="E181" s="67" t="s">
        <v>23</v>
      </c>
      <c r="F181" s="81">
        <v>3.0000000000000001E-3</v>
      </c>
      <c r="G181" s="72">
        <f t="shared" si="642"/>
        <v>-2.2491349480969067E-2</v>
      </c>
      <c r="H181" s="78">
        <f t="shared" ref="H181" si="766">IF(D181="","",AVERAGE(D177:D181))</f>
        <v>0.57800000000000007</v>
      </c>
      <c r="I181" s="93">
        <f t="shared" ref="I181" si="767">IF(D181="","",_xlfn.STDEV.S(D177:D181))</f>
        <v>1.8894443627691201E-2</v>
      </c>
      <c r="J181" s="78">
        <f t="shared" si="645"/>
        <v>3.2689348836835982E-2</v>
      </c>
      <c r="K181" s="133">
        <f>IF(D181="","",D181*'Table 2'!D181)</f>
        <v>506.23999999999995</v>
      </c>
      <c r="L181" s="67" t="s">
        <v>23</v>
      </c>
      <c r="M181" s="136">
        <f>IF(D181="","",F181*'Table 2'!D181)</f>
        <v>2.6880000000000002</v>
      </c>
      <c r="N181" s="72">
        <f t="shared" si="646"/>
        <v>-2.2659307266538909E-2</v>
      </c>
      <c r="O181" s="13">
        <f t="shared" ref="O181" si="768">IF(D181="","",AVERAGE(K177:K181))</f>
        <v>517.97699999999998</v>
      </c>
      <c r="P181" s="74">
        <f t="shared" ref="P181" si="769">IF(D181="","",_xlfn.STDEV.S(K177:K181))</f>
        <v>20.578048255361843</v>
      </c>
      <c r="Q181" s="8">
        <f t="shared" si="649"/>
        <v>3.9727725855321458E-2</v>
      </c>
      <c r="R181" s="127">
        <f>IF(K181="","",K181/VLOOKUP('Table 3'!A181,'Table 1'!$A$3:$E$999,5,FALSE))</f>
        <v>1.0124799999999998</v>
      </c>
      <c r="S181" s="57" t="s">
        <v>23</v>
      </c>
      <c r="T181" s="51">
        <f>IF(M181="","",M181/VLOOKUP(A181,'Table 1'!$A$3:$E$999,5,FALSE))</f>
        <v>5.3760000000000006E-3</v>
      </c>
    </row>
    <row r="182" spans="1:20" s="139" customFormat="1" x14ac:dyDescent="0.2">
      <c r="A182" s="113" t="s">
        <v>117</v>
      </c>
      <c r="B182" s="113" t="s">
        <v>179</v>
      </c>
      <c r="C182" s="31" t="str">
        <f>IF(A182="","",LOOKUP(A182,'Table 1'!$A$3:$A$9999,'Table 1'!$I$3:$I$9999))</f>
        <v>SLE</v>
      </c>
      <c r="D182" s="120">
        <v>0.66300000000000003</v>
      </c>
      <c r="E182" s="66" t="s">
        <v>23</v>
      </c>
      <c r="F182" s="79">
        <v>6.0000000000000001E-3</v>
      </c>
      <c r="G182" s="70">
        <f t="shared" si="642"/>
        <v>1.2522907758094051E-2</v>
      </c>
      <c r="H182" s="76">
        <f t="shared" ref="H182" si="770">IF(D182="","",AVERAGE(D182:D186))</f>
        <v>0.65480000000000005</v>
      </c>
      <c r="I182" s="76">
        <f t="shared" ref="I182" si="771">IF(D182="","",_xlfn.STDEV.S(D182:D186))</f>
        <v>6.6483080554378708E-3</v>
      </c>
      <c r="J182" s="76">
        <f t="shared" si="645"/>
        <v>1.0153188844590516E-2</v>
      </c>
      <c r="K182" s="131">
        <f>IF(D182="","",D182*'Table 2'!D182)</f>
        <v>519.79200000000003</v>
      </c>
      <c r="L182" s="66" t="s">
        <v>23</v>
      </c>
      <c r="M182" s="134">
        <f>IF(D182="","",F182*'Table 2'!D182)</f>
        <v>4.7039999999999997</v>
      </c>
      <c r="N182" s="70">
        <f t="shared" si="646"/>
        <v>2.2406748696499924E-2</v>
      </c>
      <c r="O182" s="15">
        <f t="shared" ref="O182" si="772">IF(D182="","",AVERAGE(K182:K186))</f>
        <v>508.40039999999999</v>
      </c>
      <c r="P182" s="15">
        <f t="shared" ref="P182" si="773">IF(D182="","",_xlfn.STDEV.S(K182:K186))</f>
        <v>7.6997747564458123</v>
      </c>
      <c r="Q182" s="10">
        <f t="shared" si="649"/>
        <v>1.5145099721490802E-2</v>
      </c>
      <c r="R182" s="137">
        <f>IF(K182="","",K182/VLOOKUP('Table 3'!A182,'Table 1'!$A$3:$E$999,5,FALSE))</f>
        <v>1.0395840000000001</v>
      </c>
      <c r="S182" s="59" t="s">
        <v>23</v>
      </c>
      <c r="T182" s="53">
        <f>IF(M182="","",M182/VLOOKUP(A182,'Table 1'!$A$3:$E$999,5,FALSE))</f>
        <v>9.4079999999999997E-3</v>
      </c>
    </row>
    <row r="183" spans="1:20" s="139" customFormat="1" x14ac:dyDescent="0.2">
      <c r="A183" s="30" t="str">
        <f t="shared" ref="A183" si="774">IF(A182="","",A182)</f>
        <v>CIP0021</v>
      </c>
      <c r="B183" s="30" t="s">
        <v>179</v>
      </c>
      <c r="C183" s="30" t="str">
        <f>IF(A183="","",LOOKUP(A183,'Table 1'!$A$3:$A$9999,'Table 1'!$I$3:$I$9999))</f>
        <v>SLE</v>
      </c>
      <c r="D183" s="121">
        <v>0.65800000000000003</v>
      </c>
      <c r="E183" s="68" t="s">
        <v>23</v>
      </c>
      <c r="F183" s="80">
        <v>2E-3</v>
      </c>
      <c r="G183" s="71">
        <f t="shared" si="642"/>
        <v>4.8869883934025355E-3</v>
      </c>
      <c r="H183" s="77">
        <f t="shared" ref="H183" si="775">IF(D183="","",AVERAGE(D182:D186))</f>
        <v>0.65480000000000005</v>
      </c>
      <c r="I183" s="94">
        <f t="shared" ref="I183" si="776">IF(D183="","",_xlfn.STDEV.S(D182:D186))</f>
        <v>6.6483080554378708E-3</v>
      </c>
      <c r="J183" s="77">
        <f t="shared" si="645"/>
        <v>1.0153188844590516E-2</v>
      </c>
      <c r="K183" s="132">
        <f>IF(D183="","",D183*'Table 2'!D183)</f>
        <v>507.976</v>
      </c>
      <c r="L183" s="68" t="s">
        <v>23</v>
      </c>
      <c r="M183" s="135">
        <f>IF(D183="","",F183*'Table 2'!D183)</f>
        <v>1.544</v>
      </c>
      <c r="N183" s="71">
        <f t="shared" si="646"/>
        <v>-8.3477511032641093E-4</v>
      </c>
      <c r="O183" s="14">
        <f t="shared" ref="O183" si="777">IF(D183="","",AVERAGE(K182:K186))</f>
        <v>508.40039999999999</v>
      </c>
      <c r="P183" s="73">
        <f t="shared" ref="P183" si="778">IF(D183="","",_xlfn.STDEV.S(K182:K186))</f>
        <v>7.6997747564458123</v>
      </c>
      <c r="Q183" s="9">
        <f t="shared" si="649"/>
        <v>1.5145099721490802E-2</v>
      </c>
      <c r="R183" s="126">
        <f>IF(K183="","",K183/VLOOKUP('Table 3'!A183,'Table 1'!$A$3:$E$999,5,FALSE))</f>
        <v>1.015952</v>
      </c>
      <c r="S183" s="58" t="s">
        <v>23</v>
      </c>
      <c r="T183" s="52">
        <f>IF(M183="","",M183/VLOOKUP(A183,'Table 1'!$A$3:$E$999,5,FALSE))</f>
        <v>3.088E-3</v>
      </c>
    </row>
    <row r="184" spans="1:20" s="139" customFormat="1" x14ac:dyDescent="0.2">
      <c r="A184" s="30" t="str">
        <f t="shared" ref="A184" si="779">IF(A182="","",A182)</f>
        <v>CIP0021</v>
      </c>
      <c r="B184" s="30" t="s">
        <v>179</v>
      </c>
      <c r="C184" s="30" t="str">
        <f>IF(A184="","",LOOKUP(A184,'Table 1'!$A$3:$A$9999,'Table 1'!$I$3:$I$9999))</f>
        <v>SLE</v>
      </c>
      <c r="D184" s="121">
        <v>0.64700000000000002</v>
      </c>
      <c r="E184" s="68" t="s">
        <v>23</v>
      </c>
      <c r="F184" s="80">
        <v>4.0000000000000001E-3</v>
      </c>
      <c r="G184" s="71">
        <f t="shared" si="642"/>
        <v>-1.1912034208918797E-2</v>
      </c>
      <c r="H184" s="77">
        <f t="shared" ref="H184" si="780">IF(D184="","",AVERAGE(D182:D186))</f>
        <v>0.65480000000000005</v>
      </c>
      <c r="I184" s="94">
        <f t="shared" ref="I184" si="781">IF(D184="","",_xlfn.STDEV.S(D182:D186))</f>
        <v>6.6483080554378708E-3</v>
      </c>
      <c r="J184" s="77">
        <f t="shared" si="645"/>
        <v>1.0153188844590516E-2</v>
      </c>
      <c r="K184" s="132">
        <f>IF(D184="","",D184*'Table 2'!D184)</f>
        <v>498.19</v>
      </c>
      <c r="L184" s="68" t="s">
        <v>23</v>
      </c>
      <c r="M184" s="135">
        <f>IF(D184="","",F184*'Table 2'!D184)</f>
        <v>3.08</v>
      </c>
      <c r="N184" s="71">
        <f t="shared" si="646"/>
        <v>-2.0083383097259547E-2</v>
      </c>
      <c r="O184" s="14">
        <f t="shared" ref="O184" si="782">IF(D184="","",AVERAGE(K182:K186))</f>
        <v>508.40039999999999</v>
      </c>
      <c r="P184" s="73">
        <f t="shared" ref="P184" si="783">IF(D184="","",_xlfn.STDEV.S(K182:K186))</f>
        <v>7.6997747564458123</v>
      </c>
      <c r="Q184" s="9">
        <f t="shared" si="649"/>
        <v>1.5145099721490802E-2</v>
      </c>
      <c r="R184" s="126">
        <f>IF(K184="","",K184/VLOOKUP('Table 3'!A184,'Table 1'!$A$3:$E$999,5,FALSE))</f>
        <v>0.99638000000000004</v>
      </c>
      <c r="S184" s="58" t="s">
        <v>23</v>
      </c>
      <c r="T184" s="52">
        <f>IF(M184="","",M184/VLOOKUP(A184,'Table 1'!$A$3:$E$999,5,FALSE))</f>
        <v>6.1600000000000005E-3</v>
      </c>
    </row>
    <row r="185" spans="1:20" s="139" customFormat="1" x14ac:dyDescent="0.2">
      <c r="A185" s="30" t="str">
        <f t="shared" ref="A185" si="784">IF(A182="","",A182)</f>
        <v>CIP0021</v>
      </c>
      <c r="B185" s="30" t="s">
        <v>179</v>
      </c>
      <c r="C185" s="30" t="str">
        <f>IF(A185="","",LOOKUP(A185,'Table 1'!$A$3:$A$9999,'Table 1'!$I$3:$I$9999))</f>
        <v>SLE</v>
      </c>
      <c r="D185" s="121">
        <v>0.65700000000000003</v>
      </c>
      <c r="E185" s="68" t="s">
        <v>23</v>
      </c>
      <c r="F185" s="80">
        <v>3.0000000000000001E-3</v>
      </c>
      <c r="G185" s="71">
        <f t="shared" si="642"/>
        <v>3.3598045204642326E-3</v>
      </c>
      <c r="H185" s="77">
        <f t="shared" ref="H185" si="785">IF(D185="","",AVERAGE(D182:D186))</f>
        <v>0.65480000000000005</v>
      </c>
      <c r="I185" s="94">
        <f t="shared" ref="I185" si="786">IF(D185="","",_xlfn.STDEV.S(D182:D186))</f>
        <v>6.6483080554378708E-3</v>
      </c>
      <c r="J185" s="77">
        <f t="shared" si="645"/>
        <v>1.0153188844590516E-2</v>
      </c>
      <c r="K185" s="132">
        <f>IF(D185="","",D185*'Table 2'!D185)</f>
        <v>509.17500000000001</v>
      </c>
      <c r="L185" s="68" t="s">
        <v>23</v>
      </c>
      <c r="M185" s="135">
        <f>IF(D185="","",F185*'Table 2'!D185)</f>
        <v>2.3250000000000002</v>
      </c>
      <c r="N185" s="71">
        <f t="shared" si="646"/>
        <v>1.5236022630981817E-3</v>
      </c>
      <c r="O185" s="14">
        <f t="shared" ref="O185" si="787">IF(D185="","",AVERAGE(K182:K186))</f>
        <v>508.40039999999999</v>
      </c>
      <c r="P185" s="73">
        <f t="shared" ref="P185" si="788">IF(D185="","",_xlfn.STDEV.S(K182:K186))</f>
        <v>7.6997747564458123</v>
      </c>
      <c r="Q185" s="9">
        <f t="shared" si="649"/>
        <v>1.5145099721490802E-2</v>
      </c>
      <c r="R185" s="126">
        <f>IF(K185="","",K185/VLOOKUP('Table 3'!A185,'Table 1'!$A$3:$E$999,5,FALSE))</f>
        <v>1.0183500000000001</v>
      </c>
      <c r="S185" s="58" t="s">
        <v>23</v>
      </c>
      <c r="T185" s="52">
        <f>IF(M185="","",M185/VLOOKUP(A185,'Table 1'!$A$3:$E$999,5,FALSE))</f>
        <v>4.6500000000000005E-3</v>
      </c>
    </row>
    <row r="186" spans="1:20" s="139" customFormat="1" ht="16" thickBot="1" x14ac:dyDescent="0.25">
      <c r="A186" s="29" t="str">
        <f t="shared" ref="A186" si="789">IF(A182="","",A182)</f>
        <v>CIP0021</v>
      </c>
      <c r="B186" s="29" t="s">
        <v>179</v>
      </c>
      <c r="C186" s="29" t="str">
        <f>IF(A186="","",LOOKUP(A186,'Table 1'!$A$3:$A$9999,'Table 1'!$I$3:$I$9999))</f>
        <v>SLE</v>
      </c>
      <c r="D186" s="122">
        <v>0.64900000000000002</v>
      </c>
      <c r="E186" s="67" t="s">
        <v>23</v>
      </c>
      <c r="F186" s="81">
        <v>4.0000000000000001E-3</v>
      </c>
      <c r="G186" s="72">
        <f t="shared" si="642"/>
        <v>-8.8576664630421915E-3</v>
      </c>
      <c r="H186" s="78">
        <f t="shared" ref="H186" si="790">IF(D186="","",AVERAGE(D182:D186))</f>
        <v>0.65480000000000005</v>
      </c>
      <c r="I186" s="93">
        <f t="shared" ref="I186" si="791">IF(D186="","",_xlfn.STDEV.S(D182:D186))</f>
        <v>6.6483080554378708E-3</v>
      </c>
      <c r="J186" s="78">
        <f t="shared" si="645"/>
        <v>1.0153188844590516E-2</v>
      </c>
      <c r="K186" s="133">
        <f>IF(D186="","",D186*'Table 2'!D186)</f>
        <v>506.86900000000003</v>
      </c>
      <c r="L186" s="67" t="s">
        <v>23</v>
      </c>
      <c r="M186" s="136">
        <f>IF(D186="","",F186*'Table 2'!D186)</f>
        <v>3.1240000000000001</v>
      </c>
      <c r="N186" s="72">
        <f t="shared" si="646"/>
        <v>-3.0121927520119227E-3</v>
      </c>
      <c r="O186" s="13">
        <f t="shared" ref="O186" si="792">IF(D186="","",AVERAGE(K182:K186))</f>
        <v>508.40039999999999</v>
      </c>
      <c r="P186" s="74">
        <f t="shared" ref="P186" si="793">IF(D186="","",_xlfn.STDEV.S(K182:K186))</f>
        <v>7.6997747564458123</v>
      </c>
      <c r="Q186" s="8">
        <f t="shared" si="649"/>
        <v>1.5145099721490802E-2</v>
      </c>
      <c r="R186" s="127">
        <f>IF(K186="","",K186/VLOOKUP('Table 3'!A186,'Table 1'!$A$3:$E$999,5,FALSE))</f>
        <v>1.013738</v>
      </c>
      <c r="S186" s="57" t="s">
        <v>23</v>
      </c>
      <c r="T186" s="51">
        <f>IF(M186="","",M186/VLOOKUP(A186,'Table 1'!$A$3:$E$999,5,FALSE))</f>
        <v>6.2480000000000001E-3</v>
      </c>
    </row>
    <row r="187" spans="1:20" s="139" customFormat="1" x14ac:dyDescent="0.2">
      <c r="A187" s="113" t="s">
        <v>117</v>
      </c>
      <c r="B187" s="113" t="s">
        <v>174</v>
      </c>
      <c r="C187" s="31" t="str">
        <f>IF(A187="","",LOOKUP(A187,'Table 1'!$A$3:$A$9999,'Table 1'!$I$3:$I$9999))</f>
        <v>SLE</v>
      </c>
      <c r="D187" s="120">
        <v>0.63300000000000001</v>
      </c>
      <c r="E187" s="66" t="s">
        <v>23</v>
      </c>
      <c r="F187" s="79">
        <v>4.0000000000000001E-3</v>
      </c>
      <c r="G187" s="70">
        <f t="shared" si="642"/>
        <v>-1.9820377825952525E-2</v>
      </c>
      <c r="H187" s="76">
        <f t="shared" ref="H187" si="794">IF(D187="","",AVERAGE(D187:D191))</f>
        <v>0.64580000000000015</v>
      </c>
      <c r="I187" s="76">
        <f t="shared" ref="I187" si="795">IF(D187="","",_xlfn.STDEV.S(D187:D191))</f>
        <v>1.2029131306956469E-2</v>
      </c>
      <c r="J187" s="76">
        <f t="shared" si="645"/>
        <v>1.8626713079833487E-2</v>
      </c>
      <c r="K187" s="131">
        <f>IF(D187="","",D187*'Table 2'!D187)</f>
        <v>486.14400000000001</v>
      </c>
      <c r="L187" s="66" t="s">
        <v>23</v>
      </c>
      <c r="M187" s="134">
        <f>IF(D187="","",F187*'Table 2'!D187)</f>
        <v>3.0720000000000001</v>
      </c>
      <c r="N187" s="70">
        <f t="shared" si="646"/>
        <v>-2.9650370420048932E-2</v>
      </c>
      <c r="O187" s="15">
        <f t="shared" ref="O187" si="796">IF(D187="","",AVERAGE(K187:K191))</f>
        <v>500.99880000000002</v>
      </c>
      <c r="P187" s="15">
        <f t="shared" ref="P187" si="797">IF(D187="","",_xlfn.STDEV.S(K187:K191))</f>
        <v>15.305536749817062</v>
      </c>
      <c r="Q187" s="10">
        <f t="shared" si="649"/>
        <v>3.0550046726293679E-2</v>
      </c>
      <c r="R187" s="137">
        <f>IF(K187="","",K187/VLOOKUP('Table 3'!A187,'Table 1'!$A$3:$E$999,5,FALSE))</f>
        <v>0.97228800000000004</v>
      </c>
      <c r="S187" s="59" t="s">
        <v>23</v>
      </c>
      <c r="T187" s="53">
        <f>IF(M187="","",M187/VLOOKUP(A187,'Table 1'!$A$3:$E$999,5,FALSE))</f>
        <v>6.1440000000000002E-3</v>
      </c>
    </row>
    <row r="188" spans="1:20" s="139" customFormat="1" x14ac:dyDescent="0.2">
      <c r="A188" s="30" t="str">
        <f t="shared" ref="A188" si="798">IF(A187="","",A187)</f>
        <v>CIP0021</v>
      </c>
      <c r="B188" s="30" t="s">
        <v>174</v>
      </c>
      <c r="C188" s="30" t="str">
        <f>IF(A188="","",LOOKUP(A188,'Table 1'!$A$3:$A$9999,'Table 1'!$I$3:$I$9999))</f>
        <v>SLE</v>
      </c>
      <c r="D188" s="121">
        <v>0.64100000000000001</v>
      </c>
      <c r="E188" s="68" t="s">
        <v>23</v>
      </c>
      <c r="F188" s="80">
        <v>4.0000000000000001E-3</v>
      </c>
      <c r="G188" s="71">
        <f t="shared" si="642"/>
        <v>-7.4326416847323266E-3</v>
      </c>
      <c r="H188" s="77">
        <f t="shared" ref="H188" si="799">IF(D188="","",AVERAGE(D187:D191))</f>
        <v>0.64580000000000015</v>
      </c>
      <c r="I188" s="94">
        <f t="shared" ref="I188" si="800">IF(D188="","",_xlfn.STDEV.S(D187:D191))</f>
        <v>1.2029131306956469E-2</v>
      </c>
      <c r="J188" s="77">
        <f t="shared" si="645"/>
        <v>1.8626713079833487E-2</v>
      </c>
      <c r="K188" s="132">
        <f>IF(D188="","",D188*'Table 2'!D188)</f>
        <v>508.95400000000001</v>
      </c>
      <c r="L188" s="68" t="s">
        <v>23</v>
      </c>
      <c r="M188" s="135">
        <f>IF(D188="","",F188*'Table 2'!D188)</f>
        <v>3.1760000000000002</v>
      </c>
      <c r="N188" s="71">
        <f t="shared" si="646"/>
        <v>1.5878680747339096E-2</v>
      </c>
      <c r="O188" s="14">
        <f t="shared" ref="O188" si="801">IF(D188="","",AVERAGE(K187:K191))</f>
        <v>500.99880000000002</v>
      </c>
      <c r="P188" s="73">
        <f t="shared" ref="P188" si="802">IF(D188="","",_xlfn.STDEV.S(K187:K191))</f>
        <v>15.305536749817062</v>
      </c>
      <c r="Q188" s="9">
        <f t="shared" si="649"/>
        <v>3.0550046726293679E-2</v>
      </c>
      <c r="R188" s="126">
        <f>IF(K188="","",K188/VLOOKUP('Table 3'!A188,'Table 1'!$A$3:$E$999,5,FALSE))</f>
        <v>1.017908</v>
      </c>
      <c r="S188" s="58" t="s">
        <v>23</v>
      </c>
      <c r="T188" s="52">
        <f>IF(M188="","",M188/VLOOKUP(A188,'Table 1'!$A$3:$E$999,5,FALSE))</f>
        <v>6.352E-3</v>
      </c>
    </row>
    <row r="189" spans="1:20" s="139" customFormat="1" x14ac:dyDescent="0.2">
      <c r="A189" s="30" t="str">
        <f t="shared" ref="A189" si="803">IF(A187="","",A187)</f>
        <v>CIP0021</v>
      </c>
      <c r="B189" s="30" t="s">
        <v>174</v>
      </c>
      <c r="C189" s="30" t="str">
        <f>IF(A189="","",LOOKUP(A189,'Table 1'!$A$3:$A$9999,'Table 1'!$I$3:$I$9999))</f>
        <v>SLE</v>
      </c>
      <c r="D189" s="121">
        <v>0.66400000000000003</v>
      </c>
      <c r="E189" s="68" t="s">
        <v>23</v>
      </c>
      <c r="F189" s="80">
        <v>4.0000000000000001E-3</v>
      </c>
      <c r="G189" s="71">
        <f t="shared" si="642"/>
        <v>2.818209972127575E-2</v>
      </c>
      <c r="H189" s="77">
        <f t="shared" ref="H189" si="804">IF(D189="","",AVERAGE(D187:D191))</f>
        <v>0.64580000000000015</v>
      </c>
      <c r="I189" s="94">
        <f t="shared" ref="I189" si="805">IF(D189="","",_xlfn.STDEV.S(D187:D191))</f>
        <v>1.2029131306956469E-2</v>
      </c>
      <c r="J189" s="77">
        <f t="shared" si="645"/>
        <v>1.8626713079833487E-2</v>
      </c>
      <c r="K189" s="132">
        <f>IF(D189="","",D189*'Table 2'!D189)</f>
        <v>503.976</v>
      </c>
      <c r="L189" s="68" t="s">
        <v>23</v>
      </c>
      <c r="M189" s="135">
        <f>IF(D189="","",F189*'Table 2'!D189)</f>
        <v>3.036</v>
      </c>
      <c r="N189" s="71">
        <f t="shared" si="646"/>
        <v>5.9425292036627275E-3</v>
      </c>
      <c r="O189" s="14">
        <f t="shared" ref="O189" si="806">IF(D189="","",AVERAGE(K187:K191))</f>
        <v>500.99880000000002</v>
      </c>
      <c r="P189" s="73">
        <f t="shared" ref="P189" si="807">IF(D189="","",_xlfn.STDEV.S(K187:K191))</f>
        <v>15.305536749817062</v>
      </c>
      <c r="Q189" s="9">
        <f t="shared" si="649"/>
        <v>3.0550046726293679E-2</v>
      </c>
      <c r="R189" s="126">
        <f>IF(K189="","",K189/VLOOKUP('Table 3'!A189,'Table 1'!$A$3:$E$999,5,FALSE))</f>
        <v>1.007952</v>
      </c>
      <c r="S189" s="58" t="s">
        <v>23</v>
      </c>
      <c r="T189" s="52">
        <f>IF(M189="","",M189/VLOOKUP(A189,'Table 1'!$A$3:$E$999,5,FALSE))</f>
        <v>6.0720000000000001E-3</v>
      </c>
    </row>
    <row r="190" spans="1:20" s="139" customFormat="1" x14ac:dyDescent="0.2">
      <c r="A190" s="30" t="str">
        <f t="shared" ref="A190" si="808">IF(A187="","",A187)</f>
        <v>CIP0021</v>
      </c>
      <c r="B190" s="30" t="s">
        <v>174</v>
      </c>
      <c r="C190" s="30" t="str">
        <f>IF(A190="","",LOOKUP(A190,'Table 1'!$A$3:$A$9999,'Table 1'!$I$3:$I$9999))</f>
        <v>SLE</v>
      </c>
      <c r="D190" s="121">
        <v>0.65100000000000002</v>
      </c>
      <c r="E190" s="68" t="s">
        <v>23</v>
      </c>
      <c r="F190" s="80">
        <v>5.0000000000000001E-3</v>
      </c>
      <c r="G190" s="71">
        <f t="shared" si="642"/>
        <v>8.0520284917929234E-3</v>
      </c>
      <c r="H190" s="77">
        <f t="shared" ref="H190" si="809">IF(D190="","",AVERAGE(D187:D191))</f>
        <v>0.64580000000000015</v>
      </c>
      <c r="I190" s="94">
        <f t="shared" ref="I190" si="810">IF(D190="","",_xlfn.STDEV.S(D187:D191))</f>
        <v>1.2029131306956469E-2</v>
      </c>
      <c r="J190" s="77">
        <f t="shared" si="645"/>
        <v>1.8626713079833487E-2</v>
      </c>
      <c r="K190" s="132">
        <f>IF(D190="","",D190*'Table 2'!D190)</f>
        <v>520.80000000000007</v>
      </c>
      <c r="L190" s="68" t="s">
        <v>23</v>
      </c>
      <c r="M190" s="135">
        <f>IF(D190="","",F190*'Table 2'!D190)</f>
        <v>4</v>
      </c>
      <c r="N190" s="71">
        <f t="shared" si="646"/>
        <v>3.9523447960354494E-2</v>
      </c>
      <c r="O190" s="14">
        <f t="shared" ref="O190" si="811">IF(D190="","",AVERAGE(K187:K191))</f>
        <v>500.99880000000002</v>
      </c>
      <c r="P190" s="73">
        <f t="shared" ref="P190" si="812">IF(D190="","",_xlfn.STDEV.S(K187:K191))</f>
        <v>15.305536749817062</v>
      </c>
      <c r="Q190" s="9">
        <f t="shared" si="649"/>
        <v>3.0550046726293679E-2</v>
      </c>
      <c r="R190" s="126">
        <f>IF(K190="","",K190/VLOOKUP('Table 3'!A190,'Table 1'!$A$3:$E$999,5,FALSE))</f>
        <v>1.0416000000000001</v>
      </c>
      <c r="S190" s="58" t="s">
        <v>23</v>
      </c>
      <c r="T190" s="52">
        <f>IF(M190="","",M190/VLOOKUP(A190,'Table 1'!$A$3:$E$999,5,FALSE))</f>
        <v>8.0000000000000002E-3</v>
      </c>
    </row>
    <row r="191" spans="1:20" s="139" customFormat="1" ht="16" thickBot="1" x14ac:dyDescent="0.25">
      <c r="A191" s="29" t="str">
        <f t="shared" ref="A191" si="813">IF(A187="","",A187)</f>
        <v>CIP0021</v>
      </c>
      <c r="B191" s="29" t="s">
        <v>174</v>
      </c>
      <c r="C191" s="29" t="str">
        <f>IF(A191="","",LOOKUP(A191,'Table 1'!$A$3:$A$9999,'Table 1'!$I$3:$I$9999))</f>
        <v>SLE</v>
      </c>
      <c r="D191" s="122">
        <v>0.64</v>
      </c>
      <c r="E191" s="67" t="s">
        <v>23</v>
      </c>
      <c r="F191" s="81">
        <v>4.0000000000000001E-3</v>
      </c>
      <c r="G191" s="72">
        <f t="shared" si="642"/>
        <v>-8.9811087023848515E-3</v>
      </c>
      <c r="H191" s="78">
        <f t="shared" ref="H191" si="814">IF(D191="","",AVERAGE(D187:D191))</f>
        <v>0.64580000000000015</v>
      </c>
      <c r="I191" s="93">
        <f t="shared" ref="I191" si="815">IF(D191="","",_xlfn.STDEV.S(D187:D191))</f>
        <v>1.2029131306956469E-2</v>
      </c>
      <c r="J191" s="78">
        <f t="shared" si="645"/>
        <v>1.8626713079833487E-2</v>
      </c>
      <c r="K191" s="133">
        <f>IF(D191="","",D191*'Table 2'!D191)</f>
        <v>485.12</v>
      </c>
      <c r="L191" s="67" t="s">
        <v>23</v>
      </c>
      <c r="M191" s="136">
        <f>IF(D191="","",F191*'Table 2'!D191)</f>
        <v>3.032</v>
      </c>
      <c r="N191" s="72">
        <f t="shared" si="646"/>
        <v>-3.1694287491307385E-2</v>
      </c>
      <c r="O191" s="13">
        <f t="shared" ref="O191" si="816">IF(D191="","",AVERAGE(K187:K191))</f>
        <v>500.99880000000002</v>
      </c>
      <c r="P191" s="74">
        <f t="shared" ref="P191" si="817">IF(D191="","",_xlfn.STDEV.S(K187:K191))</f>
        <v>15.305536749817062</v>
      </c>
      <c r="Q191" s="8">
        <f t="shared" si="649"/>
        <v>3.0550046726293679E-2</v>
      </c>
      <c r="R191" s="127">
        <f>IF(K191="","",K191/VLOOKUP('Table 3'!A191,'Table 1'!$A$3:$E$999,5,FALSE))</f>
        <v>0.97023999999999999</v>
      </c>
      <c r="S191" s="57" t="s">
        <v>23</v>
      </c>
      <c r="T191" s="51">
        <f>IF(M191="","",M191/VLOOKUP(A191,'Table 1'!$A$3:$E$999,5,FALSE))</f>
        <v>6.0639999999999999E-3</v>
      </c>
    </row>
    <row r="192" spans="1:20" s="139" customFormat="1" x14ac:dyDescent="0.2">
      <c r="A192" s="113" t="s">
        <v>122</v>
      </c>
      <c r="B192" s="113"/>
      <c r="C192" s="31" t="str">
        <f>IF(A192="","",LOOKUP(A192,'Table 1'!$A$3:$A$9999,'Table 1'!$I$3:$I$9999))</f>
        <v>SLE</v>
      </c>
      <c r="D192" s="120">
        <v>0.65700000000000003</v>
      </c>
      <c r="E192" s="66" t="s">
        <v>23</v>
      </c>
      <c r="F192" s="79">
        <v>1E-3</v>
      </c>
      <c r="G192" s="70">
        <f t="shared" si="642"/>
        <v>-1.8989745537409395E-3</v>
      </c>
      <c r="H192" s="76">
        <f t="shared" ref="H192" si="818">IF(D192="","",AVERAGE(D192:D196))</f>
        <v>0.65825</v>
      </c>
      <c r="I192" s="76">
        <f t="shared" ref="I192" si="819">IF(D192="","",_xlfn.STDEV.S(D192:D196))</f>
        <v>9.5000000000000084E-3</v>
      </c>
      <c r="J192" s="76">
        <f t="shared" si="645"/>
        <v>1.4432206608431459E-2</v>
      </c>
      <c r="K192" s="131">
        <f>IF(D192="","",D192*'Table 2'!D192)</f>
        <v>517.71600000000001</v>
      </c>
      <c r="L192" s="66" t="s">
        <v>23</v>
      </c>
      <c r="M192" s="134">
        <f>IF(D192="","",F192*'Table 2'!D192)</f>
        <v>0.78800000000000003</v>
      </c>
      <c r="N192" s="70">
        <f t="shared" si="646"/>
        <v>1.1143819874699708E-2</v>
      </c>
      <c r="O192" s="15">
        <f t="shared" ref="O192" si="820">IF(D192="","",AVERAGE(K192:K196))</f>
        <v>512.01025000000004</v>
      </c>
      <c r="P192" s="15">
        <f t="shared" ref="P192" si="821">IF(D192="","",_xlfn.STDEV.S(K192:K196))</f>
        <v>13.521266813801141</v>
      </c>
      <c r="Q192" s="10">
        <f t="shared" si="649"/>
        <v>2.6408195566008961E-2</v>
      </c>
      <c r="R192" s="137">
        <f>IF(K192="","",K192/VLOOKUP('Table 3'!A192,'Table 1'!$A$3:$E$999,5,FALSE))</f>
        <v>1.0354319999999999</v>
      </c>
      <c r="S192" s="59" t="s">
        <v>23</v>
      </c>
      <c r="T192" s="53">
        <f>IF(M192="","",M192/VLOOKUP(A192,'Table 1'!$A$3:$E$999,5,FALSE))</f>
        <v>1.5760000000000001E-3</v>
      </c>
    </row>
    <row r="193" spans="1:20" s="139" customFormat="1" x14ac:dyDescent="0.2">
      <c r="A193" s="30" t="str">
        <f t="shared" ref="A193" si="822">IF(A192="","",A192)</f>
        <v>CIP0022</v>
      </c>
      <c r="B193" s="30"/>
      <c r="C193" s="30" t="str">
        <f>IF(A193="","",LOOKUP(A193,'Table 1'!$A$3:$A$9999,'Table 1'!$I$3:$I$9999))</f>
        <v>SLE</v>
      </c>
      <c r="D193" s="121">
        <v>0.67100000000000004</v>
      </c>
      <c r="E193" s="68" t="s">
        <v>23</v>
      </c>
      <c r="F193" s="80">
        <v>1E-3</v>
      </c>
      <c r="G193" s="71">
        <f t="shared" si="642"/>
        <v>1.9369540448158053E-2</v>
      </c>
      <c r="H193" s="77">
        <f t="shared" ref="H193" si="823">IF(D193="","",AVERAGE(D192:D196))</f>
        <v>0.65825</v>
      </c>
      <c r="I193" s="94">
        <f t="shared" ref="I193" si="824">IF(D193="","",_xlfn.STDEV.S(D192:D196))</f>
        <v>9.5000000000000084E-3</v>
      </c>
      <c r="J193" s="77">
        <f t="shared" si="645"/>
        <v>1.4432206608431459E-2</v>
      </c>
      <c r="K193" s="132">
        <f>IF(D193="","",D193*'Table 2'!D193)</f>
        <v>526.73500000000001</v>
      </c>
      <c r="L193" s="68" t="s">
        <v>23</v>
      </c>
      <c r="M193" s="135">
        <f>IF(D193="","",F193*'Table 2'!D193)</f>
        <v>0.78500000000000003</v>
      </c>
      <c r="N193" s="71">
        <f t="shared" si="646"/>
        <v>2.8758701608024392E-2</v>
      </c>
      <c r="O193" s="14">
        <f t="shared" ref="O193" si="825">IF(D193="","",AVERAGE(K192:K196))</f>
        <v>512.01025000000004</v>
      </c>
      <c r="P193" s="73">
        <f t="shared" ref="P193" si="826">IF(D193="","",_xlfn.STDEV.S(K192:K196))</f>
        <v>13.521266813801141</v>
      </c>
      <c r="Q193" s="9">
        <f t="shared" si="649"/>
        <v>2.6408195566008961E-2</v>
      </c>
      <c r="R193" s="126">
        <f>IF(K193="","",K193/VLOOKUP('Table 3'!A193,'Table 1'!$A$3:$E$999,5,FALSE))</f>
        <v>1.0534700000000001</v>
      </c>
      <c r="S193" s="58" t="s">
        <v>23</v>
      </c>
      <c r="T193" s="52">
        <f>IF(M193="","",M193/VLOOKUP(A193,'Table 1'!$A$3:$E$999,5,FALSE))</f>
        <v>1.57E-3</v>
      </c>
    </row>
    <row r="194" spans="1:20" s="139" customFormat="1" x14ac:dyDescent="0.2">
      <c r="A194" s="30" t="str">
        <f t="shared" ref="A194" si="827">IF(A192="","",A192)</f>
        <v>CIP0022</v>
      </c>
      <c r="B194" s="30"/>
      <c r="C194" s="30" t="str">
        <f>IF(A194="","",LOOKUP(A194,'Table 1'!$A$3:$A$9999,'Table 1'!$I$3:$I$9999))</f>
        <v>SLE</v>
      </c>
      <c r="D194" s="121">
        <v>0.64800000000000002</v>
      </c>
      <c r="E194" s="68" t="s">
        <v>23</v>
      </c>
      <c r="F194" s="80">
        <v>2E-3</v>
      </c>
      <c r="G194" s="71">
        <f t="shared" si="642"/>
        <v>-1.5571591340676006E-2</v>
      </c>
      <c r="H194" s="77">
        <f t="shared" ref="H194" si="828">IF(D194="","",AVERAGE(D192:D196))</f>
        <v>0.65825</v>
      </c>
      <c r="I194" s="94">
        <f t="shared" ref="I194" si="829">IF(D194="","",_xlfn.STDEV.S(D192:D196))</f>
        <v>9.5000000000000084E-3</v>
      </c>
      <c r="J194" s="77">
        <f t="shared" si="645"/>
        <v>1.4432206608431459E-2</v>
      </c>
      <c r="K194" s="132">
        <f>IF(D194="","",D194*'Table 2'!D194)</f>
        <v>495.072</v>
      </c>
      <c r="L194" s="68" t="s">
        <v>23</v>
      </c>
      <c r="M194" s="135">
        <f>IF(D194="","",F194*'Table 2'!D194)</f>
        <v>1.528</v>
      </c>
      <c r="N194" s="71">
        <f t="shared" si="646"/>
        <v>-3.3081857247975091E-2</v>
      </c>
      <c r="O194" s="14">
        <f t="shared" ref="O194" si="830">IF(D194="","",AVERAGE(K192:K196))</f>
        <v>512.01025000000004</v>
      </c>
      <c r="P194" s="73">
        <f t="shared" ref="P194" si="831">IF(D194="","",_xlfn.STDEV.S(K192:K196))</f>
        <v>13.521266813801141</v>
      </c>
      <c r="Q194" s="9">
        <f t="shared" si="649"/>
        <v>2.6408195566008961E-2</v>
      </c>
      <c r="R194" s="126">
        <f>IF(K194="","",K194/VLOOKUP('Table 3'!A194,'Table 1'!$A$3:$E$999,5,FALSE))</f>
        <v>0.99014400000000002</v>
      </c>
      <c r="S194" s="58" t="s">
        <v>23</v>
      </c>
      <c r="T194" s="52">
        <f>IF(M194="","",M194/VLOOKUP(A194,'Table 1'!$A$3:$E$999,5,FALSE))</f>
        <v>3.0560000000000001E-3</v>
      </c>
    </row>
    <row r="195" spans="1:20" s="139" customFormat="1" x14ac:dyDescent="0.2">
      <c r="A195" s="30" t="str">
        <f t="shared" ref="A195" si="832">IF(A192="","",A192)</f>
        <v>CIP0022</v>
      </c>
      <c r="B195" s="30"/>
      <c r="C195" s="30" t="str">
        <f>IF(A195="","",LOOKUP(A195,'Table 1'!$A$3:$A$9999,'Table 1'!$I$3:$I$9999))</f>
        <v>SLE</v>
      </c>
      <c r="D195" s="121"/>
      <c r="E195" s="68" t="s">
        <v>23</v>
      </c>
      <c r="F195" s="80"/>
      <c r="G195" s="71" t="str">
        <f t="shared" si="642"/>
        <v/>
      </c>
      <c r="H195" s="77" t="str">
        <f t="shared" ref="H195" si="833">IF(D195="","",AVERAGE(D192:D196))</f>
        <v/>
      </c>
      <c r="I195" s="94" t="str">
        <f t="shared" ref="I195" si="834">IF(D195="","",_xlfn.STDEV.S(D192:D196))</f>
        <v/>
      </c>
      <c r="J195" s="77" t="str">
        <f t="shared" si="645"/>
        <v/>
      </c>
      <c r="K195" s="132" t="str">
        <f>IF(D195="","",D195*'Table 2'!D195)</f>
        <v/>
      </c>
      <c r="L195" s="68" t="s">
        <v>23</v>
      </c>
      <c r="M195" s="135" t="str">
        <f>IF(D195="","",F195*'Table 2'!D195)</f>
        <v/>
      </c>
      <c r="N195" s="71" t="str">
        <f t="shared" si="646"/>
        <v/>
      </c>
      <c r="O195" s="14" t="str">
        <f t="shared" ref="O195" si="835">IF(D195="","",AVERAGE(K192:K196))</f>
        <v/>
      </c>
      <c r="P195" s="73" t="str">
        <f t="shared" ref="P195" si="836">IF(D195="","",_xlfn.STDEV.S(K192:K196))</f>
        <v/>
      </c>
      <c r="Q195" s="9" t="str">
        <f t="shared" si="649"/>
        <v/>
      </c>
      <c r="R195" s="126" t="str">
        <f>IF(K195="","",K195/VLOOKUP('Table 3'!A195,'Table 1'!$A$3:$E$999,5,FALSE))</f>
        <v/>
      </c>
      <c r="S195" s="58" t="s">
        <v>23</v>
      </c>
      <c r="T195" s="52" t="str">
        <f>IF(M195="","",M195/VLOOKUP(A195,'Table 1'!$A$3:$E$999,5,FALSE))</f>
        <v/>
      </c>
    </row>
    <row r="196" spans="1:20" s="139" customFormat="1" ht="16" thickBot="1" x14ac:dyDescent="0.25">
      <c r="A196" s="29" t="str">
        <f t="shared" ref="A196" si="837">IF(A192="","",A192)</f>
        <v>CIP0022</v>
      </c>
      <c r="B196" s="29"/>
      <c r="C196" s="29" t="str">
        <f>IF(A196="","",LOOKUP(A196,'Table 1'!$A$3:$A$9999,'Table 1'!$I$3:$I$9999))</f>
        <v>SLE</v>
      </c>
      <c r="D196" s="122">
        <v>0.65700000000000003</v>
      </c>
      <c r="E196" s="67" t="s">
        <v>23</v>
      </c>
      <c r="F196" s="81">
        <v>1E-3</v>
      </c>
      <c r="G196" s="72">
        <f t="shared" si="642"/>
        <v>-1.8989745537409395E-3</v>
      </c>
      <c r="H196" s="78">
        <f t="shared" ref="H196" si="838">IF(D196="","",AVERAGE(D192:D196))</f>
        <v>0.65825</v>
      </c>
      <c r="I196" s="93">
        <f t="shared" ref="I196" si="839">IF(D196="","",_xlfn.STDEV.S(D192:D196))</f>
        <v>9.5000000000000084E-3</v>
      </c>
      <c r="J196" s="78">
        <f t="shared" si="645"/>
        <v>1.4432206608431459E-2</v>
      </c>
      <c r="K196" s="133">
        <f>IF(D196="","",D196*'Table 2'!D196)</f>
        <v>508.51800000000003</v>
      </c>
      <c r="L196" s="67" t="s">
        <v>23</v>
      </c>
      <c r="M196" s="136">
        <f>IF(D196="","",F196*'Table 2'!D196)</f>
        <v>0.77400000000000002</v>
      </c>
      <c r="N196" s="72">
        <f t="shared" si="646"/>
        <v>-6.8206642347492311E-3</v>
      </c>
      <c r="O196" s="13">
        <f t="shared" ref="O196" si="840">IF(D196="","",AVERAGE(K192:K196))</f>
        <v>512.01025000000004</v>
      </c>
      <c r="P196" s="74">
        <f t="shared" ref="P196" si="841">IF(D196="","",_xlfn.STDEV.S(K192:K196))</f>
        <v>13.521266813801141</v>
      </c>
      <c r="Q196" s="8">
        <f t="shared" si="649"/>
        <v>2.6408195566008961E-2</v>
      </c>
      <c r="R196" s="127">
        <f>IF(K196="","",K196/VLOOKUP('Table 3'!A196,'Table 1'!$A$3:$E$999,5,FALSE))</f>
        <v>1.0170360000000001</v>
      </c>
      <c r="S196" s="57" t="s">
        <v>23</v>
      </c>
      <c r="T196" s="51">
        <f>IF(M196="","",M196/VLOOKUP(A196,'Table 1'!$A$3:$E$999,5,FALSE))</f>
        <v>1.5480000000000001E-3</v>
      </c>
    </row>
    <row r="197" spans="1:20" s="139" customFormat="1" x14ac:dyDescent="0.2">
      <c r="A197" s="113" t="s">
        <v>123</v>
      </c>
      <c r="B197" s="113"/>
      <c r="C197" s="31" t="str">
        <f>IF(A197="","",LOOKUP(A197,'Table 1'!$A$3:$A$9999,'Table 1'!$I$3:$I$9999))</f>
        <v>SLE</v>
      </c>
      <c r="D197" s="120">
        <v>0.60699999999999998</v>
      </c>
      <c r="E197" s="66" t="s">
        <v>23</v>
      </c>
      <c r="F197" s="79">
        <v>1E-3</v>
      </c>
      <c r="G197" s="70">
        <f t="shared" si="642"/>
        <v>1.2004001333778087E-2</v>
      </c>
      <c r="H197" s="76">
        <f t="shared" ref="H197" si="842">IF(D197="","",AVERAGE(D197:D201))</f>
        <v>0.59979999999999989</v>
      </c>
      <c r="I197" s="76">
        <f t="shared" ref="I197" si="843">IF(D197="","",_xlfn.STDEV.S(D197:D201))</f>
        <v>9.8843310345212623E-3</v>
      </c>
      <c r="J197" s="76">
        <f t="shared" si="645"/>
        <v>1.6479378183596641E-2</v>
      </c>
      <c r="K197" s="131">
        <f>IF(D197="","",D197*'Table 2'!D197)</f>
        <v>460.10599999999999</v>
      </c>
      <c r="L197" s="66" t="s">
        <v>23</v>
      </c>
      <c r="M197" s="134">
        <f>IF(D197="","",F197*'Table 2'!D197)</f>
        <v>0.75800000000000001</v>
      </c>
      <c r="N197" s="70">
        <f t="shared" si="646"/>
        <v>1.8913317982290144E-2</v>
      </c>
      <c r="O197" s="15">
        <f t="shared" ref="O197" si="844">IF(D197="","",AVERAGE(K197:K201))</f>
        <v>451.56539999999995</v>
      </c>
      <c r="P197" s="15">
        <f t="shared" ref="P197" si="845">IF(D197="","",_xlfn.STDEV.S(K197:K201))</f>
        <v>18.36537913575431</v>
      </c>
      <c r="Q197" s="10">
        <f t="shared" si="649"/>
        <v>4.0670474610663955E-2</v>
      </c>
      <c r="R197" s="137">
        <f>IF(K197="","",K197/VLOOKUP('Table 3'!A197,'Table 1'!$A$3:$E$999,5,FALSE))</f>
        <v>0.92021200000000003</v>
      </c>
      <c r="S197" s="59" t="s">
        <v>23</v>
      </c>
      <c r="T197" s="53">
        <f>IF(M197="","",M197/VLOOKUP(A197,'Table 1'!$A$3:$E$999,5,FALSE))</f>
        <v>1.516E-3</v>
      </c>
    </row>
    <row r="198" spans="1:20" s="139" customFormat="1" x14ac:dyDescent="0.2">
      <c r="A198" s="30" t="str">
        <f t="shared" ref="A198" si="846">IF(A197="","",A197)</f>
        <v>CIP0023</v>
      </c>
      <c r="B198" s="30"/>
      <c r="C198" s="30" t="str">
        <f>IF(A198="","",LOOKUP(A198,'Table 1'!$A$3:$A$9999,'Table 1'!$I$3:$I$9999))</f>
        <v>SLE</v>
      </c>
      <c r="D198" s="121">
        <v>0.59699999999999998</v>
      </c>
      <c r="E198" s="68" t="s">
        <v>23</v>
      </c>
      <c r="F198" s="80">
        <v>2E-3</v>
      </c>
      <c r="G198" s="71">
        <f t="shared" si="642"/>
        <v>-4.6682227409134951E-3</v>
      </c>
      <c r="H198" s="77">
        <f t="shared" ref="H198" si="847">IF(D198="","",AVERAGE(D197:D201))</f>
        <v>0.59979999999999989</v>
      </c>
      <c r="I198" s="94">
        <f t="shared" ref="I198" si="848">IF(D198="","",_xlfn.STDEV.S(D197:D201))</f>
        <v>9.8843310345212623E-3</v>
      </c>
      <c r="J198" s="77">
        <f t="shared" si="645"/>
        <v>1.6479378183596641E-2</v>
      </c>
      <c r="K198" s="132">
        <f>IF(D198="","",D198*'Table 2'!D198)</f>
        <v>444.76499999999999</v>
      </c>
      <c r="L198" s="68" t="s">
        <v>23</v>
      </c>
      <c r="M198" s="135">
        <f>IF(D198="","",F198*'Table 2'!D198)</f>
        <v>1.49</v>
      </c>
      <c r="N198" s="71">
        <f t="shared" si="646"/>
        <v>-1.5059612627539595E-2</v>
      </c>
      <c r="O198" s="14">
        <f t="shared" ref="O198" si="849">IF(D198="","",AVERAGE(K197:K201))</f>
        <v>451.56539999999995</v>
      </c>
      <c r="P198" s="73">
        <f t="shared" ref="P198" si="850">IF(D198="","",_xlfn.STDEV.S(K197:K201))</f>
        <v>18.36537913575431</v>
      </c>
      <c r="Q198" s="9">
        <f t="shared" si="649"/>
        <v>4.0670474610663955E-2</v>
      </c>
      <c r="R198" s="164">
        <f>IF(K198="","",K198/VLOOKUP('Table 3'!A198,'Table 1'!$A$3:$E$999,5,FALSE))</f>
        <v>0.88952999999999993</v>
      </c>
      <c r="S198" s="58" t="s">
        <v>23</v>
      </c>
      <c r="T198" s="52">
        <f>IF(M198="","",M198/VLOOKUP(A198,'Table 1'!$A$3:$E$999,5,FALSE))</f>
        <v>2.98E-3</v>
      </c>
    </row>
    <row r="199" spans="1:20" s="139" customFormat="1" x14ac:dyDescent="0.2">
      <c r="A199" s="30" t="str">
        <f t="shared" ref="A199" si="851">IF(A197="","",A197)</f>
        <v>CIP0023</v>
      </c>
      <c r="B199" s="30"/>
      <c r="C199" s="30" t="str">
        <f>IF(A199="","",LOOKUP(A199,'Table 1'!$A$3:$A$9999,'Table 1'!$I$3:$I$9999))</f>
        <v>SLE</v>
      </c>
      <c r="D199" s="121">
        <v>0.59199999999999997</v>
      </c>
      <c r="E199" s="68" t="s">
        <v>23</v>
      </c>
      <c r="F199" s="80">
        <v>1E-3</v>
      </c>
      <c r="G199" s="71">
        <f t="shared" si="642"/>
        <v>-1.3004334778259286E-2</v>
      </c>
      <c r="H199" s="77">
        <f t="shared" ref="H199" si="852">IF(D199="","",AVERAGE(D197:D201))</f>
        <v>0.59979999999999989</v>
      </c>
      <c r="I199" s="94">
        <f t="shared" ref="I199" si="853">IF(D199="","",_xlfn.STDEV.S(D197:D201))</f>
        <v>9.8843310345212623E-3</v>
      </c>
      <c r="J199" s="77">
        <f t="shared" si="645"/>
        <v>1.6479378183596641E-2</v>
      </c>
      <c r="K199" s="132">
        <f>IF(D199="","",D199*'Table 2'!D199)</f>
        <v>467.08799999999997</v>
      </c>
      <c r="L199" s="68" t="s">
        <v>23</v>
      </c>
      <c r="M199" s="135">
        <f>IF(D199="","",F199*'Table 2'!D199)</f>
        <v>0.78900000000000003</v>
      </c>
      <c r="N199" s="71">
        <f t="shared" si="646"/>
        <v>3.4375087196671872E-2</v>
      </c>
      <c r="O199" s="14">
        <f t="shared" ref="O199" si="854">IF(D199="","",AVERAGE(K197:K201))</f>
        <v>451.56539999999995</v>
      </c>
      <c r="P199" s="73">
        <f t="shared" ref="P199" si="855">IF(D199="","",_xlfn.STDEV.S(K197:K201))</f>
        <v>18.36537913575431</v>
      </c>
      <c r="Q199" s="9">
        <f t="shared" si="649"/>
        <v>4.0670474610663955E-2</v>
      </c>
      <c r="R199" s="126">
        <f>IF(K199="","",K199/VLOOKUP('Table 3'!A199,'Table 1'!$A$3:$E$999,5,FALSE))</f>
        <v>0.9341759999999999</v>
      </c>
      <c r="S199" s="58" t="s">
        <v>23</v>
      </c>
      <c r="T199" s="52">
        <f>IF(M199="","",M199/VLOOKUP(A199,'Table 1'!$A$3:$E$999,5,FALSE))</f>
        <v>1.578E-3</v>
      </c>
    </row>
    <row r="200" spans="1:20" s="139" customFormat="1" x14ac:dyDescent="0.2">
      <c r="A200" s="30" t="str">
        <f t="shared" ref="A200" si="856">IF(A197="","",A197)</f>
        <v>CIP0023</v>
      </c>
      <c r="B200" s="30"/>
      <c r="C200" s="30" t="str">
        <f>IF(A200="","",LOOKUP(A200,'Table 1'!$A$3:$A$9999,'Table 1'!$I$3:$I$9999))</f>
        <v>SLE</v>
      </c>
      <c r="D200" s="121">
        <v>0.59</v>
      </c>
      <c r="E200" s="68" t="s">
        <v>23</v>
      </c>
      <c r="F200" s="80">
        <v>2E-3</v>
      </c>
      <c r="G200" s="71">
        <f t="shared" si="642"/>
        <v>-1.6338779593197603E-2</v>
      </c>
      <c r="H200" s="77">
        <f t="shared" ref="H200" si="857">IF(D200="","",AVERAGE(D197:D201))</f>
        <v>0.59979999999999989</v>
      </c>
      <c r="I200" s="94">
        <f t="shared" ref="I200" si="858">IF(D200="","",_xlfn.STDEV.S(D197:D201))</f>
        <v>9.8843310345212623E-3</v>
      </c>
      <c r="J200" s="77">
        <f t="shared" si="645"/>
        <v>1.6479378183596641E-2</v>
      </c>
      <c r="K200" s="132">
        <f>IF(D200="","",D200*'Table 2'!D200)</f>
        <v>422.44</v>
      </c>
      <c r="L200" s="68" t="s">
        <v>23</v>
      </c>
      <c r="M200" s="135">
        <f>IF(D200="","",F200*'Table 2'!D200)</f>
        <v>1.4319999999999999</v>
      </c>
      <c r="N200" s="71">
        <f t="shared" si="646"/>
        <v>-6.4498741489051103E-2</v>
      </c>
      <c r="O200" s="14">
        <f t="shared" ref="O200" si="859">IF(D200="","",AVERAGE(K197:K201))</f>
        <v>451.56539999999995</v>
      </c>
      <c r="P200" s="73">
        <f t="shared" ref="P200" si="860">IF(D200="","",_xlfn.STDEV.S(K197:K201))</f>
        <v>18.36537913575431</v>
      </c>
      <c r="Q200" s="9">
        <f t="shared" si="649"/>
        <v>4.0670474610663955E-2</v>
      </c>
      <c r="R200" s="164">
        <f>IF(K200="","",K200/VLOOKUP('Table 3'!A200,'Table 1'!$A$3:$E$999,5,FALSE))</f>
        <v>0.84487999999999996</v>
      </c>
      <c r="S200" s="58" t="s">
        <v>23</v>
      </c>
      <c r="T200" s="52">
        <f>IF(M200="","",M200/VLOOKUP(A200,'Table 1'!$A$3:$E$999,5,FALSE))</f>
        <v>2.8639999999999998E-3</v>
      </c>
    </row>
    <row r="201" spans="1:20" s="139" customFormat="1" ht="16" thickBot="1" x14ac:dyDescent="0.25">
      <c r="A201" s="29" t="str">
        <f t="shared" ref="A201" si="861">IF(A197="","",A197)</f>
        <v>CIP0023</v>
      </c>
      <c r="B201" s="29"/>
      <c r="C201" s="29" t="str">
        <f>IF(A201="","",LOOKUP(A201,'Table 1'!$A$3:$A$9999,'Table 1'!$I$3:$I$9999))</f>
        <v>SLE</v>
      </c>
      <c r="D201" s="122">
        <v>0.61299999999999999</v>
      </c>
      <c r="E201" s="67" t="s">
        <v>23</v>
      </c>
      <c r="F201" s="81">
        <v>3.0000000000000001E-3</v>
      </c>
      <c r="G201" s="72">
        <f t="shared" si="642"/>
        <v>2.2007335778593037E-2</v>
      </c>
      <c r="H201" s="78">
        <f t="shared" ref="H201" si="862">IF(D201="","",AVERAGE(D197:D201))</f>
        <v>0.59979999999999989</v>
      </c>
      <c r="I201" s="93">
        <f t="shared" ref="I201" si="863">IF(D201="","",_xlfn.STDEV.S(D197:D201))</f>
        <v>9.8843310345212623E-3</v>
      </c>
      <c r="J201" s="78">
        <f t="shared" si="645"/>
        <v>1.6479378183596641E-2</v>
      </c>
      <c r="K201" s="133">
        <f>IF(D201="","",D201*'Table 2'!D201)</f>
        <v>463.428</v>
      </c>
      <c r="L201" s="67" t="s">
        <v>23</v>
      </c>
      <c r="M201" s="136">
        <f>IF(D201="","",F201*'Table 2'!D201)</f>
        <v>2.2680000000000002</v>
      </c>
      <c r="N201" s="72">
        <f t="shared" si="646"/>
        <v>2.6269948937629066E-2</v>
      </c>
      <c r="O201" s="13">
        <f t="shared" ref="O201" si="864">IF(D201="","",AVERAGE(K197:K201))</f>
        <v>451.56539999999995</v>
      </c>
      <c r="P201" s="74">
        <f t="shared" ref="P201" si="865">IF(D201="","",_xlfn.STDEV.S(K197:K201))</f>
        <v>18.36537913575431</v>
      </c>
      <c r="Q201" s="8">
        <f t="shared" si="649"/>
        <v>4.0670474610663955E-2</v>
      </c>
      <c r="R201" s="127">
        <f>IF(K201="","",K201/VLOOKUP('Table 3'!A201,'Table 1'!$A$3:$E$999,5,FALSE))</f>
        <v>0.92685600000000001</v>
      </c>
      <c r="S201" s="57" t="s">
        <v>23</v>
      </c>
      <c r="T201" s="51">
        <f>IF(M201="","",M201/VLOOKUP(A201,'Table 1'!$A$3:$E$999,5,FALSE))</f>
        <v>4.5360000000000001E-3</v>
      </c>
    </row>
    <row r="202" spans="1:20" s="139" customFormat="1" x14ac:dyDescent="0.2">
      <c r="A202" s="113" t="s">
        <v>127</v>
      </c>
      <c r="B202" s="113"/>
      <c r="C202" s="31" t="str">
        <f>IF(A202="","",LOOKUP(A202,'Table 1'!$A$3:$A$9999,'Table 1'!$I$3:$I$9999))</f>
        <v>GHA</v>
      </c>
      <c r="D202" s="120">
        <v>0.65500000000000003</v>
      </c>
      <c r="E202" s="66" t="s">
        <v>23</v>
      </c>
      <c r="F202" s="79">
        <v>4.0000000000000001E-3</v>
      </c>
      <c r="G202" s="70">
        <f t="shared" si="642"/>
        <v>-9.3768905021173361E-3</v>
      </c>
      <c r="H202" s="76">
        <f t="shared" ref="H202" si="866">IF(D202="","",AVERAGE(D202:D206))</f>
        <v>0.66120000000000001</v>
      </c>
      <c r="I202" s="76">
        <f t="shared" ref="I202" si="867">IF(D202="","",_xlfn.STDEV.S(D202:D206))</f>
        <v>7.9183331579316674E-3</v>
      </c>
      <c r="J202" s="76">
        <f t="shared" si="645"/>
        <v>1.1975700480840392E-2</v>
      </c>
      <c r="K202" s="131">
        <f>IF(D202="","",D202*'Table 2'!D202)</f>
        <v>503.69499999999999</v>
      </c>
      <c r="L202" s="66" t="s">
        <v>23</v>
      </c>
      <c r="M202" s="134">
        <f>IF(D202="","",F202*'Table 2'!D202)</f>
        <v>3.0760000000000001</v>
      </c>
      <c r="N202" s="70">
        <f t="shared" si="646"/>
        <v>-9.6203644680428399E-3</v>
      </c>
      <c r="O202" s="15">
        <f t="shared" ref="O202" si="868">IF(D202="","",AVERAGE(K202:K206))</f>
        <v>508.58780000000007</v>
      </c>
      <c r="P202" s="15">
        <f t="shared" ref="P202" si="869">IF(D202="","",_xlfn.STDEV.S(K202:K206))</f>
        <v>5.9422957011579438</v>
      </c>
      <c r="Q202" s="10">
        <f t="shared" si="649"/>
        <v>1.1683913183049108E-2</v>
      </c>
      <c r="R202" s="137">
        <f>IF(K202="","",K202/VLOOKUP('Table 3'!A202,'Table 1'!$A$3:$E$999,5,FALSE))</f>
        <v>1.00739</v>
      </c>
      <c r="S202" s="59" t="s">
        <v>23</v>
      </c>
      <c r="T202" s="53">
        <f>IF(M202="","",M202/VLOOKUP(A202,'Table 1'!$A$3:$E$999,5,FALSE))</f>
        <v>6.1520000000000004E-3</v>
      </c>
    </row>
    <row r="203" spans="1:20" s="139" customFormat="1" x14ac:dyDescent="0.2">
      <c r="A203" s="30" t="str">
        <f t="shared" ref="A203" si="870">IF(A202="","",A202)</f>
        <v>CIP0024</v>
      </c>
      <c r="B203" s="30"/>
      <c r="C203" s="30" t="str">
        <f>IF(A203="","",LOOKUP(A203,'Table 1'!$A$3:$A$9999,'Table 1'!$I$3:$I$9999))</f>
        <v>GHA</v>
      </c>
      <c r="D203" s="121">
        <v>0.65200000000000002</v>
      </c>
      <c r="E203" s="68" t="s">
        <v>23</v>
      </c>
      <c r="F203" s="80">
        <v>2E-3</v>
      </c>
      <c r="G203" s="71">
        <f t="shared" si="642"/>
        <v>-1.3914095583787032E-2</v>
      </c>
      <c r="H203" s="77">
        <f t="shared" ref="H203" si="871">IF(D203="","",AVERAGE(D202:D206))</f>
        <v>0.66120000000000001</v>
      </c>
      <c r="I203" s="94">
        <f t="shared" ref="I203" si="872">IF(D203="","",_xlfn.STDEV.S(D202:D206))</f>
        <v>7.9183331579316674E-3</v>
      </c>
      <c r="J203" s="77">
        <f t="shared" si="645"/>
        <v>1.1975700480840392E-2</v>
      </c>
      <c r="K203" s="132">
        <f>IF(D203="","",D203*'Table 2'!D203)</f>
        <v>501.38800000000003</v>
      </c>
      <c r="L203" s="68" t="s">
        <v>23</v>
      </c>
      <c r="M203" s="135">
        <f>IF(D203="","",F203*'Table 2'!D203)</f>
        <v>1.538</v>
      </c>
      <c r="N203" s="71">
        <f t="shared" si="646"/>
        <v>-1.4156454401776916E-2</v>
      </c>
      <c r="O203" s="14">
        <f t="shared" ref="O203" si="873">IF(D203="","",AVERAGE(K202:K206))</f>
        <v>508.58780000000007</v>
      </c>
      <c r="P203" s="73">
        <f t="shared" ref="P203" si="874">IF(D203="","",_xlfn.STDEV.S(K202:K206))</f>
        <v>5.9422957011579438</v>
      </c>
      <c r="Q203" s="9">
        <f t="shared" si="649"/>
        <v>1.1683913183049108E-2</v>
      </c>
      <c r="R203" s="126">
        <f>IF(K203="","",K203/VLOOKUP('Table 3'!A203,'Table 1'!$A$3:$E$999,5,FALSE))</f>
        <v>1.0027760000000001</v>
      </c>
      <c r="S203" s="58" t="s">
        <v>23</v>
      </c>
      <c r="T203" s="52">
        <f>IF(M203="","",M203/VLOOKUP(A203,'Table 1'!$A$3:$E$999,5,FALSE))</f>
        <v>3.0760000000000002E-3</v>
      </c>
    </row>
    <row r="204" spans="1:20" s="139" customFormat="1" x14ac:dyDescent="0.2">
      <c r="A204" s="30" t="str">
        <f t="shared" ref="A204" si="875">IF(A202="","",A202)</f>
        <v>CIP0024</v>
      </c>
      <c r="B204" s="30"/>
      <c r="C204" s="30" t="str">
        <f>IF(A204="","",LOOKUP(A204,'Table 1'!$A$3:$A$9999,'Table 1'!$I$3:$I$9999))</f>
        <v>GHA</v>
      </c>
      <c r="D204" s="121">
        <v>0.66300000000000003</v>
      </c>
      <c r="E204" s="68" t="s">
        <v>23</v>
      </c>
      <c r="F204" s="80">
        <v>1E-3</v>
      </c>
      <c r="G204" s="71">
        <f t="shared" si="642"/>
        <v>2.7223230490018508E-3</v>
      </c>
      <c r="H204" s="77">
        <f t="shared" ref="H204" si="876">IF(D204="","",AVERAGE(D202:D206))</f>
        <v>0.66120000000000001</v>
      </c>
      <c r="I204" s="94">
        <f t="shared" ref="I204" si="877">IF(D204="","",_xlfn.STDEV.S(D202:D206))</f>
        <v>7.9183331579316674E-3</v>
      </c>
      <c r="J204" s="77">
        <f t="shared" si="645"/>
        <v>1.1975700480840392E-2</v>
      </c>
      <c r="K204" s="132">
        <f>IF(D204="","",D204*'Table 2'!D204)</f>
        <v>514.48800000000006</v>
      </c>
      <c r="L204" s="68" t="s">
        <v>23</v>
      </c>
      <c r="M204" s="135">
        <f>IF(D204="","",F204*'Table 2'!D204)</f>
        <v>0.77600000000000002</v>
      </c>
      <c r="N204" s="71">
        <f t="shared" si="646"/>
        <v>1.1601143401394967E-2</v>
      </c>
      <c r="O204" s="14">
        <f t="shared" ref="O204" si="878">IF(D204="","",AVERAGE(K202:K206))</f>
        <v>508.58780000000007</v>
      </c>
      <c r="P204" s="73">
        <f t="shared" ref="P204" si="879">IF(D204="","",_xlfn.STDEV.S(K202:K206))</f>
        <v>5.9422957011579438</v>
      </c>
      <c r="Q204" s="9">
        <f t="shared" si="649"/>
        <v>1.1683913183049108E-2</v>
      </c>
      <c r="R204" s="126">
        <f>IF(K204="","",K204/VLOOKUP('Table 3'!A204,'Table 1'!$A$3:$E$999,5,FALSE))</f>
        <v>1.0289760000000001</v>
      </c>
      <c r="S204" s="58" t="s">
        <v>23</v>
      </c>
      <c r="T204" s="52">
        <f>IF(M204="","",M204/VLOOKUP(A204,'Table 1'!$A$3:$E$999,5,FALSE))</f>
        <v>1.552E-3</v>
      </c>
    </row>
    <row r="205" spans="1:20" s="139" customFormat="1" x14ac:dyDescent="0.2">
      <c r="A205" s="30" t="str">
        <f t="shared" ref="A205" si="880">IF(A202="","",A202)</f>
        <v>CIP0024</v>
      </c>
      <c r="B205" s="30"/>
      <c r="C205" s="30" t="str">
        <f>IF(A205="","",LOOKUP(A205,'Table 1'!$A$3:$A$9999,'Table 1'!$I$3:$I$9999))</f>
        <v>GHA</v>
      </c>
      <c r="D205" s="121">
        <v>0.67200000000000004</v>
      </c>
      <c r="E205" s="68" t="s">
        <v>23</v>
      </c>
      <c r="F205" s="80">
        <v>1E-3</v>
      </c>
      <c r="G205" s="71">
        <f t="shared" si="642"/>
        <v>1.6333938294010936E-2</v>
      </c>
      <c r="H205" s="77">
        <f t="shared" ref="H205" si="881">IF(D205="","",AVERAGE(D202:D206))</f>
        <v>0.66120000000000001</v>
      </c>
      <c r="I205" s="94">
        <f t="shared" ref="I205" si="882">IF(D205="","",_xlfn.STDEV.S(D202:D206))</f>
        <v>7.9183331579316674E-3</v>
      </c>
      <c r="J205" s="77">
        <f t="shared" si="645"/>
        <v>1.1975700480840392E-2</v>
      </c>
      <c r="K205" s="132">
        <f>IF(D205="","",D205*'Table 2'!D205)</f>
        <v>514.08000000000004</v>
      </c>
      <c r="L205" s="68" t="s">
        <v>23</v>
      </c>
      <c r="M205" s="135">
        <f>IF(D205="","",F205*'Table 2'!D205)</f>
        <v>0.76500000000000001</v>
      </c>
      <c r="N205" s="71">
        <f t="shared" si="646"/>
        <v>1.0798922034700729E-2</v>
      </c>
      <c r="O205" s="14">
        <f t="shared" ref="O205" si="883">IF(D205="","",AVERAGE(K202:K206))</f>
        <v>508.58780000000007</v>
      </c>
      <c r="P205" s="73">
        <f t="shared" ref="P205" si="884">IF(D205="","",_xlfn.STDEV.S(K202:K206))</f>
        <v>5.9422957011579438</v>
      </c>
      <c r="Q205" s="9">
        <f t="shared" si="649"/>
        <v>1.1683913183049108E-2</v>
      </c>
      <c r="R205" s="126">
        <f>IF(K205="","",K205/VLOOKUP('Table 3'!A205,'Table 1'!$A$3:$E$999,5,FALSE))</f>
        <v>1.0281600000000002</v>
      </c>
      <c r="S205" s="58" t="s">
        <v>23</v>
      </c>
      <c r="T205" s="52">
        <f>IF(M205="","",M205/VLOOKUP(A205,'Table 1'!$A$3:$E$999,5,FALSE))</f>
        <v>1.5300000000000001E-3</v>
      </c>
    </row>
    <row r="206" spans="1:20" s="139" customFormat="1" ht="16" thickBot="1" x14ac:dyDescent="0.25">
      <c r="A206" s="29" t="str">
        <f t="shared" ref="A206" si="885">IF(A202="","",A202)</f>
        <v>CIP0024</v>
      </c>
      <c r="B206" s="29"/>
      <c r="C206" s="29" t="str">
        <f>IF(A206="","",LOOKUP(A206,'Table 1'!$A$3:$A$9999,'Table 1'!$I$3:$I$9999))</f>
        <v>GHA</v>
      </c>
      <c r="D206" s="122">
        <v>0.66400000000000003</v>
      </c>
      <c r="E206" s="67" t="s">
        <v>23</v>
      </c>
      <c r="F206" s="81">
        <v>1E-3</v>
      </c>
      <c r="G206" s="72">
        <f t="shared" si="642"/>
        <v>4.2347247428917495E-3</v>
      </c>
      <c r="H206" s="78">
        <f t="shared" ref="H206" si="886">IF(D206="","",AVERAGE(D202:D206))</f>
        <v>0.66120000000000001</v>
      </c>
      <c r="I206" s="93">
        <f t="shared" ref="I206" si="887">IF(D206="","",_xlfn.STDEV.S(D202:D206))</f>
        <v>7.9183331579316674E-3</v>
      </c>
      <c r="J206" s="78">
        <f t="shared" si="645"/>
        <v>1.1975700480840392E-2</v>
      </c>
      <c r="K206" s="133">
        <f>IF(D206="","",D206*'Table 2'!D206)</f>
        <v>509.28800000000001</v>
      </c>
      <c r="L206" s="67" t="s">
        <v>23</v>
      </c>
      <c r="M206" s="136">
        <f>IF(D206="","",F206*'Table 2'!D206)</f>
        <v>0.76700000000000002</v>
      </c>
      <c r="N206" s="72">
        <f t="shared" si="646"/>
        <v>1.3767534337236133E-3</v>
      </c>
      <c r="O206" s="13">
        <f t="shared" ref="O206" si="888">IF(D206="","",AVERAGE(K202:K206))</f>
        <v>508.58780000000007</v>
      </c>
      <c r="P206" s="74">
        <f t="shared" ref="P206" si="889">IF(D206="","",_xlfn.STDEV.S(K202:K206))</f>
        <v>5.9422957011579438</v>
      </c>
      <c r="Q206" s="8">
        <f t="shared" si="649"/>
        <v>1.1683913183049108E-2</v>
      </c>
      <c r="R206" s="127">
        <f>IF(K206="","",K206/VLOOKUP('Table 3'!A206,'Table 1'!$A$3:$E$999,5,FALSE))</f>
        <v>1.0185759999999999</v>
      </c>
      <c r="S206" s="57" t="s">
        <v>23</v>
      </c>
      <c r="T206" s="51">
        <f>IF(M206="","",M206/VLOOKUP(A206,'Table 1'!$A$3:$E$999,5,FALSE))</f>
        <v>1.534E-3</v>
      </c>
    </row>
    <row r="207" spans="1:20" s="139" customFormat="1" x14ac:dyDescent="0.2">
      <c r="A207" s="113" t="s">
        <v>135</v>
      </c>
      <c r="B207" s="113"/>
      <c r="C207" s="31" t="str">
        <f>IF(A207="","",LOOKUP(A207,'Table 1'!$A$3:$A$9999,'Table 1'!$I$3:$I$9999))</f>
        <v>GHA</v>
      </c>
      <c r="D207" s="120">
        <v>0.501</v>
      </c>
      <c r="E207" s="66" t="s">
        <v>23</v>
      </c>
      <c r="F207" s="79">
        <v>1E-3</v>
      </c>
      <c r="G207" s="70">
        <f t="shared" si="642"/>
        <v>-2.6049766718506936E-2</v>
      </c>
      <c r="H207" s="76">
        <f t="shared" ref="H207" si="890">IF(D207="","",AVERAGE(D207:D211))</f>
        <v>0.51439999999999997</v>
      </c>
      <c r="I207" s="76">
        <f t="shared" ref="I207" si="891">IF(D207="","",_xlfn.STDEV.S(D207:D211))</f>
        <v>1.1991663771137025E-2</v>
      </c>
      <c r="J207" s="76">
        <f t="shared" si="645"/>
        <v>2.3311943567529209E-2</v>
      </c>
      <c r="K207" s="131">
        <f>IF(D207="","",D207*'Table 2'!D207)</f>
        <v>471.94200000000001</v>
      </c>
      <c r="L207" s="66" t="s">
        <v>23</v>
      </c>
      <c r="M207" s="134">
        <f>IF(D207="","",F207*'Table 2'!D207)</f>
        <v>0.94200000000000006</v>
      </c>
      <c r="N207" s="70">
        <f t="shared" si="646"/>
        <v>-3.9099998411876995E-2</v>
      </c>
      <c r="O207" s="15">
        <f t="shared" ref="O207" si="892">IF(D207="","",AVERAGE(K207:K211))</f>
        <v>491.14580000000007</v>
      </c>
      <c r="P207" s="15">
        <f t="shared" ref="P207" si="893">IF(D207="","",_xlfn.STDEV.S(K207:K211))</f>
        <v>18.455943357086888</v>
      </c>
      <c r="Q207" s="10">
        <f t="shared" si="649"/>
        <v>3.7577320944385324E-2</v>
      </c>
      <c r="R207" s="137">
        <f>IF(K207="","",K207/VLOOKUP('Table 3'!A207,'Table 1'!$A$3:$E$999,5,FALSE))</f>
        <v>0.94388400000000006</v>
      </c>
      <c r="S207" s="59" t="s">
        <v>23</v>
      </c>
      <c r="T207" s="53">
        <f>IF(M207="","",M207/VLOOKUP(A207,'Table 1'!$A$3:$E$999,5,FALSE))</f>
        <v>1.884E-3</v>
      </c>
    </row>
    <row r="208" spans="1:20" s="139" customFormat="1" x14ac:dyDescent="0.2">
      <c r="A208" s="30" t="str">
        <f t="shared" ref="A208" si="894">IF(A207="","",A207)</f>
        <v>CIP0025</v>
      </c>
      <c r="B208" s="30"/>
      <c r="C208" s="30" t="str">
        <f>IF(A208="","",LOOKUP(A208,'Table 1'!$A$3:$A$9999,'Table 1'!$I$3:$I$9999))</f>
        <v>GHA</v>
      </c>
      <c r="D208" s="121">
        <v>0.52800000000000002</v>
      </c>
      <c r="E208" s="68" t="s">
        <v>23</v>
      </c>
      <c r="F208" s="80">
        <v>2E-3</v>
      </c>
      <c r="G208" s="71">
        <f t="shared" si="642"/>
        <v>2.6438569206843034E-2</v>
      </c>
      <c r="H208" s="77">
        <f t="shared" ref="H208" si="895">IF(D208="","",AVERAGE(D207:D211))</f>
        <v>0.51439999999999997</v>
      </c>
      <c r="I208" s="94">
        <f t="shared" ref="I208" si="896">IF(D208="","",_xlfn.STDEV.S(D207:D211))</f>
        <v>1.1991663771137025E-2</v>
      </c>
      <c r="J208" s="77">
        <f t="shared" si="645"/>
        <v>2.3311943567529209E-2</v>
      </c>
      <c r="K208" s="132">
        <f>IF(D208="","",D208*'Table 2'!D208)</f>
        <v>518.49599999999998</v>
      </c>
      <c r="L208" s="68" t="s">
        <v>23</v>
      </c>
      <c r="M208" s="135">
        <f>IF(D208="","",F208*'Table 2'!D208)</f>
        <v>1.964</v>
      </c>
      <c r="N208" s="71">
        <f t="shared" si="646"/>
        <v>5.5686519155818723E-2</v>
      </c>
      <c r="O208" s="14">
        <f t="shared" ref="O208" si="897">IF(D208="","",AVERAGE(K207:K211))</f>
        <v>491.14580000000007</v>
      </c>
      <c r="P208" s="73">
        <f t="shared" ref="P208" si="898">IF(D208="","",_xlfn.STDEV.S(K207:K211))</f>
        <v>18.455943357086888</v>
      </c>
      <c r="Q208" s="9">
        <f t="shared" si="649"/>
        <v>3.7577320944385324E-2</v>
      </c>
      <c r="R208" s="126">
        <f>IF(K208="","",K208/VLOOKUP('Table 3'!A208,'Table 1'!$A$3:$E$999,5,FALSE))</f>
        <v>1.0369919999999999</v>
      </c>
      <c r="S208" s="58" t="s">
        <v>23</v>
      </c>
      <c r="T208" s="52">
        <f>IF(M208="","",M208/VLOOKUP(A208,'Table 1'!$A$3:$E$999,5,FALSE))</f>
        <v>3.9280000000000001E-3</v>
      </c>
    </row>
    <row r="209" spans="1:20" s="139" customFormat="1" x14ac:dyDescent="0.2">
      <c r="A209" s="30" t="str">
        <f t="shared" ref="A209" si="899">IF(A207="","",A207)</f>
        <v>CIP0025</v>
      </c>
      <c r="B209" s="30"/>
      <c r="C209" s="30" t="str">
        <f>IF(A209="","",LOOKUP(A209,'Table 1'!$A$3:$A$9999,'Table 1'!$I$3:$I$9999))</f>
        <v>GHA</v>
      </c>
      <c r="D209" s="121">
        <v>0.503</v>
      </c>
      <c r="E209" s="68" t="s">
        <v>23</v>
      </c>
      <c r="F209" s="80">
        <v>2E-3</v>
      </c>
      <c r="G209" s="71">
        <f t="shared" si="642"/>
        <v>-2.2161741835147679E-2</v>
      </c>
      <c r="H209" s="77">
        <f t="shared" ref="H209" si="900">IF(D209="","",AVERAGE(D207:D211))</f>
        <v>0.51439999999999997</v>
      </c>
      <c r="I209" s="94">
        <f t="shared" ref="I209" si="901">IF(D209="","",_xlfn.STDEV.S(D207:D211))</f>
        <v>1.1991663771137025E-2</v>
      </c>
      <c r="J209" s="77">
        <f t="shared" si="645"/>
        <v>2.3311943567529209E-2</v>
      </c>
      <c r="K209" s="132">
        <f>IF(D209="","",D209*'Table 2'!D209)</f>
        <v>480.86799999999999</v>
      </c>
      <c r="L209" s="68" t="s">
        <v>23</v>
      </c>
      <c r="M209" s="135">
        <f>IF(D209="","",F209*'Table 2'!D209)</f>
        <v>1.9120000000000001</v>
      </c>
      <c r="N209" s="71">
        <f t="shared" si="646"/>
        <v>-2.0926168970599096E-2</v>
      </c>
      <c r="O209" s="14">
        <f t="shared" ref="O209" si="902">IF(D209="","",AVERAGE(K207:K211))</f>
        <v>491.14580000000007</v>
      </c>
      <c r="P209" s="73">
        <f t="shared" ref="P209" si="903">IF(D209="","",_xlfn.STDEV.S(K207:K211))</f>
        <v>18.455943357086888</v>
      </c>
      <c r="Q209" s="9">
        <f t="shared" si="649"/>
        <v>3.7577320944385324E-2</v>
      </c>
      <c r="R209" s="126">
        <f>IF(K209="","",K209/VLOOKUP('Table 3'!A209,'Table 1'!$A$3:$E$999,5,FALSE))</f>
        <v>0.96173600000000004</v>
      </c>
      <c r="S209" s="58" t="s">
        <v>23</v>
      </c>
      <c r="T209" s="52">
        <f>IF(M209="","",M209/VLOOKUP(A209,'Table 1'!$A$3:$E$999,5,FALSE))</f>
        <v>3.8240000000000001E-3</v>
      </c>
    </row>
    <row r="210" spans="1:20" s="139" customFormat="1" x14ac:dyDescent="0.2">
      <c r="A210" s="30" t="str">
        <f t="shared" ref="A210" si="904">IF(A207="","",A207)</f>
        <v>CIP0025</v>
      </c>
      <c r="B210" s="30"/>
      <c r="C210" s="30" t="str">
        <f>IF(A210="","",LOOKUP(A210,'Table 1'!$A$3:$A$9999,'Table 1'!$I$3:$I$9999))</f>
        <v>GHA</v>
      </c>
      <c r="D210" s="121">
        <v>0.52300000000000002</v>
      </c>
      <c r="E210" s="68" t="s">
        <v>23</v>
      </c>
      <c r="F210" s="80">
        <v>2E-3</v>
      </c>
      <c r="G210" s="71">
        <f t="shared" si="642"/>
        <v>1.6718506998444894E-2</v>
      </c>
      <c r="H210" s="77">
        <f t="shared" ref="H210" si="905">IF(D210="","",AVERAGE(D207:D211))</f>
        <v>0.51439999999999997</v>
      </c>
      <c r="I210" s="94">
        <f t="shared" ref="I210" si="906">IF(D210="","",_xlfn.STDEV.S(D207:D211))</f>
        <v>1.1991663771137025E-2</v>
      </c>
      <c r="J210" s="77">
        <f t="shared" si="645"/>
        <v>2.3311943567529209E-2</v>
      </c>
      <c r="K210" s="132">
        <f>IF(D210="","",D210*'Table 2'!D210)</f>
        <v>500.51100000000002</v>
      </c>
      <c r="L210" s="68" t="s">
        <v>23</v>
      </c>
      <c r="M210" s="135">
        <f>IF(D210="","",F210*'Table 2'!D210)</f>
        <v>1.9140000000000001</v>
      </c>
      <c r="N210" s="71">
        <f t="shared" si="646"/>
        <v>1.9068064920844192E-2</v>
      </c>
      <c r="O210" s="14">
        <f t="shared" ref="O210" si="907">IF(D210="","",AVERAGE(K207:K211))</f>
        <v>491.14580000000007</v>
      </c>
      <c r="P210" s="73">
        <f t="shared" ref="P210" si="908">IF(D210="","",_xlfn.STDEV.S(K207:K211))</f>
        <v>18.455943357086888</v>
      </c>
      <c r="Q210" s="9">
        <f t="shared" si="649"/>
        <v>3.7577320944385324E-2</v>
      </c>
      <c r="R210" s="126">
        <f>IF(K210="","",K210/VLOOKUP('Table 3'!A210,'Table 1'!$A$3:$E$999,5,FALSE))</f>
        <v>1.0010220000000001</v>
      </c>
      <c r="S210" s="58" t="s">
        <v>23</v>
      </c>
      <c r="T210" s="52">
        <f>IF(M210="","",M210/VLOOKUP(A210,'Table 1'!$A$3:$E$999,5,FALSE))</f>
        <v>3.8280000000000002E-3</v>
      </c>
    </row>
    <row r="211" spans="1:20" s="139" customFormat="1" ht="16" thickBot="1" x14ac:dyDescent="0.25">
      <c r="A211" s="29" t="str">
        <f t="shared" ref="A211" si="909">IF(A207="","",A207)</f>
        <v>CIP0025</v>
      </c>
      <c r="B211" s="29"/>
      <c r="C211" s="29" t="str">
        <f>IF(A211="","",LOOKUP(A211,'Table 1'!$A$3:$A$9999,'Table 1'!$I$3:$I$9999))</f>
        <v>GHA</v>
      </c>
      <c r="D211" s="122">
        <v>0.51700000000000002</v>
      </c>
      <c r="E211" s="67" t="s">
        <v>23</v>
      </c>
      <c r="F211" s="81">
        <v>1E-3</v>
      </c>
      <c r="G211" s="72">
        <f t="shared" si="642"/>
        <v>5.0544323483671209E-3</v>
      </c>
      <c r="H211" s="78">
        <f t="shared" ref="H211" si="910">IF(D211="","",AVERAGE(D207:D211))</f>
        <v>0.51439999999999997</v>
      </c>
      <c r="I211" s="93">
        <f t="shared" ref="I211" si="911">IF(D211="","",_xlfn.STDEV.S(D207:D211))</f>
        <v>1.1991663771137025E-2</v>
      </c>
      <c r="J211" s="78">
        <f t="shared" si="645"/>
        <v>2.3311943567529209E-2</v>
      </c>
      <c r="K211" s="133">
        <f>IF(D211="","",D211*'Table 2'!D211)</f>
        <v>483.91200000000003</v>
      </c>
      <c r="L211" s="67" t="s">
        <v>23</v>
      </c>
      <c r="M211" s="136">
        <f>IF(D211="","",F211*'Table 2'!D211)</f>
        <v>0.93600000000000005</v>
      </c>
      <c r="N211" s="72">
        <f t="shared" si="646"/>
        <v>-1.4728416694187408E-2</v>
      </c>
      <c r="O211" s="13">
        <f t="shared" ref="O211" si="912">IF(D211="","",AVERAGE(K207:K211))</f>
        <v>491.14580000000007</v>
      </c>
      <c r="P211" s="74">
        <f t="shared" ref="P211" si="913">IF(D211="","",_xlfn.STDEV.S(K207:K211))</f>
        <v>18.455943357086888</v>
      </c>
      <c r="Q211" s="8">
        <f t="shared" si="649"/>
        <v>3.7577320944385324E-2</v>
      </c>
      <c r="R211" s="127">
        <f>IF(K211="","",K211/VLOOKUP('Table 3'!A211,'Table 1'!$A$3:$E$999,5,FALSE))</f>
        <v>0.96782400000000002</v>
      </c>
      <c r="S211" s="57" t="s">
        <v>23</v>
      </c>
      <c r="T211" s="51">
        <f>IF(M211="","",M211/VLOOKUP(A211,'Table 1'!$A$3:$E$999,5,FALSE))</f>
        <v>1.8720000000000002E-3</v>
      </c>
    </row>
    <row r="212" spans="1:20" s="139" customFormat="1" x14ac:dyDescent="0.2">
      <c r="A212" s="113" t="s">
        <v>140</v>
      </c>
      <c r="B212" s="113"/>
      <c r="C212" s="31" t="str">
        <f>IF(A212="","",LOOKUP(A212,'Table 1'!$A$3:$A$9999,'Table 1'!$I$3:$I$9999))</f>
        <v>GHA</v>
      </c>
      <c r="D212" s="120">
        <v>0.70699999999999996</v>
      </c>
      <c r="E212" s="66" t="s">
        <v>23</v>
      </c>
      <c r="F212" s="79">
        <v>2E-3</v>
      </c>
      <c r="G212" s="70">
        <f t="shared" si="642"/>
        <v>9.7115109968580818E-3</v>
      </c>
      <c r="H212" s="76">
        <f t="shared" ref="H212" si="914">IF(D212="","",AVERAGE(D212:D216))</f>
        <v>0.70019999999999993</v>
      </c>
      <c r="I212" s="76">
        <f t="shared" ref="I212" si="915">IF(D212="","",_xlfn.STDEV.S(D212:D216))</f>
        <v>1.7935997323817794E-2</v>
      </c>
      <c r="J212" s="76">
        <f t="shared" si="645"/>
        <v>2.5615534595569547E-2</v>
      </c>
      <c r="K212" s="131">
        <f>IF(D212="","",D212*'Table 2'!D212)</f>
        <v>528.83600000000001</v>
      </c>
      <c r="L212" s="66" t="s">
        <v>23</v>
      </c>
      <c r="M212" s="134">
        <f>IF(D212="","",F212*'Table 2'!D212)</f>
        <v>1.496</v>
      </c>
      <c r="N212" s="70">
        <f t="shared" si="646"/>
        <v>2.7887520063628293E-2</v>
      </c>
      <c r="O212" s="15">
        <f t="shared" ref="O212" si="916">IF(D212="","",AVERAGE(K212:K216))</f>
        <v>514.48820000000001</v>
      </c>
      <c r="P212" s="15">
        <f t="shared" ref="P212" si="917">IF(D212="","",_xlfn.STDEV.S(K212:K216))</f>
        <v>20.367964508020911</v>
      </c>
      <c r="Q212" s="10">
        <f t="shared" si="649"/>
        <v>3.9588788446500642E-2</v>
      </c>
      <c r="R212" s="137">
        <f>IF(K212="","",K212/VLOOKUP('Table 3'!A212,'Table 1'!$A$3:$E$999,5,FALSE))</f>
        <v>1.0576719999999999</v>
      </c>
      <c r="S212" s="59" t="s">
        <v>23</v>
      </c>
      <c r="T212" s="53">
        <f>IF(M212="","",M212/VLOOKUP(A212,'Table 1'!$A$3:$E$999,5,FALSE))</f>
        <v>2.9919999999999999E-3</v>
      </c>
    </row>
    <row r="213" spans="1:20" s="139" customFormat="1" x14ac:dyDescent="0.2">
      <c r="A213" s="30" t="str">
        <f t="shared" ref="A213" si="918">IF(A212="","",A212)</f>
        <v>CIP0026</v>
      </c>
      <c r="B213" s="30"/>
      <c r="C213" s="30" t="str">
        <f>IF(A213="","",LOOKUP(A213,'Table 1'!$A$3:$A$9999,'Table 1'!$I$3:$I$9999))</f>
        <v>GHA</v>
      </c>
      <c r="D213" s="121">
        <v>0.69199999999999995</v>
      </c>
      <c r="E213" s="68" t="s">
        <v>23</v>
      </c>
      <c r="F213" s="80">
        <v>2E-3</v>
      </c>
      <c r="G213" s="71">
        <f t="shared" si="642"/>
        <v>-1.1710939731505264E-2</v>
      </c>
      <c r="H213" s="77">
        <f t="shared" ref="H213" si="919">IF(D213="","",AVERAGE(D212:D216))</f>
        <v>0.70019999999999993</v>
      </c>
      <c r="I213" s="94">
        <f t="shared" ref="I213" si="920">IF(D213="","",_xlfn.STDEV.S(D212:D216))</f>
        <v>1.7935997323817794E-2</v>
      </c>
      <c r="J213" s="77">
        <f t="shared" si="645"/>
        <v>2.5615534595569547E-2</v>
      </c>
      <c r="K213" s="132">
        <f>IF(D213="","",D213*'Table 2'!D213)</f>
        <v>512.77199999999993</v>
      </c>
      <c r="L213" s="68" t="s">
        <v>23</v>
      </c>
      <c r="M213" s="135">
        <f>IF(D213="","",F213*'Table 2'!D213)</f>
        <v>1.482</v>
      </c>
      <c r="N213" s="71">
        <f t="shared" si="646"/>
        <v>-3.335742199724059E-3</v>
      </c>
      <c r="O213" s="14">
        <f t="shared" ref="O213" si="921">IF(D213="","",AVERAGE(K212:K216))</f>
        <v>514.48820000000001</v>
      </c>
      <c r="P213" s="73">
        <f t="shared" ref="P213" si="922">IF(D213="","",_xlfn.STDEV.S(K212:K216))</f>
        <v>20.367964508020911</v>
      </c>
      <c r="Q213" s="9">
        <f t="shared" si="649"/>
        <v>3.9588788446500642E-2</v>
      </c>
      <c r="R213" s="126">
        <f>IF(K213="","",K213/VLOOKUP('Table 3'!A213,'Table 1'!$A$3:$E$999,5,FALSE))</f>
        <v>1.0255439999999998</v>
      </c>
      <c r="S213" s="58" t="s">
        <v>23</v>
      </c>
      <c r="T213" s="52">
        <f>IF(M213="","",M213/VLOOKUP(A213,'Table 1'!$A$3:$E$999,5,FALSE))</f>
        <v>2.9640000000000001E-3</v>
      </c>
    </row>
    <row r="214" spans="1:20" s="139" customFormat="1" x14ac:dyDescent="0.2">
      <c r="A214" s="30" t="str">
        <f t="shared" ref="A214" si="923">IF(A212="","",A212)</f>
        <v>CIP0026</v>
      </c>
      <c r="B214" s="30"/>
      <c r="C214" s="30" t="str">
        <f>IF(A214="","",LOOKUP(A214,'Table 1'!$A$3:$A$9999,'Table 1'!$I$3:$I$9999))</f>
        <v>GHA</v>
      </c>
      <c r="D214" s="121">
        <v>0.71799999999999997</v>
      </c>
      <c r="E214" s="68" t="s">
        <v>23</v>
      </c>
      <c r="F214" s="80">
        <v>1E-3</v>
      </c>
      <c r="G214" s="71">
        <f t="shared" si="642"/>
        <v>2.5421308197657869E-2</v>
      </c>
      <c r="H214" s="77">
        <f t="shared" ref="H214" si="924">IF(D214="","",AVERAGE(D212:D216))</f>
        <v>0.70019999999999993</v>
      </c>
      <c r="I214" s="94">
        <f t="shared" ref="I214" si="925">IF(D214="","",_xlfn.STDEV.S(D212:D216))</f>
        <v>1.7935997323817794E-2</v>
      </c>
      <c r="J214" s="77">
        <f t="shared" si="645"/>
        <v>2.5615534595569547E-2</v>
      </c>
      <c r="K214" s="132">
        <f>IF(D214="","",D214*'Table 2'!D214)</f>
        <v>523.42200000000003</v>
      </c>
      <c r="L214" s="68" t="s">
        <v>23</v>
      </c>
      <c r="M214" s="135">
        <f>IF(D214="","",F214*'Table 2'!D214)</f>
        <v>0.72899999999999998</v>
      </c>
      <c r="N214" s="71">
        <f t="shared" si="646"/>
        <v>1.7364441011475131E-2</v>
      </c>
      <c r="O214" s="14">
        <f t="shared" ref="O214" si="926">IF(D214="","",AVERAGE(K212:K216))</f>
        <v>514.48820000000001</v>
      </c>
      <c r="P214" s="73">
        <f t="shared" ref="P214" si="927">IF(D214="","",_xlfn.STDEV.S(K212:K216))</f>
        <v>20.367964508020911</v>
      </c>
      <c r="Q214" s="9">
        <f t="shared" si="649"/>
        <v>3.9588788446500642E-2</v>
      </c>
      <c r="R214" s="126">
        <f>IF(K214="","",K214/VLOOKUP('Table 3'!A214,'Table 1'!$A$3:$E$999,5,FALSE))</f>
        <v>1.0468440000000001</v>
      </c>
      <c r="S214" s="58" t="s">
        <v>23</v>
      </c>
      <c r="T214" s="52">
        <f>IF(M214="","",M214/VLOOKUP(A214,'Table 1'!$A$3:$E$999,5,FALSE))</f>
        <v>1.4579999999999999E-3</v>
      </c>
    </row>
    <row r="215" spans="1:20" s="139" customFormat="1" x14ac:dyDescent="0.2">
      <c r="A215" s="30" t="str">
        <f t="shared" ref="A215" si="928">IF(A212="","",A212)</f>
        <v>CIP0026</v>
      </c>
      <c r="B215" s="30"/>
      <c r="C215" s="30" t="str">
        <f>IF(A215="","",LOOKUP(A215,'Table 1'!$A$3:$A$9999,'Table 1'!$I$3:$I$9999))</f>
        <v>GHA</v>
      </c>
      <c r="D215" s="121">
        <v>0.71099999999999997</v>
      </c>
      <c r="E215" s="68" t="s">
        <v>23</v>
      </c>
      <c r="F215" s="80">
        <v>1E-3</v>
      </c>
      <c r="G215" s="71">
        <f t="shared" si="642"/>
        <v>1.542416452442164E-2</v>
      </c>
      <c r="H215" s="77">
        <f t="shared" ref="H215" si="929">IF(D215="","",AVERAGE(D212:D216))</f>
        <v>0.70019999999999993</v>
      </c>
      <c r="I215" s="94">
        <f t="shared" ref="I215" si="930">IF(D215="","",_xlfn.STDEV.S(D212:D216))</f>
        <v>1.7935997323817794E-2</v>
      </c>
      <c r="J215" s="77">
        <f t="shared" si="645"/>
        <v>2.5615534595569547E-2</v>
      </c>
      <c r="K215" s="132">
        <f>IF(D215="","",D215*'Table 2'!D215)</f>
        <v>527.56200000000001</v>
      </c>
      <c r="L215" s="68" t="s">
        <v>23</v>
      </c>
      <c r="M215" s="135">
        <f>IF(D215="","",F215*'Table 2'!D215)</f>
        <v>0.74199999999999999</v>
      </c>
      <c r="N215" s="71">
        <f t="shared" si="646"/>
        <v>2.5411272794983453E-2</v>
      </c>
      <c r="O215" s="14">
        <f t="shared" ref="O215" si="931">IF(D215="","",AVERAGE(K212:K216))</f>
        <v>514.48820000000001</v>
      </c>
      <c r="P215" s="73">
        <f t="shared" ref="P215" si="932">IF(D215="","",_xlfn.STDEV.S(K212:K216))</f>
        <v>20.367964508020911</v>
      </c>
      <c r="Q215" s="9">
        <f t="shared" si="649"/>
        <v>3.9588788446500642E-2</v>
      </c>
      <c r="R215" s="126">
        <f>IF(K215="","",K215/VLOOKUP('Table 3'!A215,'Table 1'!$A$3:$E$999,5,FALSE))</f>
        <v>1.055124</v>
      </c>
      <c r="S215" s="58" t="s">
        <v>23</v>
      </c>
      <c r="T215" s="52">
        <f>IF(M215="","",M215/VLOOKUP(A215,'Table 1'!$A$3:$E$999,5,FALSE))</f>
        <v>1.4840000000000001E-3</v>
      </c>
    </row>
    <row r="216" spans="1:20" s="139" customFormat="1" ht="16" thickBot="1" x14ac:dyDescent="0.25">
      <c r="A216" s="29" t="str">
        <f t="shared" ref="A216" si="933">IF(A212="","",A212)</f>
        <v>CIP0026</v>
      </c>
      <c r="B216" s="29"/>
      <c r="C216" s="29" t="str">
        <f>IF(A216="","",LOOKUP(A216,'Table 1'!$A$3:$A$9999,'Table 1'!$I$3:$I$9999))</f>
        <v>GHA</v>
      </c>
      <c r="D216" s="122">
        <v>0.67300000000000004</v>
      </c>
      <c r="E216" s="67" t="s">
        <v>23</v>
      </c>
      <c r="F216" s="81">
        <v>1E-3</v>
      </c>
      <c r="G216" s="72">
        <f t="shared" si="642"/>
        <v>-3.8846043987432008E-2</v>
      </c>
      <c r="H216" s="78">
        <f t="shared" ref="H216" si="934">IF(D216="","",AVERAGE(D212:D216))</f>
        <v>0.70019999999999993</v>
      </c>
      <c r="I216" s="93">
        <f t="shared" ref="I216" si="935">IF(D216="","",_xlfn.STDEV.S(D212:D216))</f>
        <v>1.7935997323817794E-2</v>
      </c>
      <c r="J216" s="78">
        <f t="shared" si="645"/>
        <v>2.5615534595569547E-2</v>
      </c>
      <c r="K216" s="133">
        <f>IF(D216="","",D216*'Table 2'!D216)</f>
        <v>479.84900000000005</v>
      </c>
      <c r="L216" s="67" t="s">
        <v>23</v>
      </c>
      <c r="M216" s="136">
        <f>IF(D216="","",F216*'Table 2'!D216)</f>
        <v>0.71299999999999997</v>
      </c>
      <c r="N216" s="72">
        <f t="shared" si="646"/>
        <v>-6.7327491670362824E-2</v>
      </c>
      <c r="O216" s="13">
        <f t="shared" ref="O216" si="936">IF(D216="","",AVERAGE(K212:K216))</f>
        <v>514.48820000000001</v>
      </c>
      <c r="P216" s="74">
        <f t="shared" ref="P216" si="937">IF(D216="","",_xlfn.STDEV.S(K212:K216))</f>
        <v>20.367964508020911</v>
      </c>
      <c r="Q216" s="8">
        <f t="shared" si="649"/>
        <v>3.9588788446500642E-2</v>
      </c>
      <c r="R216" s="127">
        <f>IF(K216="","",K216/VLOOKUP('Table 3'!A216,'Table 1'!$A$3:$E$999,5,FALSE))</f>
        <v>0.95969800000000005</v>
      </c>
      <c r="S216" s="57" t="s">
        <v>23</v>
      </c>
      <c r="T216" s="51">
        <f>IF(M216="","",M216/VLOOKUP(A216,'Table 1'!$A$3:$E$999,5,FALSE))</f>
        <v>1.426E-3</v>
      </c>
    </row>
    <row r="217" spans="1:20" s="139" customFormat="1" x14ac:dyDescent="0.2">
      <c r="A217" s="113" t="s">
        <v>141</v>
      </c>
      <c r="B217" s="113"/>
      <c r="C217" s="31" t="str">
        <f>IF(A217="","",LOOKUP(A217,'Table 1'!$A$3:$A$9999,'Table 1'!$I$3:$I$9999))</f>
        <v>GHA</v>
      </c>
      <c r="D217" s="120">
        <v>0.64600000000000002</v>
      </c>
      <c r="E217" s="66" t="s">
        <v>23</v>
      </c>
      <c r="F217" s="79">
        <v>4.0000000000000001E-3</v>
      </c>
      <c r="G217" s="70">
        <f t="shared" si="642"/>
        <v>-8.8984351027921408E-3</v>
      </c>
      <c r="H217" s="76">
        <f t="shared" ref="H217" si="938">IF(D217="","",AVERAGE(D217:D221))</f>
        <v>0.65179999999999993</v>
      </c>
      <c r="I217" s="76">
        <f t="shared" ref="I217" si="939">IF(D217="","",_xlfn.STDEV.S(D217:D221))</f>
        <v>1.3367871932360826E-2</v>
      </c>
      <c r="J217" s="76">
        <f t="shared" si="645"/>
        <v>2.0509162215957083E-2</v>
      </c>
      <c r="K217" s="131">
        <f>IF(D217="","",D217*'Table 2'!D217)</f>
        <v>510.34000000000003</v>
      </c>
      <c r="L217" s="66" t="s">
        <v>23</v>
      </c>
      <c r="M217" s="134">
        <f>IF(D217="","",F217*'Table 2'!D217)</f>
        <v>3.16</v>
      </c>
      <c r="N217" s="70">
        <f t="shared" si="646"/>
        <v>-2.0590363272426571E-2</v>
      </c>
      <c r="O217" s="15">
        <f t="shared" ref="O217" si="940">IF(D217="","",AVERAGE(K217:K221))</f>
        <v>521.06900000000007</v>
      </c>
      <c r="P217" s="15">
        <f t="shared" ref="P217" si="941">IF(D217="","",_xlfn.STDEV.S(K217:K221))</f>
        <v>13.046777954728892</v>
      </c>
      <c r="Q217" s="10">
        <f t="shared" si="649"/>
        <v>2.5038484259721629E-2</v>
      </c>
      <c r="R217" s="137">
        <f>IF(K217="","",K217/VLOOKUP('Table 3'!A217,'Table 1'!$A$3:$E$999,5,FALSE))</f>
        <v>1.02068</v>
      </c>
      <c r="S217" s="59" t="s">
        <v>23</v>
      </c>
      <c r="T217" s="53">
        <f>IF(M217="","",M217/VLOOKUP(A217,'Table 1'!$A$3:$E$999,5,FALSE))</f>
        <v>6.3200000000000001E-3</v>
      </c>
    </row>
    <row r="218" spans="1:20" s="139" customFormat="1" x14ac:dyDescent="0.2">
      <c r="A218" s="30" t="str">
        <f t="shared" ref="A218" si="942">IF(A217="","",A217)</f>
        <v>CIP0027</v>
      </c>
      <c r="B218" s="30"/>
      <c r="C218" s="30" t="str">
        <f>IF(A218="","",LOOKUP(A218,'Table 1'!$A$3:$A$9999,'Table 1'!$I$3:$I$9999))</f>
        <v>GHA</v>
      </c>
      <c r="D218" s="121">
        <v>0.66900000000000004</v>
      </c>
      <c r="E218" s="68" t="s">
        <v>23</v>
      </c>
      <c r="F218" s="80">
        <v>1E-3</v>
      </c>
      <c r="G218" s="71">
        <f t="shared" si="642"/>
        <v>2.6388462718625508E-2</v>
      </c>
      <c r="H218" s="77">
        <f t="shared" ref="H218" si="943">IF(D218="","",AVERAGE(D217:D221))</f>
        <v>0.65179999999999993</v>
      </c>
      <c r="I218" s="94">
        <f t="shared" ref="I218" si="944">IF(D218="","",_xlfn.STDEV.S(D217:D221))</f>
        <v>1.3367871932360826E-2</v>
      </c>
      <c r="J218" s="77">
        <f t="shared" si="645"/>
        <v>2.0509162215957083E-2</v>
      </c>
      <c r="K218" s="132">
        <f>IF(D218="","",D218*'Table 2'!D218)</f>
        <v>541.221</v>
      </c>
      <c r="L218" s="68" t="s">
        <v>23</v>
      </c>
      <c r="M218" s="135">
        <f>IF(D218="","",F218*'Table 2'!D218)</f>
        <v>0.80900000000000005</v>
      </c>
      <c r="N218" s="71">
        <f t="shared" si="646"/>
        <v>3.867434063434963E-2</v>
      </c>
      <c r="O218" s="14">
        <f t="shared" ref="O218" si="945">IF(D218="","",AVERAGE(K217:K221))</f>
        <v>521.06900000000007</v>
      </c>
      <c r="P218" s="73">
        <f t="shared" ref="P218" si="946">IF(D218="","",_xlfn.STDEV.S(K217:K221))</f>
        <v>13.046777954728892</v>
      </c>
      <c r="Q218" s="9">
        <f t="shared" si="649"/>
        <v>2.5038484259721629E-2</v>
      </c>
      <c r="R218" s="126">
        <f>IF(K218="","",K218/VLOOKUP('Table 3'!A218,'Table 1'!$A$3:$E$999,5,FALSE))</f>
        <v>1.0824419999999999</v>
      </c>
      <c r="S218" s="58" t="s">
        <v>23</v>
      </c>
      <c r="T218" s="52">
        <f>IF(M218="","",M218/VLOOKUP(A218,'Table 1'!$A$3:$E$999,5,FALSE))</f>
        <v>1.6180000000000001E-3</v>
      </c>
    </row>
    <row r="219" spans="1:20" s="139" customFormat="1" x14ac:dyDescent="0.2">
      <c r="A219" s="30" t="str">
        <f t="shared" ref="A219" si="947">IF(A217="","",A217)</f>
        <v>CIP0027</v>
      </c>
      <c r="B219" s="30"/>
      <c r="C219" s="30" t="str">
        <f>IF(A219="","",LOOKUP(A219,'Table 1'!$A$3:$A$9999,'Table 1'!$I$3:$I$9999))</f>
        <v>GHA</v>
      </c>
      <c r="D219" s="121">
        <v>0.65400000000000003</v>
      </c>
      <c r="E219" s="68" t="s">
        <v>23</v>
      </c>
      <c r="F219" s="80">
        <v>4.0000000000000001E-3</v>
      </c>
      <c r="G219" s="71">
        <f t="shared" si="642"/>
        <v>3.3752684872661721E-3</v>
      </c>
      <c r="H219" s="77">
        <f t="shared" ref="H219" si="948">IF(D219="","",AVERAGE(D217:D221))</f>
        <v>0.65179999999999993</v>
      </c>
      <c r="I219" s="94">
        <f t="shared" ref="I219" si="949">IF(D219="","",_xlfn.STDEV.S(D217:D221))</f>
        <v>1.3367871932360826E-2</v>
      </c>
      <c r="J219" s="77">
        <f t="shared" si="645"/>
        <v>2.0509162215957083E-2</v>
      </c>
      <c r="K219" s="132">
        <f>IF(D219="","",D219*'Table 2'!D219)</f>
        <v>524.50800000000004</v>
      </c>
      <c r="L219" s="68" t="s">
        <v>23</v>
      </c>
      <c r="M219" s="135">
        <f>IF(D219="","",F219*'Table 2'!D219)</f>
        <v>3.2080000000000002</v>
      </c>
      <c r="N219" s="71">
        <f t="shared" si="646"/>
        <v>6.5998936801075561E-3</v>
      </c>
      <c r="O219" s="14">
        <f t="shared" ref="O219" si="950">IF(D219="","",AVERAGE(K217:K221))</f>
        <v>521.06900000000007</v>
      </c>
      <c r="P219" s="73">
        <f t="shared" ref="P219" si="951">IF(D219="","",_xlfn.STDEV.S(K217:K221))</f>
        <v>13.046777954728892</v>
      </c>
      <c r="Q219" s="9">
        <f t="shared" si="649"/>
        <v>2.5038484259721629E-2</v>
      </c>
      <c r="R219" s="126">
        <f>IF(K219="","",K219/VLOOKUP('Table 3'!A219,'Table 1'!$A$3:$E$999,5,FALSE))</f>
        <v>1.0490160000000002</v>
      </c>
      <c r="S219" s="58" t="s">
        <v>23</v>
      </c>
      <c r="T219" s="52">
        <f>IF(M219="","",M219/VLOOKUP(A219,'Table 1'!$A$3:$E$999,5,FALSE))</f>
        <v>6.4160000000000007E-3</v>
      </c>
    </row>
    <row r="220" spans="1:20" s="139" customFormat="1" x14ac:dyDescent="0.2">
      <c r="A220" s="30" t="str">
        <f t="shared" ref="A220" si="952">IF(A217="","",A217)</f>
        <v>CIP0027</v>
      </c>
      <c r="B220" s="30"/>
      <c r="C220" s="30" t="str">
        <f>IF(A220="","",LOOKUP(A220,'Table 1'!$A$3:$A$9999,'Table 1'!$I$3:$I$9999))</f>
        <v>GHA</v>
      </c>
      <c r="D220" s="121">
        <v>0.65700000000000003</v>
      </c>
      <c r="E220" s="68" t="s">
        <v>23</v>
      </c>
      <c r="F220" s="80"/>
      <c r="G220" s="71">
        <f t="shared" ref="G220:G283" si="953">IF(D220="","",(D220-H220)/H220)</f>
        <v>7.9779073335380386E-3</v>
      </c>
      <c r="H220" s="77">
        <f t="shared" ref="H220" si="954">IF(D220="","",AVERAGE(D217:D221))</f>
        <v>0.65179999999999993</v>
      </c>
      <c r="I220" s="94">
        <f t="shared" ref="I220" si="955">IF(D220="","",_xlfn.STDEV.S(D217:D221))</f>
        <v>1.3367871932360826E-2</v>
      </c>
      <c r="J220" s="77">
        <f t="shared" ref="J220:J283" si="956">IF(D220="","",I220/H220)</f>
        <v>2.0509162215957083E-2</v>
      </c>
      <c r="K220" s="132">
        <f>IF(D220="","",D220*'Table 2'!D220)</f>
        <v>520.34400000000005</v>
      </c>
      <c r="L220" s="68" t="s">
        <v>23</v>
      </c>
      <c r="M220" s="135">
        <f>IF(D220="","",F220*'Table 2'!D220)</f>
        <v>0</v>
      </c>
      <c r="N220" s="71">
        <f t="shared" ref="N220:N283" si="957">IF(D220="","",(K220-O220)/O220)</f>
        <v>-1.3913704327066523E-3</v>
      </c>
      <c r="O220" s="14">
        <f t="shared" ref="O220" si="958">IF(D220="","",AVERAGE(K217:K221))</f>
        <v>521.06900000000007</v>
      </c>
      <c r="P220" s="73">
        <f t="shared" ref="P220" si="959">IF(D220="","",_xlfn.STDEV.S(K217:K221))</f>
        <v>13.046777954728892</v>
      </c>
      <c r="Q220" s="9">
        <f t="shared" ref="Q220:Q283" si="960">IF(D220="","",P220/O220)</f>
        <v>2.5038484259721629E-2</v>
      </c>
      <c r="R220" s="126">
        <f>IF(K220="","",K220/VLOOKUP('Table 3'!A220,'Table 1'!$A$3:$E$999,5,FALSE))</f>
        <v>1.0406880000000001</v>
      </c>
      <c r="S220" s="58" t="s">
        <v>23</v>
      </c>
      <c r="T220" s="52">
        <f>IF(M220="","",M220/VLOOKUP(A220,'Table 1'!$A$3:$E$999,5,FALSE))</f>
        <v>0</v>
      </c>
    </row>
    <row r="221" spans="1:20" s="139" customFormat="1" ht="16" thickBot="1" x14ac:dyDescent="0.25">
      <c r="A221" s="29" t="str">
        <f t="shared" ref="A221" si="961">IF(A217="","",A217)</f>
        <v>CIP0027</v>
      </c>
      <c r="B221" s="29"/>
      <c r="C221" s="29" t="str">
        <f>IF(A221="","",LOOKUP(A221,'Table 1'!$A$3:$A$9999,'Table 1'!$I$3:$I$9999))</f>
        <v>GHA</v>
      </c>
      <c r="D221" s="122">
        <v>0.63300000000000001</v>
      </c>
      <c r="E221" s="67" t="s">
        <v>23</v>
      </c>
      <c r="F221" s="81">
        <v>1E-3</v>
      </c>
      <c r="G221" s="72">
        <f t="shared" si="953"/>
        <v>-2.8843203436636898E-2</v>
      </c>
      <c r="H221" s="78">
        <f t="shared" ref="H221" si="962">IF(D221="","",AVERAGE(D217:D221))</f>
        <v>0.65179999999999993</v>
      </c>
      <c r="I221" s="93">
        <f t="shared" ref="I221" si="963">IF(D221="","",_xlfn.STDEV.S(D217:D221))</f>
        <v>1.3367871932360826E-2</v>
      </c>
      <c r="J221" s="78">
        <f t="shared" si="956"/>
        <v>2.0509162215957083E-2</v>
      </c>
      <c r="K221" s="133">
        <f>IF(D221="","",D221*'Table 2'!D221)</f>
        <v>508.93200000000002</v>
      </c>
      <c r="L221" s="67" t="s">
        <v>23</v>
      </c>
      <c r="M221" s="136">
        <f>IF(D221="","",F221*'Table 2'!D221)</f>
        <v>0.80400000000000005</v>
      </c>
      <c r="N221" s="72">
        <f t="shared" si="957"/>
        <v>-2.3292500609324401E-2</v>
      </c>
      <c r="O221" s="13">
        <f t="shared" ref="O221" si="964">IF(D221="","",AVERAGE(K217:K221))</f>
        <v>521.06900000000007</v>
      </c>
      <c r="P221" s="74">
        <f t="shared" ref="P221" si="965">IF(D221="","",_xlfn.STDEV.S(K217:K221))</f>
        <v>13.046777954728892</v>
      </c>
      <c r="Q221" s="8">
        <f t="shared" si="960"/>
        <v>2.5038484259721629E-2</v>
      </c>
      <c r="R221" s="127">
        <f>IF(K221="","",K221/VLOOKUP('Table 3'!A221,'Table 1'!$A$3:$E$999,5,FALSE))</f>
        <v>1.0178640000000001</v>
      </c>
      <c r="S221" s="57" t="s">
        <v>23</v>
      </c>
      <c r="T221" s="51">
        <f>IF(M221="","",M221/VLOOKUP(A221,'Table 1'!$A$3:$E$999,5,FALSE))</f>
        <v>1.6080000000000001E-3</v>
      </c>
    </row>
    <row r="222" spans="1:20" s="139" customFormat="1" x14ac:dyDescent="0.2">
      <c r="A222" s="113" t="s">
        <v>146</v>
      </c>
      <c r="B222" s="113"/>
      <c r="C222" s="31" t="str">
        <f>IF(A222="","",LOOKUP(A222,'Table 1'!$A$3:$A$9999,'Table 1'!$I$3:$I$9999))</f>
        <v>GHA</v>
      </c>
      <c r="D222" s="120">
        <v>0.68100000000000005</v>
      </c>
      <c r="E222" s="66" t="s">
        <v>23</v>
      </c>
      <c r="F222" s="79">
        <v>1E-3</v>
      </c>
      <c r="G222" s="70">
        <f t="shared" si="953"/>
        <v>4.4799018103712979E-2</v>
      </c>
      <c r="H222" s="76">
        <f t="shared" ref="H222" si="966">IF(D222="","",AVERAGE(D222:D226))</f>
        <v>0.65179999999999993</v>
      </c>
      <c r="I222" s="76">
        <f t="shared" ref="I222" si="967">IF(D222="","",_xlfn.STDEV.S(D222:D226))</f>
        <v>3.7539312726793526E-2</v>
      </c>
      <c r="J222" s="76">
        <f t="shared" si="956"/>
        <v>5.7593299672895872E-2</v>
      </c>
      <c r="K222" s="131">
        <f>IF(D222="","",D222*'Table 2'!D222)</f>
        <v>499.85400000000004</v>
      </c>
      <c r="L222" s="66" t="s">
        <v>23</v>
      </c>
      <c r="M222" s="134">
        <f>IF(D222="","",F222*'Table 2'!D222)</f>
        <v>0.73399999999999999</v>
      </c>
      <c r="N222" s="70">
        <f t="shared" si="957"/>
        <v>3.0043183779582237E-2</v>
      </c>
      <c r="O222" s="15">
        <f t="shared" ref="O222" si="968">IF(D222="","",AVERAGE(K222:K226))</f>
        <v>485.27480000000003</v>
      </c>
      <c r="P222" s="15">
        <f t="shared" ref="P222" si="969">IF(D222="","",_xlfn.STDEV.S(K222:K226))</f>
        <v>30.100695128186018</v>
      </c>
      <c r="Q222" s="10">
        <f t="shared" si="960"/>
        <v>6.202814390565102E-2</v>
      </c>
      <c r="R222" s="137">
        <f>IF(K222="","",K222/VLOOKUP('Table 3'!A222,'Table 1'!$A$3:$E$999,5,FALSE))</f>
        <v>0.99970800000000004</v>
      </c>
      <c r="S222" s="59" t="s">
        <v>23</v>
      </c>
      <c r="T222" s="53">
        <f>IF(M222="","",M222/VLOOKUP(A222,'Table 1'!$A$3:$E$999,5,FALSE))</f>
        <v>1.4679999999999999E-3</v>
      </c>
    </row>
    <row r="223" spans="1:20" s="139" customFormat="1" x14ac:dyDescent="0.2">
      <c r="A223" s="30" t="str">
        <f t="shared" ref="A223" si="970">IF(A222="","",A222)</f>
        <v>CIP0028</v>
      </c>
      <c r="B223" s="30"/>
      <c r="C223" s="30" t="str">
        <f>IF(A223="","",LOOKUP(A223,'Table 1'!$A$3:$A$9999,'Table 1'!$I$3:$I$9999))</f>
        <v>GHA</v>
      </c>
      <c r="D223" s="121">
        <v>0.68</v>
      </c>
      <c r="E223" s="68" t="s">
        <v>23</v>
      </c>
      <c r="F223" s="80">
        <v>1E-3</v>
      </c>
      <c r="G223" s="71">
        <f t="shared" si="953"/>
        <v>4.3264805154955684E-2</v>
      </c>
      <c r="H223" s="77">
        <f t="shared" ref="H223" si="971">IF(D223="","",AVERAGE(D222:D226))</f>
        <v>0.65179999999999993</v>
      </c>
      <c r="I223" s="94">
        <f t="shared" ref="I223" si="972">IF(D223="","",_xlfn.STDEV.S(D222:D226))</f>
        <v>3.7539312726793526E-2</v>
      </c>
      <c r="J223" s="77">
        <f t="shared" si="956"/>
        <v>5.7593299672895872E-2</v>
      </c>
      <c r="K223" s="132">
        <f>IF(D223="","",D223*'Table 2'!D223)</f>
        <v>508.64000000000004</v>
      </c>
      <c r="L223" s="68" t="s">
        <v>23</v>
      </c>
      <c r="M223" s="135">
        <f>IF(D223="","",F223*'Table 2'!D223)</f>
        <v>0.748</v>
      </c>
      <c r="N223" s="71">
        <f t="shared" si="957"/>
        <v>4.814838932497631E-2</v>
      </c>
      <c r="O223" s="14">
        <f t="shared" ref="O223" si="973">IF(D223="","",AVERAGE(K222:K226))</f>
        <v>485.27480000000003</v>
      </c>
      <c r="P223" s="73">
        <f t="shared" ref="P223" si="974">IF(D223="","",_xlfn.STDEV.S(K222:K226))</f>
        <v>30.100695128186018</v>
      </c>
      <c r="Q223" s="9">
        <f t="shared" si="960"/>
        <v>6.202814390565102E-2</v>
      </c>
      <c r="R223" s="126">
        <f>IF(K223="","",K223/VLOOKUP('Table 3'!A223,'Table 1'!$A$3:$E$999,5,FALSE))</f>
        <v>1.0172800000000002</v>
      </c>
      <c r="S223" s="58" t="s">
        <v>23</v>
      </c>
      <c r="T223" s="52">
        <f>IF(M223="","",M223/VLOOKUP(A223,'Table 1'!$A$3:$E$999,5,FALSE))</f>
        <v>1.4959999999999999E-3</v>
      </c>
    </row>
    <row r="224" spans="1:20" s="139" customFormat="1" x14ac:dyDescent="0.2">
      <c r="A224" s="30" t="str">
        <f t="shared" ref="A224" si="975">IF(A222="","",A222)</f>
        <v>CIP0028</v>
      </c>
      <c r="B224" s="30"/>
      <c r="C224" s="30" t="str">
        <f>IF(A224="","",LOOKUP(A224,'Table 1'!$A$3:$A$9999,'Table 1'!$I$3:$I$9999))</f>
        <v>GHA</v>
      </c>
      <c r="D224" s="121">
        <v>0.67</v>
      </c>
      <c r="E224" s="68" t="s">
        <v>23</v>
      </c>
      <c r="F224" s="80">
        <v>1E-3</v>
      </c>
      <c r="G224" s="71">
        <f t="shared" si="953"/>
        <v>2.7922675667382796E-2</v>
      </c>
      <c r="H224" s="77">
        <f t="shared" ref="H224" si="976">IF(D224="","",AVERAGE(D222:D226))</f>
        <v>0.65179999999999993</v>
      </c>
      <c r="I224" s="94">
        <f t="shared" ref="I224" si="977">IF(D224="","",_xlfn.STDEV.S(D222:D226))</f>
        <v>3.7539312726793526E-2</v>
      </c>
      <c r="J224" s="77">
        <f t="shared" si="956"/>
        <v>5.7593299672895872E-2</v>
      </c>
      <c r="K224" s="132">
        <f>IF(D224="","",D224*'Table 2'!D224)</f>
        <v>502.50000000000006</v>
      </c>
      <c r="L224" s="68" t="s">
        <v>23</v>
      </c>
      <c r="M224" s="135">
        <f>IF(D224="","",F224*'Table 2'!D224)</f>
        <v>0.75</v>
      </c>
      <c r="N224" s="71">
        <f t="shared" si="957"/>
        <v>3.5495764461702994E-2</v>
      </c>
      <c r="O224" s="14">
        <f t="shared" ref="O224" si="978">IF(D224="","",AVERAGE(K222:K226))</f>
        <v>485.27480000000003</v>
      </c>
      <c r="P224" s="73">
        <f t="shared" ref="P224" si="979">IF(D224="","",_xlfn.STDEV.S(K222:K226))</f>
        <v>30.100695128186018</v>
      </c>
      <c r="Q224" s="9">
        <f t="shared" si="960"/>
        <v>6.202814390565102E-2</v>
      </c>
      <c r="R224" s="126">
        <f>IF(K224="","",K224/VLOOKUP('Table 3'!A224,'Table 1'!$A$3:$E$999,5,FALSE))</f>
        <v>1.0050000000000001</v>
      </c>
      <c r="S224" s="58" t="s">
        <v>23</v>
      </c>
      <c r="T224" s="52">
        <f>IF(M224="","",M224/VLOOKUP(A224,'Table 1'!$A$3:$E$999,5,FALSE))</f>
        <v>1.5E-3</v>
      </c>
    </row>
    <row r="225" spans="1:20" s="139" customFormat="1" x14ac:dyDescent="0.2">
      <c r="A225" s="30" t="str">
        <f t="shared" ref="A225" si="980">IF(A222="","",A222)</f>
        <v>CIP0028</v>
      </c>
      <c r="B225" s="30"/>
      <c r="C225" s="30" t="str">
        <f>IF(A225="","",LOOKUP(A225,'Table 1'!$A$3:$A$9999,'Table 1'!$I$3:$I$9999))</f>
        <v>GHA</v>
      </c>
      <c r="D225" s="121">
        <v>0.59399999999999997</v>
      </c>
      <c r="E225" s="68" t="s">
        <v>23</v>
      </c>
      <c r="F225" s="80">
        <v>4.0000000000000001E-3</v>
      </c>
      <c r="G225" s="71">
        <f t="shared" si="953"/>
        <v>-8.8677508438171168E-2</v>
      </c>
      <c r="H225" s="77">
        <f t="shared" ref="H225" si="981">IF(D225="","",AVERAGE(D222:D226))</f>
        <v>0.65179999999999993</v>
      </c>
      <c r="I225" s="94">
        <f t="shared" ref="I225" si="982">IF(D225="","",_xlfn.STDEV.S(D222:D226))</f>
        <v>3.7539312726793526E-2</v>
      </c>
      <c r="J225" s="77">
        <f t="shared" si="956"/>
        <v>5.7593299672895872E-2</v>
      </c>
      <c r="K225" s="132">
        <f>IF(D225="","",D225*'Table 2'!D225)</f>
        <v>434.80799999999999</v>
      </c>
      <c r="L225" s="68" t="s">
        <v>23</v>
      </c>
      <c r="M225" s="135">
        <f>IF(D225="","",F225*'Table 2'!D225)</f>
        <v>2.9279999999999999</v>
      </c>
      <c r="N225" s="71">
        <f t="shared" si="957"/>
        <v>-0.10399633362375305</v>
      </c>
      <c r="O225" s="14">
        <f t="shared" ref="O225" si="983">IF(D225="","",AVERAGE(K222:K226))</f>
        <v>485.27480000000003</v>
      </c>
      <c r="P225" s="73">
        <f t="shared" ref="P225" si="984">IF(D225="","",_xlfn.STDEV.S(K222:K226))</f>
        <v>30.100695128186018</v>
      </c>
      <c r="Q225" s="9">
        <f t="shared" si="960"/>
        <v>6.202814390565102E-2</v>
      </c>
      <c r="R225" s="164">
        <f>IF(K225="","",K225/VLOOKUP('Table 3'!A225,'Table 1'!$A$3:$E$999,5,FALSE))</f>
        <v>0.86961599999999994</v>
      </c>
      <c r="S225" s="58" t="s">
        <v>23</v>
      </c>
      <c r="T225" s="52">
        <f>IF(M225="","",M225/VLOOKUP(A225,'Table 1'!$A$3:$E$999,5,FALSE))</f>
        <v>5.8560000000000001E-3</v>
      </c>
    </row>
    <row r="226" spans="1:20" s="139" customFormat="1" ht="16" thickBot="1" x14ac:dyDescent="0.25">
      <c r="A226" s="29" t="str">
        <f t="shared" ref="A226" si="985">IF(A222="","",A222)</f>
        <v>CIP0028</v>
      </c>
      <c r="B226" s="29"/>
      <c r="C226" s="29" t="str">
        <f>IF(A226="","",LOOKUP(A226,'Table 1'!$A$3:$A$9999,'Table 1'!$I$3:$I$9999))</f>
        <v>GHA</v>
      </c>
      <c r="D226" s="122">
        <v>0.63400000000000001</v>
      </c>
      <c r="E226" s="67" t="s">
        <v>23</v>
      </c>
      <c r="F226" s="81">
        <v>3.0000000000000001E-3</v>
      </c>
      <c r="G226" s="72">
        <f t="shared" si="953"/>
        <v>-2.730899048787961E-2</v>
      </c>
      <c r="H226" s="78">
        <f t="shared" ref="H226" si="986">IF(D226="","",AVERAGE(D222:D226))</f>
        <v>0.65179999999999993</v>
      </c>
      <c r="I226" s="93">
        <f t="shared" ref="I226" si="987">IF(D226="","",_xlfn.STDEV.S(D222:D226))</f>
        <v>3.7539312726793526E-2</v>
      </c>
      <c r="J226" s="78">
        <f t="shared" si="956"/>
        <v>5.7593299672895872E-2</v>
      </c>
      <c r="K226" s="133">
        <f>IF(D226="","",D226*'Table 2'!D226)</f>
        <v>480.572</v>
      </c>
      <c r="L226" s="67" t="s">
        <v>23</v>
      </c>
      <c r="M226" s="136">
        <f>IF(D226="","",F226*'Table 2'!D226)</f>
        <v>2.274</v>
      </c>
      <c r="N226" s="72">
        <f t="shared" si="957"/>
        <v>-9.6910039425085019E-3</v>
      </c>
      <c r="O226" s="13">
        <f t="shared" ref="O226" si="988">IF(D226="","",AVERAGE(K222:K226))</f>
        <v>485.27480000000003</v>
      </c>
      <c r="P226" s="74">
        <f t="shared" ref="P226" si="989">IF(D226="","",_xlfn.STDEV.S(K222:K226))</f>
        <v>30.100695128186018</v>
      </c>
      <c r="Q226" s="8">
        <f t="shared" si="960"/>
        <v>6.202814390565102E-2</v>
      </c>
      <c r="R226" s="127">
        <f>IF(K226="","",K226/VLOOKUP('Table 3'!A226,'Table 1'!$A$3:$E$999,5,FALSE))</f>
        <v>0.961144</v>
      </c>
      <c r="S226" s="57" t="s">
        <v>23</v>
      </c>
      <c r="T226" s="51">
        <f>IF(M226="","",M226/VLOOKUP(A226,'Table 1'!$A$3:$E$999,5,FALSE))</f>
        <v>4.548E-3</v>
      </c>
    </row>
    <row r="227" spans="1:20" s="139" customFormat="1" x14ac:dyDescent="0.2">
      <c r="A227" s="113" t="s">
        <v>148</v>
      </c>
      <c r="B227" s="113"/>
      <c r="C227" s="31" t="str">
        <f>IF(A227="","",LOOKUP(A227,'Table 1'!$A$3:$A$9999,'Table 1'!$I$3:$I$9999))</f>
        <v>GHA</v>
      </c>
      <c r="D227" s="120">
        <v>0.65800000000000003</v>
      </c>
      <c r="E227" s="66" t="s">
        <v>23</v>
      </c>
      <c r="F227" s="79">
        <v>4.0000000000000001E-3</v>
      </c>
      <c r="G227" s="70">
        <f t="shared" si="953"/>
        <v>3.2487802622975168E-2</v>
      </c>
      <c r="H227" s="76">
        <f t="shared" ref="H227" si="990">IF(D227="","",AVERAGE(D227:D231))</f>
        <v>0.63729566424745099</v>
      </c>
      <c r="I227" s="76">
        <f t="shared" ref="I227" si="991">IF(D227="","",_xlfn.STDEV.S(D227:D231))</f>
        <v>2.0655850745961983E-2</v>
      </c>
      <c r="J227" s="76">
        <f t="shared" si="956"/>
        <v>3.2411723325237736E-2</v>
      </c>
      <c r="K227" s="131">
        <f>IF(D227="","",D227*'Table 2'!D227)</f>
        <v>506.66</v>
      </c>
      <c r="L227" s="66" t="s">
        <v>23</v>
      </c>
      <c r="M227" s="134">
        <f>IF(D227="","",F227*'Table 2'!D227)</f>
        <v>3.08</v>
      </c>
      <c r="N227" s="70">
        <f t="shared" si="957"/>
        <v>3.3487157879300969E-2</v>
      </c>
      <c r="O227" s="15">
        <f t="shared" ref="O227" si="992">IF(D227="","",AVERAGE(K227:K231))</f>
        <v>490.24315022903448</v>
      </c>
      <c r="P227" s="15">
        <f t="shared" ref="P227" si="993">IF(D227="","",_xlfn.STDEV.S(K227:K231))</f>
        <v>17.349993359534963</v>
      </c>
      <c r="Q227" s="10">
        <f t="shared" si="960"/>
        <v>3.5390588020310532E-2</v>
      </c>
      <c r="R227" s="137">
        <f>IF(K227="","",K227/VLOOKUP('Table 3'!A227,'Table 1'!$A$3:$E$999,5,FALSE))</f>
        <v>1.01332</v>
      </c>
      <c r="S227" s="59" t="s">
        <v>23</v>
      </c>
      <c r="T227" s="53">
        <f>IF(M227="","",M227/VLOOKUP(A227,'Table 1'!$A$3:$E$999,5,FALSE))</f>
        <v>6.1600000000000005E-3</v>
      </c>
    </row>
    <row r="228" spans="1:20" s="139" customFormat="1" x14ac:dyDescent="0.2">
      <c r="A228" s="30" t="str">
        <f t="shared" ref="A228" si="994">IF(A227="","",A227)</f>
        <v>CIP0029</v>
      </c>
      <c r="B228" s="30"/>
      <c r="C228" s="30" t="str">
        <f>IF(A228="","",LOOKUP(A228,'Table 1'!$A$3:$A$9999,'Table 1'!$I$3:$I$9999))</f>
        <v>GHA</v>
      </c>
      <c r="D228" s="121">
        <v>0.60949347671252185</v>
      </c>
      <c r="E228" s="68" t="s">
        <v>23</v>
      </c>
      <c r="F228" s="80"/>
      <c r="G228" s="71">
        <f t="shared" si="953"/>
        <v>-4.3625257623177587E-2</v>
      </c>
      <c r="H228" s="77">
        <f t="shared" ref="H228" si="995">IF(D228="","",AVERAGE(D227:D231))</f>
        <v>0.63729566424745099</v>
      </c>
      <c r="I228" s="94">
        <f t="shared" ref="I228" si="996">IF(D228="","",_xlfn.STDEV.S(D227:D231))</f>
        <v>2.0655850745961983E-2</v>
      </c>
      <c r="J228" s="77">
        <f t="shared" si="956"/>
        <v>3.2411723325237736E-2</v>
      </c>
      <c r="K228" s="132">
        <f>IF(D228="","",D228*'Table 2'!D228)</f>
        <v>467.48149663850427</v>
      </c>
      <c r="L228" s="68" t="s">
        <v>23</v>
      </c>
      <c r="M228" s="135">
        <f>IF(D228="","",F228*'Table 2'!D228)</f>
        <v>0</v>
      </c>
      <c r="N228" s="71">
        <f t="shared" si="957"/>
        <v>-4.6429314881597634E-2</v>
      </c>
      <c r="O228" s="14">
        <f t="shared" ref="O228" si="997">IF(D228="","",AVERAGE(K227:K231))</f>
        <v>490.24315022903448</v>
      </c>
      <c r="P228" s="73">
        <f t="shared" ref="P228" si="998">IF(D228="","",_xlfn.STDEV.S(K227:K231))</f>
        <v>17.349993359534963</v>
      </c>
      <c r="Q228" s="9">
        <f t="shared" si="960"/>
        <v>3.5390588020310532E-2</v>
      </c>
      <c r="R228" s="126">
        <f>IF(K228="","",K228/VLOOKUP('Table 3'!A228,'Table 1'!$A$3:$E$999,5,FALSE))</f>
        <v>0.93496299327700849</v>
      </c>
      <c r="S228" s="58" t="s">
        <v>23</v>
      </c>
      <c r="T228" s="52">
        <f>IF(M228="","",M228/VLOOKUP(A228,'Table 1'!$A$3:$E$999,5,FALSE))</f>
        <v>0</v>
      </c>
    </row>
    <row r="229" spans="1:20" s="139" customFormat="1" x14ac:dyDescent="0.2">
      <c r="A229" s="30" t="str">
        <f t="shared" ref="A229" si="999">IF(A227="","",A227)</f>
        <v>CIP0029</v>
      </c>
      <c r="B229" s="30"/>
      <c r="C229" s="30" t="str">
        <f>IF(A229="","",LOOKUP(A229,'Table 1'!$A$3:$A$9999,'Table 1'!$I$3:$I$9999))</f>
        <v>GHA</v>
      </c>
      <c r="D229" s="121">
        <v>0.65398484452473316</v>
      </c>
      <c r="E229" s="68" t="s">
        <v>23</v>
      </c>
      <c r="F229" s="80">
        <v>5.6395680932508363E-4</v>
      </c>
      <c r="G229" s="71">
        <f t="shared" si="953"/>
        <v>2.618750010952851E-2</v>
      </c>
      <c r="H229" s="77">
        <f t="shared" ref="H229" si="1000">IF(D229="","",AVERAGE(D227:D231))</f>
        <v>0.63729566424745099</v>
      </c>
      <c r="I229" s="94">
        <f t="shared" ref="I229" si="1001">IF(D229="","",_xlfn.STDEV.S(D227:D231))</f>
        <v>2.0655850745961983E-2</v>
      </c>
      <c r="J229" s="77">
        <f t="shared" si="956"/>
        <v>3.2411723325237736E-2</v>
      </c>
      <c r="K229" s="132">
        <f>IF(D229="","",D229*'Table 2'!D229)</f>
        <v>506.83825450666819</v>
      </c>
      <c r="L229" s="68" t="s">
        <v>23</v>
      </c>
      <c r="M229" s="135">
        <f>IF(D229="","",F229*'Table 2'!D229)</f>
        <v>0.43706652722693984</v>
      </c>
      <c r="N229" s="71">
        <f t="shared" si="957"/>
        <v>3.3850762157269752E-2</v>
      </c>
      <c r="O229" s="14">
        <f t="shared" ref="O229" si="1002">IF(D229="","",AVERAGE(K227:K231))</f>
        <v>490.24315022903448</v>
      </c>
      <c r="P229" s="73">
        <f t="shared" ref="P229" si="1003">IF(D229="","",_xlfn.STDEV.S(K227:K231))</f>
        <v>17.349993359534963</v>
      </c>
      <c r="Q229" s="9">
        <f t="shared" si="960"/>
        <v>3.5390588020310532E-2</v>
      </c>
      <c r="R229" s="126">
        <f>IF(K229="","",K229/VLOOKUP('Table 3'!A229,'Table 1'!$A$3:$E$999,5,FALSE))</f>
        <v>1.0136765090133364</v>
      </c>
      <c r="S229" s="58" t="s">
        <v>23</v>
      </c>
      <c r="T229" s="52">
        <f>IF(M229="","",M229/VLOOKUP(A229,'Table 1'!$A$3:$E$999,5,FALSE))</f>
        <v>8.7413305445387969E-4</v>
      </c>
    </row>
    <row r="230" spans="1:20" s="139" customFormat="1" x14ac:dyDescent="0.2">
      <c r="A230" s="30" t="str">
        <f t="shared" ref="A230" si="1004">IF(A227="","",A227)</f>
        <v>CIP0029</v>
      </c>
      <c r="B230" s="30"/>
      <c r="C230" s="30" t="str">
        <f>IF(A230="","",LOOKUP(A230,'Table 1'!$A$3:$A$9999,'Table 1'!$I$3:$I$9999))</f>
        <v>GHA</v>
      </c>
      <c r="D230" s="121">
        <v>0.64200000000000002</v>
      </c>
      <c r="E230" s="68" t="s">
        <v>23</v>
      </c>
      <c r="F230" s="80">
        <v>2E-3</v>
      </c>
      <c r="G230" s="71">
        <f t="shared" si="953"/>
        <v>7.3817162370061473E-3</v>
      </c>
      <c r="H230" s="77">
        <f t="shared" ref="H230" si="1005">IF(D230="","",AVERAGE(D227:D231))</f>
        <v>0.63729566424745099</v>
      </c>
      <c r="I230" s="94">
        <f t="shared" ref="I230" si="1006">IF(D230="","",_xlfn.STDEV.S(D227:D231))</f>
        <v>2.0655850745961983E-2</v>
      </c>
      <c r="J230" s="77">
        <f t="shared" si="956"/>
        <v>3.2411723325237736E-2</v>
      </c>
      <c r="K230" s="132">
        <f>IF(D230="","",D230*'Table 2'!D230)</f>
        <v>491.77199999999999</v>
      </c>
      <c r="L230" s="68" t="s">
        <v>23</v>
      </c>
      <c r="M230" s="135">
        <f>IF(D230="","",F230*'Table 2'!D230)</f>
        <v>1.532</v>
      </c>
      <c r="N230" s="71">
        <f t="shared" si="957"/>
        <v>3.1185540690395188E-3</v>
      </c>
      <c r="O230" s="14">
        <f t="shared" ref="O230" si="1007">IF(D230="","",AVERAGE(K227:K231))</f>
        <v>490.24315022903448</v>
      </c>
      <c r="P230" s="73">
        <f t="shared" ref="P230" si="1008">IF(D230="","",_xlfn.STDEV.S(K227:K231))</f>
        <v>17.349993359534963</v>
      </c>
      <c r="Q230" s="9">
        <f t="shared" si="960"/>
        <v>3.5390588020310532E-2</v>
      </c>
      <c r="R230" s="126">
        <f>IF(K230="","",K230/VLOOKUP('Table 3'!A230,'Table 1'!$A$3:$E$999,5,FALSE))</f>
        <v>0.98354399999999997</v>
      </c>
      <c r="S230" s="58" t="s">
        <v>23</v>
      </c>
      <c r="T230" s="52">
        <f>IF(M230="","",M230/VLOOKUP(A230,'Table 1'!$A$3:$E$999,5,FALSE))</f>
        <v>3.0639999999999999E-3</v>
      </c>
    </row>
    <row r="231" spans="1:20" s="139" customFormat="1" ht="16" thickBot="1" x14ac:dyDescent="0.25">
      <c r="A231" s="29" t="str">
        <f t="shared" ref="A231" si="1009">IF(A227="","",A227)</f>
        <v>CIP0029</v>
      </c>
      <c r="B231" s="29"/>
      <c r="C231" s="29" t="str">
        <f>IF(A231="","",LOOKUP(A231,'Table 1'!$A$3:$A$9999,'Table 1'!$I$3:$I$9999))</f>
        <v>GHA</v>
      </c>
      <c r="D231" s="122">
        <v>0.623</v>
      </c>
      <c r="E231" s="67" t="s">
        <v>23</v>
      </c>
      <c r="F231" s="81">
        <v>1E-3</v>
      </c>
      <c r="G231" s="72">
        <f t="shared" si="953"/>
        <v>-2.2431761346332065E-2</v>
      </c>
      <c r="H231" s="78">
        <f t="shared" ref="H231" si="1010">IF(D231="","",AVERAGE(D227:D231))</f>
        <v>0.63729566424745099</v>
      </c>
      <c r="I231" s="93">
        <f t="shared" ref="I231" si="1011">IF(D231="","",_xlfn.STDEV.S(D227:D231))</f>
        <v>2.0655850745961983E-2</v>
      </c>
      <c r="J231" s="78">
        <f t="shared" si="956"/>
        <v>3.2411723325237736E-2</v>
      </c>
      <c r="K231" s="133">
        <f>IF(D231="","",D231*'Table 2'!D231)</f>
        <v>478.464</v>
      </c>
      <c r="L231" s="67" t="s">
        <v>23</v>
      </c>
      <c r="M231" s="136">
        <f>IF(D231="","",F231*'Table 2'!D231)</f>
        <v>0.76800000000000002</v>
      </c>
      <c r="N231" s="72">
        <f t="shared" si="957"/>
        <v>-2.4027159224012488E-2</v>
      </c>
      <c r="O231" s="13">
        <f t="shared" ref="O231" si="1012">IF(D231="","",AVERAGE(K227:K231))</f>
        <v>490.24315022903448</v>
      </c>
      <c r="P231" s="74">
        <f t="shared" ref="P231" si="1013">IF(D231="","",_xlfn.STDEV.S(K227:K231))</f>
        <v>17.349993359534963</v>
      </c>
      <c r="Q231" s="8">
        <f t="shared" si="960"/>
        <v>3.5390588020310532E-2</v>
      </c>
      <c r="R231" s="127">
        <f>IF(K231="","",K231/VLOOKUP('Table 3'!A231,'Table 1'!$A$3:$E$999,5,FALSE))</f>
        <v>0.956928</v>
      </c>
      <c r="S231" s="57" t="s">
        <v>23</v>
      </c>
      <c r="T231" s="51">
        <f>IF(M231="","",M231/VLOOKUP(A231,'Table 1'!$A$3:$E$999,5,FALSE))</f>
        <v>1.536E-3</v>
      </c>
    </row>
    <row r="232" spans="1:20" s="139" customFormat="1" x14ac:dyDescent="0.2">
      <c r="A232" s="113" t="s">
        <v>151</v>
      </c>
      <c r="B232" s="113"/>
      <c r="C232" s="31" t="str">
        <f>IF(A232="","",LOOKUP(A232,'Table 1'!$A$3:$A$9999,'Table 1'!$I$3:$I$9999))</f>
        <v>GHA</v>
      </c>
      <c r="D232" s="120">
        <v>0.64345082969295664</v>
      </c>
      <c r="E232" s="66" t="s">
        <v>23</v>
      </c>
      <c r="F232" s="79">
        <v>1.1710428442024243E-3</v>
      </c>
      <c r="G232" s="70">
        <f t="shared" si="953"/>
        <v>-1.9350973256711465E-2</v>
      </c>
      <c r="H232" s="76">
        <f t="shared" ref="H232" si="1014">IF(D232="","",AVERAGE(D232:D236))</f>
        <v>0.65614793075341249</v>
      </c>
      <c r="I232" s="76">
        <f t="shared" ref="I232" si="1015">IF(D232="","",_xlfn.STDEV.S(D232:D236))</f>
        <v>1.5432361063986672E-2</v>
      </c>
      <c r="J232" s="76">
        <f t="shared" si="956"/>
        <v>2.3519636869488689E-2</v>
      </c>
      <c r="K232" s="131">
        <f>IF(D232="","",D232*'Table 2'!D232)</f>
        <v>492.88333554480477</v>
      </c>
      <c r="L232" s="66" t="s">
        <v>23</v>
      </c>
      <c r="M232" s="134">
        <f>IF(D232="","",F232*'Table 2'!D232)</f>
        <v>0.89701881865905697</v>
      </c>
      <c r="N232" s="70">
        <f t="shared" si="957"/>
        <v>-2.1967152525721147E-2</v>
      </c>
      <c r="O232" s="15">
        <f t="shared" ref="O232" si="1016">IF(D232="","",AVERAGE(K232:K236))</f>
        <v>503.95376476122601</v>
      </c>
      <c r="P232" s="15">
        <f t="shared" ref="P232" si="1017">IF(D232="","",_xlfn.STDEV.S(K232:K236))</f>
        <v>14.377011734199405</v>
      </c>
      <c r="Q232" s="10">
        <f t="shared" si="960"/>
        <v>2.8528434034045272E-2</v>
      </c>
      <c r="R232" s="137">
        <f>IF(K232="","",K232/VLOOKUP('Table 3'!A232,'Table 1'!$A$3:$E$999,5,FALSE))</f>
        <v>0.98576667108960958</v>
      </c>
      <c r="S232" s="59" t="s">
        <v>23</v>
      </c>
      <c r="T232" s="53">
        <f>IF(M232="","",M232/VLOOKUP(A232,'Table 1'!$A$3:$E$999,5,FALSE))</f>
        <v>1.7940376373181139E-3</v>
      </c>
    </row>
    <row r="233" spans="1:20" s="139" customFormat="1" x14ac:dyDescent="0.2">
      <c r="A233" s="30" t="str">
        <f t="shared" ref="A233" si="1018">IF(A232="","",A232)</f>
        <v>CIP0030</v>
      </c>
      <c r="B233" s="30"/>
      <c r="C233" s="30" t="str">
        <f>IF(A233="","",LOOKUP(A233,'Table 1'!$A$3:$A$9999,'Table 1'!$I$3:$I$9999))</f>
        <v>GHA</v>
      </c>
      <c r="D233" s="121">
        <v>0.66545522895867504</v>
      </c>
      <c r="E233" s="68" t="s">
        <v>23</v>
      </c>
      <c r="F233" s="80">
        <v>9.1150428499353609E-4</v>
      </c>
      <c r="G233" s="71">
        <f t="shared" si="953"/>
        <v>1.4184755859209334E-2</v>
      </c>
      <c r="H233" s="77">
        <f t="shared" ref="H233" si="1019">IF(D233="","",AVERAGE(D232:D236))</f>
        <v>0.65614793075341249</v>
      </c>
      <c r="I233" s="94">
        <f t="shared" ref="I233" si="1020">IF(D233="","",_xlfn.STDEV.S(D232:D236))</f>
        <v>1.5432361063986672E-2</v>
      </c>
      <c r="J233" s="77">
        <f t="shared" si="956"/>
        <v>2.3519636869488689E-2</v>
      </c>
      <c r="K233" s="132">
        <f>IF(D233="","",D233*'Table 2'!D233)</f>
        <v>519.72053381672515</v>
      </c>
      <c r="L233" s="68" t="s">
        <v>23</v>
      </c>
      <c r="M233" s="135">
        <f>IF(D233="","",F233*'Table 2'!D233)</f>
        <v>0.71188484657995166</v>
      </c>
      <c r="N233" s="71">
        <f t="shared" si="957"/>
        <v>3.128614201933675E-2</v>
      </c>
      <c r="O233" s="14">
        <f t="shared" ref="O233" si="1021">IF(D233="","",AVERAGE(K232:K236))</f>
        <v>503.95376476122601</v>
      </c>
      <c r="P233" s="73">
        <f t="shared" ref="P233" si="1022">IF(D233="","",_xlfn.STDEV.S(K232:K236))</f>
        <v>14.377011734199405</v>
      </c>
      <c r="Q233" s="9">
        <f t="shared" si="960"/>
        <v>2.8528434034045272E-2</v>
      </c>
      <c r="R233" s="126">
        <f>IF(K233="","",K233/VLOOKUP('Table 3'!A233,'Table 1'!$A$3:$E$999,5,FALSE))</f>
        <v>1.0394410676334502</v>
      </c>
      <c r="S233" s="58" t="s">
        <v>23</v>
      </c>
      <c r="T233" s="52">
        <f>IF(M233="","",M233/VLOOKUP(A233,'Table 1'!$A$3:$E$999,5,FALSE))</f>
        <v>1.4237696931599032E-3</v>
      </c>
    </row>
    <row r="234" spans="1:20" s="139" customFormat="1" x14ac:dyDescent="0.2">
      <c r="A234" s="30" t="str">
        <f t="shared" ref="A234" si="1023">IF(A232="","",A232)</f>
        <v>CIP0030</v>
      </c>
      <c r="B234" s="30"/>
      <c r="C234" s="30" t="str">
        <f>IF(A234="","",LOOKUP(A234,'Table 1'!$A$3:$A$9999,'Table 1'!$I$3:$I$9999))</f>
        <v>GHA</v>
      </c>
      <c r="D234" s="121">
        <v>0.63693795023180033</v>
      </c>
      <c r="E234" s="68" t="s">
        <v>23</v>
      </c>
      <c r="F234" s="80">
        <v>1.2710671295660878E-3</v>
      </c>
      <c r="G234" s="71">
        <f t="shared" si="953"/>
        <v>-2.927690482777957E-2</v>
      </c>
      <c r="H234" s="77">
        <f t="shared" ref="H234" si="1024">IF(D234="","",AVERAGE(D232:D236))</f>
        <v>0.65614793075341249</v>
      </c>
      <c r="I234" s="94">
        <f t="shared" ref="I234" si="1025">IF(D234="","",_xlfn.STDEV.S(D232:D236))</f>
        <v>1.5432361063986672E-2</v>
      </c>
      <c r="J234" s="77">
        <f t="shared" si="956"/>
        <v>2.3519636869488689E-2</v>
      </c>
      <c r="K234" s="132">
        <f>IF(D234="","",D234*'Table 2'!D234)</f>
        <v>485.34671807663187</v>
      </c>
      <c r="L234" s="68" t="s">
        <v>23</v>
      </c>
      <c r="M234" s="135">
        <f>IF(D234="","",F234*'Table 2'!D234)</f>
        <v>0.96855315272935882</v>
      </c>
      <c r="N234" s="71">
        <f t="shared" si="957"/>
        <v>-3.6922130531974857E-2</v>
      </c>
      <c r="O234" s="14">
        <f t="shared" ref="O234" si="1026">IF(D234="","",AVERAGE(K232:K236))</f>
        <v>503.95376476122601</v>
      </c>
      <c r="P234" s="73">
        <f t="shared" ref="P234" si="1027">IF(D234="","",_xlfn.STDEV.S(K232:K236))</f>
        <v>14.377011734199405</v>
      </c>
      <c r="Q234" s="9">
        <f t="shared" si="960"/>
        <v>2.8528434034045272E-2</v>
      </c>
      <c r="R234" s="126">
        <f>IF(K234="","",K234/VLOOKUP('Table 3'!A234,'Table 1'!$A$3:$E$999,5,FALSE))</f>
        <v>0.97069343615326376</v>
      </c>
      <c r="S234" s="58" t="s">
        <v>23</v>
      </c>
      <c r="T234" s="52">
        <f>IF(M234="","",M234/VLOOKUP(A234,'Table 1'!$A$3:$E$999,5,FALSE))</f>
        <v>1.9371063054587176E-3</v>
      </c>
    </row>
    <row r="235" spans="1:20" s="139" customFormat="1" x14ac:dyDescent="0.2">
      <c r="A235" s="30" t="str">
        <f t="shared" ref="A235" si="1028">IF(A232="","",A232)</f>
        <v>CIP0030</v>
      </c>
      <c r="B235" s="30"/>
      <c r="C235" s="30" t="str">
        <f>IF(A235="","",LOOKUP(A235,'Table 1'!$A$3:$A$9999,'Table 1'!$I$3:$I$9999))</f>
        <v>GHA</v>
      </c>
      <c r="D235" s="121">
        <v>0.67378779250625187</v>
      </c>
      <c r="E235" s="68" t="s">
        <v>23</v>
      </c>
      <c r="F235" s="80">
        <v>5.5633898981125827E-3</v>
      </c>
      <c r="G235" s="71">
        <f t="shared" si="953"/>
        <v>2.6883970711581245E-2</v>
      </c>
      <c r="H235" s="77">
        <f t="shared" ref="H235" si="1029">IF(D235="","",AVERAGE(D232:D236))</f>
        <v>0.65614793075341249</v>
      </c>
      <c r="I235" s="94">
        <f t="shared" ref="I235" si="1030">IF(D235="","",_xlfn.STDEV.S(D232:D236))</f>
        <v>1.5432361063986672E-2</v>
      </c>
      <c r="J235" s="77">
        <f t="shared" si="956"/>
        <v>2.3519636869488689E-2</v>
      </c>
      <c r="K235" s="132">
        <f>IF(D235="","",D235*'Table 2'!D235)</f>
        <v>513.42629788976387</v>
      </c>
      <c r="L235" s="68" t="s">
        <v>23</v>
      </c>
      <c r="M235" s="135">
        <f>IF(D235="","",F235*'Table 2'!D235)</f>
        <v>4.239303102361788</v>
      </c>
      <c r="N235" s="71">
        <f t="shared" si="957"/>
        <v>1.8796432908931557E-2</v>
      </c>
      <c r="O235" s="14">
        <f t="shared" ref="O235" si="1031">IF(D235="","",AVERAGE(K232:K236))</f>
        <v>503.95376476122601</v>
      </c>
      <c r="P235" s="73">
        <f t="shared" ref="P235" si="1032">IF(D235="","",_xlfn.STDEV.S(K232:K236))</f>
        <v>14.377011734199405</v>
      </c>
      <c r="Q235" s="9">
        <f t="shared" si="960"/>
        <v>2.8528434034045272E-2</v>
      </c>
      <c r="R235" s="126">
        <f>IF(K235="","",K235/VLOOKUP('Table 3'!A235,'Table 1'!$A$3:$E$999,5,FALSE))</f>
        <v>1.0268525957795278</v>
      </c>
      <c r="S235" s="58" t="s">
        <v>23</v>
      </c>
      <c r="T235" s="52">
        <f>IF(M235="","",M235/VLOOKUP(A235,'Table 1'!$A$3:$E$999,5,FALSE))</f>
        <v>8.4786062047235763E-3</v>
      </c>
    </row>
    <row r="236" spans="1:20" s="139" customFormat="1" ht="16" thickBot="1" x14ac:dyDescent="0.25">
      <c r="A236" s="29" t="str">
        <f t="shared" ref="A236" si="1033">IF(A232="","",A232)</f>
        <v>CIP0030</v>
      </c>
      <c r="B236" s="29"/>
      <c r="C236" s="29" t="str">
        <f>IF(A236="","",LOOKUP(A236,'Table 1'!$A$3:$A$9999,'Table 1'!$I$3:$I$9999))</f>
        <v>GHA</v>
      </c>
      <c r="D236" s="122">
        <v>0.66110785237737901</v>
      </c>
      <c r="E236" s="67" t="s">
        <v>23</v>
      </c>
      <c r="F236" s="81">
        <v>3.2623232658075645E-3</v>
      </c>
      <c r="G236" s="72">
        <f t="shared" si="953"/>
        <v>7.559151513701132E-3</v>
      </c>
      <c r="H236" s="78">
        <f t="shared" ref="H236" si="1034">IF(D236="","",AVERAGE(D232:D236))</f>
        <v>0.65614793075341249</v>
      </c>
      <c r="I236" s="93">
        <f t="shared" ref="I236" si="1035">IF(D236="","",_xlfn.STDEV.S(D232:D236))</f>
        <v>1.5432361063986672E-2</v>
      </c>
      <c r="J236" s="78">
        <f t="shared" si="956"/>
        <v>2.3519636869488689E-2</v>
      </c>
      <c r="K236" s="133">
        <f>IF(D236="","",D236*'Table 2'!D236)</f>
        <v>508.39193847820445</v>
      </c>
      <c r="L236" s="67" t="s">
        <v>23</v>
      </c>
      <c r="M236" s="136">
        <f>IF(D236="","",F236*'Table 2'!D236)</f>
        <v>2.5087265914060173</v>
      </c>
      <c r="N236" s="72">
        <f t="shared" si="957"/>
        <v>8.8067081294278121E-3</v>
      </c>
      <c r="O236" s="13">
        <f t="shared" ref="O236" si="1036">IF(D236="","",AVERAGE(K232:K236))</f>
        <v>503.95376476122601</v>
      </c>
      <c r="P236" s="74">
        <f t="shared" ref="P236" si="1037">IF(D236="","",_xlfn.STDEV.S(K232:K236))</f>
        <v>14.377011734199405</v>
      </c>
      <c r="Q236" s="8">
        <f t="shared" si="960"/>
        <v>2.8528434034045272E-2</v>
      </c>
      <c r="R236" s="127">
        <f>IF(K236="","",K236/VLOOKUP('Table 3'!A236,'Table 1'!$A$3:$E$999,5,FALSE))</f>
        <v>1.0167838769564088</v>
      </c>
      <c r="S236" s="57" t="s">
        <v>23</v>
      </c>
      <c r="T236" s="51">
        <f>IF(M236="","",M236/VLOOKUP(A236,'Table 1'!$A$3:$E$999,5,FALSE))</f>
        <v>5.0174531828120345E-3</v>
      </c>
    </row>
    <row r="237" spans="1:20" s="139" customFormat="1" x14ac:dyDescent="0.2">
      <c r="A237" s="113" t="s">
        <v>153</v>
      </c>
      <c r="B237" s="113"/>
      <c r="C237" s="31" t="str">
        <f>IF(A237="","",LOOKUP(A237,'Table 1'!$A$3:$A$9999,'Table 1'!$I$3:$I$9999))</f>
        <v>GHA</v>
      </c>
      <c r="D237" s="120">
        <v>0.5027594367277084</v>
      </c>
      <c r="E237" s="66" t="s">
        <v>23</v>
      </c>
      <c r="F237" s="79">
        <v>8.4766135042262797E-3</v>
      </c>
      <c r="G237" s="70">
        <f t="shared" si="953"/>
        <v>2.4395255994179729E-2</v>
      </c>
      <c r="H237" s="76">
        <f t="shared" ref="H237" si="1038">IF(D237="","",AVERAGE(D237:D241))</f>
        <v>0.49078657264941972</v>
      </c>
      <c r="I237" s="76">
        <f t="shared" ref="I237" si="1039">IF(D237="","",_xlfn.STDEV.S(D237:D241))</f>
        <v>1.6897785997893565E-2</v>
      </c>
      <c r="J237" s="76">
        <f t="shared" si="956"/>
        <v>3.4430008764653075E-2</v>
      </c>
      <c r="K237" s="131">
        <f>IF(D237="","",D237*'Table 2'!D237)</f>
        <v>468.57179503022422</v>
      </c>
      <c r="L237" s="66" t="s">
        <v>23</v>
      </c>
      <c r="M237" s="134">
        <f>IF(D237="","",F237*'Table 2'!D237)</f>
        <v>7.9002037859388929</v>
      </c>
      <c r="N237" s="70">
        <f t="shared" si="957"/>
        <v>2.2584666111165001E-2</v>
      </c>
      <c r="O237" s="15">
        <f t="shared" ref="O237" si="1040">IF(D237="","",AVERAGE(K237:K241))</f>
        <v>458.22298197779338</v>
      </c>
      <c r="P237" s="15">
        <f t="shared" ref="P237" si="1041">IF(D237="","",_xlfn.STDEV.S(K237:K241))</f>
        <v>16.708422233629861</v>
      </c>
      <c r="Q237" s="10">
        <f t="shared" si="960"/>
        <v>3.6463518616007766E-2</v>
      </c>
      <c r="R237" s="137">
        <f>IF(K237="","",K237/VLOOKUP('Table 3'!A237,'Table 1'!$A$3:$E$999,5,FALSE))</f>
        <v>0.93714359006044845</v>
      </c>
      <c r="S237" s="59" t="s">
        <v>23</v>
      </c>
      <c r="T237" s="53">
        <f>IF(M237="","",M237/VLOOKUP(A237,'Table 1'!$A$3:$E$999,5,FALSE))</f>
        <v>1.5800407571877787E-2</v>
      </c>
    </row>
    <row r="238" spans="1:20" s="139" customFormat="1" x14ac:dyDescent="0.2">
      <c r="A238" s="30" t="str">
        <f t="shared" ref="A238" si="1042">IF(A237="","",A237)</f>
        <v>CIP0031</v>
      </c>
      <c r="B238" s="30"/>
      <c r="C238" s="30" t="str">
        <f>IF(A238="","",LOOKUP(A238,'Table 1'!$A$3:$A$9999,'Table 1'!$I$3:$I$9999))</f>
        <v>GHA</v>
      </c>
      <c r="D238" s="121">
        <v>0.46314149548237082</v>
      </c>
      <c r="E238" s="68" t="s">
        <v>23</v>
      </c>
      <c r="F238" s="80">
        <v>4.2074323762521949E-3</v>
      </c>
      <c r="G238" s="71">
        <f t="shared" si="953"/>
        <v>-5.6328104124389759E-2</v>
      </c>
      <c r="H238" s="77">
        <f t="shared" ref="H238" si="1043">IF(D238="","",AVERAGE(D237:D241))</f>
        <v>0.49078657264941972</v>
      </c>
      <c r="I238" s="94">
        <f t="shared" ref="I238" si="1044">IF(D238="","",_xlfn.STDEV.S(D237:D241))</f>
        <v>1.6897785997893565E-2</v>
      </c>
      <c r="J238" s="77">
        <f t="shared" si="956"/>
        <v>3.4430008764653075E-2</v>
      </c>
      <c r="K238" s="132">
        <f>IF(D238="","",D238*'Table 2'!D238)</f>
        <v>430.25844930312252</v>
      </c>
      <c r="L238" s="68" t="s">
        <v>23</v>
      </c>
      <c r="M238" s="135">
        <f>IF(D238="","",F238*'Table 2'!D238)</f>
        <v>3.9087046775382892</v>
      </c>
      <c r="N238" s="71">
        <f t="shared" si="957"/>
        <v>-6.1028219392160681E-2</v>
      </c>
      <c r="O238" s="14">
        <f t="shared" ref="O238" si="1045">IF(D238="","",AVERAGE(K237:K241))</f>
        <v>458.22298197779338</v>
      </c>
      <c r="P238" s="73">
        <f t="shared" ref="P238" si="1046">IF(D238="","",_xlfn.STDEV.S(K237:K241))</f>
        <v>16.708422233629861</v>
      </c>
      <c r="Q238" s="9">
        <f t="shared" si="960"/>
        <v>3.6463518616007766E-2</v>
      </c>
      <c r="R238" s="164">
        <f>IF(K238="","",K238/VLOOKUP('Table 3'!A238,'Table 1'!$A$3:$E$999,5,FALSE))</f>
        <v>0.86051689860624503</v>
      </c>
      <c r="S238" s="58" t="s">
        <v>23</v>
      </c>
      <c r="T238" s="52">
        <f>IF(M238="","",M238/VLOOKUP(A238,'Table 1'!$A$3:$E$999,5,FALSE))</f>
        <v>7.8174093550765784E-3</v>
      </c>
    </row>
    <row r="239" spans="1:20" s="139" customFormat="1" x14ac:dyDescent="0.2">
      <c r="A239" s="30" t="str">
        <f t="shared" ref="A239" si="1047">IF(A237="","",A237)</f>
        <v>CIP0031</v>
      </c>
      <c r="B239" s="30"/>
      <c r="C239" s="30" t="str">
        <f>IF(A239="","",LOOKUP(A239,'Table 1'!$A$3:$A$9999,'Table 1'!$I$3:$I$9999))</f>
        <v>GHA</v>
      </c>
      <c r="D239" s="121">
        <v>0.49469543198766197</v>
      </c>
      <c r="E239" s="68" t="s">
        <v>23</v>
      </c>
      <c r="F239" s="80">
        <v>1.7406635981482279E-3</v>
      </c>
      <c r="G239" s="71">
        <f t="shared" si="953"/>
        <v>7.9644789732958802E-3</v>
      </c>
      <c r="H239" s="77">
        <f t="shared" ref="H239" si="1048">IF(D239="","",AVERAGE(D237:D241))</f>
        <v>0.49078657264941972</v>
      </c>
      <c r="I239" s="94">
        <f t="shared" ref="I239" si="1049">IF(D239="","",_xlfn.STDEV.S(D237:D241))</f>
        <v>1.6897785997893565E-2</v>
      </c>
      <c r="J239" s="77">
        <f t="shared" si="956"/>
        <v>3.4430008764653075E-2</v>
      </c>
      <c r="K239" s="132">
        <f>IF(D239="","",D239*'Table 2'!D239)</f>
        <v>465.01370606840226</v>
      </c>
      <c r="L239" s="68" t="s">
        <v>23</v>
      </c>
      <c r="M239" s="135">
        <f>IF(D239="","",F239*'Table 2'!D239)</f>
        <v>1.6362237822593342</v>
      </c>
      <c r="N239" s="71">
        <f t="shared" si="957"/>
        <v>1.4819693375697973E-2</v>
      </c>
      <c r="O239" s="14">
        <f t="shared" ref="O239" si="1050">IF(D239="","",AVERAGE(K237:K241))</f>
        <v>458.22298197779338</v>
      </c>
      <c r="P239" s="73">
        <f t="shared" ref="P239" si="1051">IF(D239="","",_xlfn.STDEV.S(K237:K241))</f>
        <v>16.708422233629861</v>
      </c>
      <c r="Q239" s="9">
        <f t="shared" si="960"/>
        <v>3.6463518616007766E-2</v>
      </c>
      <c r="R239" s="126">
        <f>IF(K239="","",K239/VLOOKUP('Table 3'!A239,'Table 1'!$A$3:$E$999,5,FALSE))</f>
        <v>0.93002741213680451</v>
      </c>
      <c r="S239" s="58" t="s">
        <v>23</v>
      </c>
      <c r="T239" s="52">
        <f>IF(M239="","",M239/VLOOKUP(A239,'Table 1'!$A$3:$E$999,5,FALSE))</f>
        <v>3.2724475645186683E-3</v>
      </c>
    </row>
    <row r="240" spans="1:20" s="139" customFormat="1" x14ac:dyDescent="0.2">
      <c r="A240" s="30" t="str">
        <f t="shared" ref="A240" si="1052">IF(A237="","",A237)</f>
        <v>CIP0031</v>
      </c>
      <c r="B240" s="30"/>
      <c r="C240" s="30" t="str">
        <f>IF(A240="","",LOOKUP(A240,'Table 1'!$A$3:$A$9999,'Table 1'!$I$3:$I$9999))</f>
        <v>GHA</v>
      </c>
      <c r="D240" s="121">
        <v>0.48800587416750635</v>
      </c>
      <c r="E240" s="68" t="s">
        <v>23</v>
      </c>
      <c r="F240" s="80">
        <v>2.1191625687974709E-3</v>
      </c>
      <c r="G240" s="71">
        <f t="shared" si="953"/>
        <v>-5.6657998341362245E-3</v>
      </c>
      <c r="H240" s="77">
        <f t="shared" ref="H240" si="1053">IF(D240="","",AVERAGE(D237:D241))</f>
        <v>0.49078657264941972</v>
      </c>
      <c r="I240" s="94">
        <f t="shared" ref="I240" si="1054">IF(D240="","",_xlfn.STDEV.S(D237:D241))</f>
        <v>1.6897785997893565E-2</v>
      </c>
      <c r="J240" s="77">
        <f t="shared" si="956"/>
        <v>3.4430008764653075E-2</v>
      </c>
      <c r="K240" s="132">
        <f>IF(D240="","",D240*'Table 2'!D240)</f>
        <v>455.79748647245094</v>
      </c>
      <c r="L240" s="68" t="s">
        <v>23</v>
      </c>
      <c r="M240" s="135">
        <f>IF(D240="","",F240*'Table 2'!D240)</f>
        <v>1.9792978392568379</v>
      </c>
      <c r="N240" s="71">
        <f t="shared" si="957"/>
        <v>-5.2932646347711668E-3</v>
      </c>
      <c r="O240" s="14">
        <f t="shared" ref="O240" si="1055">IF(D240="","",AVERAGE(K237:K241))</f>
        <v>458.22298197779338</v>
      </c>
      <c r="P240" s="73">
        <f t="shared" ref="P240" si="1056">IF(D240="","",_xlfn.STDEV.S(K237:K241))</f>
        <v>16.708422233629861</v>
      </c>
      <c r="Q240" s="9">
        <f t="shared" si="960"/>
        <v>3.6463518616007766E-2</v>
      </c>
      <c r="R240" s="126">
        <f>IF(K240="","",K240/VLOOKUP('Table 3'!A240,'Table 1'!$A$3:$E$999,5,FALSE))</f>
        <v>0.91159497294490188</v>
      </c>
      <c r="S240" s="58" t="s">
        <v>23</v>
      </c>
      <c r="T240" s="52">
        <f>IF(M240="","",M240/VLOOKUP(A240,'Table 1'!$A$3:$E$999,5,FALSE))</f>
        <v>3.9585956785136754E-3</v>
      </c>
    </row>
    <row r="241" spans="1:20" s="139" customFormat="1" ht="16" thickBot="1" x14ac:dyDescent="0.25">
      <c r="A241" s="29" t="str">
        <f t="shared" ref="A241" si="1057">IF(A237="","",A237)</f>
        <v>CIP0031</v>
      </c>
      <c r="B241" s="29"/>
      <c r="C241" s="29" t="str">
        <f>IF(A241="","",LOOKUP(A241,'Table 1'!$A$3:$A$9999,'Table 1'!$I$3:$I$9999))</f>
        <v>GHA</v>
      </c>
      <c r="D241" s="122">
        <v>0.50533062488185099</v>
      </c>
      <c r="E241" s="67" t="s">
        <v>23</v>
      </c>
      <c r="F241" s="81">
        <v>1.3097555504401721E-3</v>
      </c>
      <c r="G241" s="72">
        <f t="shared" si="953"/>
        <v>2.9634168991050262E-2</v>
      </c>
      <c r="H241" s="78">
        <f t="shared" ref="H241" si="1058">IF(D241="","",AVERAGE(D237:D241))</f>
        <v>0.49078657264941972</v>
      </c>
      <c r="I241" s="93">
        <f t="shared" ref="I241" si="1059">IF(D241="","",_xlfn.STDEV.S(D237:D241))</f>
        <v>1.6897785997893565E-2</v>
      </c>
      <c r="J241" s="78">
        <f t="shared" si="956"/>
        <v>3.4430008764653075E-2</v>
      </c>
      <c r="K241" s="133">
        <f>IF(D241="","",D241*'Table 2'!D241)</f>
        <v>471.47347301476697</v>
      </c>
      <c r="L241" s="67" t="s">
        <v>23</v>
      </c>
      <c r="M241" s="136">
        <f>IF(D241="","",F241*'Table 2'!D241)</f>
        <v>1.2220019285606805</v>
      </c>
      <c r="N241" s="72">
        <f t="shared" si="957"/>
        <v>2.891712454006887E-2</v>
      </c>
      <c r="O241" s="13">
        <f t="shared" ref="O241" si="1060">IF(D241="","",AVERAGE(K237:K241))</f>
        <v>458.22298197779338</v>
      </c>
      <c r="P241" s="74">
        <f t="shared" ref="P241" si="1061">IF(D241="","",_xlfn.STDEV.S(K237:K241))</f>
        <v>16.708422233629861</v>
      </c>
      <c r="Q241" s="8">
        <f t="shared" si="960"/>
        <v>3.6463518616007766E-2</v>
      </c>
      <c r="R241" s="127">
        <f>IF(K241="","",K241/VLOOKUP('Table 3'!A241,'Table 1'!$A$3:$E$999,5,FALSE))</f>
        <v>0.94294694602953388</v>
      </c>
      <c r="S241" s="57" t="s">
        <v>23</v>
      </c>
      <c r="T241" s="51">
        <f>IF(M241="","",M241/VLOOKUP(A241,'Table 1'!$A$3:$E$999,5,FALSE))</f>
        <v>2.444003857121361E-3</v>
      </c>
    </row>
    <row r="242" spans="1:20" s="139" customFormat="1" x14ac:dyDescent="0.2">
      <c r="A242" s="113" t="s">
        <v>156</v>
      </c>
      <c r="B242" s="113"/>
      <c r="C242" s="31" t="str">
        <f>IF(A242="","",LOOKUP(A242,'Table 1'!$A$3:$A$9999,'Table 1'!$I$3:$I$9999))</f>
        <v>GHA</v>
      </c>
      <c r="D242" s="120">
        <v>0.66361732723256672</v>
      </c>
      <c r="E242" s="66" t="s">
        <v>23</v>
      </c>
      <c r="F242" s="79">
        <v>1.4358471927980255E-3</v>
      </c>
      <c r="G242" s="70">
        <f t="shared" si="953"/>
        <v>3.0402363562287774E-2</v>
      </c>
      <c r="H242" s="76">
        <f t="shared" ref="H242" si="1062">IF(D242="","",AVERAGE(D242:D246))</f>
        <v>0.64403707784434938</v>
      </c>
      <c r="I242" s="76">
        <f t="shared" ref="I242" si="1063">IF(D242="","",_xlfn.STDEV.S(D242:D246))</f>
        <v>1.4347636348569247E-2</v>
      </c>
      <c r="J242" s="76">
        <f t="shared" si="956"/>
        <v>2.2277655809184293E-2</v>
      </c>
      <c r="K242" s="131">
        <f>IF(D242="","",D242*'Table 2'!D242)</f>
        <v>511.64895929630893</v>
      </c>
      <c r="L242" s="66" t="s">
        <v>23</v>
      </c>
      <c r="M242" s="134">
        <f>IF(D242="","",F242*'Table 2'!D242)</f>
        <v>1.1070381856472775</v>
      </c>
      <c r="N242" s="70">
        <f t="shared" si="957"/>
        <v>3.1521478873550765E-2</v>
      </c>
      <c r="O242" s="15">
        <f t="shared" ref="O242" si="1064">IF(D242="","",AVERAGE(K242:K246))</f>
        <v>496.0138686157494</v>
      </c>
      <c r="P242" s="15">
        <f t="shared" ref="P242" si="1065">IF(D242="","",_xlfn.STDEV.S(K242:K246))</f>
        <v>10.467239884236593</v>
      </c>
      <c r="Q242" s="10">
        <f t="shared" si="960"/>
        <v>2.1102716166884687E-2</v>
      </c>
      <c r="R242" s="137">
        <f>IF(K242="","",K242/VLOOKUP('Table 3'!A242,'Table 1'!$A$3:$E$999,5,FALSE))</f>
        <v>1.0232979185926179</v>
      </c>
      <c r="S242" s="59" t="s">
        <v>23</v>
      </c>
      <c r="T242" s="53">
        <f>IF(M242="","",M242/VLOOKUP(A242,'Table 1'!$A$3:$E$999,5,FALSE))</f>
        <v>2.2140763712945551E-3</v>
      </c>
    </row>
    <row r="243" spans="1:20" s="139" customFormat="1" x14ac:dyDescent="0.2">
      <c r="A243" s="30" t="str">
        <f t="shared" ref="A243" si="1066">IF(A242="","",A242)</f>
        <v>CIP0032</v>
      </c>
      <c r="B243" s="30"/>
      <c r="C243" s="30" t="str">
        <f>IF(A243="","",LOOKUP(A243,'Table 1'!$A$3:$A$9999,'Table 1'!$I$3:$I$9999))</f>
        <v>GHA</v>
      </c>
      <c r="D243" s="121">
        <v>0.6526835211939761</v>
      </c>
      <c r="E243" s="68" t="s">
        <v>23</v>
      </c>
      <c r="F243" s="80">
        <v>1.0899619375887291E-3</v>
      </c>
      <c r="G243" s="71">
        <f t="shared" si="953"/>
        <v>1.3425381312776511E-2</v>
      </c>
      <c r="H243" s="77">
        <f t="shared" ref="H243" si="1067">IF(D243="","",AVERAGE(D242:D246))</f>
        <v>0.64403707784434938</v>
      </c>
      <c r="I243" s="94">
        <f t="shared" ref="I243" si="1068">IF(D243="","",_xlfn.STDEV.S(D242:D246))</f>
        <v>1.4347636348569247E-2</v>
      </c>
      <c r="J243" s="77">
        <f t="shared" si="956"/>
        <v>2.2277655809184293E-2</v>
      </c>
      <c r="K243" s="132">
        <f>IF(D243="","",D243*'Table 2'!D243)</f>
        <v>501.91362779816762</v>
      </c>
      <c r="L243" s="68" t="s">
        <v>23</v>
      </c>
      <c r="M243" s="135">
        <f>IF(D243="","",F243*'Table 2'!D243)</f>
        <v>0.83818073000573268</v>
      </c>
      <c r="N243" s="71">
        <f t="shared" si="957"/>
        <v>1.1894343194239657E-2</v>
      </c>
      <c r="O243" s="14">
        <f t="shared" ref="O243" si="1069">IF(D243="","",AVERAGE(K242:K246))</f>
        <v>496.0138686157494</v>
      </c>
      <c r="P243" s="73">
        <f t="shared" ref="P243" si="1070">IF(D243="","",_xlfn.STDEV.S(K242:K246))</f>
        <v>10.467239884236593</v>
      </c>
      <c r="Q243" s="9">
        <f t="shared" si="960"/>
        <v>2.1102716166884687E-2</v>
      </c>
      <c r="R243" s="126">
        <f>IF(K243="","",K243/VLOOKUP('Table 3'!A243,'Table 1'!$A$3:$E$999,5,FALSE))</f>
        <v>1.0038272555963352</v>
      </c>
      <c r="S243" s="58" t="s">
        <v>23</v>
      </c>
      <c r="T243" s="52">
        <f>IF(M243="","",M243/VLOOKUP(A243,'Table 1'!$A$3:$E$999,5,FALSE))</f>
        <v>1.6763614600114655E-3</v>
      </c>
    </row>
    <row r="244" spans="1:20" s="139" customFormat="1" x14ac:dyDescent="0.2">
      <c r="A244" s="30" t="str">
        <f t="shared" ref="A244" si="1071">IF(A242="","",A242)</f>
        <v>CIP0032</v>
      </c>
      <c r="B244" s="30"/>
      <c r="C244" s="30" t="str">
        <f>IF(A244="","",LOOKUP(A244,'Table 1'!$A$3:$A$9999,'Table 1'!$I$3:$I$9999))</f>
        <v>GHA</v>
      </c>
      <c r="D244" s="121">
        <v>0.63854526005056689</v>
      </c>
      <c r="E244" s="68" t="s">
        <v>23</v>
      </c>
      <c r="F244" s="80">
        <v>8.4820627415455009E-4</v>
      </c>
      <c r="G244" s="71">
        <f t="shared" si="953"/>
        <v>-8.5271764354998125E-3</v>
      </c>
      <c r="H244" s="77">
        <f t="shared" ref="H244" si="1072">IF(D244="","",AVERAGE(D242:D246))</f>
        <v>0.64403707784434938</v>
      </c>
      <c r="I244" s="94">
        <f t="shared" ref="I244" si="1073">IF(D244="","",_xlfn.STDEV.S(D242:D246))</f>
        <v>1.4347636348569247E-2</v>
      </c>
      <c r="J244" s="77">
        <f t="shared" si="956"/>
        <v>2.2277655809184293E-2</v>
      </c>
      <c r="K244" s="132">
        <f>IF(D244="","",D244*'Table 2'!D244)</f>
        <v>490.40275971883534</v>
      </c>
      <c r="L244" s="68" t="s">
        <v>23</v>
      </c>
      <c r="M244" s="135">
        <f>IF(D244="","",F244*'Table 2'!D244)</f>
        <v>0.65142241855069449</v>
      </c>
      <c r="N244" s="71">
        <f t="shared" si="957"/>
        <v>-1.1312403245040833E-2</v>
      </c>
      <c r="O244" s="14">
        <f t="shared" ref="O244" si="1074">IF(D244="","",AVERAGE(K242:K246))</f>
        <v>496.0138686157494</v>
      </c>
      <c r="P244" s="73">
        <f t="shared" ref="P244" si="1075">IF(D244="","",_xlfn.STDEV.S(K242:K246))</f>
        <v>10.467239884236593</v>
      </c>
      <c r="Q244" s="9">
        <f t="shared" si="960"/>
        <v>2.1102716166884687E-2</v>
      </c>
      <c r="R244" s="126">
        <f>IF(K244="","",K244/VLOOKUP('Table 3'!A244,'Table 1'!$A$3:$E$999,5,FALSE))</f>
        <v>0.98080551943767069</v>
      </c>
      <c r="S244" s="58" t="s">
        <v>23</v>
      </c>
      <c r="T244" s="52">
        <f>IF(M244="","",M244/VLOOKUP(A244,'Table 1'!$A$3:$E$999,5,FALSE))</f>
        <v>1.3028448371013889E-3</v>
      </c>
    </row>
    <row r="245" spans="1:20" s="139" customFormat="1" x14ac:dyDescent="0.2">
      <c r="A245" s="30" t="str">
        <f t="shared" ref="A245" si="1076">IF(A242="","",A242)</f>
        <v>CIP0032</v>
      </c>
      <c r="B245" s="30"/>
      <c r="C245" s="30" t="str">
        <f>IF(A245="","",LOOKUP(A245,'Table 1'!$A$3:$A$9999,'Table 1'!$I$3:$I$9999))</f>
        <v>GHA</v>
      </c>
      <c r="D245" s="121">
        <v>0.62647794454569394</v>
      </c>
      <c r="E245" s="68" t="s">
        <v>23</v>
      </c>
      <c r="F245" s="80">
        <v>7.8260780021535258E-4</v>
      </c>
      <c r="G245" s="71">
        <f t="shared" si="953"/>
        <v>-2.7264165220778052E-2</v>
      </c>
      <c r="H245" s="77">
        <f t="shared" ref="H245" si="1077">IF(D245="","",AVERAGE(D242:D246))</f>
        <v>0.64403707784434938</v>
      </c>
      <c r="I245" s="94">
        <f t="shared" ref="I245" si="1078">IF(D245="","",_xlfn.STDEV.S(D242:D246))</f>
        <v>1.4347636348569247E-2</v>
      </c>
      <c r="J245" s="77">
        <f t="shared" si="956"/>
        <v>2.2277655809184293E-2</v>
      </c>
      <c r="K245" s="132">
        <f>IF(D245="","",D245*'Table 2'!D245)</f>
        <v>488.6527967456413</v>
      </c>
      <c r="L245" s="68" t="s">
        <v>23</v>
      </c>
      <c r="M245" s="135">
        <f>IF(D245="","",F245*'Table 2'!D245)</f>
        <v>0.61043408416797507</v>
      </c>
      <c r="N245" s="71">
        <f t="shared" si="957"/>
        <v>-1.4840455753084113E-2</v>
      </c>
      <c r="O245" s="14">
        <f t="shared" ref="O245" si="1079">IF(D245="","",AVERAGE(K242:K246))</f>
        <v>496.0138686157494</v>
      </c>
      <c r="P245" s="73">
        <f t="shared" ref="P245" si="1080">IF(D245="","",_xlfn.STDEV.S(K242:K246))</f>
        <v>10.467239884236593</v>
      </c>
      <c r="Q245" s="9">
        <f t="shared" si="960"/>
        <v>2.1102716166884687E-2</v>
      </c>
      <c r="R245" s="126">
        <f>IF(K245="","",K245/VLOOKUP('Table 3'!A245,'Table 1'!$A$3:$E$999,5,FALSE))</f>
        <v>0.97730559349128254</v>
      </c>
      <c r="S245" s="58" t="s">
        <v>23</v>
      </c>
      <c r="T245" s="52">
        <f>IF(M245="","",M245/VLOOKUP(A245,'Table 1'!$A$3:$E$999,5,FALSE))</f>
        <v>1.2208681683359502E-3</v>
      </c>
    </row>
    <row r="246" spans="1:20" s="139" customFormat="1" ht="16" thickBot="1" x14ac:dyDescent="0.25">
      <c r="A246" s="29" t="str">
        <f t="shared" ref="A246" si="1081">IF(A242="","",A242)</f>
        <v>CIP0032</v>
      </c>
      <c r="B246" s="29"/>
      <c r="C246" s="29" t="str">
        <f>IF(A246="","",LOOKUP(A246,'Table 1'!$A$3:$A$9999,'Table 1'!$I$3:$I$9999))</f>
        <v>GHA</v>
      </c>
      <c r="D246" s="122">
        <v>0.63886133619894281</v>
      </c>
      <c r="E246" s="67" t="s">
        <v>23</v>
      </c>
      <c r="F246" s="81">
        <v>6.7420236832765781E-4</v>
      </c>
      <c r="G246" s="72">
        <f t="shared" si="953"/>
        <v>-8.0364032187871092E-3</v>
      </c>
      <c r="H246" s="78">
        <f t="shared" ref="H246" si="1082">IF(D246="","",AVERAGE(D242:D246))</f>
        <v>0.64403707784434938</v>
      </c>
      <c r="I246" s="93">
        <f t="shared" ref="I246" si="1083">IF(D246="","",_xlfn.STDEV.S(D242:D246))</f>
        <v>1.4347636348569247E-2</v>
      </c>
      <c r="J246" s="78">
        <f t="shared" si="956"/>
        <v>2.2277655809184293E-2</v>
      </c>
      <c r="K246" s="133">
        <f>IF(D246="","",D246*'Table 2'!D246)</f>
        <v>487.45119951979336</v>
      </c>
      <c r="L246" s="67" t="s">
        <v>23</v>
      </c>
      <c r="M246" s="136">
        <f>IF(D246="","",F246*'Table 2'!D246)</f>
        <v>0.51441640703400293</v>
      </c>
      <c r="N246" s="72">
        <f t="shared" si="957"/>
        <v>-1.726296306966639E-2</v>
      </c>
      <c r="O246" s="13">
        <f t="shared" ref="O246" si="1084">IF(D246="","",AVERAGE(K242:K246))</f>
        <v>496.0138686157494</v>
      </c>
      <c r="P246" s="74">
        <f t="shared" ref="P246" si="1085">IF(D246="","",_xlfn.STDEV.S(K242:K246))</f>
        <v>10.467239884236593</v>
      </c>
      <c r="Q246" s="8">
        <f t="shared" si="960"/>
        <v>2.1102716166884687E-2</v>
      </c>
      <c r="R246" s="127">
        <f>IF(K246="","",K246/VLOOKUP('Table 3'!A246,'Table 1'!$A$3:$E$999,5,FALSE))</f>
        <v>0.97490239903958675</v>
      </c>
      <c r="S246" s="57" t="s">
        <v>23</v>
      </c>
      <c r="T246" s="51">
        <f>IF(M246="","",M246/VLOOKUP(A246,'Table 1'!$A$3:$E$999,5,FALSE))</f>
        <v>1.0288328140680059E-3</v>
      </c>
    </row>
    <row r="247" spans="1:20" s="139" customFormat="1" x14ac:dyDescent="0.2">
      <c r="A247" s="113" t="s">
        <v>158</v>
      </c>
      <c r="B247" s="113" t="s">
        <v>179</v>
      </c>
      <c r="C247" s="31" t="str">
        <f>IF(A247="","",LOOKUP(A247,'Table 1'!$A$3:$A$9999,'Table 1'!$I$3:$I$9999))</f>
        <v>HAI</v>
      </c>
      <c r="D247" s="120">
        <v>0.59214933646279411</v>
      </c>
      <c r="E247" s="66" t="s">
        <v>23</v>
      </c>
      <c r="F247" s="79">
        <v>6.2936899193881445E-4</v>
      </c>
      <c r="G247" s="70">
        <f t="shared" si="953"/>
        <v>-2.0613777431934776E-2</v>
      </c>
      <c r="H247" s="76">
        <f t="shared" ref="H247" si="1086">IF(D247="","",AVERAGE(D247:D251))</f>
        <v>0.60461268784250333</v>
      </c>
      <c r="I247" s="76">
        <f t="shared" ref="I247" si="1087">IF(D247="","",_xlfn.STDEV.S(D247:D251))</f>
        <v>8.9896259276302393E-3</v>
      </c>
      <c r="J247" s="76">
        <f t="shared" si="956"/>
        <v>1.4868404365956614E-2</v>
      </c>
      <c r="K247" s="131">
        <f>IF(D247="","",D247*'Table 2'!D247)</f>
        <v>490.29965059119354</v>
      </c>
      <c r="L247" s="66" t="s">
        <v>23</v>
      </c>
      <c r="M247" s="134">
        <f>IF(D247="","",F247*'Table 2'!D247)</f>
        <v>0.52111752532533839</v>
      </c>
      <c r="N247" s="70">
        <f t="shared" si="957"/>
        <v>-1.4902004960891791E-2</v>
      </c>
      <c r="O247" s="15">
        <f t="shared" ref="O247" si="1088">IF(D247="","",AVERAGE(K247:K251))</f>
        <v>497.71662622430648</v>
      </c>
      <c r="P247" s="15">
        <f t="shared" ref="P247" si="1089">IF(D247="","",_xlfn.STDEV.S(K247:K251))</f>
        <v>7.8263541095935549</v>
      </c>
      <c r="Q247" s="10">
        <f t="shared" si="960"/>
        <v>1.5724518123825831E-2</v>
      </c>
      <c r="R247" s="137">
        <f>IF(K247="","",K247/VLOOKUP('Table 3'!A247,'Table 1'!$A$3:$E$999,5,FALSE))</f>
        <v>0.98059930118238703</v>
      </c>
      <c r="S247" s="59" t="s">
        <v>23</v>
      </c>
      <c r="T247" s="53">
        <f>IF(M247="","",M247/VLOOKUP(A247,'Table 1'!$A$3:$E$999,5,FALSE))</f>
        <v>1.0422350506506769E-3</v>
      </c>
    </row>
    <row r="248" spans="1:20" s="139" customFormat="1" x14ac:dyDescent="0.2">
      <c r="A248" s="30" t="str">
        <f t="shared" ref="A248" si="1090">IF(A247="","",A247)</f>
        <v>CIP0033</v>
      </c>
      <c r="B248" s="30" t="s">
        <v>179</v>
      </c>
      <c r="C248" s="30" t="str">
        <f>IF(A248="","",LOOKUP(A248,'Table 1'!$A$3:$A$9999,'Table 1'!$I$3:$I$9999))</f>
        <v>HAI</v>
      </c>
      <c r="D248" s="121">
        <v>0.6150269381818354</v>
      </c>
      <c r="E248" s="68" t="s">
        <v>23</v>
      </c>
      <c r="F248" s="80">
        <v>1.4706660123743795E-3</v>
      </c>
      <c r="G248" s="71">
        <f t="shared" si="953"/>
        <v>1.7224663902595614E-2</v>
      </c>
      <c r="H248" s="77">
        <f t="shared" ref="H248" si="1091">IF(D248="","",AVERAGE(D247:D251))</f>
        <v>0.60461268784250333</v>
      </c>
      <c r="I248" s="94">
        <f t="shared" ref="I248" si="1092">IF(D248="","",_xlfn.STDEV.S(D247:D251))</f>
        <v>8.9896259276302393E-3</v>
      </c>
      <c r="J248" s="77">
        <f t="shared" si="956"/>
        <v>1.4868404365956614E-2</v>
      </c>
      <c r="K248" s="132">
        <f>IF(D248="","",D248*'Table 2'!D248)</f>
        <v>508.62727787637789</v>
      </c>
      <c r="L248" s="68" t="s">
        <v>23</v>
      </c>
      <c r="M248" s="135">
        <f>IF(D248="","",F248*'Table 2'!D248)</f>
        <v>1.2162407922336118</v>
      </c>
      <c r="N248" s="71">
        <f t="shared" si="957"/>
        <v>2.1921412862656295E-2</v>
      </c>
      <c r="O248" s="14">
        <f t="shared" ref="O248" si="1093">IF(D248="","",AVERAGE(K247:K251))</f>
        <v>497.71662622430648</v>
      </c>
      <c r="P248" s="73">
        <f t="shared" ref="P248" si="1094">IF(D248="","",_xlfn.STDEV.S(K247:K251))</f>
        <v>7.8263541095935549</v>
      </c>
      <c r="Q248" s="9">
        <f t="shared" si="960"/>
        <v>1.5724518123825831E-2</v>
      </c>
      <c r="R248" s="126">
        <f>IF(K248="","",K248/VLOOKUP('Table 3'!A248,'Table 1'!$A$3:$E$999,5,FALSE))</f>
        <v>1.0172545557527557</v>
      </c>
      <c r="S248" s="58" t="s">
        <v>23</v>
      </c>
      <c r="T248" s="52">
        <f>IF(M248="","",M248/VLOOKUP(A248,'Table 1'!$A$3:$E$999,5,FALSE))</f>
        <v>2.4324815844672235E-3</v>
      </c>
    </row>
    <row r="249" spans="1:20" s="139" customFormat="1" x14ac:dyDescent="0.2">
      <c r="A249" s="30" t="str">
        <f t="shared" ref="A249" si="1095">IF(A247="","",A247)</f>
        <v>CIP0033</v>
      </c>
      <c r="B249" s="30" t="s">
        <v>179</v>
      </c>
      <c r="C249" s="30" t="str">
        <f>IF(A249="","",LOOKUP(A249,'Table 1'!$A$3:$A$9999,'Table 1'!$I$3:$I$9999))</f>
        <v>HAI</v>
      </c>
      <c r="D249" s="121">
        <v>0.6089841843536048</v>
      </c>
      <c r="E249" s="68" t="s">
        <v>23</v>
      </c>
      <c r="F249" s="80">
        <v>8.1172235154749084E-4</v>
      </c>
      <c r="G249" s="71">
        <f t="shared" si="953"/>
        <v>7.2302427636785028E-3</v>
      </c>
      <c r="H249" s="77">
        <f t="shared" ref="H249" si="1096">IF(D249="","",AVERAGE(D247:D251))</f>
        <v>0.60461268784250333</v>
      </c>
      <c r="I249" s="94">
        <f t="shared" ref="I249" si="1097">IF(D249="","",_xlfn.STDEV.S(D247:D251))</f>
        <v>8.9896259276302393E-3</v>
      </c>
      <c r="J249" s="77">
        <f t="shared" si="956"/>
        <v>1.4868404365956614E-2</v>
      </c>
      <c r="K249" s="132">
        <f>IF(D249="","",D249*'Table 2'!D249)</f>
        <v>501.19398372301674</v>
      </c>
      <c r="L249" s="68" t="s">
        <v>23</v>
      </c>
      <c r="M249" s="135">
        <f>IF(D249="","",F249*'Table 2'!D249)</f>
        <v>0.66804749532358498</v>
      </c>
      <c r="N249" s="71">
        <f t="shared" si="957"/>
        <v>6.9866211323692399E-3</v>
      </c>
      <c r="O249" s="14">
        <f t="shared" ref="O249" si="1098">IF(D249="","",AVERAGE(K247:K251))</f>
        <v>497.71662622430648</v>
      </c>
      <c r="P249" s="73">
        <f t="shared" ref="P249" si="1099">IF(D249="","",_xlfn.STDEV.S(K247:K251))</f>
        <v>7.8263541095935549</v>
      </c>
      <c r="Q249" s="9">
        <f t="shared" si="960"/>
        <v>1.5724518123825831E-2</v>
      </c>
      <c r="R249" s="126">
        <f>IF(K249="","",K249/VLOOKUP('Table 3'!A249,'Table 1'!$A$3:$E$999,5,FALSE))</f>
        <v>1.0023879674460334</v>
      </c>
      <c r="S249" s="58" t="s">
        <v>23</v>
      </c>
      <c r="T249" s="52">
        <f>IF(M249="","",M249/VLOOKUP(A249,'Table 1'!$A$3:$E$999,5,FALSE))</f>
        <v>1.3360949906471699E-3</v>
      </c>
    </row>
    <row r="250" spans="1:20" s="139" customFormat="1" x14ac:dyDescent="0.2">
      <c r="A250" s="30" t="str">
        <f t="shared" ref="A250" si="1100">IF(A247="","",A247)</f>
        <v>CIP0033</v>
      </c>
      <c r="B250" s="30" t="s">
        <v>179</v>
      </c>
      <c r="C250" s="30" t="str">
        <f>IF(A250="","",LOOKUP(A250,'Table 1'!$A$3:$A$9999,'Table 1'!$I$3:$I$9999))</f>
        <v>HAI</v>
      </c>
      <c r="D250" s="121">
        <v>0.60779055783089908</v>
      </c>
      <c r="E250" s="68" t="s">
        <v>23</v>
      </c>
      <c r="F250" s="80">
        <v>1.0805685956708417E-3</v>
      </c>
      <c r="G250" s="71">
        <f t="shared" si="953"/>
        <v>5.2560425083629124E-3</v>
      </c>
      <c r="H250" s="77">
        <f t="shared" ref="H250" si="1101">IF(D250="","",AVERAGE(D247:D251))</f>
        <v>0.60461268784250333</v>
      </c>
      <c r="I250" s="94">
        <f t="shared" ref="I250" si="1102">IF(D250="","",_xlfn.STDEV.S(D247:D251))</f>
        <v>8.9896259276302393E-3</v>
      </c>
      <c r="J250" s="77">
        <f t="shared" si="956"/>
        <v>1.4868404365956614E-2</v>
      </c>
      <c r="K250" s="132">
        <f>IF(D250="","",D250*'Table 2'!D250)</f>
        <v>498.38825742133724</v>
      </c>
      <c r="L250" s="68" t="s">
        <v>23</v>
      </c>
      <c r="M250" s="135">
        <f>IF(D250="","",F250*'Table 2'!D250)</f>
        <v>0.88606624845009019</v>
      </c>
      <c r="N250" s="71">
        <f t="shared" si="957"/>
        <v>1.3494248768134945E-3</v>
      </c>
      <c r="O250" s="14">
        <f t="shared" ref="O250" si="1103">IF(D250="","",AVERAGE(K247:K251))</f>
        <v>497.71662622430648</v>
      </c>
      <c r="P250" s="73">
        <f t="shared" ref="P250" si="1104">IF(D250="","",_xlfn.STDEV.S(K247:K251))</f>
        <v>7.8263541095935549</v>
      </c>
      <c r="Q250" s="9">
        <f t="shared" si="960"/>
        <v>1.5724518123825831E-2</v>
      </c>
      <c r="R250" s="126">
        <f>IF(K250="","",K250/VLOOKUP('Table 3'!A250,'Table 1'!$A$3:$E$999,5,FALSE))</f>
        <v>0.99677651484267449</v>
      </c>
      <c r="S250" s="58" t="s">
        <v>23</v>
      </c>
      <c r="T250" s="52">
        <f>IF(M250="","",M250/VLOOKUP(A250,'Table 1'!$A$3:$E$999,5,FALSE))</f>
        <v>1.7721324969001803E-3</v>
      </c>
    </row>
    <row r="251" spans="1:20" s="139" customFormat="1" ht="16" thickBot="1" x14ac:dyDescent="0.25">
      <c r="A251" s="29" t="str">
        <f t="shared" ref="A251" si="1105">IF(A247="","",A247)</f>
        <v>CIP0033</v>
      </c>
      <c r="B251" s="29" t="s">
        <v>179</v>
      </c>
      <c r="C251" s="29" t="str">
        <f>IF(A251="","",LOOKUP(A251,'Table 1'!$A$3:$A$9999,'Table 1'!$I$3:$I$9999))</f>
        <v>HAI</v>
      </c>
      <c r="D251" s="122">
        <v>0.59911242238338314</v>
      </c>
      <c r="E251" s="67" t="s">
        <v>23</v>
      </c>
      <c r="F251" s="81">
        <v>1.1349994933790406E-3</v>
      </c>
      <c r="G251" s="72">
        <f t="shared" si="953"/>
        <v>-9.0971717427024371E-3</v>
      </c>
      <c r="H251" s="78">
        <f t="shared" ref="H251" si="1106">IF(D251="","",AVERAGE(D247:D251))</f>
        <v>0.60461268784250333</v>
      </c>
      <c r="I251" s="93">
        <f t="shared" ref="I251" si="1107">IF(D251="","",_xlfn.STDEV.S(D247:D251))</f>
        <v>8.9896259276302393E-3</v>
      </c>
      <c r="J251" s="78">
        <f t="shared" si="956"/>
        <v>1.4868404365956614E-2</v>
      </c>
      <c r="K251" s="133">
        <f>IF(D251="","",D251*'Table 2'!D251)</f>
        <v>490.07396150960739</v>
      </c>
      <c r="L251" s="67" t="s">
        <v>23</v>
      </c>
      <c r="M251" s="136">
        <f>IF(D251="","",F251*'Table 2'!D251)</f>
        <v>0.92842958558405519</v>
      </c>
      <c r="N251" s="72">
        <f t="shared" si="957"/>
        <v>-1.535545391094644E-2</v>
      </c>
      <c r="O251" s="13">
        <f t="shared" ref="O251" si="1108">IF(D251="","",AVERAGE(K247:K251))</f>
        <v>497.71662622430648</v>
      </c>
      <c r="P251" s="74">
        <f t="shared" ref="P251" si="1109">IF(D251="","",_xlfn.STDEV.S(K247:K251))</f>
        <v>7.8263541095935549</v>
      </c>
      <c r="Q251" s="8">
        <f t="shared" si="960"/>
        <v>1.5724518123825831E-2</v>
      </c>
      <c r="R251" s="127">
        <f>IF(K251="","",K251/VLOOKUP('Table 3'!A251,'Table 1'!$A$3:$E$999,5,FALSE))</f>
        <v>0.98014792301921472</v>
      </c>
      <c r="S251" s="57" t="s">
        <v>23</v>
      </c>
      <c r="T251" s="51">
        <f>IF(M251="","",M251/VLOOKUP(A251,'Table 1'!$A$3:$E$999,5,FALSE))</f>
        <v>1.8568591711681105E-3</v>
      </c>
    </row>
    <row r="252" spans="1:20" s="139" customFormat="1" x14ac:dyDescent="0.2">
      <c r="A252" s="113" t="s">
        <v>158</v>
      </c>
      <c r="B252" s="113" t="s">
        <v>174</v>
      </c>
      <c r="C252" s="31" t="str">
        <f>IF(A252="","",LOOKUP(A252,'Table 1'!$A$3:$A$9999,'Table 1'!$I$3:$I$9999))</f>
        <v>HAI</v>
      </c>
      <c r="D252" s="120">
        <v>0.61699482563600405</v>
      </c>
      <c r="E252" s="66" t="s">
        <v>23</v>
      </c>
      <c r="F252" s="79">
        <v>8.1128402680766579E-4</v>
      </c>
      <c r="G252" s="70">
        <f t="shared" si="953"/>
        <v>-1.0160205284495722E-2</v>
      </c>
      <c r="H252" s="76">
        <f t="shared" ref="H252" si="1110">IF(D252="","",AVERAGE(D252:D256))</f>
        <v>0.62332796572736116</v>
      </c>
      <c r="I252" s="76">
        <f t="shared" ref="I252" si="1111">IF(D252="","",_xlfn.STDEV.S(D252:D256))</f>
        <v>9.196803965292568E-3</v>
      </c>
      <c r="J252" s="76">
        <f t="shared" si="956"/>
        <v>1.475435801209532E-2</v>
      </c>
      <c r="K252" s="131">
        <f>IF(D252="","",D252*'Table 2'!D252)</f>
        <v>513.95668975479134</v>
      </c>
      <c r="L252" s="66" t="s">
        <v>23</v>
      </c>
      <c r="M252" s="134">
        <f>IF(D252="","",F252*'Table 2'!D252)</f>
        <v>0.67579959433078562</v>
      </c>
      <c r="N252" s="70">
        <f t="shared" si="957"/>
        <v>3.5561357793871253E-3</v>
      </c>
      <c r="O252" s="15">
        <f t="shared" ref="O252" si="1112">IF(D252="","",AVERAGE(K252:K256))</f>
        <v>512.13546649848297</v>
      </c>
      <c r="P252" s="15">
        <f t="shared" ref="P252" si="1113">IF(D252="","",_xlfn.STDEV.S(K252:K256))</f>
        <v>9.5983352814420684</v>
      </c>
      <c r="Q252" s="10">
        <f t="shared" si="960"/>
        <v>1.8741789837495075E-2</v>
      </c>
      <c r="R252" s="137">
        <f>IF(K252="","",K252/VLOOKUP('Table 3'!A252,'Table 1'!$A$3:$E$999,5,FALSE))</f>
        <v>1.0279133795095827</v>
      </c>
      <c r="S252" s="59" t="s">
        <v>23</v>
      </c>
      <c r="T252" s="53">
        <f>IF(M252="","",M252/VLOOKUP(A252,'Table 1'!$A$3:$E$999,5,FALSE))</f>
        <v>1.3515991886615712E-3</v>
      </c>
    </row>
    <row r="253" spans="1:20" s="139" customFormat="1" x14ac:dyDescent="0.2">
      <c r="A253" s="30" t="str">
        <f t="shared" ref="A253" si="1114">IF(A252="","",A252)</f>
        <v>CIP0033</v>
      </c>
      <c r="B253" s="30" t="s">
        <v>174</v>
      </c>
      <c r="C253" s="30" t="str">
        <f>IF(A253="","",LOOKUP(A253,'Table 1'!$A$3:$A$9999,'Table 1'!$I$3:$I$9999))</f>
        <v>HAI</v>
      </c>
      <c r="D253" s="121">
        <v>0.61459394737957707</v>
      </c>
      <c r="E253" s="68" t="s">
        <v>23</v>
      </c>
      <c r="F253" s="80">
        <v>1.1666535169827061E-3</v>
      </c>
      <c r="G253" s="71">
        <f t="shared" si="953"/>
        <v>-1.4011914799286066E-2</v>
      </c>
      <c r="H253" s="77">
        <f t="shared" ref="H253" si="1115">IF(D253="","",AVERAGE(D252:D256))</f>
        <v>0.62332796572736116</v>
      </c>
      <c r="I253" s="94">
        <f t="shared" ref="I253" si="1116">IF(D253="","",_xlfn.STDEV.S(D252:D256))</f>
        <v>9.196803965292568E-3</v>
      </c>
      <c r="J253" s="77">
        <f t="shared" si="956"/>
        <v>1.475435801209532E-2</v>
      </c>
      <c r="K253" s="132">
        <f>IF(D253="","",D253*'Table 2'!D253)</f>
        <v>500.27947316697572</v>
      </c>
      <c r="L253" s="68" t="s">
        <v>23</v>
      </c>
      <c r="M253" s="135">
        <f>IF(D253="","",F253*'Table 2'!D253)</f>
        <v>0.94965596282392284</v>
      </c>
      <c r="N253" s="71">
        <f t="shared" si="957"/>
        <v>-2.3150111849444367E-2</v>
      </c>
      <c r="O253" s="14">
        <f t="shared" ref="O253" si="1117">IF(D253="","",AVERAGE(K252:K256))</f>
        <v>512.13546649848297</v>
      </c>
      <c r="P253" s="73">
        <f t="shared" ref="P253" si="1118">IF(D253="","",_xlfn.STDEV.S(K252:K256))</f>
        <v>9.5983352814420684</v>
      </c>
      <c r="Q253" s="9">
        <f t="shared" si="960"/>
        <v>1.8741789837495075E-2</v>
      </c>
      <c r="R253" s="126">
        <f>IF(K253="","",K253/VLOOKUP('Table 3'!A253,'Table 1'!$A$3:$E$999,5,FALSE))</f>
        <v>1.0005589463339515</v>
      </c>
      <c r="S253" s="58" t="s">
        <v>23</v>
      </c>
      <c r="T253" s="52">
        <f>IF(M253="","",M253/VLOOKUP(A253,'Table 1'!$A$3:$E$999,5,FALSE))</f>
        <v>1.8993119256478456E-3</v>
      </c>
    </row>
    <row r="254" spans="1:20" s="139" customFormat="1" x14ac:dyDescent="0.2">
      <c r="A254" s="30" t="str">
        <f t="shared" ref="A254" si="1119">IF(A252="","",A252)</f>
        <v>CIP0033</v>
      </c>
      <c r="B254" s="30" t="s">
        <v>174</v>
      </c>
      <c r="C254" s="30" t="str">
        <f>IF(A254="","",LOOKUP(A254,'Table 1'!$A$3:$A$9999,'Table 1'!$I$3:$I$9999))</f>
        <v>HAI</v>
      </c>
      <c r="D254" s="121">
        <v>0.61915838106303034</v>
      </c>
      <c r="E254" s="68" t="s">
        <v>23</v>
      </c>
      <c r="F254" s="80">
        <v>1.1007207858093398E-3</v>
      </c>
      <c r="G254" s="71">
        <f t="shared" si="953"/>
        <v>-6.6892308601384986E-3</v>
      </c>
      <c r="H254" s="77">
        <f t="shared" ref="H254" si="1120">IF(D254="","",AVERAGE(D252:D256))</f>
        <v>0.62332796572736116</v>
      </c>
      <c r="I254" s="94">
        <f t="shared" ref="I254" si="1121">IF(D254="","",_xlfn.STDEV.S(D252:D256))</f>
        <v>9.196803965292568E-3</v>
      </c>
      <c r="J254" s="77">
        <f t="shared" si="956"/>
        <v>1.475435801209532E-2</v>
      </c>
      <c r="K254" s="132">
        <f>IF(D254="","",D254*'Table 2'!D254)</f>
        <v>505.85239732849578</v>
      </c>
      <c r="L254" s="68" t="s">
        <v>23</v>
      </c>
      <c r="M254" s="135">
        <f>IF(D254="","",F254*'Table 2'!D254)</f>
        <v>0.89928888200623058</v>
      </c>
      <c r="N254" s="71">
        <f t="shared" si="957"/>
        <v>-1.2268373469514043E-2</v>
      </c>
      <c r="O254" s="14">
        <f t="shared" ref="O254" si="1122">IF(D254="","",AVERAGE(K252:K256))</f>
        <v>512.13546649848297</v>
      </c>
      <c r="P254" s="73">
        <f t="shared" ref="P254" si="1123">IF(D254="","",_xlfn.STDEV.S(K252:K256))</f>
        <v>9.5983352814420684</v>
      </c>
      <c r="Q254" s="9">
        <f t="shared" si="960"/>
        <v>1.8741789837495075E-2</v>
      </c>
      <c r="R254" s="126">
        <f>IF(K254="","",K254/VLOOKUP('Table 3'!A254,'Table 1'!$A$3:$E$999,5,FALSE))</f>
        <v>1.0117047946569915</v>
      </c>
      <c r="S254" s="58" t="s">
        <v>23</v>
      </c>
      <c r="T254" s="52">
        <f>IF(M254="","",M254/VLOOKUP(A254,'Table 1'!$A$3:$E$999,5,FALSE))</f>
        <v>1.7985777640124611E-3</v>
      </c>
    </row>
    <row r="255" spans="1:20" s="139" customFormat="1" x14ac:dyDescent="0.2">
      <c r="A255" s="30" t="str">
        <f t="shared" ref="A255" si="1124">IF(A252="","",A252)</f>
        <v>CIP0033</v>
      </c>
      <c r="B255" s="30" t="s">
        <v>174</v>
      </c>
      <c r="C255" s="30" t="str">
        <f>IF(A255="","",LOOKUP(A255,'Table 1'!$A$3:$A$9999,'Table 1'!$I$3:$I$9999))</f>
        <v>HAI</v>
      </c>
      <c r="D255" s="121">
        <v>0.63607055669363832</v>
      </c>
      <c r="E255" s="68" t="s">
        <v>23</v>
      </c>
      <c r="F255" s="80">
        <v>4.5878295724829403E-3</v>
      </c>
      <c r="G255" s="71">
        <f t="shared" si="953"/>
        <v>2.0442835340153308E-2</v>
      </c>
      <c r="H255" s="77">
        <f t="shared" ref="H255" si="1125">IF(D255="","",AVERAGE(D252:D256))</f>
        <v>0.62332796572736116</v>
      </c>
      <c r="I255" s="94">
        <f t="shared" ref="I255" si="1126">IF(D255="","",_xlfn.STDEV.S(D252:D256))</f>
        <v>9.196803965292568E-3</v>
      </c>
      <c r="J255" s="77">
        <f t="shared" si="956"/>
        <v>1.475435801209532E-2</v>
      </c>
      <c r="K255" s="132">
        <f>IF(D255="","",D255*'Table 2'!D255)</f>
        <v>525.39427982894529</v>
      </c>
      <c r="L255" s="68" t="s">
        <v>23</v>
      </c>
      <c r="M255" s="135">
        <f>IF(D255="","",F255*'Table 2'!D255)</f>
        <v>3.7895472268709085</v>
      </c>
      <c r="N255" s="71">
        <f t="shared" si="957"/>
        <v>2.5889269925229035E-2</v>
      </c>
      <c r="O255" s="14">
        <f t="shared" ref="O255" si="1127">IF(D255="","",AVERAGE(K252:K256))</f>
        <v>512.13546649848297</v>
      </c>
      <c r="P255" s="73">
        <f t="shared" ref="P255" si="1128">IF(D255="","",_xlfn.STDEV.S(K252:K256))</f>
        <v>9.5983352814420684</v>
      </c>
      <c r="Q255" s="9">
        <f t="shared" si="960"/>
        <v>1.8741789837495075E-2</v>
      </c>
      <c r="R255" s="126">
        <f>IF(K255="","",K255/VLOOKUP('Table 3'!A255,'Table 1'!$A$3:$E$999,5,FALSE))</f>
        <v>1.0507885596578905</v>
      </c>
      <c r="S255" s="58" t="s">
        <v>23</v>
      </c>
      <c r="T255" s="52">
        <f>IF(M255="","",M255/VLOOKUP(A255,'Table 1'!$A$3:$E$999,5,FALSE))</f>
        <v>7.5790944537418173E-3</v>
      </c>
    </row>
    <row r="256" spans="1:20" s="139" customFormat="1" ht="16" thickBot="1" x14ac:dyDescent="0.25">
      <c r="A256" s="29" t="str">
        <f t="shared" ref="A256" si="1129">IF(A252="","",A252)</f>
        <v>CIP0033</v>
      </c>
      <c r="B256" s="29" t="s">
        <v>174</v>
      </c>
      <c r="C256" s="29" t="str">
        <f>IF(A256="","",LOOKUP(A256,'Table 1'!$A$3:$A$9999,'Table 1'!$I$3:$I$9999))</f>
        <v>HAI</v>
      </c>
      <c r="D256" s="122">
        <v>0.62982211786455577</v>
      </c>
      <c r="E256" s="67" t="s">
        <v>23</v>
      </c>
      <c r="F256" s="81">
        <v>1.3473206089627445E-3</v>
      </c>
      <c r="G256" s="72">
        <f t="shared" si="953"/>
        <v>1.0418515603766625E-2</v>
      </c>
      <c r="H256" s="78">
        <f t="shared" ref="H256" si="1130">IF(D256="","",AVERAGE(D252:D256))</f>
        <v>0.62332796572736116</v>
      </c>
      <c r="I256" s="93">
        <f t="shared" ref="I256" si="1131">IF(D256="","",_xlfn.STDEV.S(D252:D256))</f>
        <v>9.196803965292568E-3</v>
      </c>
      <c r="J256" s="78">
        <f t="shared" si="956"/>
        <v>1.475435801209532E-2</v>
      </c>
      <c r="K256" s="133">
        <f>IF(D256="","",D256*'Table 2'!D256)</f>
        <v>515.1944924132066</v>
      </c>
      <c r="L256" s="67" t="s">
        <v>23</v>
      </c>
      <c r="M256" s="136">
        <f>IF(D256="","",F256*'Table 2'!D256)</f>
        <v>1.1021082581315251</v>
      </c>
      <c r="N256" s="72">
        <f t="shared" si="957"/>
        <v>5.9730796143420287E-3</v>
      </c>
      <c r="O256" s="13">
        <f t="shared" ref="O256" si="1132">IF(D256="","",AVERAGE(K252:K256))</f>
        <v>512.13546649848297</v>
      </c>
      <c r="P256" s="74">
        <f t="shared" ref="P256" si="1133">IF(D256="","",_xlfn.STDEV.S(K252:K256))</f>
        <v>9.5983352814420684</v>
      </c>
      <c r="Q256" s="8">
        <f t="shared" si="960"/>
        <v>1.8741789837495075E-2</v>
      </c>
      <c r="R256" s="127">
        <f>IF(K256="","",K256/VLOOKUP('Table 3'!A256,'Table 1'!$A$3:$E$999,5,FALSE))</f>
        <v>1.0303889848264132</v>
      </c>
      <c r="S256" s="57" t="s">
        <v>23</v>
      </c>
      <c r="T256" s="51">
        <f>IF(M256="","",M256/VLOOKUP(A256,'Table 1'!$A$3:$E$999,5,FALSE))</f>
        <v>2.2042165162630503E-3</v>
      </c>
    </row>
    <row r="257" spans="1:20" s="139" customFormat="1" x14ac:dyDescent="0.2">
      <c r="A257" s="113" t="s">
        <v>158</v>
      </c>
      <c r="B257" s="113" t="s">
        <v>180</v>
      </c>
      <c r="C257" s="31" t="str">
        <f>IF(A257="","",LOOKUP(A257,'Table 1'!$A$3:$A$9999,'Table 1'!$I$3:$I$9999))</f>
        <v>HAI</v>
      </c>
      <c r="D257" s="120">
        <v>0.61595452624025238</v>
      </c>
      <c r="E257" s="66" t="s">
        <v>23</v>
      </c>
      <c r="F257" s="79">
        <v>8.4879064279565013E-4</v>
      </c>
      <c r="G257" s="70">
        <f t="shared" si="953"/>
        <v>-7.8058317009216654E-3</v>
      </c>
      <c r="H257" s="76">
        <f t="shared" ref="H257" si="1134">IF(D257="","",AVERAGE(D257:D261))</f>
        <v>0.62080038960134709</v>
      </c>
      <c r="I257" s="76">
        <f t="shared" ref="I257" si="1135">IF(D257="","",_xlfn.STDEV.S(D257:D261))</f>
        <v>1.5027163291489967E-2</v>
      </c>
      <c r="J257" s="76">
        <f t="shared" si="956"/>
        <v>2.4206111244775157E-2</v>
      </c>
      <c r="K257" s="131">
        <f>IF(D257="","",D257*'Table 2'!D257)</f>
        <v>503.23484793828618</v>
      </c>
      <c r="L257" s="66" t="s">
        <v>23</v>
      </c>
      <c r="M257" s="134">
        <f>IF(D257="","",F257*'Table 2'!D257)</f>
        <v>0.69346195516404618</v>
      </c>
      <c r="N257" s="70">
        <f t="shared" si="957"/>
        <v>-7.782051185962811E-3</v>
      </c>
      <c r="O257" s="15">
        <f t="shared" ref="O257" si="1136">IF(D257="","",AVERAGE(K257:K261))</f>
        <v>507.18176237366487</v>
      </c>
      <c r="P257" s="15">
        <f t="shared" ref="P257" si="1137">IF(D257="","",_xlfn.STDEV.S(K257:K261))</f>
        <v>12.623908230566691</v>
      </c>
      <c r="Q257" s="10">
        <f t="shared" si="960"/>
        <v>2.4890303964175391E-2</v>
      </c>
      <c r="R257" s="137">
        <f>IF(K257="","",K257/VLOOKUP('Table 3'!A257,'Table 1'!$A$3:$E$999,5,FALSE))</f>
        <v>1.0064696958765724</v>
      </c>
      <c r="S257" s="59" t="s">
        <v>23</v>
      </c>
      <c r="T257" s="53">
        <f>IF(M257="","",M257/VLOOKUP(A257,'Table 1'!$A$3:$E$999,5,FALSE))</f>
        <v>1.3869239103280924E-3</v>
      </c>
    </row>
    <row r="258" spans="1:20" s="139" customFormat="1" x14ac:dyDescent="0.2">
      <c r="A258" s="30" t="str">
        <f t="shared" ref="A258" si="1138">IF(A257="","",A257)</f>
        <v>CIP0033</v>
      </c>
      <c r="B258" s="30" t="s">
        <v>180</v>
      </c>
      <c r="C258" s="30" t="str">
        <f>IF(A258="","",LOOKUP(A258,'Table 1'!$A$3:$A$9999,'Table 1'!$I$3:$I$9999))</f>
        <v>HAI</v>
      </c>
      <c r="D258" s="121">
        <v>0.59876446567887565</v>
      </c>
      <c r="E258" s="68" t="s">
        <v>23</v>
      </c>
      <c r="F258" s="80">
        <v>1.1043933776506026E-3</v>
      </c>
      <c r="G258" s="71">
        <f t="shared" si="953"/>
        <v>-3.5495989196498448E-2</v>
      </c>
      <c r="H258" s="77">
        <f t="shared" ref="H258" si="1139">IF(D258="","",AVERAGE(D257:D261))</f>
        <v>0.62080038960134709</v>
      </c>
      <c r="I258" s="94">
        <f t="shared" ref="I258" si="1140">IF(D258="","",_xlfn.STDEV.S(D257:D261))</f>
        <v>1.5027163291489967E-2</v>
      </c>
      <c r="J258" s="77">
        <f t="shared" si="956"/>
        <v>2.4206111244775157E-2</v>
      </c>
      <c r="K258" s="132">
        <f>IF(D258="","",D258*'Table 2'!D258)</f>
        <v>493.38191971939352</v>
      </c>
      <c r="L258" s="68" t="s">
        <v>23</v>
      </c>
      <c r="M258" s="135">
        <f>IF(D258="","",F258*'Table 2'!D258)</f>
        <v>0.91002014318409652</v>
      </c>
      <c r="N258" s="71">
        <f t="shared" si="957"/>
        <v>-2.7208870030512543E-2</v>
      </c>
      <c r="O258" s="14">
        <f t="shared" ref="O258" si="1141">IF(D258="","",AVERAGE(K257:K261))</f>
        <v>507.18176237366487</v>
      </c>
      <c r="P258" s="73">
        <f t="shared" ref="P258" si="1142">IF(D258="","",_xlfn.STDEV.S(K257:K261))</f>
        <v>12.623908230566691</v>
      </c>
      <c r="Q258" s="9">
        <f t="shared" si="960"/>
        <v>2.4890303964175391E-2</v>
      </c>
      <c r="R258" s="126">
        <f>IF(K258="","",K258/VLOOKUP('Table 3'!A258,'Table 1'!$A$3:$E$999,5,FALSE))</f>
        <v>0.98676383943878709</v>
      </c>
      <c r="S258" s="58" t="s">
        <v>23</v>
      </c>
      <c r="T258" s="52">
        <f>IF(M258="","",M258/VLOOKUP(A258,'Table 1'!$A$3:$E$999,5,FALSE))</f>
        <v>1.820040286368193E-3</v>
      </c>
    </row>
    <row r="259" spans="1:20" s="139" customFormat="1" x14ac:dyDescent="0.2">
      <c r="A259" s="30" t="str">
        <f t="shared" ref="A259" si="1143">IF(A257="","",A257)</f>
        <v>CIP0033</v>
      </c>
      <c r="B259" s="30" t="s">
        <v>180</v>
      </c>
      <c r="C259" s="30" t="str">
        <f>IF(A259="","",LOOKUP(A259,'Table 1'!$A$3:$A$9999,'Table 1'!$I$3:$I$9999))</f>
        <v>HAI</v>
      </c>
      <c r="D259" s="121">
        <v>0.63806134000493664</v>
      </c>
      <c r="E259" s="68" t="s">
        <v>23</v>
      </c>
      <c r="F259" s="80">
        <v>7.4713145403373395E-4</v>
      </c>
      <c r="G259" s="71">
        <f t="shared" si="953"/>
        <v>2.7804348535724714E-2</v>
      </c>
      <c r="H259" s="77">
        <f t="shared" ref="H259" si="1144">IF(D259="","",AVERAGE(D257:D261))</f>
        <v>0.62080038960134709</v>
      </c>
      <c r="I259" s="94">
        <f t="shared" ref="I259" si="1145">IF(D259="","",_xlfn.STDEV.S(D257:D261))</f>
        <v>1.5027163291489967E-2</v>
      </c>
      <c r="J259" s="77">
        <f t="shared" si="956"/>
        <v>2.4206111244775157E-2</v>
      </c>
      <c r="K259" s="132">
        <f>IF(D259="","",D259*'Table 2'!D259)</f>
        <v>525.76254416406778</v>
      </c>
      <c r="L259" s="68" t="s">
        <v>23</v>
      </c>
      <c r="M259" s="135">
        <f>IF(D259="","",F259*'Table 2'!D259)</f>
        <v>0.61563631812379682</v>
      </c>
      <c r="N259" s="71">
        <f t="shared" si="957"/>
        <v>3.6635350812779355E-2</v>
      </c>
      <c r="O259" s="14">
        <f t="shared" ref="O259" si="1146">IF(D259="","",AVERAGE(K257:K261))</f>
        <v>507.18176237366487</v>
      </c>
      <c r="P259" s="73">
        <f t="shared" ref="P259" si="1147">IF(D259="","",_xlfn.STDEV.S(K257:K261))</f>
        <v>12.623908230566691</v>
      </c>
      <c r="Q259" s="9">
        <f t="shared" si="960"/>
        <v>2.4890303964175391E-2</v>
      </c>
      <c r="R259" s="126">
        <f>IF(K259="","",K259/VLOOKUP('Table 3'!A259,'Table 1'!$A$3:$E$999,5,FALSE))</f>
        <v>1.0515250883281355</v>
      </c>
      <c r="S259" s="58" t="s">
        <v>23</v>
      </c>
      <c r="T259" s="52">
        <f>IF(M259="","",M259/VLOOKUP(A259,'Table 1'!$A$3:$E$999,5,FALSE))</f>
        <v>1.2312726362475937E-3</v>
      </c>
    </row>
    <row r="260" spans="1:20" s="139" customFormat="1" x14ac:dyDescent="0.2">
      <c r="A260" s="30" t="str">
        <f t="shared" ref="A260" si="1148">IF(A257="","",A257)</f>
        <v>CIP0033</v>
      </c>
      <c r="B260" s="30" t="s">
        <v>180</v>
      </c>
      <c r="C260" s="30" t="str">
        <f>IF(A260="","",LOOKUP(A260,'Table 1'!$A$3:$A$9999,'Table 1'!$I$3:$I$9999))</f>
        <v>HAI</v>
      </c>
      <c r="D260" s="121">
        <v>0.62061193058963049</v>
      </c>
      <c r="E260" s="68" t="s">
        <v>23</v>
      </c>
      <c r="F260" s="80">
        <v>1.3937531275401399E-3</v>
      </c>
      <c r="G260" s="71">
        <f t="shared" si="953"/>
        <v>-3.0357424845951303E-4</v>
      </c>
      <c r="H260" s="77">
        <f t="shared" ref="H260" si="1149">IF(D260="","",AVERAGE(D257:D261))</f>
        <v>0.62080038960134709</v>
      </c>
      <c r="I260" s="94">
        <f t="shared" ref="I260" si="1150">IF(D260="","",_xlfn.STDEV.S(D257:D261))</f>
        <v>1.5027163291489967E-2</v>
      </c>
      <c r="J260" s="77">
        <f t="shared" si="956"/>
        <v>2.4206111244775157E-2</v>
      </c>
      <c r="K260" s="132">
        <f>IF(D260="","",D260*'Table 2'!D260)</f>
        <v>500.21321605524219</v>
      </c>
      <c r="L260" s="68" t="s">
        <v>23</v>
      </c>
      <c r="M260" s="135">
        <f>IF(D260="","",F260*'Table 2'!D260)</f>
        <v>1.1233650207973527</v>
      </c>
      <c r="N260" s="71">
        <f t="shared" si="957"/>
        <v>-1.3739741519507997E-2</v>
      </c>
      <c r="O260" s="14">
        <f t="shared" ref="O260" si="1151">IF(D260="","",AVERAGE(K257:K261))</f>
        <v>507.18176237366487</v>
      </c>
      <c r="P260" s="73">
        <f t="shared" ref="P260" si="1152">IF(D260="","",_xlfn.STDEV.S(K257:K261))</f>
        <v>12.623908230566691</v>
      </c>
      <c r="Q260" s="9">
        <f t="shared" si="960"/>
        <v>2.4890303964175391E-2</v>
      </c>
      <c r="R260" s="126">
        <f>IF(K260="","",K260/VLOOKUP('Table 3'!A260,'Table 1'!$A$3:$E$999,5,FALSE))</f>
        <v>1.0004264321104843</v>
      </c>
      <c r="S260" s="58" t="s">
        <v>23</v>
      </c>
      <c r="T260" s="52">
        <f>IF(M260="","",M260/VLOOKUP(A260,'Table 1'!$A$3:$E$999,5,FALSE))</f>
        <v>2.2467300415947053E-3</v>
      </c>
    </row>
    <row r="261" spans="1:20" s="139" customFormat="1" ht="16" thickBot="1" x14ac:dyDescent="0.25">
      <c r="A261" s="29" t="str">
        <f t="shared" ref="A261" si="1153">IF(A257="","",A257)</f>
        <v>CIP0033</v>
      </c>
      <c r="B261" s="29" t="s">
        <v>180</v>
      </c>
      <c r="C261" s="29" t="str">
        <f>IF(A261="","",LOOKUP(A261,'Table 1'!$A$3:$A$9999,'Table 1'!$I$3:$I$9999))</f>
        <v>HAI</v>
      </c>
      <c r="D261" s="122">
        <v>0.63060968549304031</v>
      </c>
      <c r="E261" s="67" t="s">
        <v>23</v>
      </c>
      <c r="F261" s="81">
        <v>6.9706070787082608E-4</v>
      </c>
      <c r="G261" s="72">
        <f t="shared" si="953"/>
        <v>1.5801046610154912E-2</v>
      </c>
      <c r="H261" s="78">
        <f t="shared" ref="H261" si="1154">IF(D261="","",AVERAGE(D257:D261))</f>
        <v>0.62080038960134709</v>
      </c>
      <c r="I261" s="93">
        <f t="shared" ref="I261" si="1155">IF(D261="","",_xlfn.STDEV.S(D257:D261))</f>
        <v>1.5027163291489967E-2</v>
      </c>
      <c r="J261" s="78">
        <f t="shared" si="956"/>
        <v>2.4206111244775157E-2</v>
      </c>
      <c r="K261" s="133">
        <f>IF(D261="","",D261*'Table 2'!D261)</f>
        <v>513.31628399133479</v>
      </c>
      <c r="L261" s="67" t="s">
        <v>23</v>
      </c>
      <c r="M261" s="136">
        <f>IF(D261="","",F261*'Table 2'!D261)</f>
        <v>0.56740741620685242</v>
      </c>
      <c r="N261" s="72">
        <f t="shared" si="957"/>
        <v>1.2095311923204221E-2</v>
      </c>
      <c r="O261" s="13">
        <f t="shared" ref="O261" si="1156">IF(D261="","",AVERAGE(K257:K261))</f>
        <v>507.18176237366487</v>
      </c>
      <c r="P261" s="74">
        <f t="shared" ref="P261" si="1157">IF(D261="","",_xlfn.STDEV.S(K257:K261))</f>
        <v>12.623908230566691</v>
      </c>
      <c r="Q261" s="8">
        <f t="shared" si="960"/>
        <v>2.4890303964175391E-2</v>
      </c>
      <c r="R261" s="127">
        <f>IF(K261="","",K261/VLOOKUP('Table 3'!A261,'Table 1'!$A$3:$E$999,5,FALSE))</f>
        <v>1.0266325679826696</v>
      </c>
      <c r="S261" s="57" t="s">
        <v>23</v>
      </c>
      <c r="T261" s="51">
        <f>IF(M261="","",M261/VLOOKUP(A261,'Table 1'!$A$3:$E$999,5,FALSE))</f>
        <v>1.1348148324137049E-3</v>
      </c>
    </row>
    <row r="262" spans="1:20" s="139" customFormat="1" x14ac:dyDescent="0.2">
      <c r="A262" s="113" t="s">
        <v>162</v>
      </c>
      <c r="B262" s="113" t="s">
        <v>179</v>
      </c>
      <c r="C262" s="31" t="str">
        <f>IF(A262="","",LOOKUP(A262,'Table 1'!$A$3:$A$9999,'Table 1'!$I$3:$I$9999))</f>
        <v>DRC</v>
      </c>
      <c r="D262" s="120">
        <v>0.61952829560354217</v>
      </c>
      <c r="E262" s="66" t="s">
        <v>23</v>
      </c>
      <c r="F262" s="79">
        <v>9.3917197322441635E-4</v>
      </c>
      <c r="G262" s="70">
        <f t="shared" si="953"/>
        <v>-2.5070486081172422E-2</v>
      </c>
      <c r="H262" s="76">
        <f t="shared" ref="H262" si="1158">IF(D262="","",AVERAGE(D262:D266))</f>
        <v>0.63545957606030989</v>
      </c>
      <c r="I262" s="76">
        <f t="shared" ref="I262" si="1159">IF(D262="","",_xlfn.STDEV.S(D262:D266))</f>
        <v>1.158068758348057E-2</v>
      </c>
      <c r="J262" s="76">
        <f t="shared" si="956"/>
        <v>1.8224113727702287E-2</v>
      </c>
      <c r="K262" s="131">
        <f>IF(D262="","",D262*'Table 2'!D262)</f>
        <v>490.04688182240187</v>
      </c>
      <c r="L262" s="66" t="s">
        <v>23</v>
      </c>
      <c r="M262" s="134">
        <f>IF(D262="","",F262*'Table 2'!D262)</f>
        <v>0.74288503082051338</v>
      </c>
      <c r="N262" s="70">
        <f t="shared" si="957"/>
        <v>-2.9928094532021259E-2</v>
      </c>
      <c r="O262" s="15">
        <f t="shared" ref="O262" si="1160">IF(D262="","",AVERAGE(K262:K266))</f>
        <v>505.16552335983295</v>
      </c>
      <c r="P262" s="15">
        <f t="shared" ref="P262" si="1161">IF(D262="","",_xlfn.STDEV.S(K262:K266))</f>
        <v>8.7890060185340229</v>
      </c>
      <c r="Q262" s="10">
        <f t="shared" si="960"/>
        <v>1.7398269699956448E-2</v>
      </c>
      <c r="R262" s="137">
        <f>IF(K262="","",K262/VLOOKUP('Table 3'!A262,'Table 1'!$A$3:$E$999,5,FALSE))</f>
        <v>0.98009376364480372</v>
      </c>
      <c r="S262" s="59" t="s">
        <v>23</v>
      </c>
      <c r="T262" s="53">
        <f>IF(M262="","",M262/VLOOKUP(A262,'Table 1'!$A$3:$E$999,5,FALSE))</f>
        <v>1.4857700616410267E-3</v>
      </c>
    </row>
    <row r="263" spans="1:20" s="139" customFormat="1" x14ac:dyDescent="0.2">
      <c r="A263" s="30" t="str">
        <f t="shared" ref="A263" si="1162">IF(A262="","",A262)</f>
        <v>CIP0034</v>
      </c>
      <c r="B263" s="30" t="s">
        <v>179</v>
      </c>
      <c r="C263" s="30" t="str">
        <f>IF(A263="","",LOOKUP(A263,'Table 1'!$A$3:$A$9999,'Table 1'!$I$3:$I$9999))</f>
        <v>DRC</v>
      </c>
      <c r="D263" s="121">
        <v>0.63319553899681558</v>
      </c>
      <c r="E263" s="68" t="s">
        <v>23</v>
      </c>
      <c r="F263" s="80">
        <v>1.4892290474266771E-3</v>
      </c>
      <c r="G263" s="71">
        <f t="shared" si="953"/>
        <v>-3.5628341263354308E-3</v>
      </c>
      <c r="H263" s="77">
        <f t="shared" ref="H263" si="1163">IF(D263="","",AVERAGE(D262:D266))</f>
        <v>0.63545957606030989</v>
      </c>
      <c r="I263" s="94">
        <f t="shared" ref="I263" si="1164">IF(D263="","",_xlfn.STDEV.S(D262:D266))</f>
        <v>1.158068758348057E-2</v>
      </c>
      <c r="J263" s="77">
        <f t="shared" si="956"/>
        <v>1.8224113727702287E-2</v>
      </c>
      <c r="K263" s="132">
        <f>IF(D263="","",D263*'Table 2'!D263)</f>
        <v>509.08921335343973</v>
      </c>
      <c r="L263" s="68" t="s">
        <v>23</v>
      </c>
      <c r="M263" s="135">
        <f>IF(D263="","",F263*'Table 2'!D263)</f>
        <v>1.1973401541310484</v>
      </c>
      <c r="N263" s="71">
        <f t="shared" si="957"/>
        <v>7.7671373285938079E-3</v>
      </c>
      <c r="O263" s="14">
        <f t="shared" ref="O263" si="1165">IF(D263="","",AVERAGE(K262:K266))</f>
        <v>505.16552335983295</v>
      </c>
      <c r="P263" s="73">
        <f t="shared" ref="P263" si="1166">IF(D263="","",_xlfn.STDEV.S(K262:K266))</f>
        <v>8.7890060185340229</v>
      </c>
      <c r="Q263" s="9">
        <f t="shared" si="960"/>
        <v>1.7398269699956448E-2</v>
      </c>
      <c r="R263" s="126">
        <f>IF(K263="","",K263/VLOOKUP('Table 3'!A263,'Table 1'!$A$3:$E$999,5,FALSE))</f>
        <v>1.0181784267068794</v>
      </c>
      <c r="S263" s="58" t="s">
        <v>23</v>
      </c>
      <c r="T263" s="52">
        <f>IF(M263="","",M263/VLOOKUP(A263,'Table 1'!$A$3:$E$999,5,FALSE))</f>
        <v>2.394680308262097E-3</v>
      </c>
    </row>
    <row r="264" spans="1:20" s="139" customFormat="1" x14ac:dyDescent="0.2">
      <c r="A264" s="30" t="str">
        <f t="shared" ref="A264" si="1167">IF(A262="","",A262)</f>
        <v>CIP0034</v>
      </c>
      <c r="B264" s="30" t="s">
        <v>179</v>
      </c>
      <c r="C264" s="30" t="str">
        <f>IF(A264="","",LOOKUP(A264,'Table 1'!$A$3:$A$9999,'Table 1'!$I$3:$I$9999))</f>
        <v>DRC</v>
      </c>
      <c r="D264" s="121">
        <v>0.64153818460446166</v>
      </c>
      <c r="E264" s="68" t="s">
        <v>23</v>
      </c>
      <c r="F264" s="80">
        <v>5.9292277174524276E-4</v>
      </c>
      <c r="G264" s="71">
        <f t="shared" si="953"/>
        <v>9.565688791469025E-3</v>
      </c>
      <c r="H264" s="77">
        <f t="shared" ref="H264" si="1168">IF(D264="","",AVERAGE(D262:D266))</f>
        <v>0.63545957606030989</v>
      </c>
      <c r="I264" s="94">
        <f t="shared" ref="I264" si="1169">IF(D264="","",_xlfn.STDEV.S(D262:D266))</f>
        <v>1.158068758348057E-2</v>
      </c>
      <c r="J264" s="77">
        <f t="shared" si="956"/>
        <v>1.8224113727702287E-2</v>
      </c>
      <c r="K264" s="132">
        <f>IF(D264="","",D264*'Table 2'!D264)</f>
        <v>506.17362765292023</v>
      </c>
      <c r="L264" s="68" t="s">
        <v>23</v>
      </c>
      <c r="M264" s="135">
        <f>IF(D264="","",F264*'Table 2'!D264)</f>
        <v>0.46781606690699651</v>
      </c>
      <c r="N264" s="71">
        <f t="shared" si="957"/>
        <v>1.9955920316620771E-3</v>
      </c>
      <c r="O264" s="14">
        <f t="shared" ref="O264" si="1170">IF(D264="","",AVERAGE(K262:K266))</f>
        <v>505.16552335983295</v>
      </c>
      <c r="P264" s="73">
        <f t="shared" ref="P264" si="1171">IF(D264="","",_xlfn.STDEV.S(K262:K266))</f>
        <v>8.7890060185340229</v>
      </c>
      <c r="Q264" s="9">
        <f t="shared" si="960"/>
        <v>1.7398269699956448E-2</v>
      </c>
      <c r="R264" s="126">
        <f>IF(K264="","",K264/VLOOKUP('Table 3'!A264,'Table 1'!$A$3:$E$999,5,FALSE))</f>
        <v>1.0123472553058404</v>
      </c>
      <c r="S264" s="58" t="s">
        <v>23</v>
      </c>
      <c r="T264" s="52">
        <f>IF(M264="","",M264/VLOOKUP(A264,'Table 1'!$A$3:$E$999,5,FALSE))</f>
        <v>9.3563213381399302E-4</v>
      </c>
    </row>
    <row r="265" spans="1:20" s="139" customFormat="1" x14ac:dyDescent="0.2">
      <c r="A265" s="30" t="str">
        <f t="shared" ref="A265" si="1172">IF(A262="","",A262)</f>
        <v>CIP0034</v>
      </c>
      <c r="B265" s="30" t="s">
        <v>179</v>
      </c>
      <c r="C265" s="30" t="str">
        <f>IF(A265="","",LOOKUP(A265,'Table 1'!$A$3:$A$9999,'Table 1'!$I$3:$I$9999))</f>
        <v>DRC</v>
      </c>
      <c r="D265" s="121">
        <v>0.65066016601811616</v>
      </c>
      <c r="E265" s="68" t="s">
        <v>23</v>
      </c>
      <c r="F265" s="80">
        <v>6.0305321554299869E-4</v>
      </c>
      <c r="G265" s="71">
        <f t="shared" si="953"/>
        <v>2.3920624584880933E-2</v>
      </c>
      <c r="H265" s="77">
        <f t="shared" ref="H265" si="1173">IF(D265="","",AVERAGE(D262:D266))</f>
        <v>0.63545957606030989</v>
      </c>
      <c r="I265" s="94">
        <f t="shared" ref="I265" si="1174">IF(D265="","",_xlfn.STDEV.S(D262:D266))</f>
        <v>1.158068758348057E-2</v>
      </c>
      <c r="J265" s="77">
        <f t="shared" si="956"/>
        <v>1.8224113727702287E-2</v>
      </c>
      <c r="K265" s="132">
        <f>IF(D265="","",D265*'Table 2'!D265)</f>
        <v>512.72021082227559</v>
      </c>
      <c r="L265" s="68" t="s">
        <v>23</v>
      </c>
      <c r="M265" s="135">
        <f>IF(D265="","",F265*'Table 2'!D265)</f>
        <v>0.47520593384788296</v>
      </c>
      <c r="N265" s="71">
        <f t="shared" si="957"/>
        <v>1.4954875408354792E-2</v>
      </c>
      <c r="O265" s="14">
        <f t="shared" ref="O265" si="1175">IF(D265="","",AVERAGE(K262:K266))</f>
        <v>505.16552335983295</v>
      </c>
      <c r="P265" s="73">
        <f t="shared" ref="P265" si="1176">IF(D265="","",_xlfn.STDEV.S(K262:K266))</f>
        <v>8.7890060185340229</v>
      </c>
      <c r="Q265" s="9">
        <f t="shared" si="960"/>
        <v>1.7398269699956448E-2</v>
      </c>
      <c r="R265" s="126">
        <f>IF(K265="","",K265/VLOOKUP('Table 3'!A265,'Table 1'!$A$3:$E$999,5,FALSE))</f>
        <v>1.0254404216445512</v>
      </c>
      <c r="S265" s="58" t="s">
        <v>23</v>
      </c>
      <c r="T265" s="52">
        <f>IF(M265="","",M265/VLOOKUP(A265,'Table 1'!$A$3:$E$999,5,FALSE))</f>
        <v>9.504118676957659E-4</v>
      </c>
    </row>
    <row r="266" spans="1:20" s="139" customFormat="1" ht="16" thickBot="1" x14ac:dyDescent="0.25">
      <c r="A266" s="29" t="str">
        <f t="shared" ref="A266" si="1177">IF(A262="","",A262)</f>
        <v>CIP0034</v>
      </c>
      <c r="B266" s="29" t="s">
        <v>179</v>
      </c>
      <c r="C266" s="29" t="str">
        <f>IF(A266="","",LOOKUP(A266,'Table 1'!$A$3:$A$9999,'Table 1'!$I$3:$I$9999))</f>
        <v>DRC</v>
      </c>
      <c r="D266" s="122">
        <v>0.63237569507861435</v>
      </c>
      <c r="E266" s="67" t="s">
        <v>23</v>
      </c>
      <c r="F266" s="81">
        <v>6.2774640602869785E-4</v>
      </c>
      <c r="G266" s="72">
        <f t="shared" si="953"/>
        <v>-4.8529931688414086E-3</v>
      </c>
      <c r="H266" s="78">
        <f t="shared" ref="H266" si="1178">IF(D266="","",AVERAGE(D262:D266))</f>
        <v>0.63545957606030989</v>
      </c>
      <c r="I266" s="93">
        <f t="shared" ref="I266" si="1179">IF(D266="","",_xlfn.STDEV.S(D262:D266))</f>
        <v>1.158068758348057E-2</v>
      </c>
      <c r="J266" s="78">
        <f t="shared" si="956"/>
        <v>1.8224113727702287E-2</v>
      </c>
      <c r="K266" s="133">
        <f>IF(D266="","",D266*'Table 2'!D266)</f>
        <v>507.79768314812731</v>
      </c>
      <c r="L266" s="67" t="s">
        <v>23</v>
      </c>
      <c r="M266" s="136">
        <f>IF(D266="","",F266*'Table 2'!D266)</f>
        <v>0.50408036404104439</v>
      </c>
      <c r="N266" s="72">
        <f t="shared" si="957"/>
        <v>5.2104897634105826E-3</v>
      </c>
      <c r="O266" s="13">
        <f t="shared" ref="O266" si="1180">IF(D266="","",AVERAGE(K262:K266))</f>
        <v>505.16552335983295</v>
      </c>
      <c r="P266" s="74">
        <f t="shared" ref="P266" si="1181">IF(D266="","",_xlfn.STDEV.S(K262:K266))</f>
        <v>8.7890060185340229</v>
      </c>
      <c r="Q266" s="8">
        <f t="shared" si="960"/>
        <v>1.7398269699956448E-2</v>
      </c>
      <c r="R266" s="127">
        <f>IF(K266="","",K266/VLOOKUP('Table 3'!A266,'Table 1'!$A$3:$E$999,5,FALSE))</f>
        <v>1.0155953662962547</v>
      </c>
      <c r="S266" s="57" t="s">
        <v>23</v>
      </c>
      <c r="T266" s="51">
        <f>IF(M266="","",M266/VLOOKUP(A266,'Table 1'!$A$3:$E$999,5,FALSE))</f>
        <v>1.0081607280820889E-3</v>
      </c>
    </row>
    <row r="267" spans="1:20" s="139" customFormat="1" x14ac:dyDescent="0.2">
      <c r="A267" s="113" t="s">
        <v>162</v>
      </c>
      <c r="B267" s="113" t="s">
        <v>174</v>
      </c>
      <c r="C267" s="31" t="str">
        <f>IF(A267="","",LOOKUP(A267,'Table 1'!$A$3:$A$9999,'Table 1'!$I$3:$I$9999))</f>
        <v>DRC</v>
      </c>
      <c r="D267" s="120">
        <v>0.63300586995743235</v>
      </c>
      <c r="E267" s="66" t="s">
        <v>23</v>
      </c>
      <c r="F267" s="79">
        <v>1.7226049003477308E-3</v>
      </c>
      <c r="G267" s="70">
        <f t="shared" si="953"/>
        <v>-5.4355686849052983E-3</v>
      </c>
      <c r="H267" s="76">
        <f t="shared" ref="H267" si="1182">IF(D267="","",AVERAGE(D267:D271))</f>
        <v>0.63646542147140739</v>
      </c>
      <c r="I267" s="76">
        <f t="shared" ref="I267" si="1183">IF(D267="","",_xlfn.STDEV.S(D267:D271))</f>
        <v>6.9499818664074215E-3</v>
      </c>
      <c r="J267" s="76">
        <f t="shared" si="956"/>
        <v>1.091965349875593E-2</v>
      </c>
      <c r="K267" s="131">
        <f>IF(D267="","",D267*'Table 2'!D267)</f>
        <v>501.34064900628641</v>
      </c>
      <c r="L267" s="66" t="s">
        <v>23</v>
      </c>
      <c r="M267" s="134">
        <f>IF(D267="","",F267*'Table 2'!D267)</f>
        <v>1.3643030810754029</v>
      </c>
      <c r="N267" s="70">
        <f t="shared" si="957"/>
        <v>-7.2187606272154023E-3</v>
      </c>
      <c r="O267" s="15">
        <f t="shared" ref="O267" si="1184">IF(D267="","",AVERAGE(K267:K271))</f>
        <v>504.98602222078796</v>
      </c>
      <c r="P267" s="15">
        <f t="shared" ref="P267" si="1185">IF(D267="","",_xlfn.STDEV.S(K267:K271))</f>
        <v>7.876065563608031</v>
      </c>
      <c r="Q267" s="10">
        <f t="shared" si="960"/>
        <v>1.5596601127633765E-2</v>
      </c>
      <c r="R267" s="137">
        <f>IF(K267="","",K267/VLOOKUP('Table 3'!A267,'Table 1'!$A$3:$E$999,5,FALSE))</f>
        <v>1.0026812980125728</v>
      </c>
      <c r="S267" s="59" t="s">
        <v>23</v>
      </c>
      <c r="T267" s="53">
        <f>IF(M267="","",M267/VLOOKUP(A267,'Table 1'!$A$3:$E$999,5,FALSE))</f>
        <v>2.7286061621508055E-3</v>
      </c>
    </row>
    <row r="268" spans="1:20" s="139" customFormat="1" x14ac:dyDescent="0.2">
      <c r="A268" s="30" t="str">
        <f t="shared" ref="A268" si="1186">IF(A267="","",A267)</f>
        <v>CIP0034</v>
      </c>
      <c r="B268" s="30" t="s">
        <v>174</v>
      </c>
      <c r="C268" s="30" t="str">
        <f>IF(A268="","",LOOKUP(A268,'Table 1'!$A$3:$A$9999,'Table 1'!$I$3:$I$9999))</f>
        <v>DRC</v>
      </c>
      <c r="D268" s="121">
        <v>0.64832675928835237</v>
      </c>
      <c r="E268" s="68" t="s">
        <v>23</v>
      </c>
      <c r="F268" s="80">
        <v>1.0534285348349887E-3</v>
      </c>
      <c r="G268" s="71">
        <f t="shared" si="953"/>
        <v>1.8636264307216325E-2</v>
      </c>
      <c r="H268" s="77">
        <f t="shared" ref="H268" si="1187">IF(D268="","",AVERAGE(D267:D271))</f>
        <v>0.63646542147140739</v>
      </c>
      <c r="I268" s="94">
        <f t="shared" ref="I268" si="1188">IF(D268="","",_xlfn.STDEV.S(D267:D271))</f>
        <v>6.9499818664074215E-3</v>
      </c>
      <c r="J268" s="77">
        <f t="shared" si="956"/>
        <v>1.091965349875593E-2</v>
      </c>
      <c r="K268" s="132">
        <f>IF(D268="","",D268*'Table 2'!D268)</f>
        <v>517.36475391210524</v>
      </c>
      <c r="L268" s="68" t="s">
        <v>23</v>
      </c>
      <c r="M268" s="135">
        <f>IF(D268="","",F268*'Table 2'!D268)</f>
        <v>0.84063597079832098</v>
      </c>
      <c r="N268" s="71">
        <f t="shared" si="957"/>
        <v>2.4513018473024398E-2</v>
      </c>
      <c r="O268" s="14">
        <f t="shared" ref="O268" si="1189">IF(D268="","",AVERAGE(K267:K271))</f>
        <v>504.98602222078796</v>
      </c>
      <c r="P268" s="73">
        <f t="shared" ref="P268" si="1190">IF(D268="","",_xlfn.STDEV.S(K267:K271))</f>
        <v>7.876065563608031</v>
      </c>
      <c r="Q268" s="9">
        <f t="shared" si="960"/>
        <v>1.5596601127633765E-2</v>
      </c>
      <c r="R268" s="126">
        <f>IF(K268="","",K268/VLOOKUP('Table 3'!A268,'Table 1'!$A$3:$E$999,5,FALSE))</f>
        <v>1.0347295078242105</v>
      </c>
      <c r="S268" s="58" t="s">
        <v>23</v>
      </c>
      <c r="T268" s="52">
        <f>IF(M268="","",M268/VLOOKUP(A268,'Table 1'!$A$3:$E$999,5,FALSE))</f>
        <v>1.681271941596642E-3</v>
      </c>
    </row>
    <row r="269" spans="1:20" s="139" customFormat="1" x14ac:dyDescent="0.2">
      <c r="A269" s="30" t="str">
        <f t="shared" ref="A269" si="1191">IF(A267="","",A267)</f>
        <v>CIP0034</v>
      </c>
      <c r="B269" s="30" t="s">
        <v>174</v>
      </c>
      <c r="C269" s="30" t="str">
        <f>IF(A269="","",LOOKUP(A269,'Table 1'!$A$3:$A$9999,'Table 1'!$I$3:$I$9999))</f>
        <v>DRC</v>
      </c>
      <c r="D269" s="121">
        <v>0.63103259561829339</v>
      </c>
      <c r="E269" s="68" t="s">
        <v>23</v>
      </c>
      <c r="F269" s="80">
        <v>1.0522221684131205E-3</v>
      </c>
      <c r="G269" s="71">
        <f t="shared" si="953"/>
        <v>-8.5359324636272681E-3</v>
      </c>
      <c r="H269" s="77">
        <f t="shared" ref="H269" si="1192">IF(D269="","",AVERAGE(D267:D271))</f>
        <v>0.63646542147140739</v>
      </c>
      <c r="I269" s="94">
        <f t="shared" ref="I269" si="1193">IF(D269="","",_xlfn.STDEV.S(D267:D271))</f>
        <v>6.9499818664074215E-3</v>
      </c>
      <c r="J269" s="77">
        <f t="shared" si="956"/>
        <v>1.091965349875593E-2</v>
      </c>
      <c r="K269" s="132">
        <f>IF(D269="","",D269*'Table 2'!D269)</f>
        <v>502.93297870777985</v>
      </c>
      <c r="L269" s="68" t="s">
        <v>23</v>
      </c>
      <c r="M269" s="135">
        <f>IF(D269="","",F269*'Table 2'!D269)</f>
        <v>0.83862106822525706</v>
      </c>
      <c r="N269" s="71">
        <f t="shared" si="957"/>
        <v>-4.065545228320166E-3</v>
      </c>
      <c r="O269" s="14">
        <f t="shared" ref="O269" si="1194">IF(D269="","",AVERAGE(K267:K271))</f>
        <v>504.98602222078796</v>
      </c>
      <c r="P269" s="73">
        <f t="shared" ref="P269" si="1195">IF(D269="","",_xlfn.STDEV.S(K267:K271))</f>
        <v>7.876065563608031</v>
      </c>
      <c r="Q269" s="9">
        <f t="shared" si="960"/>
        <v>1.5596601127633765E-2</v>
      </c>
      <c r="R269" s="126">
        <f>IF(K269="","",K269/VLOOKUP('Table 3'!A269,'Table 1'!$A$3:$E$999,5,FALSE))</f>
        <v>1.0058659574155597</v>
      </c>
      <c r="S269" s="58" t="s">
        <v>23</v>
      </c>
      <c r="T269" s="52">
        <f>IF(M269="","",M269/VLOOKUP(A269,'Table 1'!$A$3:$E$999,5,FALSE))</f>
        <v>1.6772421364505141E-3</v>
      </c>
    </row>
    <row r="270" spans="1:20" s="139" customFormat="1" x14ac:dyDescent="0.2">
      <c r="A270" s="30" t="str">
        <f t="shared" ref="A270" si="1196">IF(A267="","",A267)</f>
        <v>CIP0034</v>
      </c>
      <c r="B270" s="30" t="s">
        <v>174</v>
      </c>
      <c r="C270" s="30" t="str">
        <f>IF(A270="","",LOOKUP(A270,'Table 1'!$A$3:$A$9999,'Table 1'!$I$3:$I$9999))</f>
        <v>DRC</v>
      </c>
      <c r="D270" s="121">
        <v>0.63316074888557861</v>
      </c>
      <c r="E270" s="68" t="s">
        <v>23</v>
      </c>
      <c r="F270" s="80">
        <v>8.1079900115893434E-4</v>
      </c>
      <c r="G270" s="71">
        <f t="shared" si="953"/>
        <v>-5.1922264342168069E-3</v>
      </c>
      <c r="H270" s="77">
        <f t="shared" ref="H270" si="1197">IF(D270="","",AVERAGE(D267:D271))</f>
        <v>0.63646542147140739</v>
      </c>
      <c r="I270" s="94">
        <f t="shared" ref="I270" si="1198">IF(D270="","",_xlfn.STDEV.S(D267:D271))</f>
        <v>6.9499818664074215E-3</v>
      </c>
      <c r="J270" s="77">
        <f t="shared" si="956"/>
        <v>1.091965349875593E-2</v>
      </c>
      <c r="K270" s="132">
        <f>IF(D270="","",D270*'Table 2'!D270)</f>
        <v>496.39802712629364</v>
      </c>
      <c r="L270" s="68" t="s">
        <v>23</v>
      </c>
      <c r="M270" s="135">
        <f>IF(D270="","",F270*'Table 2'!D270)</f>
        <v>0.63566641690860448</v>
      </c>
      <c r="N270" s="71">
        <f t="shared" si="957"/>
        <v>-1.7006401596477275E-2</v>
      </c>
      <c r="O270" s="14">
        <f t="shared" ref="O270" si="1199">IF(D270="","",AVERAGE(K267:K271))</f>
        <v>504.98602222078796</v>
      </c>
      <c r="P270" s="73">
        <f t="shared" ref="P270" si="1200">IF(D270="","",_xlfn.STDEV.S(K267:K271))</f>
        <v>7.876065563608031</v>
      </c>
      <c r="Q270" s="9">
        <f t="shared" si="960"/>
        <v>1.5596601127633765E-2</v>
      </c>
      <c r="R270" s="126">
        <f>IF(K270="","",K270/VLOOKUP('Table 3'!A270,'Table 1'!$A$3:$E$999,5,FALSE))</f>
        <v>0.99279605425258732</v>
      </c>
      <c r="S270" s="58" t="s">
        <v>23</v>
      </c>
      <c r="T270" s="52">
        <f>IF(M270="","",M270/VLOOKUP(A270,'Table 1'!$A$3:$E$999,5,FALSE))</f>
        <v>1.2713328338172089E-3</v>
      </c>
    </row>
    <row r="271" spans="1:20" s="139" customFormat="1" ht="16" thickBot="1" x14ac:dyDescent="0.25">
      <c r="A271" s="29" t="str">
        <f t="shared" ref="A271" si="1201">IF(A267="","",A267)</f>
        <v>CIP0034</v>
      </c>
      <c r="B271" s="29" t="s">
        <v>174</v>
      </c>
      <c r="C271" s="29" t="str">
        <f>IF(A271="","",LOOKUP(A271,'Table 1'!$A$3:$A$9999,'Table 1'!$I$3:$I$9999))</f>
        <v>DRC</v>
      </c>
      <c r="D271" s="122">
        <v>0.63680113360738055</v>
      </c>
      <c r="E271" s="67" t="s">
        <v>23</v>
      </c>
      <c r="F271" s="81">
        <v>1.0022534890499278E-3</v>
      </c>
      <c r="G271" s="72">
        <f t="shared" si="953"/>
        <v>5.2746327553357386E-4</v>
      </c>
      <c r="H271" s="78">
        <f t="shared" ref="H271" si="1202">IF(D271="","",AVERAGE(D267:D271))</f>
        <v>0.63646542147140739</v>
      </c>
      <c r="I271" s="93">
        <f t="shared" ref="I271" si="1203">IF(D271="","",_xlfn.STDEV.S(D267:D271))</f>
        <v>6.9499818664074215E-3</v>
      </c>
      <c r="J271" s="78">
        <f t="shared" si="956"/>
        <v>1.091965349875593E-2</v>
      </c>
      <c r="K271" s="133">
        <f>IF(D271="","",D271*'Table 2'!D271)</f>
        <v>506.89370235147493</v>
      </c>
      <c r="L271" s="67" t="s">
        <v>23</v>
      </c>
      <c r="M271" s="136">
        <f>IF(D271="","",F271*'Table 2'!D271)</f>
        <v>0.79779377728374246</v>
      </c>
      <c r="N271" s="72">
        <f t="shared" si="957"/>
        <v>3.7776889789890096E-3</v>
      </c>
      <c r="O271" s="13">
        <f t="shared" ref="O271" si="1204">IF(D271="","",AVERAGE(K267:K271))</f>
        <v>504.98602222078796</v>
      </c>
      <c r="P271" s="74">
        <f t="shared" ref="P271" si="1205">IF(D271="","",_xlfn.STDEV.S(K267:K271))</f>
        <v>7.876065563608031</v>
      </c>
      <c r="Q271" s="8">
        <f t="shared" si="960"/>
        <v>1.5596601127633765E-2</v>
      </c>
      <c r="R271" s="127">
        <f>IF(K271="","",K271/VLOOKUP('Table 3'!A271,'Table 1'!$A$3:$E$999,5,FALSE))</f>
        <v>1.0137874047029498</v>
      </c>
      <c r="S271" s="57" t="s">
        <v>23</v>
      </c>
      <c r="T271" s="51">
        <f>IF(M271="","",M271/VLOOKUP(A271,'Table 1'!$A$3:$E$999,5,FALSE))</f>
        <v>1.5955875545674849E-3</v>
      </c>
    </row>
    <row r="272" spans="1:20" s="139" customFormat="1" x14ac:dyDescent="0.2">
      <c r="A272" s="113" t="s">
        <v>170</v>
      </c>
      <c r="B272" s="113" t="s">
        <v>179</v>
      </c>
      <c r="C272" s="31" t="str">
        <f>IF(A272="","",LOOKUP(A272,'Table 1'!$A$3:$A$9999,'Table 1'!$I$3:$I$9999))</f>
        <v>DRC</v>
      </c>
      <c r="D272" s="120">
        <v>0.73403374420162071</v>
      </c>
      <c r="E272" s="66" t="s">
        <v>23</v>
      </c>
      <c r="F272" s="79">
        <v>1.2817306951538217E-3</v>
      </c>
      <c r="G272" s="70">
        <f t="shared" si="953"/>
        <v>7.9828998707039672E-3</v>
      </c>
      <c r="H272" s="76">
        <f t="shared" ref="H272" si="1206">IF(D272="","",AVERAGE(D272:D276))</f>
        <v>0.7282204333980038</v>
      </c>
      <c r="I272" s="76">
        <f t="shared" ref="I272" si="1207">IF(D272="","",_xlfn.STDEV.S(D272:D276))</f>
        <v>8.6489497279488951E-3</v>
      </c>
      <c r="J272" s="76">
        <f t="shared" si="956"/>
        <v>1.187682922819315E-2</v>
      </c>
      <c r="K272" s="131">
        <f>IF(D272="","",D272*'Table 2'!D272)</f>
        <v>521.89799212735227</v>
      </c>
      <c r="L272" s="66" t="s">
        <v>23</v>
      </c>
      <c r="M272" s="134">
        <f>IF(D272="","",F272*'Table 2'!D272)</f>
        <v>0.9113105242543672</v>
      </c>
      <c r="N272" s="70">
        <f t="shared" si="957"/>
        <v>2.1798965183270482E-2</v>
      </c>
      <c r="O272" s="15">
        <f t="shared" ref="O272" si="1208">IF(D272="","",AVERAGE(K272:K276))</f>
        <v>510.76386834443929</v>
      </c>
      <c r="P272" s="15">
        <f t="shared" ref="P272" si="1209">IF(D272="","",_xlfn.STDEV.S(K272:K276))</f>
        <v>7.455379588721315</v>
      </c>
      <c r="Q272" s="10">
        <f t="shared" si="960"/>
        <v>1.4596528945727416E-2</v>
      </c>
      <c r="R272" s="137">
        <f>IF(K272="","",K272/VLOOKUP('Table 3'!A272,'Table 1'!$A$3:$E$999,5,FALSE))</f>
        <v>1.0437959842547044</v>
      </c>
      <c r="S272" s="59" t="s">
        <v>23</v>
      </c>
      <c r="T272" s="53">
        <f>IF(M272="","",M272/VLOOKUP(A272,'Table 1'!$A$3:$E$999,5,FALSE))</f>
        <v>1.8226210485087343E-3</v>
      </c>
    </row>
    <row r="273" spans="1:20" s="139" customFormat="1" x14ac:dyDescent="0.2">
      <c r="A273" s="30" t="str">
        <f t="shared" ref="A273" si="1210">IF(A272="","",A272)</f>
        <v>CIP0035</v>
      </c>
      <c r="B273" s="30" t="s">
        <v>179</v>
      </c>
      <c r="C273" s="30" t="str">
        <f>IF(A273="","",LOOKUP(A273,'Table 1'!$A$3:$A$9999,'Table 1'!$I$3:$I$9999))</f>
        <v>DRC</v>
      </c>
      <c r="D273" s="121">
        <v>0.71409518263669192</v>
      </c>
      <c r="E273" s="68" t="s">
        <v>23</v>
      </c>
      <c r="F273" s="80">
        <v>9.6684625520834539E-4</v>
      </c>
      <c r="G273" s="71">
        <f t="shared" si="953"/>
        <v>-1.9396943718539991E-2</v>
      </c>
      <c r="H273" s="77">
        <f t="shared" ref="H273" si="1211">IF(D273="","",AVERAGE(D272:D276))</f>
        <v>0.7282204333980038</v>
      </c>
      <c r="I273" s="94">
        <f t="shared" ref="I273" si="1212">IF(D273="","",_xlfn.STDEV.S(D272:D276))</f>
        <v>8.6489497279488951E-3</v>
      </c>
      <c r="J273" s="77">
        <f t="shared" si="956"/>
        <v>1.187682922819315E-2</v>
      </c>
      <c r="K273" s="132">
        <f>IF(D273="","",D273*'Table 2'!D273)</f>
        <v>504.8652941241412</v>
      </c>
      <c r="L273" s="68" t="s">
        <v>23</v>
      </c>
      <c r="M273" s="135">
        <f>IF(D273="","",F273*'Table 2'!D273)</f>
        <v>0.68356030243230015</v>
      </c>
      <c r="N273" s="71">
        <f t="shared" si="957"/>
        <v>-1.154853462798257E-2</v>
      </c>
      <c r="O273" s="14">
        <f t="shared" ref="O273" si="1213">IF(D273="","",AVERAGE(K272:K276))</f>
        <v>510.76386834443929</v>
      </c>
      <c r="P273" s="73">
        <f t="shared" ref="P273" si="1214">IF(D273="","",_xlfn.STDEV.S(K272:K276))</f>
        <v>7.455379588721315</v>
      </c>
      <c r="Q273" s="9">
        <f t="shared" si="960"/>
        <v>1.4596528945727416E-2</v>
      </c>
      <c r="R273" s="126">
        <f>IF(K273="","",K273/VLOOKUP('Table 3'!A273,'Table 1'!$A$3:$E$999,5,FALSE))</f>
        <v>1.0097305882482823</v>
      </c>
      <c r="S273" s="58" t="s">
        <v>23</v>
      </c>
      <c r="T273" s="52">
        <f>IF(M273="","",M273/VLOOKUP(A273,'Table 1'!$A$3:$E$999,5,FALSE))</f>
        <v>1.3671206048646003E-3</v>
      </c>
    </row>
    <row r="274" spans="1:20" s="139" customFormat="1" x14ac:dyDescent="0.2">
      <c r="A274" s="30" t="str">
        <f t="shared" ref="A274" si="1215">IF(A272="","",A272)</f>
        <v>CIP0035</v>
      </c>
      <c r="B274" s="30" t="s">
        <v>179</v>
      </c>
      <c r="C274" s="30" t="str">
        <f>IF(A274="","",LOOKUP(A274,'Table 1'!$A$3:$A$9999,'Table 1'!$I$3:$I$9999))</f>
        <v>DRC</v>
      </c>
      <c r="D274" s="121">
        <v>0.73575446835117098</v>
      </c>
      <c r="E274" s="68" t="s">
        <v>23</v>
      </c>
      <c r="F274" s="80">
        <v>6.0030914295735476E-4</v>
      </c>
      <c r="G274" s="71">
        <f t="shared" si="953"/>
        <v>1.0345816469351258E-2</v>
      </c>
      <c r="H274" s="77">
        <f t="shared" ref="H274" si="1216">IF(D274="","",AVERAGE(D272:D276))</f>
        <v>0.7282204333980038</v>
      </c>
      <c r="I274" s="94">
        <f t="shared" ref="I274" si="1217">IF(D274="","",_xlfn.STDEV.S(D272:D276))</f>
        <v>8.6489497279488951E-3</v>
      </c>
      <c r="J274" s="77">
        <f t="shared" si="956"/>
        <v>1.187682922819315E-2</v>
      </c>
      <c r="K274" s="132">
        <f>IF(D274="","",D274*'Table 2'!D274)</f>
        <v>515.02812784581965</v>
      </c>
      <c r="L274" s="68" t="s">
        <v>23</v>
      </c>
      <c r="M274" s="135">
        <f>IF(D274="","",F274*'Table 2'!D274)</f>
        <v>0.42021640007014832</v>
      </c>
      <c r="N274" s="71">
        <f t="shared" si="957"/>
        <v>8.3487884826354136E-3</v>
      </c>
      <c r="O274" s="14">
        <f t="shared" ref="O274" si="1218">IF(D274="","",AVERAGE(K272:K276))</f>
        <v>510.76386834443929</v>
      </c>
      <c r="P274" s="73">
        <f t="shared" ref="P274" si="1219">IF(D274="","",_xlfn.STDEV.S(K272:K276))</f>
        <v>7.455379588721315</v>
      </c>
      <c r="Q274" s="9">
        <f t="shared" si="960"/>
        <v>1.4596528945727416E-2</v>
      </c>
      <c r="R274" s="126">
        <f>IF(K274="","",K274/VLOOKUP('Table 3'!A274,'Table 1'!$A$3:$E$999,5,FALSE))</f>
        <v>1.0300562556916393</v>
      </c>
      <c r="S274" s="58" t="s">
        <v>23</v>
      </c>
      <c r="T274" s="52">
        <f>IF(M274="","",M274/VLOOKUP(A274,'Table 1'!$A$3:$E$999,5,FALSE))</f>
        <v>8.4043280014029669E-4</v>
      </c>
    </row>
    <row r="275" spans="1:20" s="139" customFormat="1" x14ac:dyDescent="0.2">
      <c r="A275" s="30" t="str">
        <f t="shared" ref="A275" si="1220">IF(A272="","",A272)</f>
        <v>CIP0035</v>
      </c>
      <c r="B275" s="30" t="s">
        <v>179</v>
      </c>
      <c r="C275" s="30" t="str">
        <f>IF(A275="","",LOOKUP(A275,'Table 1'!$A$3:$A$9999,'Table 1'!$I$3:$I$9999))</f>
        <v>DRC</v>
      </c>
      <c r="D275" s="121">
        <v>0.73071126401797326</v>
      </c>
      <c r="E275" s="68" t="s">
        <v>23</v>
      </c>
      <c r="F275" s="80">
        <v>2.8807403741022671E-3</v>
      </c>
      <c r="G275" s="71">
        <f t="shared" si="953"/>
        <v>3.420434947625423E-3</v>
      </c>
      <c r="H275" s="77">
        <f t="shared" ref="H275" si="1221">IF(D275="","",AVERAGE(D272:D276))</f>
        <v>0.7282204333980038</v>
      </c>
      <c r="I275" s="94">
        <f t="shared" ref="I275" si="1222">IF(D275="","",_xlfn.STDEV.S(D272:D276))</f>
        <v>8.6489497279488951E-3</v>
      </c>
      <c r="J275" s="77">
        <f t="shared" si="956"/>
        <v>1.187682922819315E-2</v>
      </c>
      <c r="K275" s="132">
        <f>IF(D275="","",D275*'Table 2'!D275)</f>
        <v>505.65219470043752</v>
      </c>
      <c r="L275" s="68" t="s">
        <v>23</v>
      </c>
      <c r="M275" s="135">
        <f>IF(D275="","",F275*'Table 2'!D275)</f>
        <v>1.9934723388787687</v>
      </c>
      <c r="N275" s="71">
        <f t="shared" si="957"/>
        <v>-1.0007899855113979E-2</v>
      </c>
      <c r="O275" s="14">
        <f t="shared" ref="O275" si="1223">IF(D275="","",AVERAGE(K272:K276))</f>
        <v>510.76386834443929</v>
      </c>
      <c r="P275" s="73">
        <f t="shared" ref="P275" si="1224">IF(D275="","",_xlfn.STDEV.S(K272:K276))</f>
        <v>7.455379588721315</v>
      </c>
      <c r="Q275" s="9">
        <f t="shared" si="960"/>
        <v>1.4596528945727416E-2</v>
      </c>
      <c r="R275" s="126">
        <f>IF(K275="","",K275/VLOOKUP('Table 3'!A275,'Table 1'!$A$3:$E$999,5,FALSE))</f>
        <v>1.0113043894008751</v>
      </c>
      <c r="S275" s="58" t="s">
        <v>23</v>
      </c>
      <c r="T275" s="52">
        <f>IF(M275="","",M275/VLOOKUP(A275,'Table 1'!$A$3:$E$999,5,FALSE))</f>
        <v>3.9869446777575377E-3</v>
      </c>
    </row>
    <row r="276" spans="1:20" s="139" customFormat="1" ht="16" thickBot="1" x14ac:dyDescent="0.25">
      <c r="A276" s="29" t="str">
        <f t="shared" ref="A276" si="1225">IF(A272="","",A272)</f>
        <v>CIP0035</v>
      </c>
      <c r="B276" s="30" t="s">
        <v>179</v>
      </c>
      <c r="C276" s="29" t="str">
        <f>IF(A276="","",LOOKUP(A276,'Table 1'!$A$3:$A$9999,'Table 1'!$I$3:$I$9999))</f>
        <v>DRC</v>
      </c>
      <c r="D276" s="122">
        <v>0.72650750778256223</v>
      </c>
      <c r="E276" s="67" t="s">
        <v>23</v>
      </c>
      <c r="F276" s="81">
        <v>1.086576093399801E-3</v>
      </c>
      <c r="G276" s="72">
        <f t="shared" si="953"/>
        <v>-2.3522075691405041E-3</v>
      </c>
      <c r="H276" s="78">
        <f t="shared" ref="H276" si="1226">IF(D276="","",AVERAGE(D272:D276))</f>
        <v>0.7282204333980038</v>
      </c>
      <c r="I276" s="93">
        <f t="shared" ref="I276" si="1227">IF(D276="","",_xlfn.STDEV.S(D272:D276))</f>
        <v>8.6489497279488951E-3</v>
      </c>
      <c r="J276" s="78">
        <f t="shared" si="956"/>
        <v>1.187682922819315E-2</v>
      </c>
      <c r="K276" s="133">
        <f>IF(D276="","",D276*'Table 2'!D276)</f>
        <v>506.37573292444586</v>
      </c>
      <c r="L276" s="67" t="s">
        <v>23</v>
      </c>
      <c r="M276" s="136">
        <f>IF(D276="","",F276*'Table 2'!D276)</f>
        <v>0.75734353709966129</v>
      </c>
      <c r="N276" s="72">
        <f t="shared" si="957"/>
        <v>-8.5913191828092348E-3</v>
      </c>
      <c r="O276" s="13">
        <f t="shared" ref="O276" si="1228">IF(D276="","",AVERAGE(K272:K276))</f>
        <v>510.76386834443929</v>
      </c>
      <c r="P276" s="74">
        <f t="shared" ref="P276" si="1229">IF(D276="","",_xlfn.STDEV.S(K272:K276))</f>
        <v>7.455379588721315</v>
      </c>
      <c r="Q276" s="8">
        <f t="shared" si="960"/>
        <v>1.4596528945727416E-2</v>
      </c>
      <c r="R276" s="127">
        <f>IF(K276="","",K276/VLOOKUP('Table 3'!A276,'Table 1'!$A$3:$E$999,5,FALSE))</f>
        <v>1.0127514658488916</v>
      </c>
      <c r="S276" s="57" t="s">
        <v>23</v>
      </c>
      <c r="T276" s="51">
        <f>IF(M276="","",M276/VLOOKUP(A276,'Table 1'!$A$3:$E$999,5,FALSE))</f>
        <v>1.5146870741993225E-3</v>
      </c>
    </row>
    <row r="277" spans="1:20" s="139" customFormat="1" x14ac:dyDescent="0.2">
      <c r="A277" s="113" t="s">
        <v>170</v>
      </c>
      <c r="B277" s="113" t="s">
        <v>174</v>
      </c>
      <c r="C277" s="31" t="str">
        <f>IF(A277="","",LOOKUP(A277,'Table 1'!$A$3:$A$9999,'Table 1'!$I$3:$I$9999))</f>
        <v>DRC</v>
      </c>
      <c r="D277" s="120">
        <v>0.7338144434064785</v>
      </c>
      <c r="E277" s="66" t="s">
        <v>23</v>
      </c>
      <c r="F277" s="79">
        <v>1.9740233625256363E-3</v>
      </c>
      <c r="G277" s="70">
        <f t="shared" si="953"/>
        <v>6.345182775825367E-3</v>
      </c>
      <c r="H277" s="76">
        <f t="shared" ref="H277" si="1230">IF(D277="","",AVERAGE(D277:D281))</f>
        <v>0.72918761471325477</v>
      </c>
      <c r="I277" s="76">
        <f t="shared" ref="I277" si="1231">IF(D277="","",_xlfn.STDEV.S(D277:D281))</f>
        <v>6.6187216214445288E-3</v>
      </c>
      <c r="J277" s="76">
        <f t="shared" si="956"/>
        <v>9.0768431716263722E-3</v>
      </c>
      <c r="K277" s="131">
        <f>IF(D277="","",D277*'Table 2'!D277)</f>
        <v>517.33918260156736</v>
      </c>
      <c r="L277" s="66" t="s">
        <v>23</v>
      </c>
      <c r="M277" s="134">
        <f>IF(D277="","",F277*'Table 2'!D277)</f>
        <v>1.3916864705805736</v>
      </c>
      <c r="N277" s="70">
        <f t="shared" si="957"/>
        <v>9.761916579046865E-3</v>
      </c>
      <c r="O277" s="15">
        <f t="shared" ref="O277" si="1232">IF(D277="","",AVERAGE(K277:K281))</f>
        <v>512.33778389489169</v>
      </c>
      <c r="P277" s="15">
        <f t="shared" ref="P277" si="1233">IF(D277="","",_xlfn.STDEV.S(K277:K281))</f>
        <v>6.5577896334547372</v>
      </c>
      <c r="Q277" s="10">
        <f t="shared" si="960"/>
        <v>1.2799738453020472E-2</v>
      </c>
      <c r="R277" s="137">
        <f>IF(K277="","",K277/VLOOKUP('Table 3'!A277,'Table 1'!$A$3:$E$999,5,FALSE))</f>
        <v>1.0346783652031346</v>
      </c>
      <c r="S277" s="59" t="s">
        <v>23</v>
      </c>
      <c r="T277" s="53">
        <f>IF(M277="","",M277/VLOOKUP(A277,'Table 1'!$A$3:$E$999,5,FALSE))</f>
        <v>2.7833729411611474E-3</v>
      </c>
    </row>
    <row r="278" spans="1:20" s="139" customFormat="1" x14ac:dyDescent="0.2">
      <c r="A278" s="30" t="str">
        <f t="shared" ref="A278" si="1234">IF(A277="","",A277)</f>
        <v>CIP0035</v>
      </c>
      <c r="B278" s="30" t="s">
        <v>174</v>
      </c>
      <c r="C278" s="30" t="str">
        <f>IF(A278="","",LOOKUP(A278,'Table 1'!$A$3:$A$9999,'Table 1'!$I$3:$I$9999))</f>
        <v>DRC</v>
      </c>
      <c r="D278" s="121">
        <v>0.73265478676503859</v>
      </c>
      <c r="E278" s="68" t="s">
        <v>23</v>
      </c>
      <c r="F278" s="80">
        <v>3.9494020403458728E-3</v>
      </c>
      <c r="G278" s="71">
        <f t="shared" si="953"/>
        <v>4.754842213203588E-3</v>
      </c>
      <c r="H278" s="77">
        <f t="shared" ref="H278" si="1235">IF(D278="","",AVERAGE(D277:D281))</f>
        <v>0.72918761471325477</v>
      </c>
      <c r="I278" s="94">
        <f t="shared" ref="I278" si="1236">IF(D278="","",_xlfn.STDEV.S(D277:D281))</f>
        <v>6.6187216214445288E-3</v>
      </c>
      <c r="J278" s="77">
        <f t="shared" si="956"/>
        <v>9.0768431716263722E-3</v>
      </c>
      <c r="K278" s="132">
        <f>IF(D278="","",D278*'Table 2'!D278)</f>
        <v>517.98693424288228</v>
      </c>
      <c r="L278" s="68" t="s">
        <v>23</v>
      </c>
      <c r="M278" s="135">
        <f>IF(D278="","",F278*'Table 2'!D278)</f>
        <v>2.792227242524532</v>
      </c>
      <c r="N278" s="71">
        <f t="shared" si="957"/>
        <v>1.1026222397740523E-2</v>
      </c>
      <c r="O278" s="14">
        <f t="shared" ref="O278" si="1237">IF(D278="","",AVERAGE(K277:K281))</f>
        <v>512.33778389489169</v>
      </c>
      <c r="P278" s="73">
        <f t="shared" ref="P278" si="1238">IF(D278="","",_xlfn.STDEV.S(K277:K281))</f>
        <v>6.5577896334547372</v>
      </c>
      <c r="Q278" s="9">
        <f t="shared" si="960"/>
        <v>1.2799738453020472E-2</v>
      </c>
      <c r="R278" s="126">
        <f>IF(K278="","",K278/VLOOKUP('Table 3'!A278,'Table 1'!$A$3:$E$999,5,FALSE))</f>
        <v>1.0359738684857647</v>
      </c>
      <c r="S278" s="58" t="s">
        <v>23</v>
      </c>
      <c r="T278" s="52">
        <f>IF(M278="","",M278/VLOOKUP(A278,'Table 1'!$A$3:$E$999,5,FALSE))</f>
        <v>5.5844544850490643E-3</v>
      </c>
    </row>
    <row r="279" spans="1:20" s="139" customFormat="1" x14ac:dyDescent="0.2">
      <c r="A279" s="30" t="str">
        <f t="shared" ref="A279" si="1239">IF(A277="","",A277)</f>
        <v>CIP0035</v>
      </c>
      <c r="B279" s="30" t="s">
        <v>174</v>
      </c>
      <c r="C279" s="30" t="str">
        <f>IF(A279="","",LOOKUP(A279,'Table 1'!$A$3:$A$9999,'Table 1'!$I$3:$I$9999))</f>
        <v>DRC</v>
      </c>
      <c r="D279" s="121">
        <v>0.72792295223158421</v>
      </c>
      <c r="E279" s="68" t="s">
        <v>23</v>
      </c>
      <c r="F279" s="80">
        <v>1.5733478422176109E-3</v>
      </c>
      <c r="G279" s="71">
        <f t="shared" si="953"/>
        <v>-1.7343444350297684E-3</v>
      </c>
      <c r="H279" s="77">
        <f t="shared" ref="H279" si="1240">IF(D279="","",AVERAGE(D277:D281))</f>
        <v>0.72918761471325477</v>
      </c>
      <c r="I279" s="94">
        <f t="shared" ref="I279" si="1241">IF(D279="","",_xlfn.STDEV.S(D277:D281))</f>
        <v>6.6187216214445288E-3</v>
      </c>
      <c r="J279" s="77">
        <f t="shared" si="956"/>
        <v>9.0768431716263722E-3</v>
      </c>
      <c r="K279" s="132">
        <f>IF(D279="","",D279*'Table 2'!D279)</f>
        <v>507.36229770541422</v>
      </c>
      <c r="L279" s="68" t="s">
        <v>23</v>
      </c>
      <c r="M279" s="135">
        <f>IF(D279="","",F279*'Table 2'!D279)</f>
        <v>1.0966234460256747</v>
      </c>
      <c r="N279" s="71">
        <f t="shared" si="957"/>
        <v>-9.7113395612809378E-3</v>
      </c>
      <c r="O279" s="14">
        <f t="shared" ref="O279" si="1242">IF(D279="","",AVERAGE(K277:K281))</f>
        <v>512.33778389489169</v>
      </c>
      <c r="P279" s="73">
        <f t="shared" ref="P279" si="1243">IF(D279="","",_xlfn.STDEV.S(K277:K281))</f>
        <v>6.5577896334547372</v>
      </c>
      <c r="Q279" s="9">
        <f t="shared" si="960"/>
        <v>1.2799738453020472E-2</v>
      </c>
      <c r="R279" s="126">
        <f>IF(K279="","",K279/VLOOKUP('Table 3'!A279,'Table 1'!$A$3:$E$999,5,FALSE))</f>
        <v>1.0147245954108284</v>
      </c>
      <c r="S279" s="58" t="s">
        <v>23</v>
      </c>
      <c r="T279" s="52">
        <f>IF(M279="","",M279/VLOOKUP(A279,'Table 1'!$A$3:$E$999,5,FALSE))</f>
        <v>2.1932468920513493E-3</v>
      </c>
    </row>
    <row r="280" spans="1:20" s="139" customFormat="1" x14ac:dyDescent="0.2">
      <c r="A280" s="30" t="str">
        <f t="shared" ref="A280" si="1244">IF(A277="","",A277)</f>
        <v>CIP0035</v>
      </c>
      <c r="B280" s="30" t="s">
        <v>174</v>
      </c>
      <c r="C280" s="30" t="str">
        <f>IF(A280="","",LOOKUP(A280,'Table 1'!$A$3:$A$9999,'Table 1'!$I$3:$I$9999))</f>
        <v>DRC</v>
      </c>
      <c r="D280" s="121">
        <v>0.73341760960512348</v>
      </c>
      <c r="E280" s="68" t="s">
        <v>23</v>
      </c>
      <c r="F280" s="80">
        <v>1.0678893557741799E-3</v>
      </c>
      <c r="G280" s="71">
        <f t="shared" si="953"/>
        <v>5.8009691971141128E-3</v>
      </c>
      <c r="H280" s="77">
        <f t="shared" ref="H280" si="1245">IF(D280="","",AVERAGE(D277:D281))</f>
        <v>0.72918761471325477</v>
      </c>
      <c r="I280" s="94">
        <f t="shared" ref="I280" si="1246">IF(D280="","",_xlfn.STDEV.S(D277:D281))</f>
        <v>6.6187216214445288E-3</v>
      </c>
      <c r="J280" s="77">
        <f t="shared" si="956"/>
        <v>9.0768431716263722E-3</v>
      </c>
      <c r="K280" s="132">
        <f>IF(D280="","",D280*'Table 2'!D280)</f>
        <v>515.59257955240184</v>
      </c>
      <c r="L280" s="68" t="s">
        <v>23</v>
      </c>
      <c r="M280" s="135">
        <f>IF(D280="","",F280*'Table 2'!D280)</f>
        <v>0.75072621710924847</v>
      </c>
      <c r="N280" s="71">
        <f t="shared" si="957"/>
        <v>6.3528315885011781E-3</v>
      </c>
      <c r="O280" s="14">
        <f t="shared" ref="O280" si="1247">IF(D280="","",AVERAGE(K277:K281))</f>
        <v>512.33778389489169</v>
      </c>
      <c r="P280" s="73">
        <f t="shared" ref="P280" si="1248">IF(D280="","",_xlfn.STDEV.S(K277:K281))</f>
        <v>6.5577896334547372</v>
      </c>
      <c r="Q280" s="9">
        <f t="shared" si="960"/>
        <v>1.2799738453020472E-2</v>
      </c>
      <c r="R280" s="126">
        <f>IF(K280="","",K280/VLOOKUP('Table 3'!A280,'Table 1'!$A$3:$E$999,5,FALSE))</f>
        <v>1.0311851591048038</v>
      </c>
      <c r="S280" s="58" t="s">
        <v>23</v>
      </c>
      <c r="T280" s="52">
        <f>IF(M280="","",M280/VLOOKUP(A280,'Table 1'!$A$3:$E$999,5,FALSE))</f>
        <v>1.501452434218497E-3</v>
      </c>
    </row>
    <row r="281" spans="1:20" s="139" customFormat="1" ht="16" thickBot="1" x14ac:dyDescent="0.25">
      <c r="A281" s="29" t="str">
        <f t="shared" ref="A281" si="1249">IF(A277="","",A277)</f>
        <v>CIP0035</v>
      </c>
      <c r="B281" s="29" t="s">
        <v>174</v>
      </c>
      <c r="C281" s="29" t="str">
        <f>IF(A281="","",LOOKUP(A281,'Table 1'!$A$3:$A$9999,'Table 1'!$I$3:$I$9999))</f>
        <v>DRC</v>
      </c>
      <c r="D281" s="122">
        <v>0.71812828155804964</v>
      </c>
      <c r="E281" s="67" t="s">
        <v>23</v>
      </c>
      <c r="F281" s="81">
        <v>8.4632182943241156E-4</v>
      </c>
      <c r="G281" s="72">
        <f t="shared" si="953"/>
        <v>-1.5166649751112538E-2</v>
      </c>
      <c r="H281" s="78">
        <f t="shared" ref="H281" si="1250">IF(D281="","",AVERAGE(D277:D281))</f>
        <v>0.72918761471325477</v>
      </c>
      <c r="I281" s="93">
        <f t="shared" ref="I281" si="1251">IF(D281="","",_xlfn.STDEV.S(D277:D281))</f>
        <v>6.6187216214445288E-3</v>
      </c>
      <c r="J281" s="78">
        <f t="shared" si="956"/>
        <v>9.0768431716263722E-3</v>
      </c>
      <c r="K281" s="133">
        <f>IF(D281="","",D281*'Table 2'!D281)</f>
        <v>503.40792537219278</v>
      </c>
      <c r="L281" s="67" t="s">
        <v>23</v>
      </c>
      <c r="M281" s="136">
        <f>IF(D281="","",F281*'Table 2'!D281)</f>
        <v>0.59327160243212052</v>
      </c>
      <c r="N281" s="72">
        <f t="shared" si="957"/>
        <v>-1.7429631004007518E-2</v>
      </c>
      <c r="O281" s="13">
        <f t="shared" ref="O281" si="1252">IF(D281="","",AVERAGE(K277:K281))</f>
        <v>512.33778389489169</v>
      </c>
      <c r="P281" s="74">
        <f t="shared" ref="P281" si="1253">IF(D281="","",_xlfn.STDEV.S(K277:K281))</f>
        <v>6.5577896334547372</v>
      </c>
      <c r="Q281" s="8">
        <f t="shared" si="960"/>
        <v>1.2799738453020472E-2</v>
      </c>
      <c r="R281" s="127">
        <f>IF(K281="","",K281/VLOOKUP('Table 3'!A281,'Table 1'!$A$3:$E$999,5,FALSE))</f>
        <v>1.0068158507443856</v>
      </c>
      <c r="S281" s="57" t="s">
        <v>23</v>
      </c>
      <c r="T281" s="51">
        <f>IF(M281="","",M281/VLOOKUP(A281,'Table 1'!$A$3:$E$999,5,FALSE))</f>
        <v>1.186543204864241E-3</v>
      </c>
    </row>
    <row r="282" spans="1:20" s="139" customFormat="1" x14ac:dyDescent="0.2">
      <c r="A282" s="113"/>
      <c r="B282" s="113"/>
      <c r="C282" s="31" t="str">
        <f>IF(A282="","",LOOKUP(A282,'Table 1'!$A$3:$A$9999,'Table 1'!$I$3:$I$9999))</f>
        <v/>
      </c>
      <c r="D282" s="120"/>
      <c r="E282" s="66" t="s">
        <v>23</v>
      </c>
      <c r="F282" s="79"/>
      <c r="G282" s="70" t="str">
        <f t="shared" si="953"/>
        <v/>
      </c>
      <c r="H282" s="76" t="str">
        <f t="shared" ref="H282" si="1254">IF(D282="","",AVERAGE(D282:D286))</f>
        <v/>
      </c>
      <c r="I282" s="76" t="str">
        <f t="shared" ref="I282" si="1255">IF(D282="","",_xlfn.STDEV.S(D282:D286))</f>
        <v/>
      </c>
      <c r="J282" s="76" t="str">
        <f t="shared" si="956"/>
        <v/>
      </c>
      <c r="K282" s="131" t="str">
        <f>IF(D282="","",D282*'Table 2'!D282)</f>
        <v/>
      </c>
      <c r="L282" s="66" t="s">
        <v>23</v>
      </c>
      <c r="M282" s="134" t="str">
        <f>IF(D282="","",F282*'Table 2'!D282)</f>
        <v/>
      </c>
      <c r="N282" s="70" t="str">
        <f t="shared" si="957"/>
        <v/>
      </c>
      <c r="O282" s="15" t="str">
        <f t="shared" ref="O282" si="1256">IF(D282="","",AVERAGE(K282:K286))</f>
        <v/>
      </c>
      <c r="P282" s="15" t="str">
        <f t="shared" ref="P282" si="1257">IF(D282="","",_xlfn.STDEV.S(K282:K286))</f>
        <v/>
      </c>
      <c r="Q282" s="10" t="str">
        <f t="shared" si="960"/>
        <v/>
      </c>
      <c r="R282" s="137" t="str">
        <f>IF(K282="","",K282/VLOOKUP('Table 3'!A282,'Table 1'!$A$3:$E$999,5,FALSE))</f>
        <v/>
      </c>
      <c r="S282" s="59" t="s">
        <v>23</v>
      </c>
      <c r="T282" s="53" t="str">
        <f>IF(M282="","",M282/VLOOKUP(A282,'Table 1'!$A$3:$E$999,5,FALSE))</f>
        <v/>
      </c>
    </row>
    <row r="283" spans="1:20" s="139" customFormat="1" x14ac:dyDescent="0.2">
      <c r="A283" s="30" t="str">
        <f t="shared" ref="A283" si="1258">IF(A282="","",A282)</f>
        <v/>
      </c>
      <c r="B283" s="30"/>
      <c r="C283" s="30" t="str">
        <f>IF(A283="","",LOOKUP(A283,'Table 1'!$A$3:$A$9999,'Table 1'!$I$3:$I$9999))</f>
        <v/>
      </c>
      <c r="D283" s="121"/>
      <c r="E283" s="68" t="s">
        <v>23</v>
      </c>
      <c r="F283" s="80"/>
      <c r="G283" s="71" t="str">
        <f t="shared" si="953"/>
        <v/>
      </c>
      <c r="H283" s="77" t="str">
        <f t="shared" ref="H283" si="1259">IF(D283="","",AVERAGE(D282:D286))</f>
        <v/>
      </c>
      <c r="I283" s="94" t="str">
        <f t="shared" ref="I283" si="1260">IF(D283="","",_xlfn.STDEV.S(D282:D286))</f>
        <v/>
      </c>
      <c r="J283" s="77" t="str">
        <f t="shared" si="956"/>
        <v/>
      </c>
      <c r="K283" s="132" t="str">
        <f>IF(D283="","",D283*'Table 2'!D283)</f>
        <v/>
      </c>
      <c r="L283" s="68" t="s">
        <v>23</v>
      </c>
      <c r="M283" s="135" t="str">
        <f>IF(D283="","",F283*'Table 2'!D283)</f>
        <v/>
      </c>
      <c r="N283" s="71" t="str">
        <f t="shared" si="957"/>
        <v/>
      </c>
      <c r="O283" s="14" t="str">
        <f t="shared" ref="O283" si="1261">IF(D283="","",AVERAGE(K282:K286))</f>
        <v/>
      </c>
      <c r="P283" s="73" t="str">
        <f t="shared" ref="P283" si="1262">IF(D283="","",_xlfn.STDEV.S(K282:K286))</f>
        <v/>
      </c>
      <c r="Q283" s="9" t="str">
        <f t="shared" si="960"/>
        <v/>
      </c>
      <c r="R283" s="126" t="str">
        <f>IF(K283="","",K283/VLOOKUP('Table 3'!A283,'Table 1'!$A$3:$E$999,5,FALSE))</f>
        <v/>
      </c>
      <c r="S283" s="58" t="s">
        <v>23</v>
      </c>
      <c r="T283" s="52" t="str">
        <f>IF(M283="","",M283/VLOOKUP(A283,'Table 1'!$A$3:$E$999,5,FALSE))</f>
        <v/>
      </c>
    </row>
    <row r="284" spans="1:20" s="139" customFormat="1" x14ac:dyDescent="0.2">
      <c r="A284" s="30" t="str">
        <f t="shared" ref="A284" si="1263">IF(A282="","",A282)</f>
        <v/>
      </c>
      <c r="B284" s="30"/>
      <c r="C284" s="30" t="str">
        <f>IF(A284="","",LOOKUP(A284,'Table 1'!$A$3:$A$9999,'Table 1'!$I$3:$I$9999))</f>
        <v/>
      </c>
      <c r="D284" s="121"/>
      <c r="E284" s="68" t="s">
        <v>23</v>
      </c>
      <c r="F284" s="80"/>
      <c r="G284" s="71" t="str">
        <f t="shared" ref="G284:G347" si="1264">IF(D284="","",(D284-H284)/H284)</f>
        <v/>
      </c>
      <c r="H284" s="77" t="str">
        <f t="shared" ref="H284" si="1265">IF(D284="","",AVERAGE(D282:D286))</f>
        <v/>
      </c>
      <c r="I284" s="94" t="str">
        <f t="shared" ref="I284" si="1266">IF(D284="","",_xlfn.STDEV.S(D282:D286))</f>
        <v/>
      </c>
      <c r="J284" s="77" t="str">
        <f t="shared" ref="J284:J347" si="1267">IF(D284="","",I284/H284)</f>
        <v/>
      </c>
      <c r="K284" s="132" t="str">
        <f>IF(D284="","",D284*'Table 2'!D284)</f>
        <v/>
      </c>
      <c r="L284" s="68" t="s">
        <v>23</v>
      </c>
      <c r="M284" s="135" t="str">
        <f>IF(D284="","",F284*'Table 2'!D284)</f>
        <v/>
      </c>
      <c r="N284" s="71" t="str">
        <f t="shared" ref="N284:N347" si="1268">IF(D284="","",(K284-O284)/O284)</f>
        <v/>
      </c>
      <c r="O284" s="14" t="str">
        <f t="shared" ref="O284" si="1269">IF(D284="","",AVERAGE(K282:K286))</f>
        <v/>
      </c>
      <c r="P284" s="73" t="str">
        <f t="shared" ref="P284" si="1270">IF(D284="","",_xlfn.STDEV.S(K282:K286))</f>
        <v/>
      </c>
      <c r="Q284" s="9" t="str">
        <f t="shared" ref="Q284:Q347" si="1271">IF(D284="","",P284/O284)</f>
        <v/>
      </c>
      <c r="R284" s="126" t="str">
        <f>IF(K284="","",K284/VLOOKUP('Table 3'!A284,'Table 1'!$A$3:$E$999,5,FALSE))</f>
        <v/>
      </c>
      <c r="S284" s="58" t="s">
        <v>23</v>
      </c>
      <c r="T284" s="52" t="str">
        <f>IF(M284="","",M284/VLOOKUP(A284,'Table 1'!$A$3:$E$999,5,FALSE))</f>
        <v/>
      </c>
    </row>
    <row r="285" spans="1:20" s="139" customFormat="1" x14ac:dyDescent="0.2">
      <c r="A285" s="30" t="str">
        <f t="shared" ref="A285" si="1272">IF(A282="","",A282)</f>
        <v/>
      </c>
      <c r="B285" s="30"/>
      <c r="C285" s="30" t="str">
        <f>IF(A285="","",LOOKUP(A285,'Table 1'!$A$3:$A$9999,'Table 1'!$I$3:$I$9999))</f>
        <v/>
      </c>
      <c r="D285" s="121"/>
      <c r="E285" s="68" t="s">
        <v>23</v>
      </c>
      <c r="F285" s="80"/>
      <c r="G285" s="71" t="str">
        <f t="shared" si="1264"/>
        <v/>
      </c>
      <c r="H285" s="77" t="str">
        <f t="shared" ref="H285" si="1273">IF(D285="","",AVERAGE(D282:D286))</f>
        <v/>
      </c>
      <c r="I285" s="94" t="str">
        <f t="shared" ref="I285" si="1274">IF(D285="","",_xlfn.STDEV.S(D282:D286))</f>
        <v/>
      </c>
      <c r="J285" s="77" t="str">
        <f t="shared" si="1267"/>
        <v/>
      </c>
      <c r="K285" s="132" t="str">
        <f>IF(D285="","",D285*'Table 2'!D285)</f>
        <v/>
      </c>
      <c r="L285" s="68" t="s">
        <v>23</v>
      </c>
      <c r="M285" s="135" t="str">
        <f>IF(D285="","",F285*'Table 2'!D285)</f>
        <v/>
      </c>
      <c r="N285" s="71" t="str">
        <f t="shared" si="1268"/>
        <v/>
      </c>
      <c r="O285" s="14" t="str">
        <f t="shared" ref="O285" si="1275">IF(D285="","",AVERAGE(K282:K286))</f>
        <v/>
      </c>
      <c r="P285" s="73" t="str">
        <f t="shared" ref="P285" si="1276">IF(D285="","",_xlfn.STDEV.S(K282:K286))</f>
        <v/>
      </c>
      <c r="Q285" s="9" t="str">
        <f t="shared" si="1271"/>
        <v/>
      </c>
      <c r="R285" s="126" t="str">
        <f>IF(K285="","",K285/VLOOKUP('Table 3'!A285,'Table 1'!$A$3:$E$999,5,FALSE))</f>
        <v/>
      </c>
      <c r="S285" s="58" t="s">
        <v>23</v>
      </c>
      <c r="T285" s="52" t="str">
        <f>IF(M285="","",M285/VLOOKUP(A285,'Table 1'!$A$3:$E$999,5,FALSE))</f>
        <v/>
      </c>
    </row>
    <row r="286" spans="1:20" s="139" customFormat="1" ht="16" thickBot="1" x14ac:dyDescent="0.25">
      <c r="A286" s="29" t="str">
        <f t="shared" ref="A286" si="1277">IF(A282="","",A282)</f>
        <v/>
      </c>
      <c r="B286" s="29"/>
      <c r="C286" s="29" t="str">
        <f>IF(A286="","",LOOKUP(A286,'Table 1'!$A$3:$A$9999,'Table 1'!$I$3:$I$9999))</f>
        <v/>
      </c>
      <c r="D286" s="122"/>
      <c r="E286" s="67" t="s">
        <v>23</v>
      </c>
      <c r="F286" s="81"/>
      <c r="G286" s="72" t="str">
        <f t="shared" si="1264"/>
        <v/>
      </c>
      <c r="H286" s="78" t="str">
        <f t="shared" ref="H286" si="1278">IF(D286="","",AVERAGE(D282:D286))</f>
        <v/>
      </c>
      <c r="I286" s="93" t="str">
        <f t="shared" ref="I286" si="1279">IF(D286="","",_xlfn.STDEV.S(D282:D286))</f>
        <v/>
      </c>
      <c r="J286" s="78" t="str">
        <f t="shared" si="1267"/>
        <v/>
      </c>
      <c r="K286" s="133" t="str">
        <f>IF(D286="","",D286*'Table 2'!D286)</f>
        <v/>
      </c>
      <c r="L286" s="67" t="s">
        <v>23</v>
      </c>
      <c r="M286" s="136" t="str">
        <f>IF(D286="","",F286*'Table 2'!D286)</f>
        <v/>
      </c>
      <c r="N286" s="72" t="str">
        <f t="shared" si="1268"/>
        <v/>
      </c>
      <c r="O286" s="13" t="str">
        <f t="shared" ref="O286" si="1280">IF(D286="","",AVERAGE(K282:K286))</f>
        <v/>
      </c>
      <c r="P286" s="74" t="str">
        <f t="shared" ref="P286" si="1281">IF(D286="","",_xlfn.STDEV.S(K282:K286))</f>
        <v/>
      </c>
      <c r="Q286" s="8" t="str">
        <f t="shared" si="1271"/>
        <v/>
      </c>
      <c r="R286" s="127" t="str">
        <f>IF(K286="","",K286/VLOOKUP('Table 3'!A286,'Table 1'!$A$3:$E$999,5,FALSE))</f>
        <v/>
      </c>
      <c r="S286" s="57" t="s">
        <v>23</v>
      </c>
      <c r="T286" s="51" t="str">
        <f>IF(M286="","",M286/VLOOKUP(A286,'Table 1'!$A$3:$E$999,5,FALSE))</f>
        <v/>
      </c>
    </row>
    <row r="287" spans="1:20" s="139" customFormat="1" x14ac:dyDescent="0.2">
      <c r="A287" s="113"/>
      <c r="B287" s="113"/>
      <c r="C287" s="31" t="str">
        <f>IF(A287="","",LOOKUP(A287,'Table 1'!$A$3:$A$9999,'Table 1'!$I$3:$I$9999))</f>
        <v/>
      </c>
      <c r="D287" s="120"/>
      <c r="E287" s="66" t="s">
        <v>23</v>
      </c>
      <c r="F287" s="79"/>
      <c r="G287" s="70" t="str">
        <f t="shared" si="1264"/>
        <v/>
      </c>
      <c r="H287" s="76" t="str">
        <f t="shared" ref="H287" si="1282">IF(D287="","",AVERAGE(D287:D291))</f>
        <v/>
      </c>
      <c r="I287" s="76" t="str">
        <f t="shared" ref="I287" si="1283">IF(D287="","",_xlfn.STDEV.S(D287:D291))</f>
        <v/>
      </c>
      <c r="J287" s="76" t="str">
        <f t="shared" si="1267"/>
        <v/>
      </c>
      <c r="K287" s="131" t="str">
        <f>IF(D287="","",D287*'Table 2'!D287)</f>
        <v/>
      </c>
      <c r="L287" s="66" t="s">
        <v>23</v>
      </c>
      <c r="M287" s="134" t="str">
        <f>IF(D287="","",F287*'Table 2'!D287)</f>
        <v/>
      </c>
      <c r="N287" s="70" t="str">
        <f t="shared" si="1268"/>
        <v/>
      </c>
      <c r="O287" s="15" t="str">
        <f t="shared" ref="O287" si="1284">IF(D287="","",AVERAGE(K287:K291))</f>
        <v/>
      </c>
      <c r="P287" s="15" t="str">
        <f t="shared" ref="P287" si="1285">IF(D287="","",_xlfn.STDEV.S(K287:K291))</f>
        <v/>
      </c>
      <c r="Q287" s="10" t="str">
        <f t="shared" si="1271"/>
        <v/>
      </c>
      <c r="R287" s="137" t="str">
        <f>IF(K287="","",K287/VLOOKUP('Table 3'!A287,'Table 1'!$A$3:$E$999,5,FALSE))</f>
        <v/>
      </c>
      <c r="S287" s="59" t="s">
        <v>23</v>
      </c>
      <c r="T287" s="53" t="str">
        <f>IF(M287="","",M287/VLOOKUP(A287,'Table 1'!$A$3:$E$999,5,FALSE))</f>
        <v/>
      </c>
    </row>
    <row r="288" spans="1:20" s="139" customFormat="1" x14ac:dyDescent="0.2">
      <c r="A288" s="30" t="str">
        <f t="shared" ref="A288" si="1286">IF(A287="","",A287)</f>
        <v/>
      </c>
      <c r="B288" s="30"/>
      <c r="C288" s="30" t="str">
        <f>IF(A288="","",LOOKUP(A288,'Table 1'!$A$3:$A$9999,'Table 1'!$I$3:$I$9999))</f>
        <v/>
      </c>
      <c r="D288" s="121"/>
      <c r="E288" s="68" t="s">
        <v>23</v>
      </c>
      <c r="F288" s="80"/>
      <c r="G288" s="71" t="str">
        <f t="shared" si="1264"/>
        <v/>
      </c>
      <c r="H288" s="77" t="str">
        <f t="shared" ref="H288" si="1287">IF(D288="","",AVERAGE(D287:D291))</f>
        <v/>
      </c>
      <c r="I288" s="94" t="str">
        <f t="shared" ref="I288" si="1288">IF(D288="","",_xlfn.STDEV.S(D287:D291))</f>
        <v/>
      </c>
      <c r="J288" s="77" t="str">
        <f t="shared" si="1267"/>
        <v/>
      </c>
      <c r="K288" s="132" t="str">
        <f>IF(D288="","",D288*'Table 2'!D288)</f>
        <v/>
      </c>
      <c r="L288" s="68" t="s">
        <v>23</v>
      </c>
      <c r="M288" s="135" t="str">
        <f>IF(D288="","",F288*'Table 2'!D288)</f>
        <v/>
      </c>
      <c r="N288" s="71" t="str">
        <f t="shared" si="1268"/>
        <v/>
      </c>
      <c r="O288" s="14" t="str">
        <f t="shared" ref="O288" si="1289">IF(D288="","",AVERAGE(K287:K291))</f>
        <v/>
      </c>
      <c r="P288" s="73" t="str">
        <f t="shared" ref="P288" si="1290">IF(D288="","",_xlfn.STDEV.S(K287:K291))</f>
        <v/>
      </c>
      <c r="Q288" s="9" t="str">
        <f t="shared" si="1271"/>
        <v/>
      </c>
      <c r="R288" s="126" t="str">
        <f>IF(K288="","",K288/VLOOKUP('Table 3'!A288,'Table 1'!$A$3:$E$999,5,FALSE))</f>
        <v/>
      </c>
      <c r="S288" s="58" t="s">
        <v>23</v>
      </c>
      <c r="T288" s="52" t="str">
        <f>IF(M288="","",M288/VLOOKUP(A288,'Table 1'!$A$3:$E$999,5,FALSE))</f>
        <v/>
      </c>
    </row>
    <row r="289" spans="1:20" s="139" customFormat="1" x14ac:dyDescent="0.2">
      <c r="A289" s="30" t="str">
        <f t="shared" ref="A289" si="1291">IF(A287="","",A287)</f>
        <v/>
      </c>
      <c r="B289" s="30"/>
      <c r="C289" s="30" t="str">
        <f>IF(A289="","",LOOKUP(A289,'Table 1'!$A$3:$A$9999,'Table 1'!$I$3:$I$9999))</f>
        <v/>
      </c>
      <c r="D289" s="121"/>
      <c r="E289" s="68" t="s">
        <v>23</v>
      </c>
      <c r="F289" s="80"/>
      <c r="G289" s="71" t="str">
        <f t="shared" si="1264"/>
        <v/>
      </c>
      <c r="H289" s="77" t="str">
        <f t="shared" ref="H289" si="1292">IF(D289="","",AVERAGE(D287:D291))</f>
        <v/>
      </c>
      <c r="I289" s="94" t="str">
        <f t="shared" ref="I289" si="1293">IF(D289="","",_xlfn.STDEV.S(D287:D291))</f>
        <v/>
      </c>
      <c r="J289" s="77" t="str">
        <f t="shared" si="1267"/>
        <v/>
      </c>
      <c r="K289" s="132" t="str">
        <f>IF(D289="","",D289*'Table 2'!D289)</f>
        <v/>
      </c>
      <c r="L289" s="68" t="s">
        <v>23</v>
      </c>
      <c r="M289" s="135" t="str">
        <f>IF(D289="","",F289*'Table 2'!D289)</f>
        <v/>
      </c>
      <c r="N289" s="71" t="str">
        <f t="shared" si="1268"/>
        <v/>
      </c>
      <c r="O289" s="14" t="str">
        <f t="shared" ref="O289" si="1294">IF(D289="","",AVERAGE(K287:K291))</f>
        <v/>
      </c>
      <c r="P289" s="73" t="str">
        <f t="shared" ref="P289" si="1295">IF(D289="","",_xlfn.STDEV.S(K287:K291))</f>
        <v/>
      </c>
      <c r="Q289" s="9" t="str">
        <f t="shared" si="1271"/>
        <v/>
      </c>
      <c r="R289" s="126" t="str">
        <f>IF(K289="","",K289/VLOOKUP('Table 3'!A289,'Table 1'!$A$3:$E$999,5,FALSE))</f>
        <v/>
      </c>
      <c r="S289" s="58" t="s">
        <v>23</v>
      </c>
      <c r="T289" s="52" t="str">
        <f>IF(M289="","",M289/VLOOKUP(A289,'Table 1'!$A$3:$E$999,5,FALSE))</f>
        <v/>
      </c>
    </row>
    <row r="290" spans="1:20" s="139" customFormat="1" x14ac:dyDescent="0.2">
      <c r="A290" s="30" t="str">
        <f t="shared" ref="A290" si="1296">IF(A287="","",A287)</f>
        <v/>
      </c>
      <c r="B290" s="30"/>
      <c r="C290" s="30" t="str">
        <f>IF(A290="","",LOOKUP(A290,'Table 1'!$A$3:$A$9999,'Table 1'!$I$3:$I$9999))</f>
        <v/>
      </c>
      <c r="D290" s="121"/>
      <c r="E290" s="68" t="s">
        <v>23</v>
      </c>
      <c r="F290" s="80"/>
      <c r="G290" s="71" t="str">
        <f t="shared" si="1264"/>
        <v/>
      </c>
      <c r="H290" s="77" t="str">
        <f t="shared" ref="H290" si="1297">IF(D290="","",AVERAGE(D287:D291))</f>
        <v/>
      </c>
      <c r="I290" s="94" t="str">
        <f t="shared" ref="I290" si="1298">IF(D290="","",_xlfn.STDEV.S(D287:D291))</f>
        <v/>
      </c>
      <c r="J290" s="77" t="str">
        <f t="shared" si="1267"/>
        <v/>
      </c>
      <c r="K290" s="132" t="str">
        <f>IF(D290="","",D290*'Table 2'!D290)</f>
        <v/>
      </c>
      <c r="L290" s="68" t="s">
        <v>23</v>
      </c>
      <c r="M290" s="135" t="str">
        <f>IF(D290="","",F290*'Table 2'!D290)</f>
        <v/>
      </c>
      <c r="N290" s="71" t="str">
        <f t="shared" si="1268"/>
        <v/>
      </c>
      <c r="O290" s="14" t="str">
        <f t="shared" ref="O290" si="1299">IF(D290="","",AVERAGE(K287:K291))</f>
        <v/>
      </c>
      <c r="P290" s="73" t="str">
        <f t="shared" ref="P290" si="1300">IF(D290="","",_xlfn.STDEV.S(K287:K291))</f>
        <v/>
      </c>
      <c r="Q290" s="9" t="str">
        <f t="shared" si="1271"/>
        <v/>
      </c>
      <c r="R290" s="126" t="str">
        <f>IF(K290="","",K290/VLOOKUP('Table 3'!A290,'Table 1'!$A$3:$E$999,5,FALSE))</f>
        <v/>
      </c>
      <c r="S290" s="58" t="s">
        <v>23</v>
      </c>
      <c r="T290" s="52" t="str">
        <f>IF(M290="","",M290/VLOOKUP(A290,'Table 1'!$A$3:$E$999,5,FALSE))</f>
        <v/>
      </c>
    </row>
    <row r="291" spans="1:20" s="139" customFormat="1" ht="16" thickBot="1" x14ac:dyDescent="0.25">
      <c r="A291" s="29" t="str">
        <f t="shared" ref="A291" si="1301">IF(A287="","",A287)</f>
        <v/>
      </c>
      <c r="B291" s="29"/>
      <c r="C291" s="29" t="str">
        <f>IF(A291="","",LOOKUP(A291,'Table 1'!$A$3:$A$9999,'Table 1'!$I$3:$I$9999))</f>
        <v/>
      </c>
      <c r="D291" s="122"/>
      <c r="E291" s="67" t="s">
        <v>23</v>
      </c>
      <c r="F291" s="81"/>
      <c r="G291" s="72" t="str">
        <f t="shared" si="1264"/>
        <v/>
      </c>
      <c r="H291" s="78" t="str">
        <f t="shared" ref="H291" si="1302">IF(D291="","",AVERAGE(D287:D291))</f>
        <v/>
      </c>
      <c r="I291" s="93" t="str">
        <f t="shared" ref="I291" si="1303">IF(D291="","",_xlfn.STDEV.S(D287:D291))</f>
        <v/>
      </c>
      <c r="J291" s="78" t="str">
        <f t="shared" si="1267"/>
        <v/>
      </c>
      <c r="K291" s="133" t="str">
        <f>IF(D291="","",D291*'Table 2'!D291)</f>
        <v/>
      </c>
      <c r="L291" s="67" t="s">
        <v>23</v>
      </c>
      <c r="M291" s="136" t="str">
        <f>IF(D291="","",F291*'Table 2'!D291)</f>
        <v/>
      </c>
      <c r="N291" s="72" t="str">
        <f t="shared" si="1268"/>
        <v/>
      </c>
      <c r="O291" s="13" t="str">
        <f t="shared" ref="O291" si="1304">IF(D291="","",AVERAGE(K287:K291))</f>
        <v/>
      </c>
      <c r="P291" s="74" t="str">
        <f t="shared" ref="P291" si="1305">IF(D291="","",_xlfn.STDEV.S(K287:K291))</f>
        <v/>
      </c>
      <c r="Q291" s="8" t="str">
        <f t="shared" si="1271"/>
        <v/>
      </c>
      <c r="R291" s="127" t="str">
        <f>IF(K291="","",K291/VLOOKUP('Table 3'!A291,'Table 1'!$A$3:$E$999,5,FALSE))</f>
        <v/>
      </c>
      <c r="S291" s="57" t="s">
        <v>23</v>
      </c>
      <c r="T291" s="51" t="str">
        <f>IF(M291="","",M291/VLOOKUP(A291,'Table 1'!$A$3:$E$999,5,FALSE))</f>
        <v/>
      </c>
    </row>
    <row r="292" spans="1:20" s="139" customFormat="1" x14ac:dyDescent="0.2">
      <c r="A292" s="113"/>
      <c r="B292" s="113"/>
      <c r="C292" s="31" t="str">
        <f>IF(A292="","",LOOKUP(A292,'Table 1'!$A$3:$A$9999,'Table 1'!$I$3:$I$9999))</f>
        <v/>
      </c>
      <c r="D292" s="120"/>
      <c r="E292" s="66" t="s">
        <v>23</v>
      </c>
      <c r="F292" s="79"/>
      <c r="G292" s="70" t="str">
        <f t="shared" si="1264"/>
        <v/>
      </c>
      <c r="H292" s="76" t="str">
        <f t="shared" ref="H292" si="1306">IF(D292="","",AVERAGE(D292:D296))</f>
        <v/>
      </c>
      <c r="I292" s="76" t="str">
        <f t="shared" ref="I292" si="1307">IF(D292="","",_xlfn.STDEV.S(D292:D296))</f>
        <v/>
      </c>
      <c r="J292" s="76" t="str">
        <f t="shared" si="1267"/>
        <v/>
      </c>
      <c r="K292" s="131" t="str">
        <f>IF(D292="","",D292*'Table 2'!D292)</f>
        <v/>
      </c>
      <c r="L292" s="66" t="s">
        <v>23</v>
      </c>
      <c r="M292" s="134" t="str">
        <f>IF(D292="","",F292*'Table 2'!D292)</f>
        <v/>
      </c>
      <c r="N292" s="70" t="str">
        <f t="shared" si="1268"/>
        <v/>
      </c>
      <c r="O292" s="15" t="str">
        <f t="shared" ref="O292" si="1308">IF(D292="","",AVERAGE(K292:K296))</f>
        <v/>
      </c>
      <c r="P292" s="15" t="str">
        <f t="shared" ref="P292" si="1309">IF(D292="","",_xlfn.STDEV.S(K292:K296))</f>
        <v/>
      </c>
      <c r="Q292" s="10" t="str">
        <f t="shared" si="1271"/>
        <v/>
      </c>
      <c r="R292" s="137" t="str">
        <f>IF(K292="","",K292/VLOOKUP('Table 3'!A292,'Table 1'!$A$3:$E$999,5,FALSE))</f>
        <v/>
      </c>
      <c r="S292" s="59" t="s">
        <v>23</v>
      </c>
      <c r="T292" s="53" t="str">
        <f>IF(M292="","",M292/VLOOKUP(A292,'Table 1'!$A$3:$E$999,5,FALSE))</f>
        <v/>
      </c>
    </row>
    <row r="293" spans="1:20" s="139" customFormat="1" x14ac:dyDescent="0.2">
      <c r="A293" s="30" t="str">
        <f t="shared" ref="A293" si="1310">IF(A292="","",A292)</f>
        <v/>
      </c>
      <c r="B293" s="30"/>
      <c r="C293" s="30" t="str">
        <f>IF(A293="","",LOOKUP(A293,'Table 1'!$A$3:$A$9999,'Table 1'!$I$3:$I$9999))</f>
        <v/>
      </c>
      <c r="D293" s="121"/>
      <c r="E293" s="68" t="s">
        <v>23</v>
      </c>
      <c r="F293" s="80"/>
      <c r="G293" s="71" t="str">
        <f t="shared" si="1264"/>
        <v/>
      </c>
      <c r="H293" s="77" t="str">
        <f t="shared" ref="H293" si="1311">IF(D293="","",AVERAGE(D292:D296))</f>
        <v/>
      </c>
      <c r="I293" s="94" t="str">
        <f t="shared" ref="I293" si="1312">IF(D293="","",_xlfn.STDEV.S(D292:D296))</f>
        <v/>
      </c>
      <c r="J293" s="77" t="str">
        <f t="shared" si="1267"/>
        <v/>
      </c>
      <c r="K293" s="132" t="str">
        <f>IF(D293="","",D293*'Table 2'!D293)</f>
        <v/>
      </c>
      <c r="L293" s="68" t="s">
        <v>23</v>
      </c>
      <c r="M293" s="135" t="str">
        <f>IF(D293="","",F293*'Table 2'!D293)</f>
        <v/>
      </c>
      <c r="N293" s="71" t="str">
        <f t="shared" si="1268"/>
        <v/>
      </c>
      <c r="O293" s="14" t="str">
        <f t="shared" ref="O293" si="1313">IF(D293="","",AVERAGE(K292:K296))</f>
        <v/>
      </c>
      <c r="P293" s="73" t="str">
        <f t="shared" ref="P293" si="1314">IF(D293="","",_xlfn.STDEV.S(K292:K296))</f>
        <v/>
      </c>
      <c r="Q293" s="9" t="str">
        <f t="shared" si="1271"/>
        <v/>
      </c>
      <c r="R293" s="126" t="str">
        <f>IF(K293="","",K293/VLOOKUP('Table 3'!A293,'Table 1'!$A$3:$E$999,5,FALSE))</f>
        <v/>
      </c>
      <c r="S293" s="58" t="s">
        <v>23</v>
      </c>
      <c r="T293" s="52" t="str">
        <f>IF(M293="","",M293/VLOOKUP(A293,'Table 1'!$A$3:$E$999,5,FALSE))</f>
        <v/>
      </c>
    </row>
    <row r="294" spans="1:20" s="139" customFormat="1" x14ac:dyDescent="0.2">
      <c r="A294" s="30" t="str">
        <f t="shared" ref="A294" si="1315">IF(A292="","",A292)</f>
        <v/>
      </c>
      <c r="B294" s="30"/>
      <c r="C294" s="30" t="str">
        <f>IF(A294="","",LOOKUP(A294,'Table 1'!$A$3:$A$9999,'Table 1'!$I$3:$I$9999))</f>
        <v/>
      </c>
      <c r="D294" s="121"/>
      <c r="E294" s="68" t="s">
        <v>23</v>
      </c>
      <c r="F294" s="80"/>
      <c r="G294" s="71" t="str">
        <f t="shared" si="1264"/>
        <v/>
      </c>
      <c r="H294" s="77" t="str">
        <f t="shared" ref="H294" si="1316">IF(D294="","",AVERAGE(D292:D296))</f>
        <v/>
      </c>
      <c r="I294" s="94" t="str">
        <f t="shared" ref="I294" si="1317">IF(D294="","",_xlfn.STDEV.S(D292:D296))</f>
        <v/>
      </c>
      <c r="J294" s="77" t="str">
        <f t="shared" si="1267"/>
        <v/>
      </c>
      <c r="K294" s="132" t="str">
        <f>IF(D294="","",D294*'Table 2'!D294)</f>
        <v/>
      </c>
      <c r="L294" s="68" t="s">
        <v>23</v>
      </c>
      <c r="M294" s="135" t="str">
        <f>IF(D294="","",F294*'Table 2'!D294)</f>
        <v/>
      </c>
      <c r="N294" s="71" t="str">
        <f t="shared" si="1268"/>
        <v/>
      </c>
      <c r="O294" s="14" t="str">
        <f t="shared" ref="O294" si="1318">IF(D294="","",AVERAGE(K292:K296))</f>
        <v/>
      </c>
      <c r="P294" s="73" t="str">
        <f t="shared" ref="P294" si="1319">IF(D294="","",_xlfn.STDEV.S(K292:K296))</f>
        <v/>
      </c>
      <c r="Q294" s="9" t="str">
        <f t="shared" si="1271"/>
        <v/>
      </c>
      <c r="R294" s="126" t="str">
        <f>IF(K294="","",K294/VLOOKUP('Table 3'!A294,'Table 1'!$A$3:$E$999,5,FALSE))</f>
        <v/>
      </c>
      <c r="S294" s="58" t="s">
        <v>23</v>
      </c>
      <c r="T294" s="52" t="str">
        <f>IF(M294="","",M294/VLOOKUP(A294,'Table 1'!$A$3:$E$999,5,FALSE))</f>
        <v/>
      </c>
    </row>
    <row r="295" spans="1:20" s="139" customFormat="1" x14ac:dyDescent="0.2">
      <c r="A295" s="30" t="str">
        <f t="shared" ref="A295" si="1320">IF(A292="","",A292)</f>
        <v/>
      </c>
      <c r="B295" s="30"/>
      <c r="C295" s="30" t="str">
        <f>IF(A295="","",LOOKUP(A295,'Table 1'!$A$3:$A$9999,'Table 1'!$I$3:$I$9999))</f>
        <v/>
      </c>
      <c r="D295" s="121"/>
      <c r="E295" s="68" t="s">
        <v>23</v>
      </c>
      <c r="F295" s="80"/>
      <c r="G295" s="71" t="str">
        <f t="shared" si="1264"/>
        <v/>
      </c>
      <c r="H295" s="77" t="str">
        <f t="shared" ref="H295" si="1321">IF(D295="","",AVERAGE(D292:D296))</f>
        <v/>
      </c>
      <c r="I295" s="94" t="str">
        <f t="shared" ref="I295" si="1322">IF(D295="","",_xlfn.STDEV.S(D292:D296))</f>
        <v/>
      </c>
      <c r="J295" s="77" t="str">
        <f t="shared" si="1267"/>
        <v/>
      </c>
      <c r="K295" s="132" t="str">
        <f>IF(D295="","",D295*'Table 2'!D295)</f>
        <v/>
      </c>
      <c r="L295" s="68" t="s">
        <v>23</v>
      </c>
      <c r="M295" s="135" t="str">
        <f>IF(D295="","",F295*'Table 2'!D295)</f>
        <v/>
      </c>
      <c r="N295" s="71" t="str">
        <f t="shared" si="1268"/>
        <v/>
      </c>
      <c r="O295" s="14" t="str">
        <f t="shared" ref="O295" si="1323">IF(D295="","",AVERAGE(K292:K296))</f>
        <v/>
      </c>
      <c r="P295" s="73" t="str">
        <f t="shared" ref="P295" si="1324">IF(D295="","",_xlfn.STDEV.S(K292:K296))</f>
        <v/>
      </c>
      <c r="Q295" s="9" t="str">
        <f t="shared" si="1271"/>
        <v/>
      </c>
      <c r="R295" s="126" t="str">
        <f>IF(K295="","",K295/VLOOKUP('Table 3'!A295,'Table 1'!$A$3:$E$999,5,FALSE))</f>
        <v/>
      </c>
      <c r="S295" s="58" t="s">
        <v>23</v>
      </c>
      <c r="T295" s="52" t="str">
        <f>IF(M295="","",M295/VLOOKUP(A295,'Table 1'!$A$3:$E$999,5,FALSE))</f>
        <v/>
      </c>
    </row>
    <row r="296" spans="1:20" s="139" customFormat="1" ht="16" thickBot="1" x14ac:dyDescent="0.25">
      <c r="A296" s="29" t="str">
        <f t="shared" ref="A296" si="1325">IF(A292="","",A292)</f>
        <v/>
      </c>
      <c r="B296" s="29"/>
      <c r="C296" s="29" t="str">
        <f>IF(A296="","",LOOKUP(A296,'Table 1'!$A$3:$A$9999,'Table 1'!$I$3:$I$9999))</f>
        <v/>
      </c>
      <c r="D296" s="122"/>
      <c r="E296" s="67" t="s">
        <v>23</v>
      </c>
      <c r="F296" s="81"/>
      <c r="G296" s="72" t="str">
        <f t="shared" si="1264"/>
        <v/>
      </c>
      <c r="H296" s="78" t="str">
        <f t="shared" ref="H296" si="1326">IF(D296="","",AVERAGE(D292:D296))</f>
        <v/>
      </c>
      <c r="I296" s="93" t="str">
        <f t="shared" ref="I296" si="1327">IF(D296="","",_xlfn.STDEV.S(D292:D296))</f>
        <v/>
      </c>
      <c r="J296" s="78" t="str">
        <f t="shared" si="1267"/>
        <v/>
      </c>
      <c r="K296" s="133" t="str">
        <f>IF(D296="","",D296*'Table 2'!D296)</f>
        <v/>
      </c>
      <c r="L296" s="67" t="s">
        <v>23</v>
      </c>
      <c r="M296" s="136" t="str">
        <f>IF(D296="","",F296*'Table 2'!D296)</f>
        <v/>
      </c>
      <c r="N296" s="72" t="str">
        <f t="shared" si="1268"/>
        <v/>
      </c>
      <c r="O296" s="13" t="str">
        <f t="shared" ref="O296" si="1328">IF(D296="","",AVERAGE(K292:K296))</f>
        <v/>
      </c>
      <c r="P296" s="74" t="str">
        <f t="shared" ref="P296" si="1329">IF(D296="","",_xlfn.STDEV.S(K292:K296))</f>
        <v/>
      </c>
      <c r="Q296" s="8" t="str">
        <f t="shared" si="1271"/>
        <v/>
      </c>
      <c r="R296" s="127" t="str">
        <f>IF(K296="","",K296/VLOOKUP('Table 3'!A296,'Table 1'!$A$3:$E$999,5,FALSE))</f>
        <v/>
      </c>
      <c r="S296" s="57" t="s">
        <v>23</v>
      </c>
      <c r="T296" s="51" t="str">
        <f>IF(M296="","",M296/VLOOKUP(A296,'Table 1'!$A$3:$E$999,5,FALSE))</f>
        <v/>
      </c>
    </row>
    <row r="297" spans="1:20" s="139" customFormat="1" x14ac:dyDescent="0.2">
      <c r="A297" s="113"/>
      <c r="B297" s="113"/>
      <c r="C297" s="31" t="str">
        <f>IF(A297="","",LOOKUP(A297,'Table 1'!$A$3:$A$9999,'Table 1'!$I$3:$I$9999))</f>
        <v/>
      </c>
      <c r="D297" s="120"/>
      <c r="E297" s="66" t="s">
        <v>23</v>
      </c>
      <c r="F297" s="79"/>
      <c r="G297" s="70" t="str">
        <f t="shared" si="1264"/>
        <v/>
      </c>
      <c r="H297" s="76" t="str">
        <f t="shared" ref="H297" si="1330">IF(D297="","",AVERAGE(D297:D301))</f>
        <v/>
      </c>
      <c r="I297" s="76" t="str">
        <f t="shared" ref="I297" si="1331">IF(D297="","",_xlfn.STDEV.S(D297:D301))</f>
        <v/>
      </c>
      <c r="J297" s="76" t="str">
        <f t="shared" si="1267"/>
        <v/>
      </c>
      <c r="K297" s="131" t="str">
        <f>IF(D297="","",D297*'Table 2'!D297)</f>
        <v/>
      </c>
      <c r="L297" s="66" t="s">
        <v>23</v>
      </c>
      <c r="M297" s="134" t="str">
        <f>IF(D297="","",F297*'Table 2'!D297)</f>
        <v/>
      </c>
      <c r="N297" s="70" t="str">
        <f t="shared" si="1268"/>
        <v/>
      </c>
      <c r="O297" s="15" t="str">
        <f t="shared" ref="O297" si="1332">IF(D297="","",AVERAGE(K297:K301))</f>
        <v/>
      </c>
      <c r="P297" s="15" t="str">
        <f t="shared" ref="P297" si="1333">IF(D297="","",_xlfn.STDEV.S(K297:K301))</f>
        <v/>
      </c>
      <c r="Q297" s="10" t="str">
        <f t="shared" si="1271"/>
        <v/>
      </c>
      <c r="R297" s="137" t="str">
        <f>IF(K297="","",K297/VLOOKUP('Table 3'!A297,'Table 1'!$A$3:$E$999,5,FALSE))</f>
        <v/>
      </c>
      <c r="S297" s="59" t="s">
        <v>23</v>
      </c>
      <c r="T297" s="53" t="str">
        <f>IF(M297="","",M297/VLOOKUP(A297,'Table 1'!$A$3:$E$999,5,FALSE))</f>
        <v/>
      </c>
    </row>
    <row r="298" spans="1:20" s="139" customFormat="1" x14ac:dyDescent="0.2">
      <c r="A298" s="30" t="str">
        <f t="shared" ref="A298" si="1334">IF(A297="","",A297)</f>
        <v/>
      </c>
      <c r="B298" s="30"/>
      <c r="C298" s="30" t="str">
        <f>IF(A298="","",LOOKUP(A298,'Table 1'!$A$3:$A$9999,'Table 1'!$I$3:$I$9999))</f>
        <v/>
      </c>
      <c r="D298" s="121"/>
      <c r="E298" s="68" t="s">
        <v>23</v>
      </c>
      <c r="F298" s="80"/>
      <c r="G298" s="71" t="str">
        <f t="shared" si="1264"/>
        <v/>
      </c>
      <c r="H298" s="77" t="str">
        <f t="shared" ref="H298" si="1335">IF(D298="","",AVERAGE(D297:D301))</f>
        <v/>
      </c>
      <c r="I298" s="94" t="str">
        <f t="shared" ref="I298" si="1336">IF(D298="","",_xlfn.STDEV.S(D297:D301))</f>
        <v/>
      </c>
      <c r="J298" s="77" t="str">
        <f t="shared" si="1267"/>
        <v/>
      </c>
      <c r="K298" s="132" t="str">
        <f>IF(D298="","",D298*'Table 2'!D298)</f>
        <v/>
      </c>
      <c r="L298" s="68" t="s">
        <v>23</v>
      </c>
      <c r="M298" s="135" t="str">
        <f>IF(D298="","",F298*'Table 2'!D298)</f>
        <v/>
      </c>
      <c r="N298" s="71" t="str">
        <f t="shared" si="1268"/>
        <v/>
      </c>
      <c r="O298" s="14" t="str">
        <f t="shared" ref="O298" si="1337">IF(D298="","",AVERAGE(K297:K301))</f>
        <v/>
      </c>
      <c r="P298" s="73" t="str">
        <f t="shared" ref="P298" si="1338">IF(D298="","",_xlfn.STDEV.S(K297:K301))</f>
        <v/>
      </c>
      <c r="Q298" s="9" t="str">
        <f t="shared" si="1271"/>
        <v/>
      </c>
      <c r="R298" s="126" t="str">
        <f>IF(K298="","",K298/VLOOKUP('Table 3'!A298,'Table 1'!$A$3:$E$999,5,FALSE))</f>
        <v/>
      </c>
      <c r="S298" s="58" t="s">
        <v>23</v>
      </c>
      <c r="T298" s="52" t="str">
        <f>IF(M298="","",M298/VLOOKUP(A298,'Table 1'!$A$3:$E$999,5,FALSE))</f>
        <v/>
      </c>
    </row>
    <row r="299" spans="1:20" s="139" customFormat="1" x14ac:dyDescent="0.2">
      <c r="A299" s="30" t="str">
        <f t="shared" ref="A299" si="1339">IF(A297="","",A297)</f>
        <v/>
      </c>
      <c r="B299" s="30"/>
      <c r="C299" s="30" t="str">
        <f>IF(A299="","",LOOKUP(A299,'Table 1'!$A$3:$A$9999,'Table 1'!$I$3:$I$9999))</f>
        <v/>
      </c>
      <c r="D299" s="121"/>
      <c r="E299" s="68" t="s">
        <v>23</v>
      </c>
      <c r="F299" s="80"/>
      <c r="G299" s="71" t="str">
        <f t="shared" si="1264"/>
        <v/>
      </c>
      <c r="H299" s="77" t="str">
        <f t="shared" ref="H299" si="1340">IF(D299="","",AVERAGE(D297:D301))</f>
        <v/>
      </c>
      <c r="I299" s="94" t="str">
        <f t="shared" ref="I299" si="1341">IF(D299="","",_xlfn.STDEV.S(D297:D301))</f>
        <v/>
      </c>
      <c r="J299" s="77" t="str">
        <f t="shared" si="1267"/>
        <v/>
      </c>
      <c r="K299" s="132" t="str">
        <f>IF(D299="","",D299*'Table 2'!D299)</f>
        <v/>
      </c>
      <c r="L299" s="68" t="s">
        <v>23</v>
      </c>
      <c r="M299" s="135" t="str">
        <f>IF(D299="","",F299*'Table 2'!D299)</f>
        <v/>
      </c>
      <c r="N299" s="71" t="str">
        <f t="shared" si="1268"/>
        <v/>
      </c>
      <c r="O299" s="14" t="str">
        <f t="shared" ref="O299" si="1342">IF(D299="","",AVERAGE(K297:K301))</f>
        <v/>
      </c>
      <c r="P299" s="73" t="str">
        <f t="shared" ref="P299" si="1343">IF(D299="","",_xlfn.STDEV.S(K297:K301))</f>
        <v/>
      </c>
      <c r="Q299" s="9" t="str">
        <f t="shared" si="1271"/>
        <v/>
      </c>
      <c r="R299" s="126" t="str">
        <f>IF(K299="","",K299/VLOOKUP('Table 3'!A299,'Table 1'!$A$3:$E$999,5,FALSE))</f>
        <v/>
      </c>
      <c r="S299" s="58" t="s">
        <v>23</v>
      </c>
      <c r="T299" s="52" t="str">
        <f>IF(M299="","",M299/VLOOKUP(A299,'Table 1'!$A$3:$E$999,5,FALSE))</f>
        <v/>
      </c>
    </row>
    <row r="300" spans="1:20" s="139" customFormat="1" x14ac:dyDescent="0.2">
      <c r="A300" s="30" t="str">
        <f t="shared" ref="A300" si="1344">IF(A297="","",A297)</f>
        <v/>
      </c>
      <c r="B300" s="30"/>
      <c r="C300" s="30" t="str">
        <f>IF(A300="","",LOOKUP(A300,'Table 1'!$A$3:$A$9999,'Table 1'!$I$3:$I$9999))</f>
        <v/>
      </c>
      <c r="D300" s="121"/>
      <c r="E300" s="68" t="s">
        <v>23</v>
      </c>
      <c r="F300" s="80"/>
      <c r="G300" s="71" t="str">
        <f t="shared" si="1264"/>
        <v/>
      </c>
      <c r="H300" s="77" t="str">
        <f t="shared" ref="H300" si="1345">IF(D300="","",AVERAGE(D297:D301))</f>
        <v/>
      </c>
      <c r="I300" s="94" t="str">
        <f t="shared" ref="I300" si="1346">IF(D300="","",_xlfn.STDEV.S(D297:D301))</f>
        <v/>
      </c>
      <c r="J300" s="77" t="str">
        <f t="shared" si="1267"/>
        <v/>
      </c>
      <c r="K300" s="132" t="str">
        <f>IF(D300="","",D300*'Table 2'!D300)</f>
        <v/>
      </c>
      <c r="L300" s="68" t="s">
        <v>23</v>
      </c>
      <c r="M300" s="135" t="str">
        <f>IF(D300="","",F300*'Table 2'!D300)</f>
        <v/>
      </c>
      <c r="N300" s="71" t="str">
        <f t="shared" si="1268"/>
        <v/>
      </c>
      <c r="O300" s="14" t="str">
        <f t="shared" ref="O300" si="1347">IF(D300="","",AVERAGE(K297:K301))</f>
        <v/>
      </c>
      <c r="P300" s="73" t="str">
        <f t="shared" ref="P300" si="1348">IF(D300="","",_xlfn.STDEV.S(K297:K301))</f>
        <v/>
      </c>
      <c r="Q300" s="9" t="str">
        <f t="shared" si="1271"/>
        <v/>
      </c>
      <c r="R300" s="126" t="str">
        <f>IF(K300="","",K300/VLOOKUP('Table 3'!A300,'Table 1'!$A$3:$E$999,5,FALSE))</f>
        <v/>
      </c>
      <c r="S300" s="58" t="s">
        <v>23</v>
      </c>
      <c r="T300" s="52" t="str">
        <f>IF(M300="","",M300/VLOOKUP(A300,'Table 1'!$A$3:$E$999,5,FALSE))</f>
        <v/>
      </c>
    </row>
    <row r="301" spans="1:20" s="139" customFormat="1" ht="16" thickBot="1" x14ac:dyDescent="0.25">
      <c r="A301" s="29" t="str">
        <f t="shared" ref="A301" si="1349">IF(A297="","",A297)</f>
        <v/>
      </c>
      <c r="B301" s="29"/>
      <c r="C301" s="29" t="str">
        <f>IF(A301="","",LOOKUP(A301,'Table 1'!$A$3:$A$9999,'Table 1'!$I$3:$I$9999))</f>
        <v/>
      </c>
      <c r="D301" s="122"/>
      <c r="E301" s="67" t="s">
        <v>23</v>
      </c>
      <c r="F301" s="81"/>
      <c r="G301" s="72" t="str">
        <f t="shared" si="1264"/>
        <v/>
      </c>
      <c r="H301" s="78" t="str">
        <f t="shared" ref="H301" si="1350">IF(D301="","",AVERAGE(D297:D301))</f>
        <v/>
      </c>
      <c r="I301" s="93" t="str">
        <f t="shared" ref="I301" si="1351">IF(D301="","",_xlfn.STDEV.S(D297:D301))</f>
        <v/>
      </c>
      <c r="J301" s="78" t="str">
        <f t="shared" si="1267"/>
        <v/>
      </c>
      <c r="K301" s="133" t="str">
        <f>IF(D301="","",D301*'Table 2'!D301)</f>
        <v/>
      </c>
      <c r="L301" s="67" t="s">
        <v>23</v>
      </c>
      <c r="M301" s="136" t="str">
        <f>IF(D301="","",F301*'Table 2'!D301)</f>
        <v/>
      </c>
      <c r="N301" s="72" t="str">
        <f t="shared" si="1268"/>
        <v/>
      </c>
      <c r="O301" s="13" t="str">
        <f t="shared" ref="O301" si="1352">IF(D301="","",AVERAGE(K297:K301))</f>
        <v/>
      </c>
      <c r="P301" s="74" t="str">
        <f t="shared" ref="P301" si="1353">IF(D301="","",_xlfn.STDEV.S(K297:K301))</f>
        <v/>
      </c>
      <c r="Q301" s="8" t="str">
        <f t="shared" si="1271"/>
        <v/>
      </c>
      <c r="R301" s="127" t="str">
        <f>IF(K301="","",K301/VLOOKUP('Table 3'!A301,'Table 1'!$A$3:$E$999,5,FALSE))</f>
        <v/>
      </c>
      <c r="S301" s="57" t="s">
        <v>23</v>
      </c>
      <c r="T301" s="51" t="str">
        <f>IF(M301="","",M301/VLOOKUP(A301,'Table 1'!$A$3:$E$999,5,FALSE))</f>
        <v/>
      </c>
    </row>
    <row r="302" spans="1:20" s="139" customFormat="1" x14ac:dyDescent="0.2">
      <c r="A302" s="113"/>
      <c r="B302" s="113"/>
      <c r="C302" s="31" t="str">
        <f>IF(A302="","",LOOKUP(A302,'Table 1'!$A$3:$A$9999,'Table 1'!$I$3:$I$9999))</f>
        <v/>
      </c>
      <c r="D302" s="120"/>
      <c r="E302" s="66" t="s">
        <v>23</v>
      </c>
      <c r="F302" s="79"/>
      <c r="G302" s="70" t="str">
        <f t="shared" si="1264"/>
        <v/>
      </c>
      <c r="H302" s="76" t="str">
        <f t="shared" ref="H302" si="1354">IF(D302="","",AVERAGE(D302:D306))</f>
        <v/>
      </c>
      <c r="I302" s="76" t="str">
        <f t="shared" ref="I302" si="1355">IF(D302="","",_xlfn.STDEV.S(D302:D306))</f>
        <v/>
      </c>
      <c r="J302" s="76" t="str">
        <f t="shared" si="1267"/>
        <v/>
      </c>
      <c r="K302" s="131" t="str">
        <f>IF(D302="","",D302*'Table 2'!D302)</f>
        <v/>
      </c>
      <c r="L302" s="66" t="s">
        <v>23</v>
      </c>
      <c r="M302" s="134" t="str">
        <f>IF(D302="","",F302*'Table 2'!D302)</f>
        <v/>
      </c>
      <c r="N302" s="70" t="str">
        <f t="shared" si="1268"/>
        <v/>
      </c>
      <c r="O302" s="15" t="str">
        <f t="shared" ref="O302" si="1356">IF(D302="","",AVERAGE(K302:K306))</f>
        <v/>
      </c>
      <c r="P302" s="15" t="str">
        <f t="shared" ref="P302" si="1357">IF(D302="","",_xlfn.STDEV.S(K302:K306))</f>
        <v/>
      </c>
      <c r="Q302" s="10" t="str">
        <f t="shared" si="1271"/>
        <v/>
      </c>
      <c r="R302" s="137" t="str">
        <f>IF(K302="","",K302/VLOOKUP('Table 3'!A302,'Table 1'!$A$3:$E$999,5,FALSE))</f>
        <v/>
      </c>
      <c r="S302" s="59" t="s">
        <v>23</v>
      </c>
      <c r="T302" s="53" t="str">
        <f>IF(M302="","",M302/VLOOKUP(A302,'Table 1'!$A$3:$E$999,5,FALSE))</f>
        <v/>
      </c>
    </row>
    <row r="303" spans="1:20" s="139" customFormat="1" x14ac:dyDescent="0.2">
      <c r="A303" s="30" t="str">
        <f t="shared" ref="A303" si="1358">IF(A302="","",A302)</f>
        <v/>
      </c>
      <c r="B303" s="30"/>
      <c r="C303" s="30" t="str">
        <f>IF(A303="","",LOOKUP(A303,'Table 1'!$A$3:$A$9999,'Table 1'!$I$3:$I$9999))</f>
        <v/>
      </c>
      <c r="D303" s="121"/>
      <c r="E303" s="68" t="s">
        <v>23</v>
      </c>
      <c r="F303" s="80"/>
      <c r="G303" s="71" t="str">
        <f t="shared" si="1264"/>
        <v/>
      </c>
      <c r="H303" s="77" t="str">
        <f t="shared" ref="H303" si="1359">IF(D303="","",AVERAGE(D302:D306))</f>
        <v/>
      </c>
      <c r="I303" s="94" t="str">
        <f t="shared" ref="I303" si="1360">IF(D303="","",_xlfn.STDEV.S(D302:D306))</f>
        <v/>
      </c>
      <c r="J303" s="77" t="str">
        <f t="shared" si="1267"/>
        <v/>
      </c>
      <c r="K303" s="132" t="str">
        <f>IF(D303="","",D303*'Table 2'!D303)</f>
        <v/>
      </c>
      <c r="L303" s="68" t="s">
        <v>23</v>
      </c>
      <c r="M303" s="135" t="str">
        <f>IF(D303="","",F303*'Table 2'!D303)</f>
        <v/>
      </c>
      <c r="N303" s="71" t="str">
        <f t="shared" si="1268"/>
        <v/>
      </c>
      <c r="O303" s="14" t="str">
        <f t="shared" ref="O303" si="1361">IF(D303="","",AVERAGE(K302:K306))</f>
        <v/>
      </c>
      <c r="P303" s="73" t="str">
        <f t="shared" ref="P303" si="1362">IF(D303="","",_xlfn.STDEV.S(K302:K306))</f>
        <v/>
      </c>
      <c r="Q303" s="9" t="str">
        <f t="shared" si="1271"/>
        <v/>
      </c>
      <c r="R303" s="126" t="str">
        <f>IF(K303="","",K303/VLOOKUP('Table 3'!A303,'Table 1'!$A$3:$E$999,5,FALSE))</f>
        <v/>
      </c>
      <c r="S303" s="58" t="s">
        <v>23</v>
      </c>
      <c r="T303" s="52" t="str">
        <f>IF(M303="","",M303/VLOOKUP(A303,'Table 1'!$A$3:$E$999,5,FALSE))</f>
        <v/>
      </c>
    </row>
    <row r="304" spans="1:20" s="139" customFormat="1" x14ac:dyDescent="0.2">
      <c r="A304" s="30" t="str">
        <f t="shared" ref="A304" si="1363">IF(A302="","",A302)</f>
        <v/>
      </c>
      <c r="B304" s="30"/>
      <c r="C304" s="30" t="str">
        <f>IF(A304="","",LOOKUP(A304,'Table 1'!$A$3:$A$9999,'Table 1'!$I$3:$I$9999))</f>
        <v/>
      </c>
      <c r="D304" s="121"/>
      <c r="E304" s="68" t="s">
        <v>23</v>
      </c>
      <c r="F304" s="80"/>
      <c r="G304" s="71" t="str">
        <f t="shared" si="1264"/>
        <v/>
      </c>
      <c r="H304" s="77" t="str">
        <f t="shared" ref="H304" si="1364">IF(D304="","",AVERAGE(D302:D306))</f>
        <v/>
      </c>
      <c r="I304" s="94" t="str">
        <f t="shared" ref="I304" si="1365">IF(D304="","",_xlfn.STDEV.S(D302:D306))</f>
        <v/>
      </c>
      <c r="J304" s="77" t="str">
        <f t="shared" si="1267"/>
        <v/>
      </c>
      <c r="K304" s="132" t="str">
        <f>IF(D304="","",D304*'Table 2'!D304)</f>
        <v/>
      </c>
      <c r="L304" s="68" t="s">
        <v>23</v>
      </c>
      <c r="M304" s="135" t="str">
        <f>IF(D304="","",F304*'Table 2'!D304)</f>
        <v/>
      </c>
      <c r="N304" s="71" t="str">
        <f t="shared" si="1268"/>
        <v/>
      </c>
      <c r="O304" s="14" t="str">
        <f t="shared" ref="O304" si="1366">IF(D304="","",AVERAGE(K302:K306))</f>
        <v/>
      </c>
      <c r="P304" s="73" t="str">
        <f t="shared" ref="P304" si="1367">IF(D304="","",_xlfn.STDEV.S(K302:K306))</f>
        <v/>
      </c>
      <c r="Q304" s="9" t="str">
        <f t="shared" si="1271"/>
        <v/>
      </c>
      <c r="R304" s="126" t="str">
        <f>IF(K304="","",K304/VLOOKUP('Table 3'!A304,'Table 1'!$A$3:$E$999,5,FALSE))</f>
        <v/>
      </c>
      <c r="S304" s="58" t="s">
        <v>23</v>
      </c>
      <c r="T304" s="52" t="str">
        <f>IF(M304="","",M304/VLOOKUP(A304,'Table 1'!$A$3:$E$999,5,FALSE))</f>
        <v/>
      </c>
    </row>
    <row r="305" spans="1:20" s="139" customFormat="1" x14ac:dyDescent="0.2">
      <c r="A305" s="30" t="str">
        <f t="shared" ref="A305" si="1368">IF(A302="","",A302)</f>
        <v/>
      </c>
      <c r="B305" s="30"/>
      <c r="C305" s="30" t="str">
        <f>IF(A305="","",LOOKUP(A305,'Table 1'!$A$3:$A$9999,'Table 1'!$I$3:$I$9999))</f>
        <v/>
      </c>
      <c r="D305" s="121"/>
      <c r="E305" s="68" t="s">
        <v>23</v>
      </c>
      <c r="F305" s="80"/>
      <c r="G305" s="71" t="str">
        <f t="shared" si="1264"/>
        <v/>
      </c>
      <c r="H305" s="77" t="str">
        <f t="shared" ref="H305" si="1369">IF(D305="","",AVERAGE(D302:D306))</f>
        <v/>
      </c>
      <c r="I305" s="94" t="str">
        <f t="shared" ref="I305" si="1370">IF(D305="","",_xlfn.STDEV.S(D302:D306))</f>
        <v/>
      </c>
      <c r="J305" s="77" t="str">
        <f t="shared" si="1267"/>
        <v/>
      </c>
      <c r="K305" s="132" t="str">
        <f>IF(D305="","",D305*'Table 2'!D305)</f>
        <v/>
      </c>
      <c r="L305" s="68" t="s">
        <v>23</v>
      </c>
      <c r="M305" s="135" t="str">
        <f>IF(D305="","",F305*'Table 2'!D305)</f>
        <v/>
      </c>
      <c r="N305" s="71" t="str">
        <f t="shared" si="1268"/>
        <v/>
      </c>
      <c r="O305" s="14" t="str">
        <f t="shared" ref="O305" si="1371">IF(D305="","",AVERAGE(K302:K306))</f>
        <v/>
      </c>
      <c r="P305" s="73" t="str">
        <f t="shared" ref="P305" si="1372">IF(D305="","",_xlfn.STDEV.S(K302:K306))</f>
        <v/>
      </c>
      <c r="Q305" s="9" t="str">
        <f t="shared" si="1271"/>
        <v/>
      </c>
      <c r="R305" s="126" t="str">
        <f>IF(K305="","",K305/VLOOKUP('Table 3'!A305,'Table 1'!$A$3:$E$999,5,FALSE))</f>
        <v/>
      </c>
      <c r="S305" s="58" t="s">
        <v>23</v>
      </c>
      <c r="T305" s="52" t="str">
        <f>IF(M305="","",M305/VLOOKUP(A305,'Table 1'!$A$3:$E$999,5,FALSE))</f>
        <v/>
      </c>
    </row>
    <row r="306" spans="1:20" s="139" customFormat="1" ht="16" thickBot="1" x14ac:dyDescent="0.25">
      <c r="A306" s="29" t="str">
        <f t="shared" ref="A306" si="1373">IF(A302="","",A302)</f>
        <v/>
      </c>
      <c r="B306" s="29"/>
      <c r="C306" s="29" t="str">
        <f>IF(A306="","",LOOKUP(A306,'Table 1'!$A$3:$A$9999,'Table 1'!$I$3:$I$9999))</f>
        <v/>
      </c>
      <c r="D306" s="122"/>
      <c r="E306" s="67" t="s">
        <v>23</v>
      </c>
      <c r="F306" s="81"/>
      <c r="G306" s="72" t="str">
        <f t="shared" si="1264"/>
        <v/>
      </c>
      <c r="H306" s="78" t="str">
        <f t="shared" ref="H306" si="1374">IF(D306="","",AVERAGE(D302:D306))</f>
        <v/>
      </c>
      <c r="I306" s="93" t="str">
        <f t="shared" ref="I306" si="1375">IF(D306="","",_xlfn.STDEV.S(D302:D306))</f>
        <v/>
      </c>
      <c r="J306" s="78" t="str">
        <f t="shared" si="1267"/>
        <v/>
      </c>
      <c r="K306" s="133" t="str">
        <f>IF(D306="","",D306*'Table 2'!D306)</f>
        <v/>
      </c>
      <c r="L306" s="67" t="s">
        <v>23</v>
      </c>
      <c r="M306" s="136" t="str">
        <f>IF(D306="","",F306*'Table 2'!D306)</f>
        <v/>
      </c>
      <c r="N306" s="72" t="str">
        <f t="shared" si="1268"/>
        <v/>
      </c>
      <c r="O306" s="13" t="str">
        <f t="shared" ref="O306" si="1376">IF(D306="","",AVERAGE(K302:K306))</f>
        <v/>
      </c>
      <c r="P306" s="74" t="str">
        <f t="shared" ref="P306" si="1377">IF(D306="","",_xlfn.STDEV.S(K302:K306))</f>
        <v/>
      </c>
      <c r="Q306" s="8" t="str">
        <f t="shared" si="1271"/>
        <v/>
      </c>
      <c r="R306" s="127" t="str">
        <f>IF(K306="","",K306/VLOOKUP('Table 3'!A306,'Table 1'!$A$3:$E$999,5,FALSE))</f>
        <v/>
      </c>
      <c r="S306" s="57" t="s">
        <v>23</v>
      </c>
      <c r="T306" s="51" t="str">
        <f>IF(M306="","",M306/VLOOKUP(A306,'Table 1'!$A$3:$E$999,5,FALSE))</f>
        <v/>
      </c>
    </row>
    <row r="307" spans="1:20" s="139" customFormat="1" x14ac:dyDescent="0.2">
      <c r="A307" s="113"/>
      <c r="B307" s="113"/>
      <c r="C307" s="31" t="str">
        <f>IF(A307="","",LOOKUP(A307,'Table 1'!$A$3:$A$9999,'Table 1'!$I$3:$I$9999))</f>
        <v/>
      </c>
      <c r="D307" s="120"/>
      <c r="E307" s="66" t="s">
        <v>23</v>
      </c>
      <c r="F307" s="79"/>
      <c r="G307" s="70" t="str">
        <f t="shared" si="1264"/>
        <v/>
      </c>
      <c r="H307" s="76" t="str">
        <f t="shared" ref="H307" si="1378">IF(D307="","",AVERAGE(D307:D311))</f>
        <v/>
      </c>
      <c r="I307" s="76" t="str">
        <f t="shared" ref="I307" si="1379">IF(D307="","",_xlfn.STDEV.S(D307:D311))</f>
        <v/>
      </c>
      <c r="J307" s="76" t="str">
        <f t="shared" si="1267"/>
        <v/>
      </c>
      <c r="K307" s="131" t="str">
        <f>IF(D307="","",D307*'Table 2'!D307)</f>
        <v/>
      </c>
      <c r="L307" s="66" t="s">
        <v>23</v>
      </c>
      <c r="M307" s="134" t="str">
        <f>IF(D307="","",F307*'Table 2'!D307)</f>
        <v/>
      </c>
      <c r="N307" s="70" t="str">
        <f t="shared" si="1268"/>
        <v/>
      </c>
      <c r="O307" s="15" t="str">
        <f t="shared" ref="O307" si="1380">IF(D307="","",AVERAGE(K307:K311))</f>
        <v/>
      </c>
      <c r="P307" s="15" t="str">
        <f t="shared" ref="P307" si="1381">IF(D307="","",_xlfn.STDEV.S(K307:K311))</f>
        <v/>
      </c>
      <c r="Q307" s="10" t="str">
        <f t="shared" si="1271"/>
        <v/>
      </c>
      <c r="R307" s="137" t="str">
        <f>IF(K307="","",K307/VLOOKUP('Table 3'!A307,'Table 1'!$A$3:$E$999,5,FALSE))</f>
        <v/>
      </c>
      <c r="S307" s="59" t="s">
        <v>23</v>
      </c>
      <c r="T307" s="53" t="str">
        <f>IF(M307="","",M307/VLOOKUP(A307,'Table 1'!$A$3:$E$999,5,FALSE))</f>
        <v/>
      </c>
    </row>
    <row r="308" spans="1:20" s="139" customFormat="1" x14ac:dyDescent="0.2">
      <c r="A308" s="30" t="str">
        <f t="shared" ref="A308" si="1382">IF(A307="","",A307)</f>
        <v/>
      </c>
      <c r="B308" s="30"/>
      <c r="C308" s="30" t="str">
        <f>IF(A308="","",LOOKUP(A308,'Table 1'!$A$3:$A$9999,'Table 1'!$I$3:$I$9999))</f>
        <v/>
      </c>
      <c r="D308" s="121"/>
      <c r="E308" s="68" t="s">
        <v>23</v>
      </c>
      <c r="F308" s="80"/>
      <c r="G308" s="71" t="str">
        <f t="shared" si="1264"/>
        <v/>
      </c>
      <c r="H308" s="77" t="str">
        <f t="shared" ref="H308" si="1383">IF(D308="","",AVERAGE(D307:D311))</f>
        <v/>
      </c>
      <c r="I308" s="94" t="str">
        <f t="shared" ref="I308" si="1384">IF(D308="","",_xlfn.STDEV.S(D307:D311))</f>
        <v/>
      </c>
      <c r="J308" s="77" t="str">
        <f t="shared" si="1267"/>
        <v/>
      </c>
      <c r="K308" s="132" t="str">
        <f>IF(D308="","",D308*'Table 2'!D308)</f>
        <v/>
      </c>
      <c r="L308" s="68" t="s">
        <v>23</v>
      </c>
      <c r="M308" s="135" t="str">
        <f>IF(D308="","",F308*'Table 2'!D308)</f>
        <v/>
      </c>
      <c r="N308" s="71" t="str">
        <f t="shared" si="1268"/>
        <v/>
      </c>
      <c r="O308" s="14" t="str">
        <f t="shared" ref="O308" si="1385">IF(D308="","",AVERAGE(K307:K311))</f>
        <v/>
      </c>
      <c r="P308" s="73" t="str">
        <f t="shared" ref="P308" si="1386">IF(D308="","",_xlfn.STDEV.S(K307:K311))</f>
        <v/>
      </c>
      <c r="Q308" s="9" t="str">
        <f t="shared" si="1271"/>
        <v/>
      </c>
      <c r="R308" s="126" t="str">
        <f>IF(K308="","",K308/VLOOKUP('Table 3'!A308,'Table 1'!$A$3:$E$999,5,FALSE))</f>
        <v/>
      </c>
      <c r="S308" s="58" t="s">
        <v>23</v>
      </c>
      <c r="T308" s="52" t="str">
        <f>IF(M308="","",M308/VLOOKUP(A308,'Table 1'!$A$3:$E$999,5,FALSE))</f>
        <v/>
      </c>
    </row>
    <row r="309" spans="1:20" s="139" customFormat="1" x14ac:dyDescent="0.2">
      <c r="A309" s="30" t="str">
        <f t="shared" ref="A309" si="1387">IF(A307="","",A307)</f>
        <v/>
      </c>
      <c r="B309" s="30"/>
      <c r="C309" s="30" t="str">
        <f>IF(A309="","",LOOKUP(A309,'Table 1'!$A$3:$A$9999,'Table 1'!$I$3:$I$9999))</f>
        <v/>
      </c>
      <c r="D309" s="121"/>
      <c r="E309" s="68" t="s">
        <v>23</v>
      </c>
      <c r="F309" s="80"/>
      <c r="G309" s="71" t="str">
        <f t="shared" si="1264"/>
        <v/>
      </c>
      <c r="H309" s="77" t="str">
        <f t="shared" ref="H309" si="1388">IF(D309="","",AVERAGE(D307:D311))</f>
        <v/>
      </c>
      <c r="I309" s="94" t="str">
        <f t="shared" ref="I309" si="1389">IF(D309="","",_xlfn.STDEV.S(D307:D311))</f>
        <v/>
      </c>
      <c r="J309" s="77" t="str">
        <f t="shared" si="1267"/>
        <v/>
      </c>
      <c r="K309" s="132" t="str">
        <f>IF(D309="","",D309*'Table 2'!D309)</f>
        <v/>
      </c>
      <c r="L309" s="68" t="s">
        <v>23</v>
      </c>
      <c r="M309" s="135" t="str">
        <f>IF(D309="","",F309*'Table 2'!D309)</f>
        <v/>
      </c>
      <c r="N309" s="71" t="str">
        <f t="shared" si="1268"/>
        <v/>
      </c>
      <c r="O309" s="14" t="str">
        <f t="shared" ref="O309" si="1390">IF(D309="","",AVERAGE(K307:K311))</f>
        <v/>
      </c>
      <c r="P309" s="73" t="str">
        <f t="shared" ref="P309" si="1391">IF(D309="","",_xlfn.STDEV.S(K307:K311))</f>
        <v/>
      </c>
      <c r="Q309" s="9" t="str">
        <f t="shared" si="1271"/>
        <v/>
      </c>
      <c r="R309" s="126" t="str">
        <f>IF(K309="","",K309/VLOOKUP('Table 3'!A309,'Table 1'!$A$3:$E$999,5,FALSE))</f>
        <v/>
      </c>
      <c r="S309" s="58" t="s">
        <v>23</v>
      </c>
      <c r="T309" s="52" t="str">
        <f>IF(M309="","",M309/VLOOKUP(A309,'Table 1'!$A$3:$E$999,5,FALSE))</f>
        <v/>
      </c>
    </row>
    <row r="310" spans="1:20" s="139" customFormat="1" x14ac:dyDescent="0.2">
      <c r="A310" s="30" t="str">
        <f t="shared" ref="A310" si="1392">IF(A307="","",A307)</f>
        <v/>
      </c>
      <c r="B310" s="30"/>
      <c r="C310" s="30" t="str">
        <f>IF(A310="","",LOOKUP(A310,'Table 1'!$A$3:$A$9999,'Table 1'!$I$3:$I$9999))</f>
        <v/>
      </c>
      <c r="D310" s="121"/>
      <c r="E310" s="68" t="s">
        <v>23</v>
      </c>
      <c r="F310" s="80"/>
      <c r="G310" s="71" t="str">
        <f t="shared" si="1264"/>
        <v/>
      </c>
      <c r="H310" s="77" t="str">
        <f t="shared" ref="H310" si="1393">IF(D310="","",AVERAGE(D307:D311))</f>
        <v/>
      </c>
      <c r="I310" s="94" t="str">
        <f t="shared" ref="I310" si="1394">IF(D310="","",_xlfn.STDEV.S(D307:D311))</f>
        <v/>
      </c>
      <c r="J310" s="77" t="str">
        <f t="shared" si="1267"/>
        <v/>
      </c>
      <c r="K310" s="132" t="str">
        <f>IF(D310="","",D310*'Table 2'!D310)</f>
        <v/>
      </c>
      <c r="L310" s="68" t="s">
        <v>23</v>
      </c>
      <c r="M310" s="135" t="str">
        <f>IF(D310="","",F310*'Table 2'!D310)</f>
        <v/>
      </c>
      <c r="N310" s="71" t="str">
        <f t="shared" si="1268"/>
        <v/>
      </c>
      <c r="O310" s="14" t="str">
        <f t="shared" ref="O310" si="1395">IF(D310="","",AVERAGE(K307:K311))</f>
        <v/>
      </c>
      <c r="P310" s="73" t="str">
        <f t="shared" ref="P310" si="1396">IF(D310="","",_xlfn.STDEV.S(K307:K311))</f>
        <v/>
      </c>
      <c r="Q310" s="9" t="str">
        <f t="shared" si="1271"/>
        <v/>
      </c>
      <c r="R310" s="126" t="str">
        <f>IF(K310="","",K310/VLOOKUP('Table 3'!A310,'Table 1'!$A$3:$E$999,5,FALSE))</f>
        <v/>
      </c>
      <c r="S310" s="58" t="s">
        <v>23</v>
      </c>
      <c r="T310" s="52" t="str">
        <f>IF(M310="","",M310/VLOOKUP(A310,'Table 1'!$A$3:$E$999,5,FALSE))</f>
        <v/>
      </c>
    </row>
    <row r="311" spans="1:20" s="139" customFormat="1" ht="16" thickBot="1" x14ac:dyDescent="0.25">
      <c r="A311" s="29" t="str">
        <f t="shared" ref="A311" si="1397">IF(A307="","",A307)</f>
        <v/>
      </c>
      <c r="B311" s="29"/>
      <c r="C311" s="29" t="str">
        <f>IF(A311="","",LOOKUP(A311,'Table 1'!$A$3:$A$9999,'Table 1'!$I$3:$I$9999))</f>
        <v/>
      </c>
      <c r="D311" s="122"/>
      <c r="E311" s="67" t="s">
        <v>23</v>
      </c>
      <c r="F311" s="81"/>
      <c r="G311" s="72" t="str">
        <f t="shared" si="1264"/>
        <v/>
      </c>
      <c r="H311" s="78" t="str">
        <f t="shared" ref="H311" si="1398">IF(D311="","",AVERAGE(D307:D311))</f>
        <v/>
      </c>
      <c r="I311" s="93" t="str">
        <f t="shared" ref="I311" si="1399">IF(D311="","",_xlfn.STDEV.S(D307:D311))</f>
        <v/>
      </c>
      <c r="J311" s="78" t="str">
        <f t="shared" si="1267"/>
        <v/>
      </c>
      <c r="K311" s="133" t="str">
        <f>IF(D311="","",D311*'Table 2'!D311)</f>
        <v/>
      </c>
      <c r="L311" s="67" t="s">
        <v>23</v>
      </c>
      <c r="M311" s="136" t="str">
        <f>IF(D311="","",F311*'Table 2'!D311)</f>
        <v/>
      </c>
      <c r="N311" s="72" t="str">
        <f t="shared" si="1268"/>
        <v/>
      </c>
      <c r="O311" s="13" t="str">
        <f t="shared" ref="O311" si="1400">IF(D311="","",AVERAGE(K307:K311))</f>
        <v/>
      </c>
      <c r="P311" s="74" t="str">
        <f t="shared" ref="P311" si="1401">IF(D311="","",_xlfn.STDEV.S(K307:K311))</f>
        <v/>
      </c>
      <c r="Q311" s="8" t="str">
        <f t="shared" si="1271"/>
        <v/>
      </c>
      <c r="R311" s="127" t="str">
        <f>IF(K311="","",K311/VLOOKUP('Table 3'!A311,'Table 1'!$A$3:$E$999,5,FALSE))</f>
        <v/>
      </c>
      <c r="S311" s="57" t="s">
        <v>23</v>
      </c>
      <c r="T311" s="51" t="str">
        <f>IF(M311="","",M311/VLOOKUP(A311,'Table 1'!$A$3:$E$999,5,FALSE))</f>
        <v/>
      </c>
    </row>
    <row r="312" spans="1:20" s="139" customFormat="1" x14ac:dyDescent="0.2">
      <c r="A312" s="113"/>
      <c r="B312" s="113"/>
      <c r="C312" s="31" t="str">
        <f>IF(A312="","",LOOKUP(A312,'Table 1'!$A$3:$A$9999,'Table 1'!$I$3:$I$9999))</f>
        <v/>
      </c>
      <c r="D312" s="120"/>
      <c r="E312" s="66" t="s">
        <v>23</v>
      </c>
      <c r="F312" s="79"/>
      <c r="G312" s="70" t="str">
        <f t="shared" si="1264"/>
        <v/>
      </c>
      <c r="H312" s="76" t="str">
        <f t="shared" ref="H312" si="1402">IF(D312="","",AVERAGE(D312:D316))</f>
        <v/>
      </c>
      <c r="I312" s="76" t="str">
        <f t="shared" ref="I312" si="1403">IF(D312="","",_xlfn.STDEV.S(D312:D316))</f>
        <v/>
      </c>
      <c r="J312" s="76" t="str">
        <f t="shared" si="1267"/>
        <v/>
      </c>
      <c r="K312" s="131" t="str">
        <f>IF(D312="","",D312*'Table 2'!D312)</f>
        <v/>
      </c>
      <c r="L312" s="66" t="s">
        <v>23</v>
      </c>
      <c r="M312" s="134" t="str">
        <f>IF(D312="","",F312*'Table 2'!D312)</f>
        <v/>
      </c>
      <c r="N312" s="70" t="str">
        <f t="shared" si="1268"/>
        <v/>
      </c>
      <c r="O312" s="15" t="str">
        <f t="shared" ref="O312" si="1404">IF(D312="","",AVERAGE(K312:K316))</f>
        <v/>
      </c>
      <c r="P312" s="15" t="str">
        <f t="shared" ref="P312" si="1405">IF(D312="","",_xlfn.STDEV.S(K312:K316))</f>
        <v/>
      </c>
      <c r="Q312" s="10" t="str">
        <f t="shared" si="1271"/>
        <v/>
      </c>
      <c r="R312" s="137" t="str">
        <f>IF(K312="","",K312/VLOOKUP('Table 3'!A312,'Table 1'!$A$3:$E$999,5,FALSE))</f>
        <v/>
      </c>
      <c r="S312" s="59" t="s">
        <v>23</v>
      </c>
      <c r="T312" s="53" t="str">
        <f>IF(M312="","",M312/VLOOKUP(A312,'Table 1'!$A$3:$E$999,5,FALSE))</f>
        <v/>
      </c>
    </row>
    <row r="313" spans="1:20" s="139" customFormat="1" x14ac:dyDescent="0.2">
      <c r="A313" s="30" t="str">
        <f t="shared" ref="A313" si="1406">IF(A312="","",A312)</f>
        <v/>
      </c>
      <c r="B313" s="30"/>
      <c r="C313" s="30" t="str">
        <f>IF(A313="","",LOOKUP(A313,'Table 1'!$A$3:$A$9999,'Table 1'!$I$3:$I$9999))</f>
        <v/>
      </c>
      <c r="D313" s="121"/>
      <c r="E313" s="68" t="s">
        <v>23</v>
      </c>
      <c r="F313" s="80"/>
      <c r="G313" s="71" t="str">
        <f t="shared" si="1264"/>
        <v/>
      </c>
      <c r="H313" s="77" t="str">
        <f t="shared" ref="H313" si="1407">IF(D313="","",AVERAGE(D312:D316))</f>
        <v/>
      </c>
      <c r="I313" s="94" t="str">
        <f t="shared" ref="I313" si="1408">IF(D313="","",_xlfn.STDEV.S(D312:D316))</f>
        <v/>
      </c>
      <c r="J313" s="77" t="str">
        <f t="shared" si="1267"/>
        <v/>
      </c>
      <c r="K313" s="132" t="str">
        <f>IF(D313="","",D313*'Table 2'!D313)</f>
        <v/>
      </c>
      <c r="L313" s="68" t="s">
        <v>23</v>
      </c>
      <c r="M313" s="135" t="str">
        <f>IF(D313="","",F313*'Table 2'!D313)</f>
        <v/>
      </c>
      <c r="N313" s="71" t="str">
        <f t="shared" si="1268"/>
        <v/>
      </c>
      <c r="O313" s="14" t="str">
        <f t="shared" ref="O313" si="1409">IF(D313="","",AVERAGE(K312:K316))</f>
        <v/>
      </c>
      <c r="P313" s="73" t="str">
        <f t="shared" ref="P313" si="1410">IF(D313="","",_xlfn.STDEV.S(K312:K316))</f>
        <v/>
      </c>
      <c r="Q313" s="9" t="str">
        <f t="shared" si="1271"/>
        <v/>
      </c>
      <c r="R313" s="126" t="str">
        <f>IF(K313="","",K313/VLOOKUP('Table 3'!A313,'Table 1'!$A$3:$E$999,5,FALSE))</f>
        <v/>
      </c>
      <c r="S313" s="58" t="s">
        <v>23</v>
      </c>
      <c r="T313" s="52" t="str">
        <f>IF(M313="","",M313/VLOOKUP(A313,'Table 1'!$A$3:$E$999,5,FALSE))</f>
        <v/>
      </c>
    </row>
    <row r="314" spans="1:20" s="139" customFormat="1" x14ac:dyDescent="0.2">
      <c r="A314" s="30" t="str">
        <f t="shared" ref="A314" si="1411">IF(A312="","",A312)</f>
        <v/>
      </c>
      <c r="B314" s="30"/>
      <c r="C314" s="30" t="str">
        <f>IF(A314="","",LOOKUP(A314,'Table 1'!$A$3:$A$9999,'Table 1'!$I$3:$I$9999))</f>
        <v/>
      </c>
      <c r="D314" s="121"/>
      <c r="E314" s="68" t="s">
        <v>23</v>
      </c>
      <c r="F314" s="80"/>
      <c r="G314" s="71" t="str">
        <f t="shared" si="1264"/>
        <v/>
      </c>
      <c r="H314" s="77" t="str">
        <f t="shared" ref="H314" si="1412">IF(D314="","",AVERAGE(D312:D316))</f>
        <v/>
      </c>
      <c r="I314" s="94" t="str">
        <f t="shared" ref="I314" si="1413">IF(D314="","",_xlfn.STDEV.S(D312:D316))</f>
        <v/>
      </c>
      <c r="J314" s="77" t="str">
        <f t="shared" si="1267"/>
        <v/>
      </c>
      <c r="K314" s="132" t="str">
        <f>IF(D314="","",D314*'Table 2'!D314)</f>
        <v/>
      </c>
      <c r="L314" s="68" t="s">
        <v>23</v>
      </c>
      <c r="M314" s="135" t="str">
        <f>IF(D314="","",F314*'Table 2'!D314)</f>
        <v/>
      </c>
      <c r="N314" s="71" t="str">
        <f t="shared" si="1268"/>
        <v/>
      </c>
      <c r="O314" s="14" t="str">
        <f t="shared" ref="O314" si="1414">IF(D314="","",AVERAGE(K312:K316))</f>
        <v/>
      </c>
      <c r="P314" s="73" t="str">
        <f t="shared" ref="P314" si="1415">IF(D314="","",_xlfn.STDEV.S(K312:K316))</f>
        <v/>
      </c>
      <c r="Q314" s="9" t="str">
        <f t="shared" si="1271"/>
        <v/>
      </c>
      <c r="R314" s="126" t="str">
        <f>IF(K314="","",K314/VLOOKUP('Table 3'!A314,'Table 1'!$A$3:$E$999,5,FALSE))</f>
        <v/>
      </c>
      <c r="S314" s="58" t="s">
        <v>23</v>
      </c>
      <c r="T314" s="52" t="str">
        <f>IF(M314="","",M314/VLOOKUP(A314,'Table 1'!$A$3:$E$999,5,FALSE))</f>
        <v/>
      </c>
    </row>
    <row r="315" spans="1:20" s="139" customFormat="1" x14ac:dyDescent="0.2">
      <c r="A315" s="30" t="str">
        <f t="shared" ref="A315" si="1416">IF(A312="","",A312)</f>
        <v/>
      </c>
      <c r="B315" s="30"/>
      <c r="C315" s="30" t="str">
        <f>IF(A315="","",LOOKUP(A315,'Table 1'!$A$3:$A$9999,'Table 1'!$I$3:$I$9999))</f>
        <v/>
      </c>
      <c r="D315" s="121"/>
      <c r="E315" s="68" t="s">
        <v>23</v>
      </c>
      <c r="F315" s="80"/>
      <c r="G315" s="71" t="str">
        <f t="shared" si="1264"/>
        <v/>
      </c>
      <c r="H315" s="77" t="str">
        <f t="shared" ref="H315" si="1417">IF(D315="","",AVERAGE(D312:D316))</f>
        <v/>
      </c>
      <c r="I315" s="94" t="str">
        <f t="shared" ref="I315" si="1418">IF(D315="","",_xlfn.STDEV.S(D312:D316))</f>
        <v/>
      </c>
      <c r="J315" s="77" t="str">
        <f t="shared" si="1267"/>
        <v/>
      </c>
      <c r="K315" s="132" t="str">
        <f>IF(D315="","",D315*'Table 2'!D315)</f>
        <v/>
      </c>
      <c r="L315" s="68" t="s">
        <v>23</v>
      </c>
      <c r="M315" s="135" t="str">
        <f>IF(D315="","",F315*'Table 2'!D315)</f>
        <v/>
      </c>
      <c r="N315" s="71" t="str">
        <f t="shared" si="1268"/>
        <v/>
      </c>
      <c r="O315" s="14" t="str">
        <f t="shared" ref="O315" si="1419">IF(D315="","",AVERAGE(K312:K316))</f>
        <v/>
      </c>
      <c r="P315" s="73" t="str">
        <f t="shared" ref="P315" si="1420">IF(D315="","",_xlfn.STDEV.S(K312:K316))</f>
        <v/>
      </c>
      <c r="Q315" s="9" t="str">
        <f t="shared" si="1271"/>
        <v/>
      </c>
      <c r="R315" s="126" t="str">
        <f>IF(K315="","",K315/VLOOKUP('Table 3'!A315,'Table 1'!$A$3:$E$999,5,FALSE))</f>
        <v/>
      </c>
      <c r="S315" s="58" t="s">
        <v>23</v>
      </c>
      <c r="T315" s="52" t="str">
        <f>IF(M315="","",M315/VLOOKUP(A315,'Table 1'!$A$3:$E$999,5,FALSE))</f>
        <v/>
      </c>
    </row>
    <row r="316" spans="1:20" s="139" customFormat="1" ht="16" thickBot="1" x14ac:dyDescent="0.25">
      <c r="A316" s="29" t="str">
        <f t="shared" ref="A316" si="1421">IF(A312="","",A312)</f>
        <v/>
      </c>
      <c r="B316" s="29"/>
      <c r="C316" s="29" t="str">
        <f>IF(A316="","",LOOKUP(A316,'Table 1'!$A$3:$A$9999,'Table 1'!$I$3:$I$9999))</f>
        <v/>
      </c>
      <c r="D316" s="122"/>
      <c r="E316" s="67" t="s">
        <v>23</v>
      </c>
      <c r="F316" s="81"/>
      <c r="G316" s="72" t="str">
        <f t="shared" si="1264"/>
        <v/>
      </c>
      <c r="H316" s="78" t="str">
        <f t="shared" ref="H316" si="1422">IF(D316="","",AVERAGE(D312:D316))</f>
        <v/>
      </c>
      <c r="I316" s="93" t="str">
        <f t="shared" ref="I316" si="1423">IF(D316="","",_xlfn.STDEV.S(D312:D316))</f>
        <v/>
      </c>
      <c r="J316" s="78" t="str">
        <f t="shared" si="1267"/>
        <v/>
      </c>
      <c r="K316" s="133" t="str">
        <f>IF(D316="","",D316*'Table 2'!D316)</f>
        <v/>
      </c>
      <c r="L316" s="67" t="s">
        <v>23</v>
      </c>
      <c r="M316" s="136" t="str">
        <f>IF(D316="","",F316*'Table 2'!D316)</f>
        <v/>
      </c>
      <c r="N316" s="72" t="str">
        <f t="shared" si="1268"/>
        <v/>
      </c>
      <c r="O316" s="13" t="str">
        <f t="shared" ref="O316" si="1424">IF(D316="","",AVERAGE(K312:K316))</f>
        <v/>
      </c>
      <c r="P316" s="74" t="str">
        <f t="shared" ref="P316" si="1425">IF(D316="","",_xlfn.STDEV.S(K312:K316))</f>
        <v/>
      </c>
      <c r="Q316" s="8" t="str">
        <f t="shared" si="1271"/>
        <v/>
      </c>
      <c r="R316" s="127" t="str">
        <f>IF(K316="","",K316/VLOOKUP('Table 3'!A316,'Table 1'!$A$3:$E$999,5,FALSE))</f>
        <v/>
      </c>
      <c r="S316" s="57" t="s">
        <v>23</v>
      </c>
      <c r="T316" s="51" t="str">
        <f>IF(M316="","",M316/VLOOKUP(A316,'Table 1'!$A$3:$E$999,5,FALSE))</f>
        <v/>
      </c>
    </row>
    <row r="317" spans="1:20" s="139" customFormat="1" x14ac:dyDescent="0.2">
      <c r="A317" s="113"/>
      <c r="B317" s="113"/>
      <c r="C317" s="31" t="str">
        <f>IF(A317="","",LOOKUP(A317,'Table 1'!$A$3:$A$9999,'Table 1'!$I$3:$I$9999))</f>
        <v/>
      </c>
      <c r="D317" s="120"/>
      <c r="E317" s="66" t="s">
        <v>23</v>
      </c>
      <c r="F317" s="79"/>
      <c r="G317" s="70" t="str">
        <f t="shared" si="1264"/>
        <v/>
      </c>
      <c r="H317" s="76" t="str">
        <f t="shared" ref="H317" si="1426">IF(D317="","",AVERAGE(D317:D321))</f>
        <v/>
      </c>
      <c r="I317" s="76" t="str">
        <f t="shared" ref="I317" si="1427">IF(D317="","",_xlfn.STDEV.S(D317:D321))</f>
        <v/>
      </c>
      <c r="J317" s="76" t="str">
        <f t="shared" si="1267"/>
        <v/>
      </c>
      <c r="K317" s="131" t="str">
        <f>IF(D317="","",D317*'Table 2'!D317)</f>
        <v/>
      </c>
      <c r="L317" s="66" t="s">
        <v>23</v>
      </c>
      <c r="M317" s="134" t="str">
        <f>IF(D317="","",F317*'Table 2'!D317)</f>
        <v/>
      </c>
      <c r="N317" s="70" t="str">
        <f t="shared" si="1268"/>
        <v/>
      </c>
      <c r="O317" s="15" t="str">
        <f t="shared" ref="O317" si="1428">IF(D317="","",AVERAGE(K317:K321))</f>
        <v/>
      </c>
      <c r="P317" s="15" t="str">
        <f t="shared" ref="P317" si="1429">IF(D317="","",_xlfn.STDEV.S(K317:K321))</f>
        <v/>
      </c>
      <c r="Q317" s="10" t="str">
        <f t="shared" si="1271"/>
        <v/>
      </c>
      <c r="R317" s="137" t="str">
        <f>IF(K317="","",K317/VLOOKUP('Table 3'!A317,'Table 1'!$A$3:$E$999,5,FALSE))</f>
        <v/>
      </c>
      <c r="S317" s="59" t="s">
        <v>23</v>
      </c>
      <c r="T317" s="53" t="str">
        <f>IF(M317="","",M317/VLOOKUP(A317,'Table 1'!$A$3:$E$999,5,FALSE))</f>
        <v/>
      </c>
    </row>
    <row r="318" spans="1:20" s="139" customFormat="1" x14ac:dyDescent="0.2">
      <c r="A318" s="30" t="str">
        <f t="shared" ref="A318" si="1430">IF(A317="","",A317)</f>
        <v/>
      </c>
      <c r="B318" s="30"/>
      <c r="C318" s="30" t="str">
        <f>IF(A318="","",LOOKUP(A318,'Table 1'!$A$3:$A$9999,'Table 1'!$I$3:$I$9999))</f>
        <v/>
      </c>
      <c r="D318" s="121"/>
      <c r="E318" s="68" t="s">
        <v>23</v>
      </c>
      <c r="F318" s="80"/>
      <c r="G318" s="71" t="str">
        <f t="shared" si="1264"/>
        <v/>
      </c>
      <c r="H318" s="77" t="str">
        <f t="shared" ref="H318" si="1431">IF(D318="","",AVERAGE(D317:D321))</f>
        <v/>
      </c>
      <c r="I318" s="94" t="str">
        <f t="shared" ref="I318" si="1432">IF(D318="","",_xlfn.STDEV.S(D317:D321))</f>
        <v/>
      </c>
      <c r="J318" s="77" t="str">
        <f t="shared" si="1267"/>
        <v/>
      </c>
      <c r="K318" s="132" t="str">
        <f>IF(D318="","",D318*'Table 2'!D318)</f>
        <v/>
      </c>
      <c r="L318" s="68" t="s">
        <v>23</v>
      </c>
      <c r="M318" s="135" t="str">
        <f>IF(D318="","",F318*'Table 2'!D318)</f>
        <v/>
      </c>
      <c r="N318" s="71" t="str">
        <f t="shared" si="1268"/>
        <v/>
      </c>
      <c r="O318" s="14" t="str">
        <f t="shared" ref="O318" si="1433">IF(D318="","",AVERAGE(K317:K321))</f>
        <v/>
      </c>
      <c r="P318" s="73" t="str">
        <f t="shared" ref="P318" si="1434">IF(D318="","",_xlfn.STDEV.S(K317:K321))</f>
        <v/>
      </c>
      <c r="Q318" s="9" t="str">
        <f t="shared" si="1271"/>
        <v/>
      </c>
      <c r="R318" s="126" t="str">
        <f>IF(K318="","",K318/VLOOKUP('Table 3'!A318,'Table 1'!$A$3:$E$999,5,FALSE))</f>
        <v/>
      </c>
      <c r="S318" s="58" t="s">
        <v>23</v>
      </c>
      <c r="T318" s="52" t="str">
        <f>IF(M318="","",M318/VLOOKUP(A318,'Table 1'!$A$3:$E$999,5,FALSE))</f>
        <v/>
      </c>
    </row>
    <row r="319" spans="1:20" s="139" customFormat="1" x14ac:dyDescent="0.2">
      <c r="A319" s="30" t="str">
        <f t="shared" ref="A319" si="1435">IF(A317="","",A317)</f>
        <v/>
      </c>
      <c r="B319" s="30"/>
      <c r="C319" s="30" t="str">
        <f>IF(A319="","",LOOKUP(A319,'Table 1'!$A$3:$A$9999,'Table 1'!$I$3:$I$9999))</f>
        <v/>
      </c>
      <c r="D319" s="121"/>
      <c r="E319" s="68" t="s">
        <v>23</v>
      </c>
      <c r="F319" s="80"/>
      <c r="G319" s="71" t="str">
        <f t="shared" si="1264"/>
        <v/>
      </c>
      <c r="H319" s="77" t="str">
        <f t="shared" ref="H319" si="1436">IF(D319="","",AVERAGE(D317:D321))</f>
        <v/>
      </c>
      <c r="I319" s="94" t="str">
        <f t="shared" ref="I319" si="1437">IF(D319="","",_xlfn.STDEV.S(D317:D321))</f>
        <v/>
      </c>
      <c r="J319" s="77" t="str">
        <f t="shared" si="1267"/>
        <v/>
      </c>
      <c r="K319" s="132" t="str">
        <f>IF(D319="","",D319*'Table 2'!D319)</f>
        <v/>
      </c>
      <c r="L319" s="68" t="s">
        <v>23</v>
      </c>
      <c r="M319" s="135" t="str">
        <f>IF(D319="","",F319*'Table 2'!D319)</f>
        <v/>
      </c>
      <c r="N319" s="71" t="str">
        <f t="shared" si="1268"/>
        <v/>
      </c>
      <c r="O319" s="14" t="str">
        <f t="shared" ref="O319" si="1438">IF(D319="","",AVERAGE(K317:K321))</f>
        <v/>
      </c>
      <c r="P319" s="73" t="str">
        <f t="shared" ref="P319" si="1439">IF(D319="","",_xlfn.STDEV.S(K317:K321))</f>
        <v/>
      </c>
      <c r="Q319" s="9" t="str">
        <f t="shared" si="1271"/>
        <v/>
      </c>
      <c r="R319" s="126" t="str">
        <f>IF(K319="","",K319/VLOOKUP('Table 3'!A319,'Table 1'!$A$3:$E$999,5,FALSE))</f>
        <v/>
      </c>
      <c r="S319" s="58" t="s">
        <v>23</v>
      </c>
      <c r="T319" s="52" t="str">
        <f>IF(M319="","",M319/VLOOKUP(A319,'Table 1'!$A$3:$E$999,5,FALSE))</f>
        <v/>
      </c>
    </row>
    <row r="320" spans="1:20" s="139" customFormat="1" x14ac:dyDescent="0.2">
      <c r="A320" s="30" t="str">
        <f t="shared" ref="A320" si="1440">IF(A317="","",A317)</f>
        <v/>
      </c>
      <c r="B320" s="30"/>
      <c r="C320" s="30" t="str">
        <f>IF(A320="","",LOOKUP(A320,'Table 1'!$A$3:$A$9999,'Table 1'!$I$3:$I$9999))</f>
        <v/>
      </c>
      <c r="D320" s="121"/>
      <c r="E320" s="68" t="s">
        <v>23</v>
      </c>
      <c r="F320" s="80"/>
      <c r="G320" s="71" t="str">
        <f t="shared" si="1264"/>
        <v/>
      </c>
      <c r="H320" s="77" t="str">
        <f t="shared" ref="H320" si="1441">IF(D320="","",AVERAGE(D317:D321))</f>
        <v/>
      </c>
      <c r="I320" s="94" t="str">
        <f t="shared" ref="I320" si="1442">IF(D320="","",_xlfn.STDEV.S(D317:D321))</f>
        <v/>
      </c>
      <c r="J320" s="77" t="str">
        <f t="shared" si="1267"/>
        <v/>
      </c>
      <c r="K320" s="132" t="str">
        <f>IF(D320="","",D320*'Table 2'!D320)</f>
        <v/>
      </c>
      <c r="L320" s="68" t="s">
        <v>23</v>
      </c>
      <c r="M320" s="135" t="str">
        <f>IF(D320="","",F320*'Table 2'!D320)</f>
        <v/>
      </c>
      <c r="N320" s="71" t="str">
        <f t="shared" si="1268"/>
        <v/>
      </c>
      <c r="O320" s="14" t="str">
        <f t="shared" ref="O320" si="1443">IF(D320="","",AVERAGE(K317:K321))</f>
        <v/>
      </c>
      <c r="P320" s="73" t="str">
        <f t="shared" ref="P320" si="1444">IF(D320="","",_xlfn.STDEV.S(K317:K321))</f>
        <v/>
      </c>
      <c r="Q320" s="9" t="str">
        <f t="shared" si="1271"/>
        <v/>
      </c>
      <c r="R320" s="126" t="str">
        <f>IF(K320="","",K320/VLOOKUP('Table 3'!A320,'Table 1'!$A$3:$E$999,5,FALSE))</f>
        <v/>
      </c>
      <c r="S320" s="58" t="s">
        <v>23</v>
      </c>
      <c r="T320" s="52" t="str">
        <f>IF(M320="","",M320/VLOOKUP(A320,'Table 1'!$A$3:$E$999,5,FALSE))</f>
        <v/>
      </c>
    </row>
    <row r="321" spans="1:20" s="139" customFormat="1" ht="16" thickBot="1" x14ac:dyDescent="0.25">
      <c r="A321" s="29" t="str">
        <f t="shared" ref="A321" si="1445">IF(A317="","",A317)</f>
        <v/>
      </c>
      <c r="B321" s="29"/>
      <c r="C321" s="29" t="str">
        <f>IF(A321="","",LOOKUP(A321,'Table 1'!$A$3:$A$9999,'Table 1'!$I$3:$I$9999))</f>
        <v/>
      </c>
      <c r="D321" s="122"/>
      <c r="E321" s="67" t="s">
        <v>23</v>
      </c>
      <c r="F321" s="81"/>
      <c r="G321" s="72" t="str">
        <f t="shared" si="1264"/>
        <v/>
      </c>
      <c r="H321" s="78" t="str">
        <f t="shared" ref="H321" si="1446">IF(D321="","",AVERAGE(D317:D321))</f>
        <v/>
      </c>
      <c r="I321" s="93" t="str">
        <f t="shared" ref="I321" si="1447">IF(D321="","",_xlfn.STDEV.S(D317:D321))</f>
        <v/>
      </c>
      <c r="J321" s="78" t="str">
        <f t="shared" si="1267"/>
        <v/>
      </c>
      <c r="K321" s="133" t="str">
        <f>IF(D321="","",D321*'Table 2'!D321)</f>
        <v/>
      </c>
      <c r="L321" s="67" t="s">
        <v>23</v>
      </c>
      <c r="M321" s="136" t="str">
        <f>IF(D321="","",F321*'Table 2'!D321)</f>
        <v/>
      </c>
      <c r="N321" s="72" t="str">
        <f t="shared" si="1268"/>
        <v/>
      </c>
      <c r="O321" s="13" t="str">
        <f t="shared" ref="O321" si="1448">IF(D321="","",AVERAGE(K317:K321))</f>
        <v/>
      </c>
      <c r="P321" s="74" t="str">
        <f t="shared" ref="P321" si="1449">IF(D321="","",_xlfn.STDEV.S(K317:K321))</f>
        <v/>
      </c>
      <c r="Q321" s="8" t="str">
        <f t="shared" si="1271"/>
        <v/>
      </c>
      <c r="R321" s="127" t="str">
        <f>IF(K321="","",K321/VLOOKUP('Table 3'!A321,'Table 1'!$A$3:$E$999,5,FALSE))</f>
        <v/>
      </c>
      <c r="S321" s="57" t="s">
        <v>23</v>
      </c>
      <c r="T321" s="51" t="str">
        <f>IF(M321="","",M321/VLOOKUP(A321,'Table 1'!$A$3:$E$999,5,FALSE))</f>
        <v/>
      </c>
    </row>
    <row r="322" spans="1:20" s="139" customFormat="1" x14ac:dyDescent="0.2">
      <c r="A322" s="113"/>
      <c r="B322" s="113"/>
      <c r="C322" s="31" t="str">
        <f>IF(A322="","",LOOKUP(A322,'Table 1'!$A$3:$A$9999,'Table 1'!$I$3:$I$9999))</f>
        <v/>
      </c>
      <c r="D322" s="120"/>
      <c r="E322" s="66" t="s">
        <v>23</v>
      </c>
      <c r="F322" s="79"/>
      <c r="G322" s="70" t="str">
        <f t="shared" si="1264"/>
        <v/>
      </c>
      <c r="H322" s="76" t="str">
        <f t="shared" ref="H322" si="1450">IF(D322="","",AVERAGE(D322:D326))</f>
        <v/>
      </c>
      <c r="I322" s="76" t="str">
        <f t="shared" ref="I322" si="1451">IF(D322="","",_xlfn.STDEV.S(D322:D326))</f>
        <v/>
      </c>
      <c r="J322" s="76" t="str">
        <f t="shared" si="1267"/>
        <v/>
      </c>
      <c r="K322" s="131" t="str">
        <f>IF(D322="","",D322*'Table 2'!D322)</f>
        <v/>
      </c>
      <c r="L322" s="66" t="s">
        <v>23</v>
      </c>
      <c r="M322" s="134" t="str">
        <f>IF(D322="","",F322*'Table 2'!D322)</f>
        <v/>
      </c>
      <c r="N322" s="70" t="str">
        <f t="shared" si="1268"/>
        <v/>
      </c>
      <c r="O322" s="15" t="str">
        <f t="shared" ref="O322" si="1452">IF(D322="","",AVERAGE(K322:K326))</f>
        <v/>
      </c>
      <c r="P322" s="15" t="str">
        <f t="shared" ref="P322" si="1453">IF(D322="","",_xlfn.STDEV.S(K322:K326))</f>
        <v/>
      </c>
      <c r="Q322" s="10" t="str">
        <f t="shared" si="1271"/>
        <v/>
      </c>
      <c r="R322" s="137" t="str">
        <f>IF(K322="","",K322/VLOOKUP('Table 3'!A322,'Table 1'!$A$3:$E$999,5,FALSE))</f>
        <v/>
      </c>
      <c r="S322" s="59" t="s">
        <v>23</v>
      </c>
      <c r="T322" s="53" t="str">
        <f>IF(M322="","",M322/VLOOKUP(A322,'Table 1'!$A$3:$E$999,5,FALSE))</f>
        <v/>
      </c>
    </row>
    <row r="323" spans="1:20" s="139" customFormat="1" x14ac:dyDescent="0.2">
      <c r="A323" s="30" t="str">
        <f t="shared" ref="A323" si="1454">IF(A322="","",A322)</f>
        <v/>
      </c>
      <c r="B323" s="30"/>
      <c r="C323" s="30" t="str">
        <f>IF(A323="","",LOOKUP(A323,'Table 1'!$A$3:$A$9999,'Table 1'!$I$3:$I$9999))</f>
        <v/>
      </c>
      <c r="D323" s="121"/>
      <c r="E323" s="68" t="s">
        <v>23</v>
      </c>
      <c r="F323" s="80"/>
      <c r="G323" s="71" t="str">
        <f t="shared" si="1264"/>
        <v/>
      </c>
      <c r="H323" s="77" t="str">
        <f t="shared" ref="H323" si="1455">IF(D323="","",AVERAGE(D322:D326))</f>
        <v/>
      </c>
      <c r="I323" s="94" t="str">
        <f t="shared" ref="I323" si="1456">IF(D323="","",_xlfn.STDEV.S(D322:D326))</f>
        <v/>
      </c>
      <c r="J323" s="77" t="str">
        <f t="shared" si="1267"/>
        <v/>
      </c>
      <c r="K323" s="132" t="str">
        <f>IF(D323="","",D323*'Table 2'!D323)</f>
        <v/>
      </c>
      <c r="L323" s="68" t="s">
        <v>23</v>
      </c>
      <c r="M323" s="135" t="str">
        <f>IF(D323="","",F323*'Table 2'!D323)</f>
        <v/>
      </c>
      <c r="N323" s="71" t="str">
        <f t="shared" si="1268"/>
        <v/>
      </c>
      <c r="O323" s="14" t="str">
        <f t="shared" ref="O323" si="1457">IF(D323="","",AVERAGE(K322:K326))</f>
        <v/>
      </c>
      <c r="P323" s="73" t="str">
        <f t="shared" ref="P323" si="1458">IF(D323="","",_xlfn.STDEV.S(K322:K326))</f>
        <v/>
      </c>
      <c r="Q323" s="9" t="str">
        <f t="shared" si="1271"/>
        <v/>
      </c>
      <c r="R323" s="126" t="str">
        <f>IF(K323="","",K323/VLOOKUP('Table 3'!A323,'Table 1'!$A$3:$E$999,5,FALSE))</f>
        <v/>
      </c>
      <c r="S323" s="58" t="s">
        <v>23</v>
      </c>
      <c r="T323" s="52" t="str">
        <f>IF(M323="","",M323/VLOOKUP(A323,'Table 1'!$A$3:$E$999,5,FALSE))</f>
        <v/>
      </c>
    </row>
    <row r="324" spans="1:20" s="139" customFormat="1" x14ac:dyDescent="0.2">
      <c r="A324" s="30" t="str">
        <f t="shared" ref="A324" si="1459">IF(A322="","",A322)</f>
        <v/>
      </c>
      <c r="B324" s="30"/>
      <c r="C324" s="30" t="str">
        <f>IF(A324="","",LOOKUP(A324,'Table 1'!$A$3:$A$9999,'Table 1'!$I$3:$I$9999))</f>
        <v/>
      </c>
      <c r="D324" s="121"/>
      <c r="E324" s="68" t="s">
        <v>23</v>
      </c>
      <c r="F324" s="80"/>
      <c r="G324" s="71" t="str">
        <f t="shared" si="1264"/>
        <v/>
      </c>
      <c r="H324" s="77" t="str">
        <f t="shared" ref="H324" si="1460">IF(D324="","",AVERAGE(D322:D326))</f>
        <v/>
      </c>
      <c r="I324" s="94" t="str">
        <f t="shared" ref="I324" si="1461">IF(D324="","",_xlfn.STDEV.S(D322:D326))</f>
        <v/>
      </c>
      <c r="J324" s="77" t="str">
        <f t="shared" si="1267"/>
        <v/>
      </c>
      <c r="K324" s="132" t="str">
        <f>IF(D324="","",D324*'Table 2'!D324)</f>
        <v/>
      </c>
      <c r="L324" s="68" t="s">
        <v>23</v>
      </c>
      <c r="M324" s="135" t="str">
        <f>IF(D324="","",F324*'Table 2'!D324)</f>
        <v/>
      </c>
      <c r="N324" s="71" t="str">
        <f t="shared" si="1268"/>
        <v/>
      </c>
      <c r="O324" s="14" t="str">
        <f t="shared" ref="O324" si="1462">IF(D324="","",AVERAGE(K322:K326))</f>
        <v/>
      </c>
      <c r="P324" s="73" t="str">
        <f t="shared" ref="P324" si="1463">IF(D324="","",_xlfn.STDEV.S(K322:K326))</f>
        <v/>
      </c>
      <c r="Q324" s="9" t="str">
        <f t="shared" si="1271"/>
        <v/>
      </c>
      <c r="R324" s="126" t="str">
        <f>IF(K324="","",K324/VLOOKUP('Table 3'!A324,'Table 1'!$A$3:$E$999,5,FALSE))</f>
        <v/>
      </c>
      <c r="S324" s="58" t="s">
        <v>23</v>
      </c>
      <c r="T324" s="52" t="str">
        <f>IF(M324="","",M324/VLOOKUP(A324,'Table 1'!$A$3:$E$999,5,FALSE))</f>
        <v/>
      </c>
    </row>
    <row r="325" spans="1:20" s="139" customFormat="1" x14ac:dyDescent="0.2">
      <c r="A325" s="30" t="str">
        <f t="shared" ref="A325" si="1464">IF(A322="","",A322)</f>
        <v/>
      </c>
      <c r="B325" s="30"/>
      <c r="C325" s="30" t="str">
        <f>IF(A325="","",LOOKUP(A325,'Table 1'!$A$3:$A$9999,'Table 1'!$I$3:$I$9999))</f>
        <v/>
      </c>
      <c r="D325" s="121"/>
      <c r="E325" s="68" t="s">
        <v>23</v>
      </c>
      <c r="F325" s="80"/>
      <c r="G325" s="71" t="str">
        <f t="shared" si="1264"/>
        <v/>
      </c>
      <c r="H325" s="77" t="str">
        <f t="shared" ref="H325" si="1465">IF(D325="","",AVERAGE(D322:D326))</f>
        <v/>
      </c>
      <c r="I325" s="94" t="str">
        <f t="shared" ref="I325" si="1466">IF(D325="","",_xlfn.STDEV.S(D322:D326))</f>
        <v/>
      </c>
      <c r="J325" s="77" t="str">
        <f t="shared" si="1267"/>
        <v/>
      </c>
      <c r="K325" s="132" t="str">
        <f>IF(D325="","",D325*'Table 2'!D325)</f>
        <v/>
      </c>
      <c r="L325" s="68" t="s">
        <v>23</v>
      </c>
      <c r="M325" s="135" t="str">
        <f>IF(D325="","",F325*'Table 2'!D325)</f>
        <v/>
      </c>
      <c r="N325" s="71" t="str">
        <f t="shared" si="1268"/>
        <v/>
      </c>
      <c r="O325" s="14" t="str">
        <f t="shared" ref="O325" si="1467">IF(D325="","",AVERAGE(K322:K326))</f>
        <v/>
      </c>
      <c r="P325" s="73" t="str">
        <f t="shared" ref="P325" si="1468">IF(D325="","",_xlfn.STDEV.S(K322:K326))</f>
        <v/>
      </c>
      <c r="Q325" s="9" t="str">
        <f t="shared" si="1271"/>
        <v/>
      </c>
      <c r="R325" s="126" t="str">
        <f>IF(K325="","",K325/VLOOKUP('Table 3'!A325,'Table 1'!$A$3:$E$999,5,FALSE))</f>
        <v/>
      </c>
      <c r="S325" s="58" t="s">
        <v>23</v>
      </c>
      <c r="T325" s="52" t="str">
        <f>IF(M325="","",M325/VLOOKUP(A325,'Table 1'!$A$3:$E$999,5,FALSE))</f>
        <v/>
      </c>
    </row>
    <row r="326" spans="1:20" s="139" customFormat="1" ht="16" thickBot="1" x14ac:dyDescent="0.25">
      <c r="A326" s="29" t="str">
        <f t="shared" ref="A326" si="1469">IF(A322="","",A322)</f>
        <v/>
      </c>
      <c r="B326" s="29"/>
      <c r="C326" s="29" t="str">
        <f>IF(A326="","",LOOKUP(A326,'Table 1'!$A$3:$A$9999,'Table 1'!$I$3:$I$9999))</f>
        <v/>
      </c>
      <c r="D326" s="122"/>
      <c r="E326" s="67" t="s">
        <v>23</v>
      </c>
      <c r="F326" s="81"/>
      <c r="G326" s="72" t="str">
        <f t="shared" si="1264"/>
        <v/>
      </c>
      <c r="H326" s="78" t="str">
        <f t="shared" ref="H326" si="1470">IF(D326="","",AVERAGE(D322:D326))</f>
        <v/>
      </c>
      <c r="I326" s="93" t="str">
        <f t="shared" ref="I326" si="1471">IF(D326="","",_xlfn.STDEV.S(D322:D326))</f>
        <v/>
      </c>
      <c r="J326" s="78" t="str">
        <f t="shared" si="1267"/>
        <v/>
      </c>
      <c r="K326" s="133" t="str">
        <f>IF(D326="","",D326*'Table 2'!D326)</f>
        <v/>
      </c>
      <c r="L326" s="67" t="s">
        <v>23</v>
      </c>
      <c r="M326" s="136" t="str">
        <f>IF(D326="","",F326*'Table 2'!D326)</f>
        <v/>
      </c>
      <c r="N326" s="72" t="str">
        <f t="shared" si="1268"/>
        <v/>
      </c>
      <c r="O326" s="13" t="str">
        <f t="shared" ref="O326" si="1472">IF(D326="","",AVERAGE(K322:K326))</f>
        <v/>
      </c>
      <c r="P326" s="74" t="str">
        <f t="shared" ref="P326" si="1473">IF(D326="","",_xlfn.STDEV.S(K322:K326))</f>
        <v/>
      </c>
      <c r="Q326" s="8" t="str">
        <f t="shared" si="1271"/>
        <v/>
      </c>
      <c r="R326" s="127" t="str">
        <f>IF(K326="","",K326/VLOOKUP('Table 3'!A326,'Table 1'!$A$3:$E$999,5,FALSE))</f>
        <v/>
      </c>
      <c r="S326" s="57" t="s">
        <v>23</v>
      </c>
      <c r="T326" s="51" t="str">
        <f>IF(M326="","",M326/VLOOKUP(A326,'Table 1'!$A$3:$E$999,5,FALSE))</f>
        <v/>
      </c>
    </row>
    <row r="327" spans="1:20" s="139" customFormat="1" x14ac:dyDescent="0.2">
      <c r="A327" s="113"/>
      <c r="B327" s="113"/>
      <c r="C327" s="31" t="str">
        <f>IF(A327="","",LOOKUP(A327,'Table 1'!$A$3:$A$9999,'Table 1'!$I$3:$I$9999))</f>
        <v/>
      </c>
      <c r="D327" s="120"/>
      <c r="E327" s="66" t="s">
        <v>23</v>
      </c>
      <c r="F327" s="79"/>
      <c r="G327" s="70" t="str">
        <f t="shared" si="1264"/>
        <v/>
      </c>
      <c r="H327" s="76" t="str">
        <f t="shared" ref="H327" si="1474">IF(D327="","",AVERAGE(D327:D331))</f>
        <v/>
      </c>
      <c r="I327" s="76" t="str">
        <f t="shared" ref="I327" si="1475">IF(D327="","",_xlfn.STDEV.S(D327:D331))</f>
        <v/>
      </c>
      <c r="J327" s="76" t="str">
        <f t="shared" si="1267"/>
        <v/>
      </c>
      <c r="K327" s="131" t="str">
        <f>IF(D327="","",D327*'Table 2'!D327)</f>
        <v/>
      </c>
      <c r="L327" s="66" t="s">
        <v>23</v>
      </c>
      <c r="M327" s="134" t="str">
        <f>IF(D327="","",F327*'Table 2'!D327)</f>
        <v/>
      </c>
      <c r="N327" s="70" t="str">
        <f t="shared" si="1268"/>
        <v/>
      </c>
      <c r="O327" s="15" t="str">
        <f t="shared" ref="O327" si="1476">IF(D327="","",AVERAGE(K327:K331))</f>
        <v/>
      </c>
      <c r="P327" s="15" t="str">
        <f t="shared" ref="P327" si="1477">IF(D327="","",_xlfn.STDEV.S(K327:K331))</f>
        <v/>
      </c>
      <c r="Q327" s="10" t="str">
        <f t="shared" si="1271"/>
        <v/>
      </c>
      <c r="R327" s="137" t="str">
        <f>IF(K327="","",K327/VLOOKUP('Table 3'!A327,'Table 1'!$A$3:$E$999,5,FALSE))</f>
        <v/>
      </c>
      <c r="S327" s="59" t="s">
        <v>23</v>
      </c>
      <c r="T327" s="53" t="str">
        <f>IF(M327="","",M327/VLOOKUP(A327,'Table 1'!$A$3:$E$999,5,FALSE))</f>
        <v/>
      </c>
    </row>
    <row r="328" spans="1:20" s="139" customFormat="1" x14ac:dyDescent="0.2">
      <c r="A328" s="30" t="str">
        <f t="shared" ref="A328" si="1478">IF(A327="","",A327)</f>
        <v/>
      </c>
      <c r="B328" s="30"/>
      <c r="C328" s="30" t="str">
        <f>IF(A328="","",LOOKUP(A328,'Table 1'!$A$3:$A$9999,'Table 1'!$I$3:$I$9999))</f>
        <v/>
      </c>
      <c r="D328" s="121"/>
      <c r="E328" s="68" t="s">
        <v>23</v>
      </c>
      <c r="F328" s="80"/>
      <c r="G328" s="71" t="str">
        <f t="shared" si="1264"/>
        <v/>
      </c>
      <c r="H328" s="77" t="str">
        <f t="shared" ref="H328" si="1479">IF(D328="","",AVERAGE(D327:D331))</f>
        <v/>
      </c>
      <c r="I328" s="94" t="str">
        <f t="shared" ref="I328" si="1480">IF(D328="","",_xlfn.STDEV.S(D327:D331))</f>
        <v/>
      </c>
      <c r="J328" s="77" t="str">
        <f t="shared" si="1267"/>
        <v/>
      </c>
      <c r="K328" s="132" t="str">
        <f>IF(D328="","",D328*'Table 2'!D328)</f>
        <v/>
      </c>
      <c r="L328" s="68" t="s">
        <v>23</v>
      </c>
      <c r="M328" s="135" t="str">
        <f>IF(D328="","",F328*'Table 2'!D328)</f>
        <v/>
      </c>
      <c r="N328" s="71" t="str">
        <f t="shared" si="1268"/>
        <v/>
      </c>
      <c r="O328" s="14" t="str">
        <f t="shared" ref="O328" si="1481">IF(D328="","",AVERAGE(K327:K331))</f>
        <v/>
      </c>
      <c r="P328" s="73" t="str">
        <f t="shared" ref="P328" si="1482">IF(D328="","",_xlfn.STDEV.S(K327:K331))</f>
        <v/>
      </c>
      <c r="Q328" s="9" t="str">
        <f t="shared" si="1271"/>
        <v/>
      </c>
      <c r="R328" s="126" t="str">
        <f>IF(K328="","",K328/VLOOKUP('Table 3'!A328,'Table 1'!$A$3:$E$999,5,FALSE))</f>
        <v/>
      </c>
      <c r="S328" s="58" t="s">
        <v>23</v>
      </c>
      <c r="T328" s="52" t="str">
        <f>IF(M328="","",M328/VLOOKUP(A328,'Table 1'!$A$3:$E$999,5,FALSE))</f>
        <v/>
      </c>
    </row>
    <row r="329" spans="1:20" s="139" customFormat="1" x14ac:dyDescent="0.2">
      <c r="A329" s="30" t="str">
        <f t="shared" ref="A329" si="1483">IF(A327="","",A327)</f>
        <v/>
      </c>
      <c r="B329" s="30"/>
      <c r="C329" s="30" t="str">
        <f>IF(A329="","",LOOKUP(A329,'Table 1'!$A$3:$A$9999,'Table 1'!$I$3:$I$9999))</f>
        <v/>
      </c>
      <c r="D329" s="121"/>
      <c r="E329" s="68" t="s">
        <v>23</v>
      </c>
      <c r="F329" s="80"/>
      <c r="G329" s="71" t="str">
        <f t="shared" si="1264"/>
        <v/>
      </c>
      <c r="H329" s="77" t="str">
        <f t="shared" ref="H329" si="1484">IF(D329="","",AVERAGE(D327:D331))</f>
        <v/>
      </c>
      <c r="I329" s="94" t="str">
        <f t="shared" ref="I329" si="1485">IF(D329="","",_xlfn.STDEV.S(D327:D331))</f>
        <v/>
      </c>
      <c r="J329" s="77" t="str">
        <f t="shared" si="1267"/>
        <v/>
      </c>
      <c r="K329" s="132" t="str">
        <f>IF(D329="","",D329*'Table 2'!D329)</f>
        <v/>
      </c>
      <c r="L329" s="68" t="s">
        <v>23</v>
      </c>
      <c r="M329" s="135" t="str">
        <f>IF(D329="","",F329*'Table 2'!D329)</f>
        <v/>
      </c>
      <c r="N329" s="71" t="str">
        <f t="shared" si="1268"/>
        <v/>
      </c>
      <c r="O329" s="14" t="str">
        <f t="shared" ref="O329" si="1486">IF(D329="","",AVERAGE(K327:K331))</f>
        <v/>
      </c>
      <c r="P329" s="73" t="str">
        <f t="shared" ref="P329" si="1487">IF(D329="","",_xlfn.STDEV.S(K327:K331))</f>
        <v/>
      </c>
      <c r="Q329" s="9" t="str">
        <f t="shared" si="1271"/>
        <v/>
      </c>
      <c r="R329" s="126" t="str">
        <f>IF(K329="","",K329/VLOOKUP('Table 3'!A329,'Table 1'!$A$3:$E$999,5,FALSE))</f>
        <v/>
      </c>
      <c r="S329" s="58" t="s">
        <v>23</v>
      </c>
      <c r="T329" s="52" t="str">
        <f>IF(M329="","",M329/VLOOKUP(A329,'Table 1'!$A$3:$E$999,5,FALSE))</f>
        <v/>
      </c>
    </row>
    <row r="330" spans="1:20" s="139" customFormat="1" x14ac:dyDescent="0.2">
      <c r="A330" s="30" t="str">
        <f t="shared" ref="A330" si="1488">IF(A327="","",A327)</f>
        <v/>
      </c>
      <c r="B330" s="30"/>
      <c r="C330" s="30" t="str">
        <f>IF(A330="","",LOOKUP(A330,'Table 1'!$A$3:$A$9999,'Table 1'!$I$3:$I$9999))</f>
        <v/>
      </c>
      <c r="D330" s="121"/>
      <c r="E330" s="68" t="s">
        <v>23</v>
      </c>
      <c r="F330" s="80"/>
      <c r="G330" s="71" t="str">
        <f t="shared" si="1264"/>
        <v/>
      </c>
      <c r="H330" s="77" t="str">
        <f t="shared" ref="H330" si="1489">IF(D330="","",AVERAGE(D327:D331))</f>
        <v/>
      </c>
      <c r="I330" s="94" t="str">
        <f t="shared" ref="I330" si="1490">IF(D330="","",_xlfn.STDEV.S(D327:D331))</f>
        <v/>
      </c>
      <c r="J330" s="77" t="str">
        <f t="shared" si="1267"/>
        <v/>
      </c>
      <c r="K330" s="132" t="str">
        <f>IF(D330="","",D330*'Table 2'!D330)</f>
        <v/>
      </c>
      <c r="L330" s="68" t="s">
        <v>23</v>
      </c>
      <c r="M330" s="135" t="str">
        <f>IF(D330="","",F330*'Table 2'!D330)</f>
        <v/>
      </c>
      <c r="N330" s="71" t="str">
        <f t="shared" si="1268"/>
        <v/>
      </c>
      <c r="O330" s="14" t="str">
        <f t="shared" ref="O330" si="1491">IF(D330="","",AVERAGE(K327:K331))</f>
        <v/>
      </c>
      <c r="P330" s="73" t="str">
        <f t="shared" ref="P330" si="1492">IF(D330="","",_xlfn.STDEV.S(K327:K331))</f>
        <v/>
      </c>
      <c r="Q330" s="9" t="str">
        <f t="shared" si="1271"/>
        <v/>
      </c>
      <c r="R330" s="126" t="str">
        <f>IF(K330="","",K330/VLOOKUP('Table 3'!A330,'Table 1'!$A$3:$E$999,5,FALSE))</f>
        <v/>
      </c>
      <c r="S330" s="58" t="s">
        <v>23</v>
      </c>
      <c r="T330" s="52" t="str">
        <f>IF(M330="","",M330/VLOOKUP(A330,'Table 1'!$A$3:$E$999,5,FALSE))</f>
        <v/>
      </c>
    </row>
    <row r="331" spans="1:20" s="139" customFormat="1" ht="16" thickBot="1" x14ac:dyDescent="0.25">
      <c r="A331" s="29" t="str">
        <f t="shared" ref="A331" si="1493">IF(A327="","",A327)</f>
        <v/>
      </c>
      <c r="B331" s="29"/>
      <c r="C331" s="29" t="str">
        <f>IF(A331="","",LOOKUP(A331,'Table 1'!$A$3:$A$9999,'Table 1'!$I$3:$I$9999))</f>
        <v/>
      </c>
      <c r="D331" s="122"/>
      <c r="E331" s="67" t="s">
        <v>23</v>
      </c>
      <c r="F331" s="81"/>
      <c r="G331" s="72" t="str">
        <f t="shared" si="1264"/>
        <v/>
      </c>
      <c r="H331" s="78" t="str">
        <f t="shared" ref="H331" si="1494">IF(D331="","",AVERAGE(D327:D331))</f>
        <v/>
      </c>
      <c r="I331" s="93" t="str">
        <f t="shared" ref="I331" si="1495">IF(D331="","",_xlfn.STDEV.S(D327:D331))</f>
        <v/>
      </c>
      <c r="J331" s="78" t="str">
        <f t="shared" si="1267"/>
        <v/>
      </c>
      <c r="K331" s="133" t="str">
        <f>IF(D331="","",D331*'Table 2'!D331)</f>
        <v/>
      </c>
      <c r="L331" s="67" t="s">
        <v>23</v>
      </c>
      <c r="M331" s="136" t="str">
        <f>IF(D331="","",F331*'Table 2'!D331)</f>
        <v/>
      </c>
      <c r="N331" s="72" t="str">
        <f t="shared" si="1268"/>
        <v/>
      </c>
      <c r="O331" s="13" t="str">
        <f t="shared" ref="O331" si="1496">IF(D331="","",AVERAGE(K327:K331))</f>
        <v/>
      </c>
      <c r="P331" s="74" t="str">
        <f t="shared" ref="P331" si="1497">IF(D331="","",_xlfn.STDEV.S(K327:K331))</f>
        <v/>
      </c>
      <c r="Q331" s="8" t="str">
        <f t="shared" si="1271"/>
        <v/>
      </c>
      <c r="R331" s="127" t="str">
        <f>IF(K331="","",K331/VLOOKUP('Table 3'!A331,'Table 1'!$A$3:$E$999,5,FALSE))</f>
        <v/>
      </c>
      <c r="S331" s="57" t="s">
        <v>23</v>
      </c>
      <c r="T331" s="51" t="str">
        <f>IF(M331="","",M331/VLOOKUP(A331,'Table 1'!$A$3:$E$999,5,FALSE))</f>
        <v/>
      </c>
    </row>
    <row r="332" spans="1:20" s="139" customFormat="1" x14ac:dyDescent="0.2">
      <c r="A332" s="113"/>
      <c r="B332" s="113"/>
      <c r="C332" s="31" t="str">
        <f>IF(A332="","",LOOKUP(A332,'Table 1'!$A$3:$A$9999,'Table 1'!$I$3:$I$9999))</f>
        <v/>
      </c>
      <c r="D332" s="120"/>
      <c r="E332" s="66" t="s">
        <v>23</v>
      </c>
      <c r="F332" s="79"/>
      <c r="G332" s="70" t="str">
        <f t="shared" si="1264"/>
        <v/>
      </c>
      <c r="H332" s="76" t="str">
        <f t="shared" ref="H332" si="1498">IF(D332="","",AVERAGE(D332:D336))</f>
        <v/>
      </c>
      <c r="I332" s="76" t="str">
        <f t="shared" ref="I332" si="1499">IF(D332="","",_xlfn.STDEV.S(D332:D336))</f>
        <v/>
      </c>
      <c r="J332" s="76" t="str">
        <f t="shared" si="1267"/>
        <v/>
      </c>
      <c r="K332" s="131" t="str">
        <f>IF(D332="","",D332*'Table 2'!D332)</f>
        <v/>
      </c>
      <c r="L332" s="66" t="s">
        <v>23</v>
      </c>
      <c r="M332" s="134" t="str">
        <f>IF(D332="","",F332*'Table 2'!D332)</f>
        <v/>
      </c>
      <c r="N332" s="70" t="str">
        <f t="shared" si="1268"/>
        <v/>
      </c>
      <c r="O332" s="15" t="str">
        <f t="shared" ref="O332" si="1500">IF(D332="","",AVERAGE(K332:K336))</f>
        <v/>
      </c>
      <c r="P332" s="15" t="str">
        <f t="shared" ref="P332" si="1501">IF(D332="","",_xlfn.STDEV.S(K332:K336))</f>
        <v/>
      </c>
      <c r="Q332" s="10" t="str">
        <f t="shared" si="1271"/>
        <v/>
      </c>
      <c r="R332" s="137" t="str">
        <f>IF(K332="","",K332/VLOOKUP('Table 3'!A332,'Table 1'!$A$3:$E$999,5,FALSE))</f>
        <v/>
      </c>
      <c r="S332" s="59" t="s">
        <v>23</v>
      </c>
      <c r="T332" s="53" t="str">
        <f>IF(M332="","",M332/VLOOKUP(A332,'Table 1'!$A$3:$E$999,5,FALSE))</f>
        <v/>
      </c>
    </row>
    <row r="333" spans="1:20" s="139" customFormat="1" x14ac:dyDescent="0.2">
      <c r="A333" s="30" t="str">
        <f t="shared" ref="A333" si="1502">IF(A332="","",A332)</f>
        <v/>
      </c>
      <c r="B333" s="30"/>
      <c r="C333" s="30" t="str">
        <f>IF(A333="","",LOOKUP(A333,'Table 1'!$A$3:$A$9999,'Table 1'!$I$3:$I$9999))</f>
        <v/>
      </c>
      <c r="D333" s="121"/>
      <c r="E333" s="68" t="s">
        <v>23</v>
      </c>
      <c r="F333" s="80"/>
      <c r="G333" s="71" t="str">
        <f t="shared" si="1264"/>
        <v/>
      </c>
      <c r="H333" s="77" t="str">
        <f t="shared" ref="H333" si="1503">IF(D333="","",AVERAGE(D332:D336))</f>
        <v/>
      </c>
      <c r="I333" s="94" t="str">
        <f t="shared" ref="I333" si="1504">IF(D333="","",_xlfn.STDEV.S(D332:D336))</f>
        <v/>
      </c>
      <c r="J333" s="77" t="str">
        <f t="shared" si="1267"/>
        <v/>
      </c>
      <c r="K333" s="132" t="str">
        <f>IF(D333="","",D333*'Table 2'!D333)</f>
        <v/>
      </c>
      <c r="L333" s="68" t="s">
        <v>23</v>
      </c>
      <c r="M333" s="135" t="str">
        <f>IF(D333="","",F333*'Table 2'!D333)</f>
        <v/>
      </c>
      <c r="N333" s="71" t="str">
        <f t="shared" si="1268"/>
        <v/>
      </c>
      <c r="O333" s="14" t="str">
        <f t="shared" ref="O333" si="1505">IF(D333="","",AVERAGE(K332:K336))</f>
        <v/>
      </c>
      <c r="P333" s="73" t="str">
        <f t="shared" ref="P333" si="1506">IF(D333="","",_xlfn.STDEV.S(K332:K336))</f>
        <v/>
      </c>
      <c r="Q333" s="9" t="str">
        <f t="shared" si="1271"/>
        <v/>
      </c>
      <c r="R333" s="126" t="str">
        <f>IF(K333="","",K333/VLOOKUP('Table 3'!A333,'Table 1'!$A$3:$E$999,5,FALSE))</f>
        <v/>
      </c>
      <c r="S333" s="58" t="s">
        <v>23</v>
      </c>
      <c r="T333" s="52" t="str">
        <f>IF(M333="","",M333/VLOOKUP(A333,'Table 1'!$A$3:$E$999,5,FALSE))</f>
        <v/>
      </c>
    </row>
    <row r="334" spans="1:20" s="139" customFormat="1" x14ac:dyDescent="0.2">
      <c r="A334" s="30" t="str">
        <f t="shared" ref="A334" si="1507">IF(A332="","",A332)</f>
        <v/>
      </c>
      <c r="B334" s="30"/>
      <c r="C334" s="30" t="str">
        <f>IF(A334="","",LOOKUP(A334,'Table 1'!$A$3:$A$9999,'Table 1'!$I$3:$I$9999))</f>
        <v/>
      </c>
      <c r="D334" s="121"/>
      <c r="E334" s="68" t="s">
        <v>23</v>
      </c>
      <c r="F334" s="80"/>
      <c r="G334" s="71" t="str">
        <f t="shared" si="1264"/>
        <v/>
      </c>
      <c r="H334" s="77" t="str">
        <f t="shared" ref="H334" si="1508">IF(D334="","",AVERAGE(D332:D336))</f>
        <v/>
      </c>
      <c r="I334" s="94" t="str">
        <f t="shared" ref="I334" si="1509">IF(D334="","",_xlfn.STDEV.S(D332:D336))</f>
        <v/>
      </c>
      <c r="J334" s="77" t="str">
        <f t="shared" si="1267"/>
        <v/>
      </c>
      <c r="K334" s="132" t="str">
        <f>IF(D334="","",D334*'Table 2'!D334)</f>
        <v/>
      </c>
      <c r="L334" s="68" t="s">
        <v>23</v>
      </c>
      <c r="M334" s="135" t="str">
        <f>IF(D334="","",F334*'Table 2'!D334)</f>
        <v/>
      </c>
      <c r="N334" s="71" t="str">
        <f t="shared" si="1268"/>
        <v/>
      </c>
      <c r="O334" s="14" t="str">
        <f t="shared" ref="O334" si="1510">IF(D334="","",AVERAGE(K332:K336))</f>
        <v/>
      </c>
      <c r="P334" s="73" t="str">
        <f t="shared" ref="P334" si="1511">IF(D334="","",_xlfn.STDEV.S(K332:K336))</f>
        <v/>
      </c>
      <c r="Q334" s="9" t="str">
        <f t="shared" si="1271"/>
        <v/>
      </c>
      <c r="R334" s="126" t="str">
        <f>IF(K334="","",K334/VLOOKUP('Table 3'!A334,'Table 1'!$A$3:$E$999,5,FALSE))</f>
        <v/>
      </c>
      <c r="S334" s="58" t="s">
        <v>23</v>
      </c>
      <c r="T334" s="52" t="str">
        <f>IF(M334="","",M334/VLOOKUP(A334,'Table 1'!$A$3:$E$999,5,FALSE))</f>
        <v/>
      </c>
    </row>
    <row r="335" spans="1:20" s="139" customFormat="1" x14ac:dyDescent="0.2">
      <c r="A335" s="30" t="str">
        <f t="shared" ref="A335" si="1512">IF(A332="","",A332)</f>
        <v/>
      </c>
      <c r="B335" s="30"/>
      <c r="C335" s="30" t="str">
        <f>IF(A335="","",LOOKUP(A335,'Table 1'!$A$3:$A$9999,'Table 1'!$I$3:$I$9999))</f>
        <v/>
      </c>
      <c r="D335" s="121"/>
      <c r="E335" s="68" t="s">
        <v>23</v>
      </c>
      <c r="F335" s="80"/>
      <c r="G335" s="71" t="str">
        <f t="shared" si="1264"/>
        <v/>
      </c>
      <c r="H335" s="77" t="str">
        <f t="shared" ref="H335" si="1513">IF(D335="","",AVERAGE(D332:D336))</f>
        <v/>
      </c>
      <c r="I335" s="94" t="str">
        <f t="shared" ref="I335" si="1514">IF(D335="","",_xlfn.STDEV.S(D332:D336))</f>
        <v/>
      </c>
      <c r="J335" s="77" t="str">
        <f t="shared" si="1267"/>
        <v/>
      </c>
      <c r="K335" s="132" t="str">
        <f>IF(D335="","",D335*'Table 2'!D335)</f>
        <v/>
      </c>
      <c r="L335" s="68" t="s">
        <v>23</v>
      </c>
      <c r="M335" s="135" t="str">
        <f>IF(D335="","",F335*'Table 2'!D335)</f>
        <v/>
      </c>
      <c r="N335" s="71" t="str">
        <f t="shared" si="1268"/>
        <v/>
      </c>
      <c r="O335" s="14" t="str">
        <f t="shared" ref="O335" si="1515">IF(D335="","",AVERAGE(K332:K336))</f>
        <v/>
      </c>
      <c r="P335" s="73" t="str">
        <f t="shared" ref="P335" si="1516">IF(D335="","",_xlfn.STDEV.S(K332:K336))</f>
        <v/>
      </c>
      <c r="Q335" s="9" t="str">
        <f t="shared" si="1271"/>
        <v/>
      </c>
      <c r="R335" s="126" t="str">
        <f>IF(K335="","",K335/VLOOKUP('Table 3'!A335,'Table 1'!$A$3:$E$999,5,FALSE))</f>
        <v/>
      </c>
      <c r="S335" s="58" t="s">
        <v>23</v>
      </c>
      <c r="T335" s="52" t="str">
        <f>IF(M335="","",M335/VLOOKUP(A335,'Table 1'!$A$3:$E$999,5,FALSE))</f>
        <v/>
      </c>
    </row>
    <row r="336" spans="1:20" s="139" customFormat="1" ht="16" thickBot="1" x14ac:dyDescent="0.25">
      <c r="A336" s="29" t="str">
        <f t="shared" ref="A336" si="1517">IF(A332="","",A332)</f>
        <v/>
      </c>
      <c r="B336" s="29"/>
      <c r="C336" s="29" t="str">
        <f>IF(A336="","",LOOKUP(A336,'Table 1'!$A$3:$A$9999,'Table 1'!$I$3:$I$9999))</f>
        <v/>
      </c>
      <c r="D336" s="122"/>
      <c r="E336" s="67" t="s">
        <v>23</v>
      </c>
      <c r="F336" s="81"/>
      <c r="G336" s="72" t="str">
        <f t="shared" si="1264"/>
        <v/>
      </c>
      <c r="H336" s="78" t="str">
        <f t="shared" ref="H336" si="1518">IF(D336="","",AVERAGE(D332:D336))</f>
        <v/>
      </c>
      <c r="I336" s="93" t="str">
        <f t="shared" ref="I336" si="1519">IF(D336="","",_xlfn.STDEV.S(D332:D336))</f>
        <v/>
      </c>
      <c r="J336" s="78" t="str">
        <f t="shared" si="1267"/>
        <v/>
      </c>
      <c r="K336" s="133" t="str">
        <f>IF(D336="","",D336*'Table 2'!D336)</f>
        <v/>
      </c>
      <c r="L336" s="67" t="s">
        <v>23</v>
      </c>
      <c r="M336" s="136" t="str">
        <f>IF(D336="","",F336*'Table 2'!D336)</f>
        <v/>
      </c>
      <c r="N336" s="72" t="str">
        <f t="shared" si="1268"/>
        <v/>
      </c>
      <c r="O336" s="13" t="str">
        <f t="shared" ref="O336" si="1520">IF(D336="","",AVERAGE(K332:K336))</f>
        <v/>
      </c>
      <c r="P336" s="74" t="str">
        <f t="shared" ref="P336" si="1521">IF(D336="","",_xlfn.STDEV.S(K332:K336))</f>
        <v/>
      </c>
      <c r="Q336" s="8" t="str">
        <f t="shared" si="1271"/>
        <v/>
      </c>
      <c r="R336" s="127" t="str">
        <f>IF(K336="","",K336/VLOOKUP('Table 3'!A336,'Table 1'!$A$3:$E$999,5,FALSE))</f>
        <v/>
      </c>
      <c r="S336" s="57" t="s">
        <v>23</v>
      </c>
      <c r="T336" s="51" t="str">
        <f>IF(M336="","",M336/VLOOKUP(A336,'Table 1'!$A$3:$E$999,5,FALSE))</f>
        <v/>
      </c>
    </row>
    <row r="337" spans="1:20" s="139" customFormat="1" x14ac:dyDescent="0.2">
      <c r="A337" s="113"/>
      <c r="B337" s="113"/>
      <c r="C337" s="31" t="str">
        <f>IF(A337="","",LOOKUP(A337,'Table 1'!$A$3:$A$9999,'Table 1'!$I$3:$I$9999))</f>
        <v/>
      </c>
      <c r="D337" s="120"/>
      <c r="E337" s="66" t="s">
        <v>23</v>
      </c>
      <c r="F337" s="79"/>
      <c r="G337" s="70" t="str">
        <f t="shared" si="1264"/>
        <v/>
      </c>
      <c r="H337" s="76" t="str">
        <f t="shared" ref="H337" si="1522">IF(D337="","",AVERAGE(D337:D341))</f>
        <v/>
      </c>
      <c r="I337" s="76" t="str">
        <f t="shared" ref="I337" si="1523">IF(D337="","",_xlfn.STDEV.S(D337:D341))</f>
        <v/>
      </c>
      <c r="J337" s="76" t="str">
        <f t="shared" si="1267"/>
        <v/>
      </c>
      <c r="K337" s="131" t="str">
        <f>IF(D337="","",D337*'Table 2'!D337)</f>
        <v/>
      </c>
      <c r="L337" s="66" t="s">
        <v>23</v>
      </c>
      <c r="M337" s="134" t="str">
        <f>IF(D337="","",F337*'Table 2'!D337)</f>
        <v/>
      </c>
      <c r="N337" s="70" t="str">
        <f t="shared" si="1268"/>
        <v/>
      </c>
      <c r="O337" s="15" t="str">
        <f t="shared" ref="O337" si="1524">IF(D337="","",AVERAGE(K337:K341))</f>
        <v/>
      </c>
      <c r="P337" s="15" t="str">
        <f t="shared" ref="P337" si="1525">IF(D337="","",_xlfn.STDEV.S(K337:K341))</f>
        <v/>
      </c>
      <c r="Q337" s="10" t="str">
        <f t="shared" si="1271"/>
        <v/>
      </c>
      <c r="R337" s="137" t="str">
        <f>IF(K337="","",K337/VLOOKUP('Table 3'!A337,'Table 1'!$A$3:$E$999,5,FALSE))</f>
        <v/>
      </c>
      <c r="S337" s="59" t="s">
        <v>23</v>
      </c>
      <c r="T337" s="53" t="str">
        <f>IF(M337="","",M337/VLOOKUP(A337,'Table 1'!$A$3:$E$999,5,FALSE))</f>
        <v/>
      </c>
    </row>
    <row r="338" spans="1:20" s="139" customFormat="1" x14ac:dyDescent="0.2">
      <c r="A338" s="30" t="str">
        <f t="shared" ref="A338" si="1526">IF(A337="","",A337)</f>
        <v/>
      </c>
      <c r="B338" s="30"/>
      <c r="C338" s="30" t="str">
        <f>IF(A338="","",LOOKUP(A338,'Table 1'!$A$3:$A$9999,'Table 1'!$I$3:$I$9999))</f>
        <v/>
      </c>
      <c r="D338" s="121"/>
      <c r="E338" s="68" t="s">
        <v>23</v>
      </c>
      <c r="F338" s="80"/>
      <c r="G338" s="71" t="str">
        <f t="shared" si="1264"/>
        <v/>
      </c>
      <c r="H338" s="77" t="str">
        <f t="shared" ref="H338" si="1527">IF(D338="","",AVERAGE(D337:D341))</f>
        <v/>
      </c>
      <c r="I338" s="94" t="str">
        <f t="shared" ref="I338" si="1528">IF(D338="","",_xlfn.STDEV.S(D337:D341))</f>
        <v/>
      </c>
      <c r="J338" s="77" t="str">
        <f t="shared" si="1267"/>
        <v/>
      </c>
      <c r="K338" s="132" t="str">
        <f>IF(D338="","",D338*'Table 2'!D338)</f>
        <v/>
      </c>
      <c r="L338" s="68" t="s">
        <v>23</v>
      </c>
      <c r="M338" s="135" t="str">
        <f>IF(D338="","",F338*'Table 2'!D338)</f>
        <v/>
      </c>
      <c r="N338" s="71" t="str">
        <f t="shared" si="1268"/>
        <v/>
      </c>
      <c r="O338" s="14" t="str">
        <f t="shared" ref="O338" si="1529">IF(D338="","",AVERAGE(K337:K341))</f>
        <v/>
      </c>
      <c r="P338" s="73" t="str">
        <f t="shared" ref="P338" si="1530">IF(D338="","",_xlfn.STDEV.S(K337:K341))</f>
        <v/>
      </c>
      <c r="Q338" s="9" t="str">
        <f t="shared" si="1271"/>
        <v/>
      </c>
      <c r="R338" s="126" t="str">
        <f>IF(K338="","",K338/VLOOKUP('Table 3'!A338,'Table 1'!$A$3:$E$999,5,FALSE))</f>
        <v/>
      </c>
      <c r="S338" s="58" t="s">
        <v>23</v>
      </c>
      <c r="T338" s="52" t="str">
        <f>IF(M338="","",M338/VLOOKUP(A338,'Table 1'!$A$3:$E$999,5,FALSE))</f>
        <v/>
      </c>
    </row>
    <row r="339" spans="1:20" s="139" customFormat="1" x14ac:dyDescent="0.2">
      <c r="A339" s="30" t="str">
        <f t="shared" ref="A339" si="1531">IF(A337="","",A337)</f>
        <v/>
      </c>
      <c r="B339" s="30"/>
      <c r="C339" s="30" t="str">
        <f>IF(A339="","",LOOKUP(A339,'Table 1'!$A$3:$A$9999,'Table 1'!$I$3:$I$9999))</f>
        <v/>
      </c>
      <c r="D339" s="121"/>
      <c r="E339" s="68" t="s">
        <v>23</v>
      </c>
      <c r="F339" s="80"/>
      <c r="G339" s="71" t="str">
        <f t="shared" si="1264"/>
        <v/>
      </c>
      <c r="H339" s="77" t="str">
        <f t="shared" ref="H339" si="1532">IF(D339="","",AVERAGE(D337:D341))</f>
        <v/>
      </c>
      <c r="I339" s="94" t="str">
        <f t="shared" ref="I339" si="1533">IF(D339="","",_xlfn.STDEV.S(D337:D341))</f>
        <v/>
      </c>
      <c r="J339" s="77" t="str">
        <f t="shared" si="1267"/>
        <v/>
      </c>
      <c r="K339" s="132" t="str">
        <f>IF(D339="","",D339*'Table 2'!D339)</f>
        <v/>
      </c>
      <c r="L339" s="68" t="s">
        <v>23</v>
      </c>
      <c r="M339" s="135" t="str">
        <f>IF(D339="","",F339*'Table 2'!D339)</f>
        <v/>
      </c>
      <c r="N339" s="71" t="str">
        <f t="shared" si="1268"/>
        <v/>
      </c>
      <c r="O339" s="14" t="str">
        <f t="shared" ref="O339" si="1534">IF(D339="","",AVERAGE(K337:K341))</f>
        <v/>
      </c>
      <c r="P339" s="73" t="str">
        <f t="shared" ref="P339" si="1535">IF(D339="","",_xlfn.STDEV.S(K337:K341))</f>
        <v/>
      </c>
      <c r="Q339" s="9" t="str">
        <f t="shared" si="1271"/>
        <v/>
      </c>
      <c r="R339" s="126" t="str">
        <f>IF(K339="","",K339/VLOOKUP('Table 3'!A339,'Table 1'!$A$3:$E$999,5,FALSE))</f>
        <v/>
      </c>
      <c r="S339" s="58" t="s">
        <v>23</v>
      </c>
      <c r="T339" s="52" t="str">
        <f>IF(M339="","",M339/VLOOKUP(A339,'Table 1'!$A$3:$E$999,5,FALSE))</f>
        <v/>
      </c>
    </row>
    <row r="340" spans="1:20" s="139" customFormat="1" x14ac:dyDescent="0.2">
      <c r="A340" s="30" t="str">
        <f t="shared" ref="A340" si="1536">IF(A337="","",A337)</f>
        <v/>
      </c>
      <c r="B340" s="30"/>
      <c r="C340" s="30" t="str">
        <f>IF(A340="","",LOOKUP(A340,'Table 1'!$A$3:$A$9999,'Table 1'!$I$3:$I$9999))</f>
        <v/>
      </c>
      <c r="D340" s="121"/>
      <c r="E340" s="68" t="s">
        <v>23</v>
      </c>
      <c r="F340" s="80"/>
      <c r="G340" s="71" t="str">
        <f t="shared" si="1264"/>
        <v/>
      </c>
      <c r="H340" s="77" t="str">
        <f t="shared" ref="H340" si="1537">IF(D340="","",AVERAGE(D337:D341))</f>
        <v/>
      </c>
      <c r="I340" s="94" t="str">
        <f t="shared" ref="I340" si="1538">IF(D340="","",_xlfn.STDEV.S(D337:D341))</f>
        <v/>
      </c>
      <c r="J340" s="77" t="str">
        <f t="shared" si="1267"/>
        <v/>
      </c>
      <c r="K340" s="132" t="str">
        <f>IF(D340="","",D340*'Table 2'!D340)</f>
        <v/>
      </c>
      <c r="L340" s="68" t="s">
        <v>23</v>
      </c>
      <c r="M340" s="135" t="str">
        <f>IF(D340="","",F340*'Table 2'!D340)</f>
        <v/>
      </c>
      <c r="N340" s="71" t="str">
        <f t="shared" si="1268"/>
        <v/>
      </c>
      <c r="O340" s="14" t="str">
        <f t="shared" ref="O340" si="1539">IF(D340="","",AVERAGE(K337:K341))</f>
        <v/>
      </c>
      <c r="P340" s="73" t="str">
        <f t="shared" ref="P340" si="1540">IF(D340="","",_xlfn.STDEV.S(K337:K341))</f>
        <v/>
      </c>
      <c r="Q340" s="9" t="str">
        <f t="shared" si="1271"/>
        <v/>
      </c>
      <c r="R340" s="126" t="str">
        <f>IF(K340="","",K340/VLOOKUP('Table 3'!A340,'Table 1'!$A$3:$E$999,5,FALSE))</f>
        <v/>
      </c>
      <c r="S340" s="58" t="s">
        <v>23</v>
      </c>
      <c r="T340" s="52" t="str">
        <f>IF(M340="","",M340/VLOOKUP(A340,'Table 1'!$A$3:$E$999,5,FALSE))</f>
        <v/>
      </c>
    </row>
    <row r="341" spans="1:20" s="139" customFormat="1" ht="16" thickBot="1" x14ac:dyDescent="0.25">
      <c r="A341" s="29" t="str">
        <f t="shared" ref="A341" si="1541">IF(A337="","",A337)</f>
        <v/>
      </c>
      <c r="B341" s="29"/>
      <c r="C341" s="29" t="str">
        <f>IF(A341="","",LOOKUP(A341,'Table 1'!$A$3:$A$9999,'Table 1'!$I$3:$I$9999))</f>
        <v/>
      </c>
      <c r="D341" s="122"/>
      <c r="E341" s="67" t="s">
        <v>23</v>
      </c>
      <c r="F341" s="81"/>
      <c r="G341" s="72" t="str">
        <f t="shared" si="1264"/>
        <v/>
      </c>
      <c r="H341" s="78" t="str">
        <f t="shared" ref="H341" si="1542">IF(D341="","",AVERAGE(D337:D341))</f>
        <v/>
      </c>
      <c r="I341" s="93" t="str">
        <f t="shared" ref="I341" si="1543">IF(D341="","",_xlfn.STDEV.S(D337:D341))</f>
        <v/>
      </c>
      <c r="J341" s="78" t="str">
        <f t="shared" si="1267"/>
        <v/>
      </c>
      <c r="K341" s="133" t="str">
        <f>IF(D341="","",D341*'Table 2'!D341)</f>
        <v/>
      </c>
      <c r="L341" s="67" t="s">
        <v>23</v>
      </c>
      <c r="M341" s="136" t="str">
        <f>IF(D341="","",F341*'Table 2'!D341)</f>
        <v/>
      </c>
      <c r="N341" s="72" t="str">
        <f t="shared" si="1268"/>
        <v/>
      </c>
      <c r="O341" s="13" t="str">
        <f t="shared" ref="O341" si="1544">IF(D341="","",AVERAGE(K337:K341))</f>
        <v/>
      </c>
      <c r="P341" s="74" t="str">
        <f t="shared" ref="P341" si="1545">IF(D341="","",_xlfn.STDEV.S(K337:K341))</f>
        <v/>
      </c>
      <c r="Q341" s="8" t="str">
        <f t="shared" si="1271"/>
        <v/>
      </c>
      <c r="R341" s="127" t="str">
        <f>IF(K341="","",K341/VLOOKUP('Table 3'!A341,'Table 1'!$A$3:$E$999,5,FALSE))</f>
        <v/>
      </c>
      <c r="S341" s="57" t="s">
        <v>23</v>
      </c>
      <c r="T341" s="51" t="str">
        <f>IF(M341="","",M341/VLOOKUP(A341,'Table 1'!$A$3:$E$999,5,FALSE))</f>
        <v/>
      </c>
    </row>
    <row r="342" spans="1:20" s="139" customFormat="1" x14ac:dyDescent="0.2">
      <c r="A342" s="113"/>
      <c r="B342" s="113"/>
      <c r="C342" s="31" t="str">
        <f>IF(A342="","",LOOKUP(A342,'Table 1'!$A$3:$A$9999,'Table 1'!$I$3:$I$9999))</f>
        <v/>
      </c>
      <c r="D342" s="120"/>
      <c r="E342" s="66" t="s">
        <v>23</v>
      </c>
      <c r="F342" s="79"/>
      <c r="G342" s="70" t="str">
        <f t="shared" si="1264"/>
        <v/>
      </c>
      <c r="H342" s="76" t="str">
        <f t="shared" ref="H342" si="1546">IF(D342="","",AVERAGE(D342:D346))</f>
        <v/>
      </c>
      <c r="I342" s="76" t="str">
        <f t="shared" ref="I342" si="1547">IF(D342="","",_xlfn.STDEV.S(D342:D346))</f>
        <v/>
      </c>
      <c r="J342" s="76" t="str">
        <f t="shared" si="1267"/>
        <v/>
      </c>
      <c r="K342" s="131" t="str">
        <f>IF(D342="","",D342*'Table 2'!D342)</f>
        <v/>
      </c>
      <c r="L342" s="66" t="s">
        <v>23</v>
      </c>
      <c r="M342" s="134" t="str">
        <f>IF(D342="","",F342*'Table 2'!D342)</f>
        <v/>
      </c>
      <c r="N342" s="70" t="str">
        <f t="shared" si="1268"/>
        <v/>
      </c>
      <c r="O342" s="15" t="str">
        <f t="shared" ref="O342" si="1548">IF(D342="","",AVERAGE(K342:K346))</f>
        <v/>
      </c>
      <c r="P342" s="15" t="str">
        <f t="shared" ref="P342" si="1549">IF(D342="","",_xlfn.STDEV.S(K342:K346))</f>
        <v/>
      </c>
      <c r="Q342" s="10" t="str">
        <f t="shared" si="1271"/>
        <v/>
      </c>
      <c r="R342" s="137" t="str">
        <f>IF(K342="","",K342/VLOOKUP('Table 3'!A342,'Table 1'!$A$3:$E$999,5,FALSE))</f>
        <v/>
      </c>
      <c r="S342" s="59" t="s">
        <v>23</v>
      </c>
      <c r="T342" s="53" t="str">
        <f>IF(M342="","",M342/VLOOKUP(A342,'Table 1'!$A$3:$E$999,5,FALSE))</f>
        <v/>
      </c>
    </row>
    <row r="343" spans="1:20" s="139" customFormat="1" x14ac:dyDescent="0.2">
      <c r="A343" s="30" t="str">
        <f t="shared" ref="A343" si="1550">IF(A342="","",A342)</f>
        <v/>
      </c>
      <c r="B343" s="30"/>
      <c r="C343" s="30" t="str">
        <f>IF(A343="","",LOOKUP(A343,'Table 1'!$A$3:$A$9999,'Table 1'!$I$3:$I$9999))</f>
        <v/>
      </c>
      <c r="D343" s="121"/>
      <c r="E343" s="68" t="s">
        <v>23</v>
      </c>
      <c r="F343" s="80"/>
      <c r="G343" s="71" t="str">
        <f t="shared" si="1264"/>
        <v/>
      </c>
      <c r="H343" s="77" t="str">
        <f t="shared" ref="H343" si="1551">IF(D343="","",AVERAGE(D342:D346))</f>
        <v/>
      </c>
      <c r="I343" s="94" t="str">
        <f t="shared" ref="I343" si="1552">IF(D343="","",_xlfn.STDEV.S(D342:D346))</f>
        <v/>
      </c>
      <c r="J343" s="77" t="str">
        <f t="shared" si="1267"/>
        <v/>
      </c>
      <c r="K343" s="132" t="str">
        <f>IF(D343="","",D343*'Table 2'!D343)</f>
        <v/>
      </c>
      <c r="L343" s="68" t="s">
        <v>23</v>
      </c>
      <c r="M343" s="135" t="str">
        <f>IF(D343="","",F343*'Table 2'!D343)</f>
        <v/>
      </c>
      <c r="N343" s="71" t="str">
        <f t="shared" si="1268"/>
        <v/>
      </c>
      <c r="O343" s="14" t="str">
        <f t="shared" ref="O343" si="1553">IF(D343="","",AVERAGE(K342:K346))</f>
        <v/>
      </c>
      <c r="P343" s="73" t="str">
        <f t="shared" ref="P343" si="1554">IF(D343="","",_xlfn.STDEV.S(K342:K346))</f>
        <v/>
      </c>
      <c r="Q343" s="9" t="str">
        <f t="shared" si="1271"/>
        <v/>
      </c>
      <c r="R343" s="126" t="str">
        <f>IF(K343="","",K343/VLOOKUP('Table 3'!A343,'Table 1'!$A$3:$E$999,5,FALSE))</f>
        <v/>
      </c>
      <c r="S343" s="58" t="s">
        <v>23</v>
      </c>
      <c r="T343" s="52" t="str">
        <f>IF(M343="","",M343/VLOOKUP(A343,'Table 1'!$A$3:$E$999,5,FALSE))</f>
        <v/>
      </c>
    </row>
    <row r="344" spans="1:20" s="139" customFormat="1" x14ac:dyDescent="0.2">
      <c r="A344" s="30" t="str">
        <f t="shared" ref="A344" si="1555">IF(A342="","",A342)</f>
        <v/>
      </c>
      <c r="B344" s="30"/>
      <c r="C344" s="30" t="str">
        <f>IF(A344="","",LOOKUP(A344,'Table 1'!$A$3:$A$9999,'Table 1'!$I$3:$I$9999))</f>
        <v/>
      </c>
      <c r="D344" s="121"/>
      <c r="E344" s="68" t="s">
        <v>23</v>
      </c>
      <c r="F344" s="80"/>
      <c r="G344" s="71" t="str">
        <f t="shared" si="1264"/>
        <v/>
      </c>
      <c r="H344" s="77" t="str">
        <f t="shared" ref="H344" si="1556">IF(D344="","",AVERAGE(D342:D346))</f>
        <v/>
      </c>
      <c r="I344" s="94" t="str">
        <f t="shared" ref="I344" si="1557">IF(D344="","",_xlfn.STDEV.S(D342:D346))</f>
        <v/>
      </c>
      <c r="J344" s="77" t="str">
        <f t="shared" si="1267"/>
        <v/>
      </c>
      <c r="K344" s="132" t="str">
        <f>IF(D344="","",D344*'Table 2'!D344)</f>
        <v/>
      </c>
      <c r="L344" s="68" t="s">
        <v>23</v>
      </c>
      <c r="M344" s="135" t="str">
        <f>IF(D344="","",F344*'Table 2'!D344)</f>
        <v/>
      </c>
      <c r="N344" s="71" t="str">
        <f t="shared" si="1268"/>
        <v/>
      </c>
      <c r="O344" s="14" t="str">
        <f t="shared" ref="O344" si="1558">IF(D344="","",AVERAGE(K342:K346))</f>
        <v/>
      </c>
      <c r="P344" s="73" t="str">
        <f t="shared" ref="P344" si="1559">IF(D344="","",_xlfn.STDEV.S(K342:K346))</f>
        <v/>
      </c>
      <c r="Q344" s="9" t="str">
        <f t="shared" si="1271"/>
        <v/>
      </c>
      <c r="R344" s="126" t="str">
        <f>IF(K344="","",K344/VLOOKUP('Table 3'!A344,'Table 1'!$A$3:$E$999,5,FALSE))</f>
        <v/>
      </c>
      <c r="S344" s="58" t="s">
        <v>23</v>
      </c>
      <c r="T344" s="52" t="str">
        <f>IF(M344="","",M344/VLOOKUP(A344,'Table 1'!$A$3:$E$999,5,FALSE))</f>
        <v/>
      </c>
    </row>
    <row r="345" spans="1:20" s="139" customFormat="1" x14ac:dyDescent="0.2">
      <c r="A345" s="30" t="str">
        <f t="shared" ref="A345" si="1560">IF(A342="","",A342)</f>
        <v/>
      </c>
      <c r="B345" s="30"/>
      <c r="C345" s="30" t="str">
        <f>IF(A345="","",LOOKUP(A345,'Table 1'!$A$3:$A$9999,'Table 1'!$I$3:$I$9999))</f>
        <v/>
      </c>
      <c r="D345" s="121"/>
      <c r="E345" s="68" t="s">
        <v>23</v>
      </c>
      <c r="F345" s="80"/>
      <c r="G345" s="71" t="str">
        <f t="shared" si="1264"/>
        <v/>
      </c>
      <c r="H345" s="77" t="str">
        <f t="shared" ref="H345" si="1561">IF(D345="","",AVERAGE(D342:D346))</f>
        <v/>
      </c>
      <c r="I345" s="94" t="str">
        <f t="shared" ref="I345" si="1562">IF(D345="","",_xlfn.STDEV.S(D342:D346))</f>
        <v/>
      </c>
      <c r="J345" s="77" t="str">
        <f t="shared" si="1267"/>
        <v/>
      </c>
      <c r="K345" s="132" t="str">
        <f>IF(D345="","",D345*'Table 2'!D345)</f>
        <v/>
      </c>
      <c r="L345" s="68" t="s">
        <v>23</v>
      </c>
      <c r="M345" s="135" t="str">
        <f>IF(D345="","",F345*'Table 2'!D345)</f>
        <v/>
      </c>
      <c r="N345" s="71" t="str">
        <f t="shared" si="1268"/>
        <v/>
      </c>
      <c r="O345" s="14" t="str">
        <f t="shared" ref="O345" si="1563">IF(D345="","",AVERAGE(K342:K346))</f>
        <v/>
      </c>
      <c r="P345" s="73" t="str">
        <f t="shared" ref="P345" si="1564">IF(D345="","",_xlfn.STDEV.S(K342:K346))</f>
        <v/>
      </c>
      <c r="Q345" s="9" t="str">
        <f t="shared" si="1271"/>
        <v/>
      </c>
      <c r="R345" s="126" t="str">
        <f>IF(K345="","",K345/VLOOKUP('Table 3'!A345,'Table 1'!$A$3:$E$999,5,FALSE))</f>
        <v/>
      </c>
      <c r="S345" s="58" t="s">
        <v>23</v>
      </c>
      <c r="T345" s="52" t="str">
        <f>IF(M345="","",M345/VLOOKUP(A345,'Table 1'!$A$3:$E$999,5,FALSE))</f>
        <v/>
      </c>
    </row>
    <row r="346" spans="1:20" s="139" customFormat="1" ht="16" thickBot="1" x14ac:dyDescent="0.25">
      <c r="A346" s="29" t="str">
        <f t="shared" ref="A346" si="1565">IF(A342="","",A342)</f>
        <v/>
      </c>
      <c r="B346" s="29"/>
      <c r="C346" s="29" t="str">
        <f>IF(A346="","",LOOKUP(A346,'Table 1'!$A$3:$A$9999,'Table 1'!$I$3:$I$9999))</f>
        <v/>
      </c>
      <c r="D346" s="122"/>
      <c r="E346" s="67" t="s">
        <v>23</v>
      </c>
      <c r="F346" s="81"/>
      <c r="G346" s="72" t="str">
        <f t="shared" si="1264"/>
        <v/>
      </c>
      <c r="H346" s="78" t="str">
        <f t="shared" ref="H346" si="1566">IF(D346="","",AVERAGE(D342:D346))</f>
        <v/>
      </c>
      <c r="I346" s="93" t="str">
        <f t="shared" ref="I346" si="1567">IF(D346="","",_xlfn.STDEV.S(D342:D346))</f>
        <v/>
      </c>
      <c r="J346" s="78" t="str">
        <f t="shared" si="1267"/>
        <v/>
      </c>
      <c r="K346" s="133" t="str">
        <f>IF(D346="","",D346*'Table 2'!D346)</f>
        <v/>
      </c>
      <c r="L346" s="67" t="s">
        <v>23</v>
      </c>
      <c r="M346" s="136" t="str">
        <f>IF(D346="","",F346*'Table 2'!D346)</f>
        <v/>
      </c>
      <c r="N346" s="72" t="str">
        <f t="shared" si="1268"/>
        <v/>
      </c>
      <c r="O346" s="13" t="str">
        <f t="shared" ref="O346" si="1568">IF(D346="","",AVERAGE(K342:K346))</f>
        <v/>
      </c>
      <c r="P346" s="74" t="str">
        <f t="shared" ref="P346" si="1569">IF(D346="","",_xlfn.STDEV.S(K342:K346))</f>
        <v/>
      </c>
      <c r="Q346" s="8" t="str">
        <f t="shared" si="1271"/>
        <v/>
      </c>
      <c r="R346" s="127" t="str">
        <f>IF(K346="","",K346/VLOOKUP('Table 3'!A346,'Table 1'!$A$3:$E$999,5,FALSE))</f>
        <v/>
      </c>
      <c r="S346" s="57" t="s">
        <v>23</v>
      </c>
      <c r="T346" s="51" t="str">
        <f>IF(M346="","",M346/VLOOKUP(A346,'Table 1'!$A$3:$E$999,5,FALSE))</f>
        <v/>
      </c>
    </row>
    <row r="347" spans="1:20" s="139" customFormat="1" x14ac:dyDescent="0.2">
      <c r="A347" s="113"/>
      <c r="B347" s="113"/>
      <c r="C347" s="31" t="str">
        <f>IF(A347="","",LOOKUP(A347,'Table 1'!$A$3:$A$9999,'Table 1'!$I$3:$I$9999))</f>
        <v/>
      </c>
      <c r="D347" s="120"/>
      <c r="E347" s="66" t="s">
        <v>23</v>
      </c>
      <c r="F347" s="79"/>
      <c r="G347" s="70" t="str">
        <f t="shared" si="1264"/>
        <v/>
      </c>
      <c r="H347" s="76" t="str">
        <f t="shared" ref="H347" si="1570">IF(D347="","",AVERAGE(D347:D351))</f>
        <v/>
      </c>
      <c r="I347" s="76" t="str">
        <f t="shared" ref="I347" si="1571">IF(D347="","",_xlfn.STDEV.S(D347:D351))</f>
        <v/>
      </c>
      <c r="J347" s="76" t="str">
        <f t="shared" si="1267"/>
        <v/>
      </c>
      <c r="K347" s="131" t="str">
        <f>IF(D347="","",D347*'Table 2'!D347)</f>
        <v/>
      </c>
      <c r="L347" s="66" t="s">
        <v>23</v>
      </c>
      <c r="M347" s="134" t="str">
        <f>IF(D347="","",F347*'Table 2'!D347)</f>
        <v/>
      </c>
      <c r="N347" s="70" t="str">
        <f t="shared" si="1268"/>
        <v/>
      </c>
      <c r="O347" s="15" t="str">
        <f t="shared" ref="O347" si="1572">IF(D347="","",AVERAGE(K347:K351))</f>
        <v/>
      </c>
      <c r="P347" s="15" t="str">
        <f t="shared" ref="P347" si="1573">IF(D347="","",_xlfn.STDEV.S(K347:K351))</f>
        <v/>
      </c>
      <c r="Q347" s="10" t="str">
        <f t="shared" si="1271"/>
        <v/>
      </c>
      <c r="R347" s="137" t="str">
        <f>IF(K347="","",K347/VLOOKUP('Table 3'!A347,'Table 1'!$A$3:$E$999,5,FALSE))</f>
        <v/>
      </c>
      <c r="S347" s="59" t="s">
        <v>23</v>
      </c>
      <c r="T347" s="53" t="str">
        <f>IF(M347="","",M347/VLOOKUP(A347,'Table 1'!$A$3:$E$999,5,FALSE))</f>
        <v/>
      </c>
    </row>
    <row r="348" spans="1:20" s="139" customFormat="1" x14ac:dyDescent="0.2">
      <c r="A348" s="30" t="str">
        <f t="shared" ref="A348" si="1574">IF(A347="","",A347)</f>
        <v/>
      </c>
      <c r="B348" s="30"/>
      <c r="C348" s="30" t="str">
        <f>IF(A348="","",LOOKUP(A348,'Table 1'!$A$3:$A$9999,'Table 1'!$I$3:$I$9999))</f>
        <v/>
      </c>
      <c r="D348" s="121"/>
      <c r="E348" s="68" t="s">
        <v>23</v>
      </c>
      <c r="F348" s="80"/>
      <c r="G348" s="71" t="str">
        <f t="shared" ref="G348:G411" si="1575">IF(D348="","",(D348-H348)/H348)</f>
        <v/>
      </c>
      <c r="H348" s="77" t="str">
        <f t="shared" ref="H348" si="1576">IF(D348="","",AVERAGE(D347:D351))</f>
        <v/>
      </c>
      <c r="I348" s="94" t="str">
        <f t="shared" ref="I348" si="1577">IF(D348="","",_xlfn.STDEV.S(D347:D351))</f>
        <v/>
      </c>
      <c r="J348" s="77" t="str">
        <f t="shared" ref="J348:J411" si="1578">IF(D348="","",I348/H348)</f>
        <v/>
      </c>
      <c r="K348" s="132" t="str">
        <f>IF(D348="","",D348*'Table 2'!D348)</f>
        <v/>
      </c>
      <c r="L348" s="68" t="s">
        <v>23</v>
      </c>
      <c r="M348" s="135" t="str">
        <f>IF(D348="","",F348*'Table 2'!D348)</f>
        <v/>
      </c>
      <c r="N348" s="71" t="str">
        <f t="shared" ref="N348:N411" si="1579">IF(D348="","",(K348-O348)/O348)</f>
        <v/>
      </c>
      <c r="O348" s="14" t="str">
        <f t="shared" ref="O348" si="1580">IF(D348="","",AVERAGE(K347:K351))</f>
        <v/>
      </c>
      <c r="P348" s="73" t="str">
        <f t="shared" ref="P348" si="1581">IF(D348="","",_xlfn.STDEV.S(K347:K351))</f>
        <v/>
      </c>
      <c r="Q348" s="9" t="str">
        <f t="shared" ref="Q348:Q411" si="1582">IF(D348="","",P348/O348)</f>
        <v/>
      </c>
      <c r="R348" s="126" t="str">
        <f>IF(K348="","",K348/VLOOKUP('Table 3'!A348,'Table 1'!$A$3:$E$999,5,FALSE))</f>
        <v/>
      </c>
      <c r="S348" s="58" t="s">
        <v>23</v>
      </c>
      <c r="T348" s="52" t="str">
        <f>IF(M348="","",M348/VLOOKUP(A348,'Table 1'!$A$3:$E$999,5,FALSE))</f>
        <v/>
      </c>
    </row>
    <row r="349" spans="1:20" s="139" customFormat="1" x14ac:dyDescent="0.2">
      <c r="A349" s="30" t="str">
        <f t="shared" ref="A349" si="1583">IF(A347="","",A347)</f>
        <v/>
      </c>
      <c r="B349" s="30"/>
      <c r="C349" s="30" t="str">
        <f>IF(A349="","",LOOKUP(A349,'Table 1'!$A$3:$A$9999,'Table 1'!$I$3:$I$9999))</f>
        <v/>
      </c>
      <c r="D349" s="121"/>
      <c r="E349" s="68" t="s">
        <v>23</v>
      </c>
      <c r="F349" s="80"/>
      <c r="G349" s="71" t="str">
        <f t="shared" si="1575"/>
        <v/>
      </c>
      <c r="H349" s="77" t="str">
        <f t="shared" ref="H349" si="1584">IF(D349="","",AVERAGE(D347:D351))</f>
        <v/>
      </c>
      <c r="I349" s="94" t="str">
        <f t="shared" ref="I349" si="1585">IF(D349="","",_xlfn.STDEV.S(D347:D351))</f>
        <v/>
      </c>
      <c r="J349" s="77" t="str">
        <f t="shared" si="1578"/>
        <v/>
      </c>
      <c r="K349" s="132" t="str">
        <f>IF(D349="","",D349*'Table 2'!D349)</f>
        <v/>
      </c>
      <c r="L349" s="68" t="s">
        <v>23</v>
      </c>
      <c r="M349" s="135" t="str">
        <f>IF(D349="","",F349*'Table 2'!D349)</f>
        <v/>
      </c>
      <c r="N349" s="71" t="str">
        <f t="shared" si="1579"/>
        <v/>
      </c>
      <c r="O349" s="14" t="str">
        <f t="shared" ref="O349" si="1586">IF(D349="","",AVERAGE(K347:K351))</f>
        <v/>
      </c>
      <c r="P349" s="73" t="str">
        <f t="shared" ref="P349" si="1587">IF(D349="","",_xlfn.STDEV.S(K347:K351))</f>
        <v/>
      </c>
      <c r="Q349" s="9" t="str">
        <f t="shared" si="1582"/>
        <v/>
      </c>
      <c r="R349" s="126" t="str">
        <f>IF(K349="","",K349/VLOOKUP('Table 3'!A349,'Table 1'!$A$3:$E$999,5,FALSE))</f>
        <v/>
      </c>
      <c r="S349" s="58" t="s">
        <v>23</v>
      </c>
      <c r="T349" s="52" t="str">
        <f>IF(M349="","",M349/VLOOKUP(A349,'Table 1'!$A$3:$E$999,5,FALSE))</f>
        <v/>
      </c>
    </row>
    <row r="350" spans="1:20" s="139" customFormat="1" x14ac:dyDescent="0.2">
      <c r="A350" s="30" t="str">
        <f t="shared" ref="A350" si="1588">IF(A347="","",A347)</f>
        <v/>
      </c>
      <c r="B350" s="30"/>
      <c r="C350" s="30" t="str">
        <f>IF(A350="","",LOOKUP(A350,'Table 1'!$A$3:$A$9999,'Table 1'!$I$3:$I$9999))</f>
        <v/>
      </c>
      <c r="D350" s="121"/>
      <c r="E350" s="68" t="s">
        <v>23</v>
      </c>
      <c r="F350" s="80"/>
      <c r="G350" s="71" t="str">
        <f t="shared" si="1575"/>
        <v/>
      </c>
      <c r="H350" s="77" t="str">
        <f t="shared" ref="H350" si="1589">IF(D350="","",AVERAGE(D347:D351))</f>
        <v/>
      </c>
      <c r="I350" s="94" t="str">
        <f t="shared" ref="I350" si="1590">IF(D350="","",_xlfn.STDEV.S(D347:D351))</f>
        <v/>
      </c>
      <c r="J350" s="77" t="str">
        <f t="shared" si="1578"/>
        <v/>
      </c>
      <c r="K350" s="132" t="str">
        <f>IF(D350="","",D350*'Table 2'!D350)</f>
        <v/>
      </c>
      <c r="L350" s="68" t="s">
        <v>23</v>
      </c>
      <c r="M350" s="135" t="str">
        <f>IF(D350="","",F350*'Table 2'!D350)</f>
        <v/>
      </c>
      <c r="N350" s="71" t="str">
        <f t="shared" si="1579"/>
        <v/>
      </c>
      <c r="O350" s="14" t="str">
        <f t="shared" ref="O350" si="1591">IF(D350="","",AVERAGE(K347:K351))</f>
        <v/>
      </c>
      <c r="P350" s="73" t="str">
        <f t="shared" ref="P350" si="1592">IF(D350="","",_xlfn.STDEV.S(K347:K351))</f>
        <v/>
      </c>
      <c r="Q350" s="9" t="str">
        <f t="shared" si="1582"/>
        <v/>
      </c>
      <c r="R350" s="126" t="str">
        <f>IF(K350="","",K350/VLOOKUP('Table 3'!A350,'Table 1'!$A$3:$E$999,5,FALSE))</f>
        <v/>
      </c>
      <c r="S350" s="58" t="s">
        <v>23</v>
      </c>
      <c r="T350" s="52" t="str">
        <f>IF(M350="","",M350/VLOOKUP(A350,'Table 1'!$A$3:$E$999,5,FALSE))</f>
        <v/>
      </c>
    </row>
    <row r="351" spans="1:20" s="139" customFormat="1" ht="16" thickBot="1" x14ac:dyDescent="0.25">
      <c r="A351" s="29" t="str">
        <f t="shared" ref="A351" si="1593">IF(A347="","",A347)</f>
        <v/>
      </c>
      <c r="B351" s="29"/>
      <c r="C351" s="29" t="str">
        <f>IF(A351="","",LOOKUP(A351,'Table 1'!$A$3:$A$9999,'Table 1'!$I$3:$I$9999))</f>
        <v/>
      </c>
      <c r="D351" s="122"/>
      <c r="E351" s="67" t="s">
        <v>23</v>
      </c>
      <c r="F351" s="81"/>
      <c r="G351" s="72" t="str">
        <f t="shared" si="1575"/>
        <v/>
      </c>
      <c r="H351" s="78" t="str">
        <f t="shared" ref="H351" si="1594">IF(D351="","",AVERAGE(D347:D351))</f>
        <v/>
      </c>
      <c r="I351" s="93" t="str">
        <f t="shared" ref="I351" si="1595">IF(D351="","",_xlfn.STDEV.S(D347:D351))</f>
        <v/>
      </c>
      <c r="J351" s="78" t="str">
        <f t="shared" si="1578"/>
        <v/>
      </c>
      <c r="K351" s="133" t="str">
        <f>IF(D351="","",D351*'Table 2'!D351)</f>
        <v/>
      </c>
      <c r="L351" s="67" t="s">
        <v>23</v>
      </c>
      <c r="M351" s="136" t="str">
        <f>IF(D351="","",F351*'Table 2'!D351)</f>
        <v/>
      </c>
      <c r="N351" s="72" t="str">
        <f t="shared" si="1579"/>
        <v/>
      </c>
      <c r="O351" s="13" t="str">
        <f t="shared" ref="O351" si="1596">IF(D351="","",AVERAGE(K347:K351))</f>
        <v/>
      </c>
      <c r="P351" s="74" t="str">
        <f t="shared" ref="P351" si="1597">IF(D351="","",_xlfn.STDEV.S(K347:K351))</f>
        <v/>
      </c>
      <c r="Q351" s="8" t="str">
        <f t="shared" si="1582"/>
        <v/>
      </c>
      <c r="R351" s="127" t="str">
        <f>IF(K351="","",K351/VLOOKUP('Table 3'!A351,'Table 1'!$A$3:$E$999,5,FALSE))</f>
        <v/>
      </c>
      <c r="S351" s="57" t="s">
        <v>23</v>
      </c>
      <c r="T351" s="51" t="str">
        <f>IF(M351="","",M351/VLOOKUP(A351,'Table 1'!$A$3:$E$999,5,FALSE))</f>
        <v/>
      </c>
    </row>
    <row r="352" spans="1:20" s="139" customFormat="1" x14ac:dyDescent="0.2">
      <c r="A352" s="113"/>
      <c r="B352" s="113"/>
      <c r="C352" s="31" t="str">
        <f>IF(A352="","",LOOKUP(A352,'Table 1'!$A$3:$A$9999,'Table 1'!$I$3:$I$9999))</f>
        <v/>
      </c>
      <c r="D352" s="120"/>
      <c r="E352" s="66" t="s">
        <v>23</v>
      </c>
      <c r="F352" s="79"/>
      <c r="G352" s="70" t="str">
        <f t="shared" si="1575"/>
        <v/>
      </c>
      <c r="H352" s="76" t="str">
        <f t="shared" ref="H352" si="1598">IF(D352="","",AVERAGE(D352:D356))</f>
        <v/>
      </c>
      <c r="I352" s="76" t="str">
        <f t="shared" ref="I352" si="1599">IF(D352="","",_xlfn.STDEV.S(D352:D356))</f>
        <v/>
      </c>
      <c r="J352" s="76" t="str">
        <f t="shared" si="1578"/>
        <v/>
      </c>
      <c r="K352" s="131" t="str">
        <f>IF(D352="","",D352*'Table 2'!D352)</f>
        <v/>
      </c>
      <c r="L352" s="66" t="s">
        <v>23</v>
      </c>
      <c r="M352" s="134" t="str">
        <f>IF(D352="","",F352*'Table 2'!D352)</f>
        <v/>
      </c>
      <c r="N352" s="70" t="str">
        <f t="shared" si="1579"/>
        <v/>
      </c>
      <c r="O352" s="15" t="str">
        <f t="shared" ref="O352" si="1600">IF(D352="","",AVERAGE(K352:K356))</f>
        <v/>
      </c>
      <c r="P352" s="15" t="str">
        <f t="shared" ref="P352" si="1601">IF(D352="","",_xlfn.STDEV.S(K352:K356))</f>
        <v/>
      </c>
      <c r="Q352" s="10" t="str">
        <f t="shared" si="1582"/>
        <v/>
      </c>
      <c r="R352" s="137" t="str">
        <f>IF(K352="","",K352/VLOOKUP('Table 3'!A352,'Table 1'!$A$3:$E$999,5,FALSE))</f>
        <v/>
      </c>
      <c r="S352" s="59" t="s">
        <v>23</v>
      </c>
      <c r="T352" s="53" t="str">
        <f>IF(M352="","",M352/VLOOKUP(A352,'Table 1'!$A$3:$E$999,5,FALSE))</f>
        <v/>
      </c>
    </row>
    <row r="353" spans="1:20" s="139" customFormat="1" x14ac:dyDescent="0.2">
      <c r="A353" s="30" t="str">
        <f t="shared" ref="A353" si="1602">IF(A352="","",A352)</f>
        <v/>
      </c>
      <c r="B353" s="30"/>
      <c r="C353" s="30" t="str">
        <f>IF(A353="","",LOOKUP(A353,'Table 1'!$A$3:$A$9999,'Table 1'!$I$3:$I$9999))</f>
        <v/>
      </c>
      <c r="D353" s="121"/>
      <c r="E353" s="68" t="s">
        <v>23</v>
      </c>
      <c r="F353" s="80"/>
      <c r="G353" s="71" t="str">
        <f t="shared" si="1575"/>
        <v/>
      </c>
      <c r="H353" s="77" t="str">
        <f t="shared" ref="H353" si="1603">IF(D353="","",AVERAGE(D352:D356))</f>
        <v/>
      </c>
      <c r="I353" s="94" t="str">
        <f t="shared" ref="I353" si="1604">IF(D353="","",_xlfn.STDEV.S(D352:D356))</f>
        <v/>
      </c>
      <c r="J353" s="77" t="str">
        <f t="shared" si="1578"/>
        <v/>
      </c>
      <c r="K353" s="132" t="str">
        <f>IF(D353="","",D353*'Table 2'!D353)</f>
        <v/>
      </c>
      <c r="L353" s="68" t="s">
        <v>23</v>
      </c>
      <c r="M353" s="135" t="str">
        <f>IF(D353="","",F353*'Table 2'!D353)</f>
        <v/>
      </c>
      <c r="N353" s="71" t="str">
        <f t="shared" si="1579"/>
        <v/>
      </c>
      <c r="O353" s="14" t="str">
        <f t="shared" ref="O353" si="1605">IF(D353="","",AVERAGE(K352:K356))</f>
        <v/>
      </c>
      <c r="P353" s="73" t="str">
        <f t="shared" ref="P353" si="1606">IF(D353="","",_xlfn.STDEV.S(K352:K356))</f>
        <v/>
      </c>
      <c r="Q353" s="9" t="str">
        <f t="shared" si="1582"/>
        <v/>
      </c>
      <c r="R353" s="126" t="str">
        <f>IF(K353="","",K353/VLOOKUP('Table 3'!A353,'Table 1'!$A$3:$E$999,5,FALSE))</f>
        <v/>
      </c>
      <c r="S353" s="58" t="s">
        <v>23</v>
      </c>
      <c r="T353" s="52" t="str">
        <f>IF(M353="","",M353/VLOOKUP(A353,'Table 1'!$A$3:$E$999,5,FALSE))</f>
        <v/>
      </c>
    </row>
    <row r="354" spans="1:20" s="139" customFormat="1" x14ac:dyDescent="0.2">
      <c r="A354" s="30" t="str">
        <f t="shared" ref="A354" si="1607">IF(A352="","",A352)</f>
        <v/>
      </c>
      <c r="B354" s="30"/>
      <c r="C354" s="30" t="str">
        <f>IF(A354="","",LOOKUP(A354,'Table 1'!$A$3:$A$9999,'Table 1'!$I$3:$I$9999))</f>
        <v/>
      </c>
      <c r="D354" s="121"/>
      <c r="E354" s="68" t="s">
        <v>23</v>
      </c>
      <c r="F354" s="80"/>
      <c r="G354" s="71" t="str">
        <f t="shared" si="1575"/>
        <v/>
      </c>
      <c r="H354" s="77" t="str">
        <f t="shared" ref="H354" si="1608">IF(D354="","",AVERAGE(D352:D356))</f>
        <v/>
      </c>
      <c r="I354" s="94" t="str">
        <f t="shared" ref="I354" si="1609">IF(D354="","",_xlfn.STDEV.S(D352:D356))</f>
        <v/>
      </c>
      <c r="J354" s="77" t="str">
        <f t="shared" si="1578"/>
        <v/>
      </c>
      <c r="K354" s="132" t="str">
        <f>IF(D354="","",D354*'Table 2'!D354)</f>
        <v/>
      </c>
      <c r="L354" s="68" t="s">
        <v>23</v>
      </c>
      <c r="M354" s="135" t="str">
        <f>IF(D354="","",F354*'Table 2'!D354)</f>
        <v/>
      </c>
      <c r="N354" s="71" t="str">
        <f t="shared" si="1579"/>
        <v/>
      </c>
      <c r="O354" s="14" t="str">
        <f t="shared" ref="O354" si="1610">IF(D354="","",AVERAGE(K352:K356))</f>
        <v/>
      </c>
      <c r="P354" s="73" t="str">
        <f t="shared" ref="P354" si="1611">IF(D354="","",_xlfn.STDEV.S(K352:K356))</f>
        <v/>
      </c>
      <c r="Q354" s="9" t="str">
        <f t="shared" si="1582"/>
        <v/>
      </c>
      <c r="R354" s="126" t="str">
        <f>IF(K354="","",K354/VLOOKUP('Table 3'!A354,'Table 1'!$A$3:$E$999,5,FALSE))</f>
        <v/>
      </c>
      <c r="S354" s="58" t="s">
        <v>23</v>
      </c>
      <c r="T354" s="52" t="str">
        <f>IF(M354="","",M354/VLOOKUP(A354,'Table 1'!$A$3:$E$999,5,FALSE))</f>
        <v/>
      </c>
    </row>
    <row r="355" spans="1:20" s="139" customFormat="1" x14ac:dyDescent="0.2">
      <c r="A355" s="30" t="str">
        <f t="shared" ref="A355" si="1612">IF(A352="","",A352)</f>
        <v/>
      </c>
      <c r="B355" s="30"/>
      <c r="C355" s="30" t="str">
        <f>IF(A355="","",LOOKUP(A355,'Table 1'!$A$3:$A$9999,'Table 1'!$I$3:$I$9999))</f>
        <v/>
      </c>
      <c r="D355" s="121"/>
      <c r="E355" s="68" t="s">
        <v>23</v>
      </c>
      <c r="F355" s="80"/>
      <c r="G355" s="71" t="str">
        <f t="shared" si="1575"/>
        <v/>
      </c>
      <c r="H355" s="77" t="str">
        <f t="shared" ref="H355" si="1613">IF(D355="","",AVERAGE(D352:D356))</f>
        <v/>
      </c>
      <c r="I355" s="94" t="str">
        <f t="shared" ref="I355" si="1614">IF(D355="","",_xlfn.STDEV.S(D352:D356))</f>
        <v/>
      </c>
      <c r="J355" s="77" t="str">
        <f t="shared" si="1578"/>
        <v/>
      </c>
      <c r="K355" s="132" t="str">
        <f>IF(D355="","",D355*'Table 2'!D355)</f>
        <v/>
      </c>
      <c r="L355" s="68" t="s">
        <v>23</v>
      </c>
      <c r="M355" s="135" t="str">
        <f>IF(D355="","",F355*'Table 2'!D355)</f>
        <v/>
      </c>
      <c r="N355" s="71" t="str">
        <f t="shared" si="1579"/>
        <v/>
      </c>
      <c r="O355" s="14" t="str">
        <f t="shared" ref="O355" si="1615">IF(D355="","",AVERAGE(K352:K356))</f>
        <v/>
      </c>
      <c r="P355" s="73" t="str">
        <f t="shared" ref="P355" si="1616">IF(D355="","",_xlfn.STDEV.S(K352:K356))</f>
        <v/>
      </c>
      <c r="Q355" s="9" t="str">
        <f t="shared" si="1582"/>
        <v/>
      </c>
      <c r="R355" s="126" t="str">
        <f>IF(K355="","",K355/VLOOKUP('Table 3'!A355,'Table 1'!$A$3:$E$999,5,FALSE))</f>
        <v/>
      </c>
      <c r="S355" s="58" t="s">
        <v>23</v>
      </c>
      <c r="T355" s="52" t="str">
        <f>IF(M355="","",M355/VLOOKUP(A355,'Table 1'!$A$3:$E$999,5,FALSE))</f>
        <v/>
      </c>
    </row>
    <row r="356" spans="1:20" s="139" customFormat="1" ht="16" thickBot="1" x14ac:dyDescent="0.25">
      <c r="A356" s="29" t="str">
        <f t="shared" ref="A356" si="1617">IF(A352="","",A352)</f>
        <v/>
      </c>
      <c r="B356" s="29"/>
      <c r="C356" s="29" t="str">
        <f>IF(A356="","",LOOKUP(A356,'Table 1'!$A$3:$A$9999,'Table 1'!$I$3:$I$9999))</f>
        <v/>
      </c>
      <c r="D356" s="122"/>
      <c r="E356" s="67" t="s">
        <v>23</v>
      </c>
      <c r="F356" s="81"/>
      <c r="G356" s="72" t="str">
        <f t="shared" si="1575"/>
        <v/>
      </c>
      <c r="H356" s="78" t="str">
        <f t="shared" ref="H356" si="1618">IF(D356="","",AVERAGE(D352:D356))</f>
        <v/>
      </c>
      <c r="I356" s="93" t="str">
        <f t="shared" ref="I356" si="1619">IF(D356="","",_xlfn.STDEV.S(D352:D356))</f>
        <v/>
      </c>
      <c r="J356" s="78" t="str">
        <f t="shared" si="1578"/>
        <v/>
      </c>
      <c r="K356" s="133" t="str">
        <f>IF(D356="","",D356*'Table 2'!D356)</f>
        <v/>
      </c>
      <c r="L356" s="67" t="s">
        <v>23</v>
      </c>
      <c r="M356" s="136" t="str">
        <f>IF(D356="","",F356*'Table 2'!D356)</f>
        <v/>
      </c>
      <c r="N356" s="72" t="str">
        <f t="shared" si="1579"/>
        <v/>
      </c>
      <c r="O356" s="13" t="str">
        <f t="shared" ref="O356" si="1620">IF(D356="","",AVERAGE(K352:K356))</f>
        <v/>
      </c>
      <c r="P356" s="74" t="str">
        <f t="shared" ref="P356" si="1621">IF(D356="","",_xlfn.STDEV.S(K352:K356))</f>
        <v/>
      </c>
      <c r="Q356" s="8" t="str">
        <f t="shared" si="1582"/>
        <v/>
      </c>
      <c r="R356" s="127" t="str">
        <f>IF(K356="","",K356/VLOOKUP('Table 3'!A356,'Table 1'!$A$3:$E$999,5,FALSE))</f>
        <v/>
      </c>
      <c r="S356" s="57" t="s">
        <v>23</v>
      </c>
      <c r="T356" s="51" t="str">
        <f>IF(M356="","",M356/VLOOKUP(A356,'Table 1'!$A$3:$E$999,5,FALSE))</f>
        <v/>
      </c>
    </row>
    <row r="357" spans="1:20" s="139" customFormat="1" x14ac:dyDescent="0.2">
      <c r="A357" s="113"/>
      <c r="B357" s="113"/>
      <c r="C357" s="31" t="str">
        <f>IF(A357="","",LOOKUP(A357,'Table 1'!$A$3:$A$9999,'Table 1'!$I$3:$I$9999))</f>
        <v/>
      </c>
      <c r="D357" s="120"/>
      <c r="E357" s="66" t="s">
        <v>23</v>
      </c>
      <c r="F357" s="79"/>
      <c r="G357" s="70" t="str">
        <f t="shared" si="1575"/>
        <v/>
      </c>
      <c r="H357" s="76" t="str">
        <f t="shared" ref="H357" si="1622">IF(D357="","",AVERAGE(D357:D361))</f>
        <v/>
      </c>
      <c r="I357" s="76" t="str">
        <f t="shared" ref="I357" si="1623">IF(D357="","",_xlfn.STDEV.S(D357:D361))</f>
        <v/>
      </c>
      <c r="J357" s="76" t="str">
        <f t="shared" si="1578"/>
        <v/>
      </c>
      <c r="K357" s="131" t="str">
        <f>IF(D357="","",D357*'Table 2'!D357)</f>
        <v/>
      </c>
      <c r="L357" s="66" t="s">
        <v>23</v>
      </c>
      <c r="M357" s="134" t="str">
        <f>IF(D357="","",F357*'Table 2'!D357)</f>
        <v/>
      </c>
      <c r="N357" s="70" t="str">
        <f t="shared" si="1579"/>
        <v/>
      </c>
      <c r="O357" s="15" t="str">
        <f t="shared" ref="O357" si="1624">IF(D357="","",AVERAGE(K357:K361))</f>
        <v/>
      </c>
      <c r="P357" s="15" t="str">
        <f t="shared" ref="P357" si="1625">IF(D357="","",_xlfn.STDEV.S(K357:K361))</f>
        <v/>
      </c>
      <c r="Q357" s="10" t="str">
        <f t="shared" si="1582"/>
        <v/>
      </c>
      <c r="R357" s="137" t="str">
        <f>IF(K357="","",K357/VLOOKUP('Table 3'!A357,'Table 1'!$A$3:$E$999,5,FALSE))</f>
        <v/>
      </c>
      <c r="S357" s="59" t="s">
        <v>23</v>
      </c>
      <c r="T357" s="53" t="str">
        <f>IF(M357="","",M357/VLOOKUP(A357,'Table 1'!$A$3:$E$999,5,FALSE))</f>
        <v/>
      </c>
    </row>
    <row r="358" spans="1:20" s="139" customFormat="1" x14ac:dyDescent="0.2">
      <c r="A358" s="30" t="str">
        <f t="shared" ref="A358" si="1626">IF(A357="","",A357)</f>
        <v/>
      </c>
      <c r="B358" s="30"/>
      <c r="C358" s="30" t="str">
        <f>IF(A358="","",LOOKUP(A358,'Table 1'!$A$3:$A$9999,'Table 1'!$I$3:$I$9999))</f>
        <v/>
      </c>
      <c r="D358" s="121"/>
      <c r="E358" s="68" t="s">
        <v>23</v>
      </c>
      <c r="F358" s="80"/>
      <c r="G358" s="71" t="str">
        <f t="shared" si="1575"/>
        <v/>
      </c>
      <c r="H358" s="77" t="str">
        <f t="shared" ref="H358" si="1627">IF(D358="","",AVERAGE(D357:D361))</f>
        <v/>
      </c>
      <c r="I358" s="94" t="str">
        <f t="shared" ref="I358" si="1628">IF(D358="","",_xlfn.STDEV.S(D357:D361))</f>
        <v/>
      </c>
      <c r="J358" s="77" t="str">
        <f t="shared" si="1578"/>
        <v/>
      </c>
      <c r="K358" s="132" t="str">
        <f>IF(D358="","",D358*'Table 2'!D358)</f>
        <v/>
      </c>
      <c r="L358" s="68" t="s">
        <v>23</v>
      </c>
      <c r="M358" s="135" t="str">
        <f>IF(D358="","",F358*'Table 2'!D358)</f>
        <v/>
      </c>
      <c r="N358" s="71" t="str">
        <f t="shared" si="1579"/>
        <v/>
      </c>
      <c r="O358" s="14" t="str">
        <f t="shared" ref="O358" si="1629">IF(D358="","",AVERAGE(K357:K361))</f>
        <v/>
      </c>
      <c r="P358" s="73" t="str">
        <f t="shared" ref="P358" si="1630">IF(D358="","",_xlfn.STDEV.S(K357:K361))</f>
        <v/>
      </c>
      <c r="Q358" s="9" t="str">
        <f t="shared" si="1582"/>
        <v/>
      </c>
      <c r="R358" s="126" t="str">
        <f>IF(K358="","",K358/VLOOKUP('Table 3'!A358,'Table 1'!$A$3:$E$999,5,FALSE))</f>
        <v/>
      </c>
      <c r="S358" s="58" t="s">
        <v>23</v>
      </c>
      <c r="T358" s="52" t="str">
        <f>IF(M358="","",M358/VLOOKUP(A358,'Table 1'!$A$3:$E$999,5,FALSE))</f>
        <v/>
      </c>
    </row>
    <row r="359" spans="1:20" s="139" customFormat="1" x14ac:dyDescent="0.2">
      <c r="A359" s="30" t="str">
        <f t="shared" ref="A359" si="1631">IF(A357="","",A357)</f>
        <v/>
      </c>
      <c r="B359" s="30"/>
      <c r="C359" s="30" t="str">
        <f>IF(A359="","",LOOKUP(A359,'Table 1'!$A$3:$A$9999,'Table 1'!$I$3:$I$9999))</f>
        <v/>
      </c>
      <c r="D359" s="121"/>
      <c r="E359" s="68" t="s">
        <v>23</v>
      </c>
      <c r="F359" s="80"/>
      <c r="G359" s="71" t="str">
        <f t="shared" si="1575"/>
        <v/>
      </c>
      <c r="H359" s="77" t="str">
        <f t="shared" ref="H359" si="1632">IF(D359="","",AVERAGE(D357:D361))</f>
        <v/>
      </c>
      <c r="I359" s="94" t="str">
        <f t="shared" ref="I359" si="1633">IF(D359="","",_xlfn.STDEV.S(D357:D361))</f>
        <v/>
      </c>
      <c r="J359" s="77" t="str">
        <f t="shared" si="1578"/>
        <v/>
      </c>
      <c r="K359" s="132" t="str">
        <f>IF(D359="","",D359*'Table 2'!D359)</f>
        <v/>
      </c>
      <c r="L359" s="68" t="s">
        <v>23</v>
      </c>
      <c r="M359" s="135" t="str">
        <f>IF(D359="","",F359*'Table 2'!D359)</f>
        <v/>
      </c>
      <c r="N359" s="71" t="str">
        <f t="shared" si="1579"/>
        <v/>
      </c>
      <c r="O359" s="14" t="str">
        <f t="shared" ref="O359" si="1634">IF(D359="","",AVERAGE(K357:K361))</f>
        <v/>
      </c>
      <c r="P359" s="73" t="str">
        <f t="shared" ref="P359" si="1635">IF(D359="","",_xlfn.STDEV.S(K357:K361))</f>
        <v/>
      </c>
      <c r="Q359" s="9" t="str">
        <f t="shared" si="1582"/>
        <v/>
      </c>
      <c r="R359" s="126" t="str">
        <f>IF(K359="","",K359/VLOOKUP('Table 3'!A359,'Table 1'!$A$3:$E$999,5,FALSE))</f>
        <v/>
      </c>
      <c r="S359" s="58" t="s">
        <v>23</v>
      </c>
      <c r="T359" s="52" t="str">
        <f>IF(M359="","",M359/VLOOKUP(A359,'Table 1'!$A$3:$E$999,5,FALSE))</f>
        <v/>
      </c>
    </row>
    <row r="360" spans="1:20" s="139" customFormat="1" x14ac:dyDescent="0.2">
      <c r="A360" s="30" t="str">
        <f t="shared" ref="A360" si="1636">IF(A357="","",A357)</f>
        <v/>
      </c>
      <c r="B360" s="30"/>
      <c r="C360" s="30" t="str">
        <f>IF(A360="","",LOOKUP(A360,'Table 1'!$A$3:$A$9999,'Table 1'!$I$3:$I$9999))</f>
        <v/>
      </c>
      <c r="D360" s="121"/>
      <c r="E360" s="68" t="s">
        <v>23</v>
      </c>
      <c r="F360" s="80"/>
      <c r="G360" s="71" t="str">
        <f t="shared" si="1575"/>
        <v/>
      </c>
      <c r="H360" s="77" t="str">
        <f t="shared" ref="H360" si="1637">IF(D360="","",AVERAGE(D357:D361))</f>
        <v/>
      </c>
      <c r="I360" s="94" t="str">
        <f t="shared" ref="I360" si="1638">IF(D360="","",_xlfn.STDEV.S(D357:D361))</f>
        <v/>
      </c>
      <c r="J360" s="77" t="str">
        <f t="shared" si="1578"/>
        <v/>
      </c>
      <c r="K360" s="132" t="str">
        <f>IF(D360="","",D360*'Table 2'!D360)</f>
        <v/>
      </c>
      <c r="L360" s="68" t="s">
        <v>23</v>
      </c>
      <c r="M360" s="135" t="str">
        <f>IF(D360="","",F360*'Table 2'!D360)</f>
        <v/>
      </c>
      <c r="N360" s="71" t="str">
        <f t="shared" si="1579"/>
        <v/>
      </c>
      <c r="O360" s="14" t="str">
        <f t="shared" ref="O360" si="1639">IF(D360="","",AVERAGE(K357:K361))</f>
        <v/>
      </c>
      <c r="P360" s="73" t="str">
        <f t="shared" ref="P360" si="1640">IF(D360="","",_xlfn.STDEV.S(K357:K361))</f>
        <v/>
      </c>
      <c r="Q360" s="9" t="str">
        <f t="shared" si="1582"/>
        <v/>
      </c>
      <c r="R360" s="126" t="str">
        <f>IF(K360="","",K360/VLOOKUP('Table 3'!A360,'Table 1'!$A$3:$E$999,5,FALSE))</f>
        <v/>
      </c>
      <c r="S360" s="58" t="s">
        <v>23</v>
      </c>
      <c r="T360" s="52" t="str">
        <f>IF(M360="","",M360/VLOOKUP(A360,'Table 1'!$A$3:$E$999,5,FALSE))</f>
        <v/>
      </c>
    </row>
    <row r="361" spans="1:20" s="139" customFormat="1" ht="16" thickBot="1" x14ac:dyDescent="0.25">
      <c r="A361" s="29" t="str">
        <f t="shared" ref="A361" si="1641">IF(A357="","",A357)</f>
        <v/>
      </c>
      <c r="B361" s="29"/>
      <c r="C361" s="29" t="str">
        <f>IF(A361="","",LOOKUP(A361,'Table 1'!$A$3:$A$9999,'Table 1'!$I$3:$I$9999))</f>
        <v/>
      </c>
      <c r="D361" s="122"/>
      <c r="E361" s="67" t="s">
        <v>23</v>
      </c>
      <c r="F361" s="81"/>
      <c r="G361" s="72" t="str">
        <f t="shared" si="1575"/>
        <v/>
      </c>
      <c r="H361" s="78" t="str">
        <f t="shared" ref="H361" si="1642">IF(D361="","",AVERAGE(D357:D361))</f>
        <v/>
      </c>
      <c r="I361" s="93" t="str">
        <f t="shared" ref="I361" si="1643">IF(D361="","",_xlfn.STDEV.S(D357:D361))</f>
        <v/>
      </c>
      <c r="J361" s="78" t="str">
        <f t="shared" si="1578"/>
        <v/>
      </c>
      <c r="K361" s="133" t="str">
        <f>IF(D361="","",D361*'Table 2'!D361)</f>
        <v/>
      </c>
      <c r="L361" s="67" t="s">
        <v>23</v>
      </c>
      <c r="M361" s="136" t="str">
        <f>IF(D361="","",F361*'Table 2'!D361)</f>
        <v/>
      </c>
      <c r="N361" s="72" t="str">
        <f t="shared" si="1579"/>
        <v/>
      </c>
      <c r="O361" s="13" t="str">
        <f t="shared" ref="O361" si="1644">IF(D361="","",AVERAGE(K357:K361))</f>
        <v/>
      </c>
      <c r="P361" s="74" t="str">
        <f t="shared" ref="P361" si="1645">IF(D361="","",_xlfn.STDEV.S(K357:K361))</f>
        <v/>
      </c>
      <c r="Q361" s="8" t="str">
        <f t="shared" si="1582"/>
        <v/>
      </c>
      <c r="R361" s="127" t="str">
        <f>IF(K361="","",K361/VLOOKUP('Table 3'!A361,'Table 1'!$A$3:$E$999,5,FALSE))</f>
        <v/>
      </c>
      <c r="S361" s="57" t="s">
        <v>23</v>
      </c>
      <c r="T361" s="51" t="str">
        <f>IF(M361="","",M361/VLOOKUP(A361,'Table 1'!$A$3:$E$999,5,FALSE))</f>
        <v/>
      </c>
    </row>
    <row r="362" spans="1:20" s="139" customFormat="1" x14ac:dyDescent="0.2">
      <c r="A362" s="113"/>
      <c r="B362" s="113"/>
      <c r="C362" s="31" t="str">
        <f>IF(A362="","",LOOKUP(A362,'Table 1'!$A$3:$A$9999,'Table 1'!$I$3:$I$9999))</f>
        <v/>
      </c>
      <c r="D362" s="120"/>
      <c r="E362" s="66" t="s">
        <v>23</v>
      </c>
      <c r="F362" s="79"/>
      <c r="G362" s="70" t="str">
        <f t="shared" si="1575"/>
        <v/>
      </c>
      <c r="H362" s="76" t="str">
        <f t="shared" ref="H362" si="1646">IF(D362="","",AVERAGE(D362:D366))</f>
        <v/>
      </c>
      <c r="I362" s="76" t="str">
        <f t="shared" ref="I362" si="1647">IF(D362="","",_xlfn.STDEV.S(D362:D366))</f>
        <v/>
      </c>
      <c r="J362" s="76" t="str">
        <f t="shared" si="1578"/>
        <v/>
      </c>
      <c r="K362" s="131" t="str">
        <f>IF(D362="","",D362*'Table 2'!D362)</f>
        <v/>
      </c>
      <c r="L362" s="66" t="s">
        <v>23</v>
      </c>
      <c r="M362" s="134" t="str">
        <f>IF(D362="","",F362*'Table 2'!D362)</f>
        <v/>
      </c>
      <c r="N362" s="70" t="str">
        <f t="shared" si="1579"/>
        <v/>
      </c>
      <c r="O362" s="15" t="str">
        <f t="shared" ref="O362" si="1648">IF(D362="","",AVERAGE(K362:K366))</f>
        <v/>
      </c>
      <c r="P362" s="15" t="str">
        <f t="shared" ref="P362" si="1649">IF(D362="","",_xlfn.STDEV.S(K362:K366))</f>
        <v/>
      </c>
      <c r="Q362" s="10" t="str">
        <f t="shared" si="1582"/>
        <v/>
      </c>
      <c r="R362" s="137" t="str">
        <f>IF(K362="","",K362/VLOOKUP('Table 3'!A362,'Table 1'!$A$3:$E$999,5,FALSE))</f>
        <v/>
      </c>
      <c r="S362" s="59" t="s">
        <v>23</v>
      </c>
      <c r="T362" s="53" t="str">
        <f>IF(M362="","",M362/VLOOKUP(A362,'Table 1'!$A$3:$E$999,5,FALSE))</f>
        <v/>
      </c>
    </row>
    <row r="363" spans="1:20" s="139" customFormat="1" x14ac:dyDescent="0.2">
      <c r="A363" s="30" t="str">
        <f t="shared" ref="A363" si="1650">IF(A362="","",A362)</f>
        <v/>
      </c>
      <c r="B363" s="30"/>
      <c r="C363" s="30" t="str">
        <f>IF(A363="","",LOOKUP(A363,'Table 1'!$A$3:$A$9999,'Table 1'!$I$3:$I$9999))</f>
        <v/>
      </c>
      <c r="D363" s="121"/>
      <c r="E363" s="68" t="s">
        <v>23</v>
      </c>
      <c r="F363" s="80"/>
      <c r="G363" s="71" t="str">
        <f t="shared" si="1575"/>
        <v/>
      </c>
      <c r="H363" s="77" t="str">
        <f t="shared" ref="H363" si="1651">IF(D363="","",AVERAGE(D362:D366))</f>
        <v/>
      </c>
      <c r="I363" s="94" t="str">
        <f t="shared" ref="I363" si="1652">IF(D363="","",_xlfn.STDEV.S(D362:D366))</f>
        <v/>
      </c>
      <c r="J363" s="77" t="str">
        <f t="shared" si="1578"/>
        <v/>
      </c>
      <c r="K363" s="132" t="str">
        <f>IF(D363="","",D363*'Table 2'!D363)</f>
        <v/>
      </c>
      <c r="L363" s="68" t="s">
        <v>23</v>
      </c>
      <c r="M363" s="135" t="str">
        <f>IF(D363="","",F363*'Table 2'!D363)</f>
        <v/>
      </c>
      <c r="N363" s="71" t="str">
        <f t="shared" si="1579"/>
        <v/>
      </c>
      <c r="O363" s="14" t="str">
        <f t="shared" ref="O363" si="1653">IF(D363="","",AVERAGE(K362:K366))</f>
        <v/>
      </c>
      <c r="P363" s="73" t="str">
        <f t="shared" ref="P363" si="1654">IF(D363="","",_xlfn.STDEV.S(K362:K366))</f>
        <v/>
      </c>
      <c r="Q363" s="9" t="str">
        <f t="shared" si="1582"/>
        <v/>
      </c>
      <c r="R363" s="126" t="str">
        <f>IF(K363="","",K363/VLOOKUP('Table 3'!A363,'Table 1'!$A$3:$E$999,5,FALSE))</f>
        <v/>
      </c>
      <c r="S363" s="58" t="s">
        <v>23</v>
      </c>
      <c r="T363" s="52" t="str">
        <f>IF(M363="","",M363/VLOOKUP(A363,'Table 1'!$A$3:$E$999,5,FALSE))</f>
        <v/>
      </c>
    </row>
    <row r="364" spans="1:20" s="139" customFormat="1" x14ac:dyDescent="0.2">
      <c r="A364" s="30" t="str">
        <f t="shared" ref="A364" si="1655">IF(A362="","",A362)</f>
        <v/>
      </c>
      <c r="B364" s="30"/>
      <c r="C364" s="30" t="str">
        <f>IF(A364="","",LOOKUP(A364,'Table 1'!$A$3:$A$9999,'Table 1'!$I$3:$I$9999))</f>
        <v/>
      </c>
      <c r="D364" s="121"/>
      <c r="E364" s="68" t="s">
        <v>23</v>
      </c>
      <c r="F364" s="80"/>
      <c r="G364" s="71" t="str">
        <f t="shared" si="1575"/>
        <v/>
      </c>
      <c r="H364" s="77" t="str">
        <f t="shared" ref="H364" si="1656">IF(D364="","",AVERAGE(D362:D366))</f>
        <v/>
      </c>
      <c r="I364" s="94" t="str">
        <f t="shared" ref="I364" si="1657">IF(D364="","",_xlfn.STDEV.S(D362:D366))</f>
        <v/>
      </c>
      <c r="J364" s="77" t="str">
        <f t="shared" si="1578"/>
        <v/>
      </c>
      <c r="K364" s="132" t="str">
        <f>IF(D364="","",D364*'Table 2'!D364)</f>
        <v/>
      </c>
      <c r="L364" s="68" t="s">
        <v>23</v>
      </c>
      <c r="M364" s="135" t="str">
        <f>IF(D364="","",F364*'Table 2'!D364)</f>
        <v/>
      </c>
      <c r="N364" s="71" t="str">
        <f t="shared" si="1579"/>
        <v/>
      </c>
      <c r="O364" s="14" t="str">
        <f t="shared" ref="O364" si="1658">IF(D364="","",AVERAGE(K362:K366))</f>
        <v/>
      </c>
      <c r="P364" s="73" t="str">
        <f t="shared" ref="P364" si="1659">IF(D364="","",_xlfn.STDEV.S(K362:K366))</f>
        <v/>
      </c>
      <c r="Q364" s="9" t="str">
        <f t="shared" si="1582"/>
        <v/>
      </c>
      <c r="R364" s="126" t="str">
        <f>IF(K364="","",K364/VLOOKUP('Table 3'!A364,'Table 1'!$A$3:$E$999,5,FALSE))</f>
        <v/>
      </c>
      <c r="S364" s="58" t="s">
        <v>23</v>
      </c>
      <c r="T364" s="52" t="str">
        <f>IF(M364="","",M364/VLOOKUP(A364,'Table 1'!$A$3:$E$999,5,FALSE))</f>
        <v/>
      </c>
    </row>
    <row r="365" spans="1:20" s="139" customFormat="1" x14ac:dyDescent="0.2">
      <c r="A365" s="30" t="str">
        <f t="shared" ref="A365" si="1660">IF(A362="","",A362)</f>
        <v/>
      </c>
      <c r="B365" s="30"/>
      <c r="C365" s="30" t="str">
        <f>IF(A365="","",LOOKUP(A365,'Table 1'!$A$3:$A$9999,'Table 1'!$I$3:$I$9999))</f>
        <v/>
      </c>
      <c r="D365" s="121"/>
      <c r="E365" s="68" t="s">
        <v>23</v>
      </c>
      <c r="F365" s="80"/>
      <c r="G365" s="71" t="str">
        <f t="shared" si="1575"/>
        <v/>
      </c>
      <c r="H365" s="77" t="str">
        <f t="shared" ref="H365" si="1661">IF(D365="","",AVERAGE(D362:D366))</f>
        <v/>
      </c>
      <c r="I365" s="94" t="str">
        <f t="shared" ref="I365" si="1662">IF(D365="","",_xlfn.STDEV.S(D362:D366))</f>
        <v/>
      </c>
      <c r="J365" s="77" t="str">
        <f t="shared" si="1578"/>
        <v/>
      </c>
      <c r="K365" s="132" t="str">
        <f>IF(D365="","",D365*'Table 2'!D365)</f>
        <v/>
      </c>
      <c r="L365" s="68" t="s">
        <v>23</v>
      </c>
      <c r="M365" s="135" t="str">
        <f>IF(D365="","",F365*'Table 2'!D365)</f>
        <v/>
      </c>
      <c r="N365" s="71" t="str">
        <f t="shared" si="1579"/>
        <v/>
      </c>
      <c r="O365" s="14" t="str">
        <f t="shared" ref="O365" si="1663">IF(D365="","",AVERAGE(K362:K366))</f>
        <v/>
      </c>
      <c r="P365" s="73" t="str">
        <f t="shared" ref="P365" si="1664">IF(D365="","",_xlfn.STDEV.S(K362:K366))</f>
        <v/>
      </c>
      <c r="Q365" s="9" t="str">
        <f t="shared" si="1582"/>
        <v/>
      </c>
      <c r="R365" s="126" t="str">
        <f>IF(K365="","",K365/VLOOKUP('Table 3'!A365,'Table 1'!$A$3:$E$999,5,FALSE))</f>
        <v/>
      </c>
      <c r="S365" s="58" t="s">
        <v>23</v>
      </c>
      <c r="T365" s="52" t="str">
        <f>IF(M365="","",M365/VLOOKUP(A365,'Table 1'!$A$3:$E$999,5,FALSE))</f>
        <v/>
      </c>
    </row>
    <row r="366" spans="1:20" s="139" customFormat="1" ht="16" thickBot="1" x14ac:dyDescent="0.25">
      <c r="A366" s="29" t="str">
        <f t="shared" ref="A366" si="1665">IF(A362="","",A362)</f>
        <v/>
      </c>
      <c r="B366" s="29"/>
      <c r="C366" s="29" t="str">
        <f>IF(A366="","",LOOKUP(A366,'Table 1'!$A$3:$A$9999,'Table 1'!$I$3:$I$9999))</f>
        <v/>
      </c>
      <c r="D366" s="122"/>
      <c r="E366" s="67" t="s">
        <v>23</v>
      </c>
      <c r="F366" s="81"/>
      <c r="G366" s="72" t="str">
        <f t="shared" si="1575"/>
        <v/>
      </c>
      <c r="H366" s="78" t="str">
        <f t="shared" ref="H366" si="1666">IF(D366="","",AVERAGE(D362:D366))</f>
        <v/>
      </c>
      <c r="I366" s="93" t="str">
        <f t="shared" ref="I366" si="1667">IF(D366="","",_xlfn.STDEV.S(D362:D366))</f>
        <v/>
      </c>
      <c r="J366" s="78" t="str">
        <f t="shared" si="1578"/>
        <v/>
      </c>
      <c r="K366" s="133" t="str">
        <f>IF(D366="","",D366*'Table 2'!D366)</f>
        <v/>
      </c>
      <c r="L366" s="67" t="s">
        <v>23</v>
      </c>
      <c r="M366" s="136" t="str">
        <f>IF(D366="","",F366*'Table 2'!D366)</f>
        <v/>
      </c>
      <c r="N366" s="72" t="str">
        <f t="shared" si="1579"/>
        <v/>
      </c>
      <c r="O366" s="13" t="str">
        <f t="shared" ref="O366" si="1668">IF(D366="","",AVERAGE(K362:K366))</f>
        <v/>
      </c>
      <c r="P366" s="74" t="str">
        <f t="shared" ref="P366" si="1669">IF(D366="","",_xlfn.STDEV.S(K362:K366))</f>
        <v/>
      </c>
      <c r="Q366" s="8" t="str">
        <f t="shared" si="1582"/>
        <v/>
      </c>
      <c r="R366" s="127" t="str">
        <f>IF(K366="","",K366/VLOOKUP('Table 3'!A366,'Table 1'!$A$3:$E$999,5,FALSE))</f>
        <v/>
      </c>
      <c r="S366" s="57" t="s">
        <v>23</v>
      </c>
      <c r="T366" s="51" t="str">
        <f>IF(M366="","",M366/VLOOKUP(A366,'Table 1'!$A$3:$E$999,5,FALSE))</f>
        <v/>
      </c>
    </row>
    <row r="367" spans="1:20" s="139" customFormat="1" x14ac:dyDescent="0.2">
      <c r="A367" s="113"/>
      <c r="B367" s="113"/>
      <c r="C367" s="31" t="str">
        <f>IF(A367="","",LOOKUP(A367,'Table 1'!$A$3:$A$9999,'Table 1'!$I$3:$I$9999))</f>
        <v/>
      </c>
      <c r="D367" s="120"/>
      <c r="E367" s="66" t="s">
        <v>23</v>
      </c>
      <c r="F367" s="79"/>
      <c r="G367" s="70" t="str">
        <f t="shared" si="1575"/>
        <v/>
      </c>
      <c r="H367" s="76" t="str">
        <f t="shared" ref="H367" si="1670">IF(D367="","",AVERAGE(D367:D371))</f>
        <v/>
      </c>
      <c r="I367" s="76" t="str">
        <f t="shared" ref="I367" si="1671">IF(D367="","",_xlfn.STDEV.S(D367:D371))</f>
        <v/>
      </c>
      <c r="J367" s="76" t="str">
        <f t="shared" si="1578"/>
        <v/>
      </c>
      <c r="K367" s="131" t="str">
        <f>IF(D367="","",D367*'Table 2'!D367)</f>
        <v/>
      </c>
      <c r="L367" s="66" t="s">
        <v>23</v>
      </c>
      <c r="M367" s="134" t="str">
        <f>IF(D367="","",F367*'Table 2'!D367)</f>
        <v/>
      </c>
      <c r="N367" s="70" t="str">
        <f t="shared" si="1579"/>
        <v/>
      </c>
      <c r="O367" s="15" t="str">
        <f t="shared" ref="O367" si="1672">IF(D367="","",AVERAGE(K367:K371))</f>
        <v/>
      </c>
      <c r="P367" s="15" t="str">
        <f t="shared" ref="P367" si="1673">IF(D367="","",_xlfn.STDEV.S(K367:K371))</f>
        <v/>
      </c>
      <c r="Q367" s="10" t="str">
        <f t="shared" si="1582"/>
        <v/>
      </c>
      <c r="R367" s="137" t="str">
        <f>IF(K367="","",K367/VLOOKUP('Table 3'!A367,'Table 1'!$A$3:$E$999,5,FALSE))</f>
        <v/>
      </c>
      <c r="S367" s="59" t="s">
        <v>23</v>
      </c>
      <c r="T367" s="53" t="str">
        <f>IF(M367="","",M367/VLOOKUP(A367,'Table 1'!$A$3:$E$999,5,FALSE))</f>
        <v/>
      </c>
    </row>
    <row r="368" spans="1:20" s="139" customFormat="1" x14ac:dyDescent="0.2">
      <c r="A368" s="30" t="str">
        <f t="shared" ref="A368" si="1674">IF(A367="","",A367)</f>
        <v/>
      </c>
      <c r="B368" s="30"/>
      <c r="C368" s="30" t="str">
        <f>IF(A368="","",LOOKUP(A368,'Table 1'!$A$3:$A$9999,'Table 1'!$I$3:$I$9999))</f>
        <v/>
      </c>
      <c r="D368" s="121"/>
      <c r="E368" s="68" t="s">
        <v>23</v>
      </c>
      <c r="F368" s="80"/>
      <c r="G368" s="71" t="str">
        <f t="shared" si="1575"/>
        <v/>
      </c>
      <c r="H368" s="77" t="str">
        <f t="shared" ref="H368" si="1675">IF(D368="","",AVERAGE(D367:D371))</f>
        <v/>
      </c>
      <c r="I368" s="94" t="str">
        <f t="shared" ref="I368" si="1676">IF(D368="","",_xlfn.STDEV.S(D367:D371))</f>
        <v/>
      </c>
      <c r="J368" s="77" t="str">
        <f t="shared" si="1578"/>
        <v/>
      </c>
      <c r="K368" s="132" t="str">
        <f>IF(D368="","",D368*'Table 2'!D368)</f>
        <v/>
      </c>
      <c r="L368" s="68" t="s">
        <v>23</v>
      </c>
      <c r="M368" s="135" t="str">
        <f>IF(D368="","",F368*'Table 2'!D368)</f>
        <v/>
      </c>
      <c r="N368" s="71" t="str">
        <f t="shared" si="1579"/>
        <v/>
      </c>
      <c r="O368" s="14" t="str">
        <f t="shared" ref="O368" si="1677">IF(D368="","",AVERAGE(K367:K371))</f>
        <v/>
      </c>
      <c r="P368" s="73" t="str">
        <f t="shared" ref="P368" si="1678">IF(D368="","",_xlfn.STDEV.S(K367:K371))</f>
        <v/>
      </c>
      <c r="Q368" s="9" t="str">
        <f t="shared" si="1582"/>
        <v/>
      </c>
      <c r="R368" s="126" t="str">
        <f>IF(K368="","",K368/VLOOKUP('Table 3'!A368,'Table 1'!$A$3:$E$999,5,FALSE))</f>
        <v/>
      </c>
      <c r="S368" s="58" t="s">
        <v>23</v>
      </c>
      <c r="T368" s="52" t="str">
        <f>IF(M368="","",M368/VLOOKUP(A368,'Table 1'!$A$3:$E$999,5,FALSE))</f>
        <v/>
      </c>
    </row>
    <row r="369" spans="1:20" s="139" customFormat="1" x14ac:dyDescent="0.2">
      <c r="A369" s="30" t="str">
        <f t="shared" ref="A369" si="1679">IF(A367="","",A367)</f>
        <v/>
      </c>
      <c r="B369" s="30"/>
      <c r="C369" s="30" t="str">
        <f>IF(A369="","",LOOKUP(A369,'Table 1'!$A$3:$A$9999,'Table 1'!$I$3:$I$9999))</f>
        <v/>
      </c>
      <c r="D369" s="121"/>
      <c r="E369" s="68" t="s">
        <v>23</v>
      </c>
      <c r="F369" s="80"/>
      <c r="G369" s="71" t="str">
        <f t="shared" si="1575"/>
        <v/>
      </c>
      <c r="H369" s="77" t="str">
        <f t="shared" ref="H369" si="1680">IF(D369="","",AVERAGE(D367:D371))</f>
        <v/>
      </c>
      <c r="I369" s="94" t="str">
        <f t="shared" ref="I369" si="1681">IF(D369="","",_xlfn.STDEV.S(D367:D371))</f>
        <v/>
      </c>
      <c r="J369" s="77" t="str">
        <f t="shared" si="1578"/>
        <v/>
      </c>
      <c r="K369" s="132" t="str">
        <f>IF(D369="","",D369*'Table 2'!D369)</f>
        <v/>
      </c>
      <c r="L369" s="68" t="s">
        <v>23</v>
      </c>
      <c r="M369" s="135" t="str">
        <f>IF(D369="","",F369*'Table 2'!D369)</f>
        <v/>
      </c>
      <c r="N369" s="71" t="str">
        <f t="shared" si="1579"/>
        <v/>
      </c>
      <c r="O369" s="14" t="str">
        <f t="shared" ref="O369" si="1682">IF(D369="","",AVERAGE(K367:K371))</f>
        <v/>
      </c>
      <c r="P369" s="73" t="str">
        <f t="shared" ref="P369" si="1683">IF(D369="","",_xlfn.STDEV.S(K367:K371))</f>
        <v/>
      </c>
      <c r="Q369" s="9" t="str">
        <f t="shared" si="1582"/>
        <v/>
      </c>
      <c r="R369" s="126" t="str">
        <f>IF(K369="","",K369/VLOOKUP('Table 3'!A369,'Table 1'!$A$3:$E$999,5,FALSE))</f>
        <v/>
      </c>
      <c r="S369" s="58" t="s">
        <v>23</v>
      </c>
      <c r="T369" s="52" t="str">
        <f>IF(M369="","",M369/VLOOKUP(A369,'Table 1'!$A$3:$E$999,5,FALSE))</f>
        <v/>
      </c>
    </row>
    <row r="370" spans="1:20" s="139" customFormat="1" x14ac:dyDescent="0.2">
      <c r="A370" s="30" t="str">
        <f t="shared" ref="A370" si="1684">IF(A367="","",A367)</f>
        <v/>
      </c>
      <c r="B370" s="30"/>
      <c r="C370" s="30" t="str">
        <f>IF(A370="","",LOOKUP(A370,'Table 1'!$A$3:$A$9999,'Table 1'!$I$3:$I$9999))</f>
        <v/>
      </c>
      <c r="D370" s="121"/>
      <c r="E370" s="68" t="s">
        <v>23</v>
      </c>
      <c r="F370" s="80"/>
      <c r="G370" s="71" t="str">
        <f t="shared" si="1575"/>
        <v/>
      </c>
      <c r="H370" s="77" t="str">
        <f t="shared" ref="H370" si="1685">IF(D370="","",AVERAGE(D367:D371))</f>
        <v/>
      </c>
      <c r="I370" s="94" t="str">
        <f t="shared" ref="I370" si="1686">IF(D370="","",_xlfn.STDEV.S(D367:D371))</f>
        <v/>
      </c>
      <c r="J370" s="77" t="str">
        <f t="shared" si="1578"/>
        <v/>
      </c>
      <c r="K370" s="132" t="str">
        <f>IF(D370="","",D370*'Table 2'!D370)</f>
        <v/>
      </c>
      <c r="L370" s="68" t="s">
        <v>23</v>
      </c>
      <c r="M370" s="135" t="str">
        <f>IF(D370="","",F370*'Table 2'!D370)</f>
        <v/>
      </c>
      <c r="N370" s="71" t="str">
        <f t="shared" si="1579"/>
        <v/>
      </c>
      <c r="O370" s="14" t="str">
        <f t="shared" ref="O370" si="1687">IF(D370="","",AVERAGE(K367:K371))</f>
        <v/>
      </c>
      <c r="P370" s="73" t="str">
        <f t="shared" ref="P370" si="1688">IF(D370="","",_xlfn.STDEV.S(K367:K371))</f>
        <v/>
      </c>
      <c r="Q370" s="9" t="str">
        <f t="shared" si="1582"/>
        <v/>
      </c>
      <c r="R370" s="126" t="str">
        <f>IF(K370="","",K370/VLOOKUP('Table 3'!A370,'Table 1'!$A$3:$E$999,5,FALSE))</f>
        <v/>
      </c>
      <c r="S370" s="58" t="s">
        <v>23</v>
      </c>
      <c r="T370" s="52" t="str">
        <f>IF(M370="","",M370/VLOOKUP(A370,'Table 1'!$A$3:$E$999,5,FALSE))</f>
        <v/>
      </c>
    </row>
    <row r="371" spans="1:20" s="139" customFormat="1" ht="16" thickBot="1" x14ac:dyDescent="0.25">
      <c r="A371" s="29" t="str">
        <f t="shared" ref="A371" si="1689">IF(A367="","",A367)</f>
        <v/>
      </c>
      <c r="B371" s="29"/>
      <c r="C371" s="29" t="str">
        <f>IF(A371="","",LOOKUP(A371,'Table 1'!$A$3:$A$9999,'Table 1'!$I$3:$I$9999))</f>
        <v/>
      </c>
      <c r="D371" s="122"/>
      <c r="E371" s="67" t="s">
        <v>23</v>
      </c>
      <c r="F371" s="81"/>
      <c r="G371" s="72" t="str">
        <f t="shared" si="1575"/>
        <v/>
      </c>
      <c r="H371" s="78" t="str">
        <f t="shared" ref="H371" si="1690">IF(D371="","",AVERAGE(D367:D371))</f>
        <v/>
      </c>
      <c r="I371" s="93" t="str">
        <f t="shared" ref="I371" si="1691">IF(D371="","",_xlfn.STDEV.S(D367:D371))</f>
        <v/>
      </c>
      <c r="J371" s="78" t="str">
        <f t="shared" si="1578"/>
        <v/>
      </c>
      <c r="K371" s="133" t="str">
        <f>IF(D371="","",D371*'Table 2'!D371)</f>
        <v/>
      </c>
      <c r="L371" s="67" t="s">
        <v>23</v>
      </c>
      <c r="M371" s="136" t="str">
        <f>IF(D371="","",F371*'Table 2'!D371)</f>
        <v/>
      </c>
      <c r="N371" s="72" t="str">
        <f t="shared" si="1579"/>
        <v/>
      </c>
      <c r="O371" s="13" t="str">
        <f t="shared" ref="O371" si="1692">IF(D371="","",AVERAGE(K367:K371))</f>
        <v/>
      </c>
      <c r="P371" s="74" t="str">
        <f t="shared" ref="P371" si="1693">IF(D371="","",_xlfn.STDEV.S(K367:K371))</f>
        <v/>
      </c>
      <c r="Q371" s="8" t="str">
        <f t="shared" si="1582"/>
        <v/>
      </c>
      <c r="R371" s="127" t="str">
        <f>IF(K371="","",K371/VLOOKUP('Table 3'!A371,'Table 1'!$A$3:$E$999,5,FALSE))</f>
        <v/>
      </c>
      <c r="S371" s="57" t="s">
        <v>23</v>
      </c>
      <c r="T371" s="51" t="str">
        <f>IF(M371="","",M371/VLOOKUP(A371,'Table 1'!$A$3:$E$999,5,FALSE))</f>
        <v/>
      </c>
    </row>
    <row r="372" spans="1:20" s="139" customFormat="1" x14ac:dyDescent="0.2">
      <c r="A372" s="113"/>
      <c r="B372" s="113"/>
      <c r="C372" s="31" t="str">
        <f>IF(A372="","",LOOKUP(A372,'Table 1'!$A$3:$A$9999,'Table 1'!$I$3:$I$9999))</f>
        <v/>
      </c>
      <c r="D372" s="120"/>
      <c r="E372" s="66" t="s">
        <v>23</v>
      </c>
      <c r="F372" s="79"/>
      <c r="G372" s="70" t="str">
        <f t="shared" si="1575"/>
        <v/>
      </c>
      <c r="H372" s="76" t="str">
        <f t="shared" ref="H372" si="1694">IF(D372="","",AVERAGE(D372:D376))</f>
        <v/>
      </c>
      <c r="I372" s="76" t="str">
        <f t="shared" ref="I372" si="1695">IF(D372="","",_xlfn.STDEV.S(D372:D376))</f>
        <v/>
      </c>
      <c r="J372" s="76" t="str">
        <f t="shared" si="1578"/>
        <v/>
      </c>
      <c r="K372" s="131" t="str">
        <f>IF(D372="","",D372*'Table 2'!D372)</f>
        <v/>
      </c>
      <c r="L372" s="66" t="s">
        <v>23</v>
      </c>
      <c r="M372" s="134" t="str">
        <f>IF(D372="","",F372*'Table 2'!D372)</f>
        <v/>
      </c>
      <c r="N372" s="70" t="str">
        <f t="shared" si="1579"/>
        <v/>
      </c>
      <c r="O372" s="15" t="str">
        <f t="shared" ref="O372" si="1696">IF(D372="","",AVERAGE(K372:K376))</f>
        <v/>
      </c>
      <c r="P372" s="15" t="str">
        <f t="shared" ref="P372" si="1697">IF(D372="","",_xlfn.STDEV.S(K372:K376))</f>
        <v/>
      </c>
      <c r="Q372" s="10" t="str">
        <f t="shared" si="1582"/>
        <v/>
      </c>
      <c r="R372" s="137" t="str">
        <f>IF(K372="","",K372/VLOOKUP('Table 3'!A372,'Table 1'!$A$3:$E$999,5,FALSE))</f>
        <v/>
      </c>
      <c r="S372" s="59" t="s">
        <v>23</v>
      </c>
      <c r="T372" s="53" t="str">
        <f>IF(M372="","",M372/VLOOKUP(A372,'Table 1'!$A$3:$E$999,5,FALSE))</f>
        <v/>
      </c>
    </row>
    <row r="373" spans="1:20" s="139" customFormat="1" x14ac:dyDescent="0.2">
      <c r="A373" s="30" t="str">
        <f t="shared" ref="A373" si="1698">IF(A372="","",A372)</f>
        <v/>
      </c>
      <c r="B373" s="30"/>
      <c r="C373" s="30" t="str">
        <f>IF(A373="","",LOOKUP(A373,'Table 1'!$A$3:$A$9999,'Table 1'!$I$3:$I$9999))</f>
        <v/>
      </c>
      <c r="D373" s="121"/>
      <c r="E373" s="68" t="s">
        <v>23</v>
      </c>
      <c r="F373" s="80"/>
      <c r="G373" s="71" t="str">
        <f t="shared" si="1575"/>
        <v/>
      </c>
      <c r="H373" s="77" t="str">
        <f t="shared" ref="H373" si="1699">IF(D373="","",AVERAGE(D372:D376))</f>
        <v/>
      </c>
      <c r="I373" s="94" t="str">
        <f t="shared" ref="I373" si="1700">IF(D373="","",_xlfn.STDEV.S(D372:D376))</f>
        <v/>
      </c>
      <c r="J373" s="77" t="str">
        <f t="shared" si="1578"/>
        <v/>
      </c>
      <c r="K373" s="132" t="str">
        <f>IF(D373="","",D373*'Table 2'!D373)</f>
        <v/>
      </c>
      <c r="L373" s="68" t="s">
        <v>23</v>
      </c>
      <c r="M373" s="135" t="str">
        <f>IF(D373="","",F373*'Table 2'!D373)</f>
        <v/>
      </c>
      <c r="N373" s="71" t="str">
        <f t="shared" si="1579"/>
        <v/>
      </c>
      <c r="O373" s="14" t="str">
        <f t="shared" ref="O373" si="1701">IF(D373="","",AVERAGE(K372:K376))</f>
        <v/>
      </c>
      <c r="P373" s="73" t="str">
        <f t="shared" ref="P373" si="1702">IF(D373="","",_xlfn.STDEV.S(K372:K376))</f>
        <v/>
      </c>
      <c r="Q373" s="9" t="str">
        <f t="shared" si="1582"/>
        <v/>
      </c>
      <c r="R373" s="126" t="str">
        <f>IF(K373="","",K373/VLOOKUP('Table 3'!A373,'Table 1'!$A$3:$E$999,5,FALSE))</f>
        <v/>
      </c>
      <c r="S373" s="58" t="s">
        <v>23</v>
      </c>
      <c r="T373" s="52" t="str">
        <f>IF(M373="","",M373/VLOOKUP(A373,'Table 1'!$A$3:$E$999,5,FALSE))</f>
        <v/>
      </c>
    </row>
    <row r="374" spans="1:20" s="139" customFormat="1" x14ac:dyDescent="0.2">
      <c r="A374" s="30" t="str">
        <f t="shared" ref="A374" si="1703">IF(A372="","",A372)</f>
        <v/>
      </c>
      <c r="B374" s="30"/>
      <c r="C374" s="30" t="str">
        <f>IF(A374="","",LOOKUP(A374,'Table 1'!$A$3:$A$9999,'Table 1'!$I$3:$I$9999))</f>
        <v/>
      </c>
      <c r="D374" s="121"/>
      <c r="E374" s="68" t="s">
        <v>23</v>
      </c>
      <c r="F374" s="80"/>
      <c r="G374" s="71" t="str">
        <f t="shared" si="1575"/>
        <v/>
      </c>
      <c r="H374" s="77" t="str">
        <f t="shared" ref="H374" si="1704">IF(D374="","",AVERAGE(D372:D376))</f>
        <v/>
      </c>
      <c r="I374" s="94" t="str">
        <f t="shared" ref="I374" si="1705">IF(D374="","",_xlfn.STDEV.S(D372:D376))</f>
        <v/>
      </c>
      <c r="J374" s="77" t="str">
        <f t="shared" si="1578"/>
        <v/>
      </c>
      <c r="K374" s="132" t="str">
        <f>IF(D374="","",D374*'Table 2'!D374)</f>
        <v/>
      </c>
      <c r="L374" s="68" t="s">
        <v>23</v>
      </c>
      <c r="M374" s="135" t="str">
        <f>IF(D374="","",F374*'Table 2'!D374)</f>
        <v/>
      </c>
      <c r="N374" s="71" t="str">
        <f t="shared" si="1579"/>
        <v/>
      </c>
      <c r="O374" s="14" t="str">
        <f t="shared" ref="O374" si="1706">IF(D374="","",AVERAGE(K372:K376))</f>
        <v/>
      </c>
      <c r="P374" s="73" t="str">
        <f t="shared" ref="P374" si="1707">IF(D374="","",_xlfn.STDEV.S(K372:K376))</f>
        <v/>
      </c>
      <c r="Q374" s="9" t="str">
        <f t="shared" si="1582"/>
        <v/>
      </c>
      <c r="R374" s="126" t="str">
        <f>IF(K374="","",K374/VLOOKUP('Table 3'!A374,'Table 1'!$A$3:$E$999,5,FALSE))</f>
        <v/>
      </c>
      <c r="S374" s="58" t="s">
        <v>23</v>
      </c>
      <c r="T374" s="52" t="str">
        <f>IF(M374="","",M374/VLOOKUP(A374,'Table 1'!$A$3:$E$999,5,FALSE))</f>
        <v/>
      </c>
    </row>
    <row r="375" spans="1:20" s="139" customFormat="1" x14ac:dyDescent="0.2">
      <c r="A375" s="30" t="str">
        <f t="shared" ref="A375" si="1708">IF(A372="","",A372)</f>
        <v/>
      </c>
      <c r="B375" s="30"/>
      <c r="C375" s="30" t="str">
        <f>IF(A375="","",LOOKUP(A375,'Table 1'!$A$3:$A$9999,'Table 1'!$I$3:$I$9999))</f>
        <v/>
      </c>
      <c r="D375" s="121"/>
      <c r="E375" s="68" t="s">
        <v>23</v>
      </c>
      <c r="F375" s="80"/>
      <c r="G375" s="71" t="str">
        <f t="shared" si="1575"/>
        <v/>
      </c>
      <c r="H375" s="77" t="str">
        <f t="shared" ref="H375" si="1709">IF(D375="","",AVERAGE(D372:D376))</f>
        <v/>
      </c>
      <c r="I375" s="94" t="str">
        <f t="shared" ref="I375" si="1710">IF(D375="","",_xlfn.STDEV.S(D372:D376))</f>
        <v/>
      </c>
      <c r="J375" s="77" t="str">
        <f t="shared" si="1578"/>
        <v/>
      </c>
      <c r="K375" s="132" t="str">
        <f>IF(D375="","",D375*'Table 2'!D375)</f>
        <v/>
      </c>
      <c r="L375" s="68" t="s">
        <v>23</v>
      </c>
      <c r="M375" s="135" t="str">
        <f>IF(D375="","",F375*'Table 2'!D375)</f>
        <v/>
      </c>
      <c r="N375" s="71" t="str">
        <f t="shared" si="1579"/>
        <v/>
      </c>
      <c r="O375" s="14" t="str">
        <f t="shared" ref="O375" si="1711">IF(D375="","",AVERAGE(K372:K376))</f>
        <v/>
      </c>
      <c r="P375" s="73" t="str">
        <f t="shared" ref="P375" si="1712">IF(D375="","",_xlfn.STDEV.S(K372:K376))</f>
        <v/>
      </c>
      <c r="Q375" s="9" t="str">
        <f t="shared" si="1582"/>
        <v/>
      </c>
      <c r="R375" s="126" t="str">
        <f>IF(K375="","",K375/VLOOKUP('Table 3'!A375,'Table 1'!$A$3:$E$999,5,FALSE))</f>
        <v/>
      </c>
      <c r="S375" s="58" t="s">
        <v>23</v>
      </c>
      <c r="T375" s="52" t="str">
        <f>IF(M375="","",M375/VLOOKUP(A375,'Table 1'!$A$3:$E$999,5,FALSE))</f>
        <v/>
      </c>
    </row>
    <row r="376" spans="1:20" s="139" customFormat="1" ht="16" thickBot="1" x14ac:dyDescent="0.25">
      <c r="A376" s="29" t="str">
        <f t="shared" ref="A376" si="1713">IF(A372="","",A372)</f>
        <v/>
      </c>
      <c r="B376" s="29"/>
      <c r="C376" s="29" t="str">
        <f>IF(A376="","",LOOKUP(A376,'Table 1'!$A$3:$A$9999,'Table 1'!$I$3:$I$9999))</f>
        <v/>
      </c>
      <c r="D376" s="122"/>
      <c r="E376" s="67" t="s">
        <v>23</v>
      </c>
      <c r="F376" s="81"/>
      <c r="G376" s="72" t="str">
        <f t="shared" si="1575"/>
        <v/>
      </c>
      <c r="H376" s="78" t="str">
        <f t="shared" ref="H376" si="1714">IF(D376="","",AVERAGE(D372:D376))</f>
        <v/>
      </c>
      <c r="I376" s="93" t="str">
        <f t="shared" ref="I376" si="1715">IF(D376="","",_xlfn.STDEV.S(D372:D376))</f>
        <v/>
      </c>
      <c r="J376" s="78" t="str">
        <f t="shared" si="1578"/>
        <v/>
      </c>
      <c r="K376" s="133" t="str">
        <f>IF(D376="","",D376*'Table 2'!D376)</f>
        <v/>
      </c>
      <c r="L376" s="67" t="s">
        <v>23</v>
      </c>
      <c r="M376" s="136" t="str">
        <f>IF(D376="","",F376*'Table 2'!D376)</f>
        <v/>
      </c>
      <c r="N376" s="72" t="str">
        <f t="shared" si="1579"/>
        <v/>
      </c>
      <c r="O376" s="13" t="str">
        <f t="shared" ref="O376" si="1716">IF(D376="","",AVERAGE(K372:K376))</f>
        <v/>
      </c>
      <c r="P376" s="74" t="str">
        <f t="shared" ref="P376" si="1717">IF(D376="","",_xlfn.STDEV.S(K372:K376))</f>
        <v/>
      </c>
      <c r="Q376" s="8" t="str">
        <f t="shared" si="1582"/>
        <v/>
      </c>
      <c r="R376" s="127" t="str">
        <f>IF(K376="","",K376/VLOOKUP('Table 3'!A376,'Table 1'!$A$3:$E$999,5,FALSE))</f>
        <v/>
      </c>
      <c r="S376" s="57" t="s">
        <v>23</v>
      </c>
      <c r="T376" s="51" t="str">
        <f>IF(M376="","",M376/VLOOKUP(A376,'Table 1'!$A$3:$E$999,5,FALSE))</f>
        <v/>
      </c>
    </row>
    <row r="377" spans="1:20" s="139" customFormat="1" x14ac:dyDescent="0.2">
      <c r="A377" s="113"/>
      <c r="B377" s="113"/>
      <c r="C377" s="31" t="str">
        <f>IF(A377="","",LOOKUP(A377,'Table 1'!$A$3:$A$9999,'Table 1'!$I$3:$I$9999))</f>
        <v/>
      </c>
      <c r="D377" s="120"/>
      <c r="E377" s="66" t="s">
        <v>23</v>
      </c>
      <c r="F377" s="79"/>
      <c r="G377" s="70" t="str">
        <f t="shared" si="1575"/>
        <v/>
      </c>
      <c r="H377" s="76" t="str">
        <f t="shared" ref="H377" si="1718">IF(D377="","",AVERAGE(D377:D381))</f>
        <v/>
      </c>
      <c r="I377" s="76" t="str">
        <f t="shared" ref="I377" si="1719">IF(D377="","",_xlfn.STDEV.S(D377:D381))</f>
        <v/>
      </c>
      <c r="J377" s="76" t="str">
        <f t="shared" si="1578"/>
        <v/>
      </c>
      <c r="K377" s="131" t="str">
        <f>IF(D377="","",D377*'Table 2'!D377)</f>
        <v/>
      </c>
      <c r="L377" s="66" t="s">
        <v>23</v>
      </c>
      <c r="M377" s="134" t="str">
        <f>IF(D377="","",F377*'Table 2'!D377)</f>
        <v/>
      </c>
      <c r="N377" s="70" t="str">
        <f t="shared" si="1579"/>
        <v/>
      </c>
      <c r="O377" s="15" t="str">
        <f t="shared" ref="O377" si="1720">IF(D377="","",AVERAGE(K377:K381))</f>
        <v/>
      </c>
      <c r="P377" s="15" t="str">
        <f t="shared" ref="P377" si="1721">IF(D377="","",_xlfn.STDEV.S(K377:K381))</f>
        <v/>
      </c>
      <c r="Q377" s="10" t="str">
        <f t="shared" si="1582"/>
        <v/>
      </c>
      <c r="R377" s="137" t="str">
        <f>IF(K377="","",K377/VLOOKUP('Table 3'!A377,'Table 1'!$A$3:$E$999,5,FALSE))</f>
        <v/>
      </c>
      <c r="S377" s="59" t="s">
        <v>23</v>
      </c>
      <c r="T377" s="53" t="str">
        <f>IF(M377="","",M377/VLOOKUP(A377,'Table 1'!$A$3:$E$999,5,FALSE))</f>
        <v/>
      </c>
    </row>
    <row r="378" spans="1:20" s="139" customFormat="1" x14ac:dyDescent="0.2">
      <c r="A378" s="30" t="str">
        <f t="shared" ref="A378" si="1722">IF(A377="","",A377)</f>
        <v/>
      </c>
      <c r="B378" s="30"/>
      <c r="C378" s="30" t="str">
        <f>IF(A378="","",LOOKUP(A378,'Table 1'!$A$3:$A$9999,'Table 1'!$I$3:$I$9999))</f>
        <v/>
      </c>
      <c r="D378" s="121"/>
      <c r="E378" s="68" t="s">
        <v>23</v>
      </c>
      <c r="F378" s="80"/>
      <c r="G378" s="71" t="str">
        <f t="shared" si="1575"/>
        <v/>
      </c>
      <c r="H378" s="77" t="str">
        <f t="shared" ref="H378" si="1723">IF(D378="","",AVERAGE(D377:D381))</f>
        <v/>
      </c>
      <c r="I378" s="94" t="str">
        <f t="shared" ref="I378" si="1724">IF(D378="","",_xlfn.STDEV.S(D377:D381))</f>
        <v/>
      </c>
      <c r="J378" s="77" t="str">
        <f t="shared" si="1578"/>
        <v/>
      </c>
      <c r="K378" s="132" t="str">
        <f>IF(D378="","",D378*'Table 2'!D378)</f>
        <v/>
      </c>
      <c r="L378" s="68" t="s">
        <v>23</v>
      </c>
      <c r="M378" s="135" t="str">
        <f>IF(D378="","",F378*'Table 2'!D378)</f>
        <v/>
      </c>
      <c r="N378" s="71" t="str">
        <f t="shared" si="1579"/>
        <v/>
      </c>
      <c r="O378" s="14" t="str">
        <f t="shared" ref="O378" si="1725">IF(D378="","",AVERAGE(K377:K381))</f>
        <v/>
      </c>
      <c r="P378" s="73" t="str">
        <f t="shared" ref="P378" si="1726">IF(D378="","",_xlfn.STDEV.S(K377:K381))</f>
        <v/>
      </c>
      <c r="Q378" s="9" t="str">
        <f t="shared" si="1582"/>
        <v/>
      </c>
      <c r="R378" s="126" t="str">
        <f>IF(K378="","",K378/VLOOKUP('Table 3'!A378,'Table 1'!$A$3:$E$999,5,FALSE))</f>
        <v/>
      </c>
      <c r="S378" s="58" t="s">
        <v>23</v>
      </c>
      <c r="T378" s="52" t="str">
        <f>IF(M378="","",M378/VLOOKUP(A378,'Table 1'!$A$3:$E$999,5,FALSE))</f>
        <v/>
      </c>
    </row>
    <row r="379" spans="1:20" s="139" customFormat="1" x14ac:dyDescent="0.2">
      <c r="A379" s="30" t="str">
        <f t="shared" ref="A379" si="1727">IF(A377="","",A377)</f>
        <v/>
      </c>
      <c r="B379" s="30"/>
      <c r="C379" s="30" t="str">
        <f>IF(A379="","",LOOKUP(A379,'Table 1'!$A$3:$A$9999,'Table 1'!$I$3:$I$9999))</f>
        <v/>
      </c>
      <c r="D379" s="121"/>
      <c r="E379" s="68" t="s">
        <v>23</v>
      </c>
      <c r="F379" s="80"/>
      <c r="G379" s="71" t="str">
        <f t="shared" si="1575"/>
        <v/>
      </c>
      <c r="H379" s="77" t="str">
        <f t="shared" ref="H379" si="1728">IF(D379="","",AVERAGE(D377:D381))</f>
        <v/>
      </c>
      <c r="I379" s="94" t="str">
        <f t="shared" ref="I379" si="1729">IF(D379="","",_xlfn.STDEV.S(D377:D381))</f>
        <v/>
      </c>
      <c r="J379" s="77" t="str">
        <f t="shared" si="1578"/>
        <v/>
      </c>
      <c r="K379" s="132" t="str">
        <f>IF(D379="","",D379*'Table 2'!D379)</f>
        <v/>
      </c>
      <c r="L379" s="68" t="s">
        <v>23</v>
      </c>
      <c r="M379" s="135" t="str">
        <f>IF(D379="","",F379*'Table 2'!D379)</f>
        <v/>
      </c>
      <c r="N379" s="71" t="str">
        <f t="shared" si="1579"/>
        <v/>
      </c>
      <c r="O379" s="14" t="str">
        <f t="shared" ref="O379" si="1730">IF(D379="","",AVERAGE(K377:K381))</f>
        <v/>
      </c>
      <c r="P379" s="73" t="str">
        <f t="shared" ref="P379" si="1731">IF(D379="","",_xlfn.STDEV.S(K377:K381))</f>
        <v/>
      </c>
      <c r="Q379" s="9" t="str">
        <f t="shared" si="1582"/>
        <v/>
      </c>
      <c r="R379" s="126" t="str">
        <f>IF(K379="","",K379/VLOOKUP('Table 3'!A379,'Table 1'!$A$3:$E$999,5,FALSE))</f>
        <v/>
      </c>
      <c r="S379" s="58" t="s">
        <v>23</v>
      </c>
      <c r="T379" s="52" t="str">
        <f>IF(M379="","",M379/VLOOKUP(A379,'Table 1'!$A$3:$E$999,5,FALSE))</f>
        <v/>
      </c>
    </row>
    <row r="380" spans="1:20" s="139" customFormat="1" x14ac:dyDescent="0.2">
      <c r="A380" s="30" t="str">
        <f t="shared" ref="A380" si="1732">IF(A377="","",A377)</f>
        <v/>
      </c>
      <c r="B380" s="30"/>
      <c r="C380" s="30" t="str">
        <f>IF(A380="","",LOOKUP(A380,'Table 1'!$A$3:$A$9999,'Table 1'!$I$3:$I$9999))</f>
        <v/>
      </c>
      <c r="D380" s="121"/>
      <c r="E380" s="68" t="s">
        <v>23</v>
      </c>
      <c r="F380" s="80"/>
      <c r="G380" s="71" t="str">
        <f t="shared" si="1575"/>
        <v/>
      </c>
      <c r="H380" s="77" t="str">
        <f t="shared" ref="H380" si="1733">IF(D380="","",AVERAGE(D377:D381))</f>
        <v/>
      </c>
      <c r="I380" s="94" t="str">
        <f t="shared" ref="I380" si="1734">IF(D380="","",_xlfn.STDEV.S(D377:D381))</f>
        <v/>
      </c>
      <c r="J380" s="77" t="str">
        <f t="shared" si="1578"/>
        <v/>
      </c>
      <c r="K380" s="132" t="str">
        <f>IF(D380="","",D380*'Table 2'!D380)</f>
        <v/>
      </c>
      <c r="L380" s="68" t="s">
        <v>23</v>
      </c>
      <c r="M380" s="135" t="str">
        <f>IF(D380="","",F380*'Table 2'!D380)</f>
        <v/>
      </c>
      <c r="N380" s="71" t="str">
        <f t="shared" si="1579"/>
        <v/>
      </c>
      <c r="O380" s="14" t="str">
        <f t="shared" ref="O380" si="1735">IF(D380="","",AVERAGE(K377:K381))</f>
        <v/>
      </c>
      <c r="P380" s="73" t="str">
        <f t="shared" ref="P380" si="1736">IF(D380="","",_xlfn.STDEV.S(K377:K381))</f>
        <v/>
      </c>
      <c r="Q380" s="9" t="str">
        <f t="shared" si="1582"/>
        <v/>
      </c>
      <c r="R380" s="126" t="str">
        <f>IF(K380="","",K380/VLOOKUP('Table 3'!A380,'Table 1'!$A$3:$E$999,5,FALSE))</f>
        <v/>
      </c>
      <c r="S380" s="58" t="s">
        <v>23</v>
      </c>
      <c r="T380" s="52" t="str">
        <f>IF(M380="","",M380/VLOOKUP(A380,'Table 1'!$A$3:$E$999,5,FALSE))</f>
        <v/>
      </c>
    </row>
    <row r="381" spans="1:20" s="139" customFormat="1" ht="16" thickBot="1" x14ac:dyDescent="0.25">
      <c r="A381" s="29" t="str">
        <f t="shared" ref="A381" si="1737">IF(A377="","",A377)</f>
        <v/>
      </c>
      <c r="B381" s="29"/>
      <c r="C381" s="29" t="str">
        <f>IF(A381="","",LOOKUP(A381,'Table 1'!$A$3:$A$9999,'Table 1'!$I$3:$I$9999))</f>
        <v/>
      </c>
      <c r="D381" s="122"/>
      <c r="E381" s="67" t="s">
        <v>23</v>
      </c>
      <c r="F381" s="81"/>
      <c r="G381" s="72" t="str">
        <f t="shared" si="1575"/>
        <v/>
      </c>
      <c r="H381" s="78" t="str">
        <f t="shared" ref="H381" si="1738">IF(D381="","",AVERAGE(D377:D381))</f>
        <v/>
      </c>
      <c r="I381" s="93" t="str">
        <f t="shared" ref="I381" si="1739">IF(D381="","",_xlfn.STDEV.S(D377:D381))</f>
        <v/>
      </c>
      <c r="J381" s="78" t="str">
        <f t="shared" si="1578"/>
        <v/>
      </c>
      <c r="K381" s="133" t="str">
        <f>IF(D381="","",D381*'Table 2'!D381)</f>
        <v/>
      </c>
      <c r="L381" s="67" t="s">
        <v>23</v>
      </c>
      <c r="M381" s="136" t="str">
        <f>IF(D381="","",F381*'Table 2'!D381)</f>
        <v/>
      </c>
      <c r="N381" s="72" t="str">
        <f t="shared" si="1579"/>
        <v/>
      </c>
      <c r="O381" s="13" t="str">
        <f t="shared" ref="O381" si="1740">IF(D381="","",AVERAGE(K377:K381))</f>
        <v/>
      </c>
      <c r="P381" s="74" t="str">
        <f t="shared" ref="P381" si="1741">IF(D381="","",_xlfn.STDEV.S(K377:K381))</f>
        <v/>
      </c>
      <c r="Q381" s="8" t="str">
        <f t="shared" si="1582"/>
        <v/>
      </c>
      <c r="R381" s="127" t="str">
        <f>IF(K381="","",K381/VLOOKUP('Table 3'!A381,'Table 1'!$A$3:$E$999,5,FALSE))</f>
        <v/>
      </c>
      <c r="S381" s="57" t="s">
        <v>23</v>
      </c>
      <c r="T381" s="51" t="str">
        <f>IF(M381="","",M381/VLOOKUP(A381,'Table 1'!$A$3:$E$999,5,FALSE))</f>
        <v/>
      </c>
    </row>
    <row r="382" spans="1:20" s="139" customFormat="1" x14ac:dyDescent="0.2">
      <c r="A382" s="113"/>
      <c r="B382" s="113"/>
      <c r="C382" s="31" t="str">
        <f>IF(A382="","",LOOKUP(A382,'Table 1'!$A$3:$A$9999,'Table 1'!$I$3:$I$9999))</f>
        <v/>
      </c>
      <c r="D382" s="120"/>
      <c r="E382" s="66" t="s">
        <v>23</v>
      </c>
      <c r="F382" s="79"/>
      <c r="G382" s="70" t="str">
        <f t="shared" si="1575"/>
        <v/>
      </c>
      <c r="H382" s="76" t="str">
        <f t="shared" ref="H382" si="1742">IF(D382="","",AVERAGE(D382:D386))</f>
        <v/>
      </c>
      <c r="I382" s="76" t="str">
        <f t="shared" ref="I382" si="1743">IF(D382="","",_xlfn.STDEV.S(D382:D386))</f>
        <v/>
      </c>
      <c r="J382" s="76" t="str">
        <f t="shared" si="1578"/>
        <v/>
      </c>
      <c r="K382" s="131" t="str">
        <f>IF(D382="","",D382*'Table 2'!D382)</f>
        <v/>
      </c>
      <c r="L382" s="66" t="s">
        <v>23</v>
      </c>
      <c r="M382" s="134" t="str">
        <f>IF(D382="","",F382*'Table 2'!D382)</f>
        <v/>
      </c>
      <c r="N382" s="70" t="str">
        <f t="shared" si="1579"/>
        <v/>
      </c>
      <c r="O382" s="15" t="str">
        <f t="shared" ref="O382" si="1744">IF(D382="","",AVERAGE(K382:K386))</f>
        <v/>
      </c>
      <c r="P382" s="15" t="str">
        <f t="shared" ref="P382" si="1745">IF(D382="","",_xlfn.STDEV.S(K382:K386))</f>
        <v/>
      </c>
      <c r="Q382" s="10" t="str">
        <f t="shared" si="1582"/>
        <v/>
      </c>
      <c r="R382" s="137" t="str">
        <f>IF(K382="","",K382/VLOOKUP('Table 3'!A382,'Table 1'!$A$3:$E$999,5,FALSE))</f>
        <v/>
      </c>
      <c r="S382" s="59" t="s">
        <v>23</v>
      </c>
      <c r="T382" s="53" t="str">
        <f>IF(M382="","",M382/VLOOKUP(A382,'Table 1'!$A$3:$E$999,5,FALSE))</f>
        <v/>
      </c>
    </row>
    <row r="383" spans="1:20" s="139" customFormat="1" x14ac:dyDescent="0.2">
      <c r="A383" s="30" t="str">
        <f t="shared" ref="A383" si="1746">IF(A382="","",A382)</f>
        <v/>
      </c>
      <c r="B383" s="30"/>
      <c r="C383" s="30" t="str">
        <f>IF(A383="","",LOOKUP(A383,'Table 1'!$A$3:$A$9999,'Table 1'!$I$3:$I$9999))</f>
        <v/>
      </c>
      <c r="D383" s="121"/>
      <c r="E383" s="68" t="s">
        <v>23</v>
      </c>
      <c r="F383" s="80"/>
      <c r="G383" s="71" t="str">
        <f t="shared" si="1575"/>
        <v/>
      </c>
      <c r="H383" s="77" t="str">
        <f t="shared" ref="H383" si="1747">IF(D383="","",AVERAGE(D382:D386))</f>
        <v/>
      </c>
      <c r="I383" s="94" t="str">
        <f t="shared" ref="I383" si="1748">IF(D383="","",_xlfn.STDEV.S(D382:D386))</f>
        <v/>
      </c>
      <c r="J383" s="77" t="str">
        <f t="shared" si="1578"/>
        <v/>
      </c>
      <c r="K383" s="132" t="str">
        <f>IF(D383="","",D383*'Table 2'!D383)</f>
        <v/>
      </c>
      <c r="L383" s="68" t="s">
        <v>23</v>
      </c>
      <c r="M383" s="135" t="str">
        <f>IF(D383="","",F383*'Table 2'!D383)</f>
        <v/>
      </c>
      <c r="N383" s="71" t="str">
        <f t="shared" si="1579"/>
        <v/>
      </c>
      <c r="O383" s="14" t="str">
        <f t="shared" ref="O383" si="1749">IF(D383="","",AVERAGE(K382:K386))</f>
        <v/>
      </c>
      <c r="P383" s="73" t="str">
        <f t="shared" ref="P383" si="1750">IF(D383="","",_xlfn.STDEV.S(K382:K386))</f>
        <v/>
      </c>
      <c r="Q383" s="9" t="str">
        <f t="shared" si="1582"/>
        <v/>
      </c>
      <c r="R383" s="126" t="str">
        <f>IF(K383="","",K383/VLOOKUP('Table 3'!A383,'Table 1'!$A$3:$E$999,5,FALSE))</f>
        <v/>
      </c>
      <c r="S383" s="58" t="s">
        <v>23</v>
      </c>
      <c r="T383" s="52" t="str">
        <f>IF(M383="","",M383/VLOOKUP(A383,'Table 1'!$A$3:$E$999,5,FALSE))</f>
        <v/>
      </c>
    </row>
    <row r="384" spans="1:20" s="139" customFormat="1" x14ac:dyDescent="0.2">
      <c r="A384" s="30" t="str">
        <f t="shared" ref="A384" si="1751">IF(A382="","",A382)</f>
        <v/>
      </c>
      <c r="B384" s="30"/>
      <c r="C384" s="30" t="str">
        <f>IF(A384="","",LOOKUP(A384,'Table 1'!$A$3:$A$9999,'Table 1'!$I$3:$I$9999))</f>
        <v/>
      </c>
      <c r="D384" s="121"/>
      <c r="E384" s="68" t="s">
        <v>23</v>
      </c>
      <c r="F384" s="80"/>
      <c r="G384" s="71" t="str">
        <f t="shared" si="1575"/>
        <v/>
      </c>
      <c r="H384" s="77" t="str">
        <f t="shared" ref="H384" si="1752">IF(D384="","",AVERAGE(D382:D386))</f>
        <v/>
      </c>
      <c r="I384" s="94" t="str">
        <f t="shared" ref="I384" si="1753">IF(D384="","",_xlfn.STDEV.S(D382:D386))</f>
        <v/>
      </c>
      <c r="J384" s="77" t="str">
        <f t="shared" si="1578"/>
        <v/>
      </c>
      <c r="K384" s="132" t="str">
        <f>IF(D384="","",D384*'Table 2'!D384)</f>
        <v/>
      </c>
      <c r="L384" s="68" t="s">
        <v>23</v>
      </c>
      <c r="M384" s="135" t="str">
        <f>IF(D384="","",F384*'Table 2'!D384)</f>
        <v/>
      </c>
      <c r="N384" s="71" t="str">
        <f t="shared" si="1579"/>
        <v/>
      </c>
      <c r="O384" s="14" t="str">
        <f t="shared" ref="O384" si="1754">IF(D384="","",AVERAGE(K382:K386))</f>
        <v/>
      </c>
      <c r="P384" s="73" t="str">
        <f t="shared" ref="P384" si="1755">IF(D384="","",_xlfn.STDEV.S(K382:K386))</f>
        <v/>
      </c>
      <c r="Q384" s="9" t="str">
        <f t="shared" si="1582"/>
        <v/>
      </c>
      <c r="R384" s="126" t="str">
        <f>IF(K384="","",K384/VLOOKUP('Table 3'!A384,'Table 1'!$A$3:$E$999,5,FALSE))</f>
        <v/>
      </c>
      <c r="S384" s="58" t="s">
        <v>23</v>
      </c>
      <c r="T384" s="52" t="str">
        <f>IF(M384="","",M384/VLOOKUP(A384,'Table 1'!$A$3:$E$999,5,FALSE))</f>
        <v/>
      </c>
    </row>
    <row r="385" spans="1:20" s="139" customFormat="1" x14ac:dyDescent="0.2">
      <c r="A385" s="30" t="str">
        <f t="shared" ref="A385" si="1756">IF(A382="","",A382)</f>
        <v/>
      </c>
      <c r="B385" s="30"/>
      <c r="C385" s="30" t="str">
        <f>IF(A385="","",LOOKUP(A385,'Table 1'!$A$3:$A$9999,'Table 1'!$I$3:$I$9999))</f>
        <v/>
      </c>
      <c r="D385" s="121"/>
      <c r="E385" s="68" t="s">
        <v>23</v>
      </c>
      <c r="F385" s="80"/>
      <c r="G385" s="71" t="str">
        <f t="shared" si="1575"/>
        <v/>
      </c>
      <c r="H385" s="77" t="str">
        <f t="shared" ref="H385" si="1757">IF(D385="","",AVERAGE(D382:D386))</f>
        <v/>
      </c>
      <c r="I385" s="94" t="str">
        <f t="shared" ref="I385" si="1758">IF(D385="","",_xlfn.STDEV.S(D382:D386))</f>
        <v/>
      </c>
      <c r="J385" s="77" t="str">
        <f t="shared" si="1578"/>
        <v/>
      </c>
      <c r="K385" s="132" t="str">
        <f>IF(D385="","",D385*'Table 2'!D385)</f>
        <v/>
      </c>
      <c r="L385" s="68" t="s">
        <v>23</v>
      </c>
      <c r="M385" s="135" t="str">
        <f>IF(D385="","",F385*'Table 2'!D385)</f>
        <v/>
      </c>
      <c r="N385" s="71" t="str">
        <f t="shared" si="1579"/>
        <v/>
      </c>
      <c r="O385" s="14" t="str">
        <f t="shared" ref="O385" si="1759">IF(D385="","",AVERAGE(K382:K386))</f>
        <v/>
      </c>
      <c r="P385" s="73" t="str">
        <f t="shared" ref="P385" si="1760">IF(D385="","",_xlfn.STDEV.S(K382:K386))</f>
        <v/>
      </c>
      <c r="Q385" s="9" t="str">
        <f t="shared" si="1582"/>
        <v/>
      </c>
      <c r="R385" s="126" t="str">
        <f>IF(K385="","",K385/VLOOKUP('Table 3'!A385,'Table 1'!$A$3:$E$999,5,FALSE))</f>
        <v/>
      </c>
      <c r="S385" s="58" t="s">
        <v>23</v>
      </c>
      <c r="T385" s="52" t="str">
        <f>IF(M385="","",M385/VLOOKUP(A385,'Table 1'!$A$3:$E$999,5,FALSE))</f>
        <v/>
      </c>
    </row>
    <row r="386" spans="1:20" s="139" customFormat="1" ht="16" thickBot="1" x14ac:dyDescent="0.25">
      <c r="A386" s="29" t="str">
        <f t="shared" ref="A386" si="1761">IF(A382="","",A382)</f>
        <v/>
      </c>
      <c r="B386" s="29"/>
      <c r="C386" s="29" t="str">
        <f>IF(A386="","",LOOKUP(A386,'Table 1'!$A$3:$A$9999,'Table 1'!$I$3:$I$9999))</f>
        <v/>
      </c>
      <c r="D386" s="122"/>
      <c r="E386" s="67" t="s">
        <v>23</v>
      </c>
      <c r="F386" s="81"/>
      <c r="G386" s="72" t="str">
        <f t="shared" si="1575"/>
        <v/>
      </c>
      <c r="H386" s="78" t="str">
        <f t="shared" ref="H386" si="1762">IF(D386="","",AVERAGE(D382:D386))</f>
        <v/>
      </c>
      <c r="I386" s="93" t="str">
        <f t="shared" ref="I386" si="1763">IF(D386="","",_xlfn.STDEV.S(D382:D386))</f>
        <v/>
      </c>
      <c r="J386" s="78" t="str">
        <f t="shared" si="1578"/>
        <v/>
      </c>
      <c r="K386" s="133" t="str">
        <f>IF(D386="","",D386*'Table 2'!D386)</f>
        <v/>
      </c>
      <c r="L386" s="67" t="s">
        <v>23</v>
      </c>
      <c r="M386" s="136" t="str">
        <f>IF(D386="","",F386*'Table 2'!D386)</f>
        <v/>
      </c>
      <c r="N386" s="72" t="str">
        <f t="shared" si="1579"/>
        <v/>
      </c>
      <c r="O386" s="13" t="str">
        <f t="shared" ref="O386" si="1764">IF(D386="","",AVERAGE(K382:K386))</f>
        <v/>
      </c>
      <c r="P386" s="74" t="str">
        <f t="shared" ref="P386" si="1765">IF(D386="","",_xlfn.STDEV.S(K382:K386))</f>
        <v/>
      </c>
      <c r="Q386" s="8" t="str">
        <f t="shared" si="1582"/>
        <v/>
      </c>
      <c r="R386" s="127" t="str">
        <f>IF(K386="","",K386/VLOOKUP('Table 3'!A386,'Table 1'!$A$3:$E$999,5,FALSE))</f>
        <v/>
      </c>
      <c r="S386" s="57" t="s">
        <v>23</v>
      </c>
      <c r="T386" s="51" t="str">
        <f>IF(M386="","",M386/VLOOKUP(A386,'Table 1'!$A$3:$E$999,5,FALSE))</f>
        <v/>
      </c>
    </row>
    <row r="387" spans="1:20" s="139" customFormat="1" x14ac:dyDescent="0.2">
      <c r="A387" s="113"/>
      <c r="B387" s="113"/>
      <c r="C387" s="31" t="str">
        <f>IF(A387="","",LOOKUP(A387,'Table 1'!$A$3:$A$9999,'Table 1'!$I$3:$I$9999))</f>
        <v/>
      </c>
      <c r="D387" s="120"/>
      <c r="E387" s="66" t="s">
        <v>23</v>
      </c>
      <c r="F387" s="79"/>
      <c r="G387" s="70" t="str">
        <f t="shared" si="1575"/>
        <v/>
      </c>
      <c r="H387" s="76" t="str">
        <f t="shared" ref="H387" si="1766">IF(D387="","",AVERAGE(D387:D391))</f>
        <v/>
      </c>
      <c r="I387" s="76" t="str">
        <f t="shared" ref="I387" si="1767">IF(D387="","",_xlfn.STDEV.S(D387:D391))</f>
        <v/>
      </c>
      <c r="J387" s="76" t="str">
        <f t="shared" si="1578"/>
        <v/>
      </c>
      <c r="K387" s="131" t="str">
        <f>IF(D387="","",D387*'Table 2'!D387)</f>
        <v/>
      </c>
      <c r="L387" s="66" t="s">
        <v>23</v>
      </c>
      <c r="M387" s="134" t="str">
        <f>IF(D387="","",F387*'Table 2'!D387)</f>
        <v/>
      </c>
      <c r="N387" s="70" t="str">
        <f t="shared" si="1579"/>
        <v/>
      </c>
      <c r="O387" s="15" t="str">
        <f t="shared" ref="O387" si="1768">IF(D387="","",AVERAGE(K387:K391))</f>
        <v/>
      </c>
      <c r="P387" s="15" t="str">
        <f t="shared" ref="P387" si="1769">IF(D387="","",_xlfn.STDEV.S(K387:K391))</f>
        <v/>
      </c>
      <c r="Q387" s="10" t="str">
        <f t="shared" si="1582"/>
        <v/>
      </c>
      <c r="R387" s="137" t="str">
        <f>IF(K387="","",K387/VLOOKUP('Table 3'!A387,'Table 1'!$A$3:$E$999,5,FALSE))</f>
        <v/>
      </c>
      <c r="S387" s="59" t="s">
        <v>23</v>
      </c>
      <c r="T387" s="53" t="str">
        <f>IF(M387="","",M387/VLOOKUP(A387,'Table 1'!$A$3:$E$999,5,FALSE))</f>
        <v/>
      </c>
    </row>
    <row r="388" spans="1:20" s="139" customFormat="1" x14ac:dyDescent="0.2">
      <c r="A388" s="30" t="str">
        <f t="shared" ref="A388" si="1770">IF(A387="","",A387)</f>
        <v/>
      </c>
      <c r="B388" s="30"/>
      <c r="C388" s="30" t="str">
        <f>IF(A388="","",LOOKUP(A388,'Table 1'!$A$3:$A$9999,'Table 1'!$I$3:$I$9999))</f>
        <v/>
      </c>
      <c r="D388" s="121"/>
      <c r="E388" s="68" t="s">
        <v>23</v>
      </c>
      <c r="F388" s="80"/>
      <c r="G388" s="71" t="str">
        <f t="shared" si="1575"/>
        <v/>
      </c>
      <c r="H388" s="77" t="str">
        <f t="shared" ref="H388" si="1771">IF(D388="","",AVERAGE(D387:D391))</f>
        <v/>
      </c>
      <c r="I388" s="94" t="str">
        <f t="shared" ref="I388" si="1772">IF(D388="","",_xlfn.STDEV.S(D387:D391))</f>
        <v/>
      </c>
      <c r="J388" s="77" t="str">
        <f t="shared" si="1578"/>
        <v/>
      </c>
      <c r="K388" s="132" t="str">
        <f>IF(D388="","",D388*'Table 2'!D388)</f>
        <v/>
      </c>
      <c r="L388" s="68" t="s">
        <v>23</v>
      </c>
      <c r="M388" s="135" t="str">
        <f>IF(D388="","",F388*'Table 2'!D388)</f>
        <v/>
      </c>
      <c r="N388" s="71" t="str">
        <f t="shared" si="1579"/>
        <v/>
      </c>
      <c r="O388" s="14" t="str">
        <f t="shared" ref="O388" si="1773">IF(D388="","",AVERAGE(K387:K391))</f>
        <v/>
      </c>
      <c r="P388" s="73" t="str">
        <f t="shared" ref="P388" si="1774">IF(D388="","",_xlfn.STDEV.S(K387:K391))</f>
        <v/>
      </c>
      <c r="Q388" s="9" t="str">
        <f t="shared" si="1582"/>
        <v/>
      </c>
      <c r="R388" s="126" t="str">
        <f>IF(K388="","",K388/VLOOKUP('Table 3'!A388,'Table 1'!$A$3:$E$999,5,FALSE))</f>
        <v/>
      </c>
      <c r="S388" s="58" t="s">
        <v>23</v>
      </c>
      <c r="T388" s="52" t="str">
        <f>IF(M388="","",M388/VLOOKUP(A388,'Table 1'!$A$3:$E$999,5,FALSE))</f>
        <v/>
      </c>
    </row>
    <row r="389" spans="1:20" s="139" customFormat="1" x14ac:dyDescent="0.2">
      <c r="A389" s="30" t="str">
        <f t="shared" ref="A389" si="1775">IF(A387="","",A387)</f>
        <v/>
      </c>
      <c r="B389" s="30"/>
      <c r="C389" s="30" t="str">
        <f>IF(A389="","",LOOKUP(A389,'Table 1'!$A$3:$A$9999,'Table 1'!$I$3:$I$9999))</f>
        <v/>
      </c>
      <c r="D389" s="121"/>
      <c r="E389" s="68" t="s">
        <v>23</v>
      </c>
      <c r="F389" s="80"/>
      <c r="G389" s="71" t="str">
        <f t="shared" si="1575"/>
        <v/>
      </c>
      <c r="H389" s="77" t="str">
        <f t="shared" ref="H389" si="1776">IF(D389="","",AVERAGE(D387:D391))</f>
        <v/>
      </c>
      <c r="I389" s="94" t="str">
        <f t="shared" ref="I389" si="1777">IF(D389="","",_xlfn.STDEV.S(D387:D391))</f>
        <v/>
      </c>
      <c r="J389" s="77" t="str">
        <f t="shared" si="1578"/>
        <v/>
      </c>
      <c r="K389" s="132" t="str">
        <f>IF(D389="","",D389*'Table 2'!D389)</f>
        <v/>
      </c>
      <c r="L389" s="68" t="s">
        <v>23</v>
      </c>
      <c r="M389" s="135" t="str">
        <f>IF(D389="","",F389*'Table 2'!D389)</f>
        <v/>
      </c>
      <c r="N389" s="71" t="str">
        <f t="shared" si="1579"/>
        <v/>
      </c>
      <c r="O389" s="14" t="str">
        <f t="shared" ref="O389" si="1778">IF(D389="","",AVERAGE(K387:K391))</f>
        <v/>
      </c>
      <c r="P389" s="73" t="str">
        <f t="shared" ref="P389" si="1779">IF(D389="","",_xlfn.STDEV.S(K387:K391))</f>
        <v/>
      </c>
      <c r="Q389" s="9" t="str">
        <f t="shared" si="1582"/>
        <v/>
      </c>
      <c r="R389" s="126" t="str">
        <f>IF(K389="","",K389/VLOOKUP('Table 3'!A389,'Table 1'!$A$3:$E$999,5,FALSE))</f>
        <v/>
      </c>
      <c r="S389" s="58" t="s">
        <v>23</v>
      </c>
      <c r="T389" s="52" t="str">
        <f>IF(M389="","",M389/VLOOKUP(A389,'Table 1'!$A$3:$E$999,5,FALSE))</f>
        <v/>
      </c>
    </row>
    <row r="390" spans="1:20" s="139" customFormat="1" x14ac:dyDescent="0.2">
      <c r="A390" s="30" t="str">
        <f t="shared" ref="A390" si="1780">IF(A387="","",A387)</f>
        <v/>
      </c>
      <c r="B390" s="30"/>
      <c r="C390" s="30" t="str">
        <f>IF(A390="","",LOOKUP(A390,'Table 1'!$A$3:$A$9999,'Table 1'!$I$3:$I$9999))</f>
        <v/>
      </c>
      <c r="D390" s="121"/>
      <c r="E390" s="68" t="s">
        <v>23</v>
      </c>
      <c r="F390" s="80"/>
      <c r="G390" s="71" t="str">
        <f t="shared" si="1575"/>
        <v/>
      </c>
      <c r="H390" s="77" t="str">
        <f t="shared" ref="H390" si="1781">IF(D390="","",AVERAGE(D387:D391))</f>
        <v/>
      </c>
      <c r="I390" s="94" t="str">
        <f t="shared" ref="I390" si="1782">IF(D390="","",_xlfn.STDEV.S(D387:D391))</f>
        <v/>
      </c>
      <c r="J390" s="77" t="str">
        <f t="shared" si="1578"/>
        <v/>
      </c>
      <c r="K390" s="132" t="str">
        <f>IF(D390="","",D390*'Table 2'!D390)</f>
        <v/>
      </c>
      <c r="L390" s="68" t="s">
        <v>23</v>
      </c>
      <c r="M390" s="135" t="str">
        <f>IF(D390="","",F390*'Table 2'!D390)</f>
        <v/>
      </c>
      <c r="N390" s="71" t="str">
        <f t="shared" si="1579"/>
        <v/>
      </c>
      <c r="O390" s="14" t="str">
        <f t="shared" ref="O390" si="1783">IF(D390="","",AVERAGE(K387:K391))</f>
        <v/>
      </c>
      <c r="P390" s="73" t="str">
        <f t="shared" ref="P390" si="1784">IF(D390="","",_xlfn.STDEV.S(K387:K391))</f>
        <v/>
      </c>
      <c r="Q390" s="9" t="str">
        <f t="shared" si="1582"/>
        <v/>
      </c>
      <c r="R390" s="126" t="str">
        <f>IF(K390="","",K390/VLOOKUP('Table 3'!A390,'Table 1'!$A$3:$E$999,5,FALSE))</f>
        <v/>
      </c>
      <c r="S390" s="58" t="s">
        <v>23</v>
      </c>
      <c r="T390" s="52" t="str">
        <f>IF(M390="","",M390/VLOOKUP(A390,'Table 1'!$A$3:$E$999,5,FALSE))</f>
        <v/>
      </c>
    </row>
    <row r="391" spans="1:20" s="139" customFormat="1" ht="16" thickBot="1" x14ac:dyDescent="0.25">
      <c r="A391" s="29" t="str">
        <f t="shared" ref="A391" si="1785">IF(A387="","",A387)</f>
        <v/>
      </c>
      <c r="B391" s="29"/>
      <c r="C391" s="29" t="str">
        <f>IF(A391="","",LOOKUP(A391,'Table 1'!$A$3:$A$9999,'Table 1'!$I$3:$I$9999))</f>
        <v/>
      </c>
      <c r="D391" s="122"/>
      <c r="E391" s="67" t="s">
        <v>23</v>
      </c>
      <c r="F391" s="81"/>
      <c r="G391" s="72" t="str">
        <f t="shared" si="1575"/>
        <v/>
      </c>
      <c r="H391" s="78" t="str">
        <f t="shared" ref="H391" si="1786">IF(D391="","",AVERAGE(D387:D391))</f>
        <v/>
      </c>
      <c r="I391" s="93" t="str">
        <f t="shared" ref="I391" si="1787">IF(D391="","",_xlfn.STDEV.S(D387:D391))</f>
        <v/>
      </c>
      <c r="J391" s="78" t="str">
        <f t="shared" si="1578"/>
        <v/>
      </c>
      <c r="K391" s="133" t="str">
        <f>IF(D391="","",D391*'Table 2'!D391)</f>
        <v/>
      </c>
      <c r="L391" s="67" t="s">
        <v>23</v>
      </c>
      <c r="M391" s="136" t="str">
        <f>IF(D391="","",F391*'Table 2'!D391)</f>
        <v/>
      </c>
      <c r="N391" s="72" t="str">
        <f t="shared" si="1579"/>
        <v/>
      </c>
      <c r="O391" s="13" t="str">
        <f t="shared" ref="O391" si="1788">IF(D391="","",AVERAGE(K387:K391))</f>
        <v/>
      </c>
      <c r="P391" s="74" t="str">
        <f t="shared" ref="P391" si="1789">IF(D391="","",_xlfn.STDEV.S(K387:K391))</f>
        <v/>
      </c>
      <c r="Q391" s="8" t="str">
        <f t="shared" si="1582"/>
        <v/>
      </c>
      <c r="R391" s="127" t="str">
        <f>IF(K391="","",K391/VLOOKUP('Table 3'!A391,'Table 1'!$A$3:$E$999,5,FALSE))</f>
        <v/>
      </c>
      <c r="S391" s="57" t="s">
        <v>23</v>
      </c>
      <c r="T391" s="51" t="str">
        <f>IF(M391="","",M391/VLOOKUP(A391,'Table 1'!$A$3:$E$999,5,FALSE))</f>
        <v/>
      </c>
    </row>
    <row r="392" spans="1:20" s="139" customFormat="1" x14ac:dyDescent="0.2">
      <c r="A392" s="113"/>
      <c r="B392" s="113"/>
      <c r="C392" s="31" t="str">
        <f>IF(A392="","",LOOKUP(A392,'Table 1'!$A$3:$A$9999,'Table 1'!$I$3:$I$9999))</f>
        <v/>
      </c>
      <c r="D392" s="120"/>
      <c r="E392" s="66" t="s">
        <v>23</v>
      </c>
      <c r="F392" s="79"/>
      <c r="G392" s="70" t="str">
        <f t="shared" si="1575"/>
        <v/>
      </c>
      <c r="H392" s="76" t="str">
        <f t="shared" ref="H392" si="1790">IF(D392="","",AVERAGE(D392:D396))</f>
        <v/>
      </c>
      <c r="I392" s="76" t="str">
        <f t="shared" ref="I392" si="1791">IF(D392="","",_xlfn.STDEV.S(D392:D396))</f>
        <v/>
      </c>
      <c r="J392" s="76" t="str">
        <f t="shared" si="1578"/>
        <v/>
      </c>
      <c r="K392" s="131" t="str">
        <f>IF(D392="","",D392*'Table 2'!D392)</f>
        <v/>
      </c>
      <c r="L392" s="66" t="s">
        <v>23</v>
      </c>
      <c r="M392" s="134" t="str">
        <f>IF(D392="","",F392*'Table 2'!D392)</f>
        <v/>
      </c>
      <c r="N392" s="70" t="str">
        <f t="shared" si="1579"/>
        <v/>
      </c>
      <c r="O392" s="15" t="str">
        <f t="shared" ref="O392" si="1792">IF(D392="","",AVERAGE(K392:K396))</f>
        <v/>
      </c>
      <c r="P392" s="15" t="str">
        <f t="shared" ref="P392" si="1793">IF(D392="","",_xlfn.STDEV.S(K392:K396))</f>
        <v/>
      </c>
      <c r="Q392" s="10" t="str">
        <f t="shared" si="1582"/>
        <v/>
      </c>
      <c r="R392" s="137" t="str">
        <f>IF(K392="","",K392/VLOOKUP('Table 3'!A392,'Table 1'!$A$3:$E$999,5,FALSE))</f>
        <v/>
      </c>
      <c r="S392" s="59" t="s">
        <v>23</v>
      </c>
      <c r="T392" s="53" t="str">
        <f>IF(M392="","",M392/VLOOKUP(A392,'Table 1'!$A$3:$E$999,5,FALSE))</f>
        <v/>
      </c>
    </row>
    <row r="393" spans="1:20" s="139" customFormat="1" x14ac:dyDescent="0.2">
      <c r="A393" s="30" t="str">
        <f t="shared" ref="A393" si="1794">IF(A392="","",A392)</f>
        <v/>
      </c>
      <c r="B393" s="30"/>
      <c r="C393" s="30" t="str">
        <f>IF(A393="","",LOOKUP(A393,'Table 1'!$A$3:$A$9999,'Table 1'!$I$3:$I$9999))</f>
        <v/>
      </c>
      <c r="D393" s="121"/>
      <c r="E393" s="68" t="s">
        <v>23</v>
      </c>
      <c r="F393" s="80"/>
      <c r="G393" s="71" t="str">
        <f t="shared" si="1575"/>
        <v/>
      </c>
      <c r="H393" s="77" t="str">
        <f t="shared" ref="H393" si="1795">IF(D393="","",AVERAGE(D392:D396))</f>
        <v/>
      </c>
      <c r="I393" s="94" t="str">
        <f t="shared" ref="I393" si="1796">IF(D393="","",_xlfn.STDEV.S(D392:D396))</f>
        <v/>
      </c>
      <c r="J393" s="77" t="str">
        <f t="shared" si="1578"/>
        <v/>
      </c>
      <c r="K393" s="132" t="str">
        <f>IF(D393="","",D393*'Table 2'!D393)</f>
        <v/>
      </c>
      <c r="L393" s="68" t="s">
        <v>23</v>
      </c>
      <c r="M393" s="135" t="str">
        <f>IF(D393="","",F393*'Table 2'!D393)</f>
        <v/>
      </c>
      <c r="N393" s="71" t="str">
        <f t="shared" si="1579"/>
        <v/>
      </c>
      <c r="O393" s="14" t="str">
        <f t="shared" ref="O393" si="1797">IF(D393="","",AVERAGE(K392:K396))</f>
        <v/>
      </c>
      <c r="P393" s="73" t="str">
        <f t="shared" ref="P393" si="1798">IF(D393="","",_xlfn.STDEV.S(K392:K396))</f>
        <v/>
      </c>
      <c r="Q393" s="9" t="str">
        <f t="shared" si="1582"/>
        <v/>
      </c>
      <c r="R393" s="126" t="str">
        <f>IF(K393="","",K393/VLOOKUP('Table 3'!A393,'Table 1'!$A$3:$E$999,5,FALSE))</f>
        <v/>
      </c>
      <c r="S393" s="58" t="s">
        <v>23</v>
      </c>
      <c r="T393" s="52" t="str">
        <f>IF(M393="","",M393/VLOOKUP(A393,'Table 1'!$A$3:$E$999,5,FALSE))</f>
        <v/>
      </c>
    </row>
    <row r="394" spans="1:20" s="139" customFormat="1" x14ac:dyDescent="0.2">
      <c r="A394" s="30" t="str">
        <f t="shared" ref="A394" si="1799">IF(A392="","",A392)</f>
        <v/>
      </c>
      <c r="B394" s="30"/>
      <c r="C394" s="30" t="str">
        <f>IF(A394="","",LOOKUP(A394,'Table 1'!$A$3:$A$9999,'Table 1'!$I$3:$I$9999))</f>
        <v/>
      </c>
      <c r="D394" s="121"/>
      <c r="E394" s="68" t="s">
        <v>23</v>
      </c>
      <c r="F394" s="80"/>
      <c r="G394" s="71" t="str">
        <f t="shared" si="1575"/>
        <v/>
      </c>
      <c r="H394" s="77" t="str">
        <f t="shared" ref="H394" si="1800">IF(D394="","",AVERAGE(D392:D396))</f>
        <v/>
      </c>
      <c r="I394" s="94" t="str">
        <f t="shared" ref="I394" si="1801">IF(D394="","",_xlfn.STDEV.S(D392:D396))</f>
        <v/>
      </c>
      <c r="J394" s="77" t="str">
        <f t="shared" si="1578"/>
        <v/>
      </c>
      <c r="K394" s="132" t="str">
        <f>IF(D394="","",D394*'Table 2'!D394)</f>
        <v/>
      </c>
      <c r="L394" s="68" t="s">
        <v>23</v>
      </c>
      <c r="M394" s="135" t="str">
        <f>IF(D394="","",F394*'Table 2'!D394)</f>
        <v/>
      </c>
      <c r="N394" s="71" t="str">
        <f t="shared" si="1579"/>
        <v/>
      </c>
      <c r="O394" s="14" t="str">
        <f t="shared" ref="O394" si="1802">IF(D394="","",AVERAGE(K392:K396))</f>
        <v/>
      </c>
      <c r="P394" s="73" t="str">
        <f t="shared" ref="P394" si="1803">IF(D394="","",_xlfn.STDEV.S(K392:K396))</f>
        <v/>
      </c>
      <c r="Q394" s="9" t="str">
        <f t="shared" si="1582"/>
        <v/>
      </c>
      <c r="R394" s="126" t="str">
        <f>IF(K394="","",K394/VLOOKUP('Table 3'!A394,'Table 1'!$A$3:$E$999,5,FALSE))</f>
        <v/>
      </c>
      <c r="S394" s="58" t="s">
        <v>23</v>
      </c>
      <c r="T394" s="52" t="str">
        <f>IF(M394="","",M394/VLOOKUP(A394,'Table 1'!$A$3:$E$999,5,FALSE))</f>
        <v/>
      </c>
    </row>
    <row r="395" spans="1:20" s="139" customFormat="1" x14ac:dyDescent="0.2">
      <c r="A395" s="30" t="str">
        <f t="shared" ref="A395" si="1804">IF(A392="","",A392)</f>
        <v/>
      </c>
      <c r="B395" s="30"/>
      <c r="C395" s="30" t="str">
        <f>IF(A395="","",LOOKUP(A395,'Table 1'!$A$3:$A$9999,'Table 1'!$I$3:$I$9999))</f>
        <v/>
      </c>
      <c r="D395" s="121"/>
      <c r="E395" s="68" t="s">
        <v>23</v>
      </c>
      <c r="F395" s="80"/>
      <c r="G395" s="71" t="str">
        <f t="shared" si="1575"/>
        <v/>
      </c>
      <c r="H395" s="77" t="str">
        <f t="shared" ref="H395" si="1805">IF(D395="","",AVERAGE(D392:D396))</f>
        <v/>
      </c>
      <c r="I395" s="94" t="str">
        <f t="shared" ref="I395" si="1806">IF(D395="","",_xlfn.STDEV.S(D392:D396))</f>
        <v/>
      </c>
      <c r="J395" s="77" t="str">
        <f t="shared" si="1578"/>
        <v/>
      </c>
      <c r="K395" s="132" t="str">
        <f>IF(D395="","",D395*'Table 2'!D395)</f>
        <v/>
      </c>
      <c r="L395" s="68" t="s">
        <v>23</v>
      </c>
      <c r="M395" s="135" t="str">
        <f>IF(D395="","",F395*'Table 2'!D395)</f>
        <v/>
      </c>
      <c r="N395" s="71" t="str">
        <f t="shared" si="1579"/>
        <v/>
      </c>
      <c r="O395" s="14" t="str">
        <f t="shared" ref="O395" si="1807">IF(D395="","",AVERAGE(K392:K396))</f>
        <v/>
      </c>
      <c r="P395" s="73" t="str">
        <f t="shared" ref="P395" si="1808">IF(D395="","",_xlfn.STDEV.S(K392:K396))</f>
        <v/>
      </c>
      <c r="Q395" s="9" t="str">
        <f t="shared" si="1582"/>
        <v/>
      </c>
      <c r="R395" s="126" t="str">
        <f>IF(K395="","",K395/VLOOKUP('Table 3'!A395,'Table 1'!$A$3:$E$999,5,FALSE))</f>
        <v/>
      </c>
      <c r="S395" s="58" t="s">
        <v>23</v>
      </c>
      <c r="T395" s="52" t="str">
        <f>IF(M395="","",M395/VLOOKUP(A395,'Table 1'!$A$3:$E$999,5,FALSE))</f>
        <v/>
      </c>
    </row>
    <row r="396" spans="1:20" s="139" customFormat="1" ht="16" thickBot="1" x14ac:dyDescent="0.25">
      <c r="A396" s="29" t="str">
        <f t="shared" ref="A396" si="1809">IF(A392="","",A392)</f>
        <v/>
      </c>
      <c r="B396" s="29"/>
      <c r="C396" s="29" t="str">
        <f>IF(A396="","",LOOKUP(A396,'Table 1'!$A$3:$A$9999,'Table 1'!$I$3:$I$9999))</f>
        <v/>
      </c>
      <c r="D396" s="122"/>
      <c r="E396" s="67" t="s">
        <v>23</v>
      </c>
      <c r="F396" s="81"/>
      <c r="G396" s="72" t="str">
        <f t="shared" si="1575"/>
        <v/>
      </c>
      <c r="H396" s="78" t="str">
        <f t="shared" ref="H396" si="1810">IF(D396="","",AVERAGE(D392:D396))</f>
        <v/>
      </c>
      <c r="I396" s="93" t="str">
        <f t="shared" ref="I396" si="1811">IF(D396="","",_xlfn.STDEV.S(D392:D396))</f>
        <v/>
      </c>
      <c r="J396" s="78" t="str">
        <f t="shared" si="1578"/>
        <v/>
      </c>
      <c r="K396" s="133" t="str">
        <f>IF(D396="","",D396*'Table 2'!D396)</f>
        <v/>
      </c>
      <c r="L396" s="67" t="s">
        <v>23</v>
      </c>
      <c r="M396" s="136" t="str">
        <f>IF(D396="","",F396*'Table 2'!D396)</f>
        <v/>
      </c>
      <c r="N396" s="72" t="str">
        <f t="shared" si="1579"/>
        <v/>
      </c>
      <c r="O396" s="13" t="str">
        <f t="shared" ref="O396" si="1812">IF(D396="","",AVERAGE(K392:K396))</f>
        <v/>
      </c>
      <c r="P396" s="74" t="str">
        <f t="shared" ref="P396" si="1813">IF(D396="","",_xlfn.STDEV.S(K392:K396))</f>
        <v/>
      </c>
      <c r="Q396" s="8" t="str">
        <f t="shared" si="1582"/>
        <v/>
      </c>
      <c r="R396" s="127" t="str">
        <f>IF(K396="","",K396/VLOOKUP('Table 3'!A396,'Table 1'!$A$3:$E$999,5,FALSE))</f>
        <v/>
      </c>
      <c r="S396" s="57" t="s">
        <v>23</v>
      </c>
      <c r="T396" s="51" t="str">
        <f>IF(M396="","",M396/VLOOKUP(A396,'Table 1'!$A$3:$E$999,5,FALSE))</f>
        <v/>
      </c>
    </row>
    <row r="397" spans="1:20" s="139" customFormat="1" x14ac:dyDescent="0.2">
      <c r="A397" s="113"/>
      <c r="B397" s="113"/>
      <c r="C397" s="31" t="str">
        <f>IF(A397="","",LOOKUP(A397,'Table 1'!$A$3:$A$9999,'Table 1'!$I$3:$I$9999))</f>
        <v/>
      </c>
      <c r="D397" s="120"/>
      <c r="E397" s="66" t="s">
        <v>23</v>
      </c>
      <c r="F397" s="79"/>
      <c r="G397" s="70" t="str">
        <f t="shared" si="1575"/>
        <v/>
      </c>
      <c r="H397" s="76" t="str">
        <f t="shared" ref="H397" si="1814">IF(D397="","",AVERAGE(D397:D401))</f>
        <v/>
      </c>
      <c r="I397" s="76" t="str">
        <f t="shared" ref="I397" si="1815">IF(D397="","",_xlfn.STDEV.S(D397:D401))</f>
        <v/>
      </c>
      <c r="J397" s="76" t="str">
        <f t="shared" si="1578"/>
        <v/>
      </c>
      <c r="K397" s="131" t="str">
        <f>IF(D397="","",D397*'Table 2'!D397)</f>
        <v/>
      </c>
      <c r="L397" s="66" t="s">
        <v>23</v>
      </c>
      <c r="M397" s="134" t="str">
        <f>IF(D397="","",F397*'Table 2'!D397)</f>
        <v/>
      </c>
      <c r="N397" s="70" t="str">
        <f t="shared" si="1579"/>
        <v/>
      </c>
      <c r="O397" s="15" t="str">
        <f t="shared" ref="O397" si="1816">IF(D397="","",AVERAGE(K397:K401))</f>
        <v/>
      </c>
      <c r="P397" s="15" t="str">
        <f t="shared" ref="P397" si="1817">IF(D397="","",_xlfn.STDEV.S(K397:K401))</f>
        <v/>
      </c>
      <c r="Q397" s="10" t="str">
        <f t="shared" si="1582"/>
        <v/>
      </c>
      <c r="R397" s="137" t="str">
        <f>IF(K397="","",K397/VLOOKUP('Table 3'!A397,'Table 1'!$A$3:$E$999,5,FALSE))</f>
        <v/>
      </c>
      <c r="S397" s="59" t="s">
        <v>23</v>
      </c>
      <c r="T397" s="53" t="str">
        <f>IF(M397="","",M397/VLOOKUP(A397,'Table 1'!$A$3:$E$999,5,FALSE))</f>
        <v/>
      </c>
    </row>
    <row r="398" spans="1:20" s="139" customFormat="1" x14ac:dyDescent="0.2">
      <c r="A398" s="30" t="str">
        <f t="shared" ref="A398" si="1818">IF(A397="","",A397)</f>
        <v/>
      </c>
      <c r="B398" s="30"/>
      <c r="C398" s="30" t="str">
        <f>IF(A398="","",LOOKUP(A398,'Table 1'!$A$3:$A$9999,'Table 1'!$I$3:$I$9999))</f>
        <v/>
      </c>
      <c r="D398" s="121"/>
      <c r="E398" s="68" t="s">
        <v>23</v>
      </c>
      <c r="F398" s="80"/>
      <c r="G398" s="71" t="str">
        <f t="shared" si="1575"/>
        <v/>
      </c>
      <c r="H398" s="77" t="str">
        <f t="shared" ref="H398" si="1819">IF(D398="","",AVERAGE(D397:D401))</f>
        <v/>
      </c>
      <c r="I398" s="94" t="str">
        <f t="shared" ref="I398" si="1820">IF(D398="","",_xlfn.STDEV.S(D397:D401))</f>
        <v/>
      </c>
      <c r="J398" s="77" t="str">
        <f t="shared" si="1578"/>
        <v/>
      </c>
      <c r="K398" s="132" t="str">
        <f>IF(D398="","",D398*'Table 2'!D398)</f>
        <v/>
      </c>
      <c r="L398" s="68" t="s">
        <v>23</v>
      </c>
      <c r="M398" s="135" t="str">
        <f>IF(D398="","",F398*'Table 2'!D398)</f>
        <v/>
      </c>
      <c r="N398" s="71" t="str">
        <f t="shared" si="1579"/>
        <v/>
      </c>
      <c r="O398" s="14" t="str">
        <f t="shared" ref="O398" si="1821">IF(D398="","",AVERAGE(K397:K401))</f>
        <v/>
      </c>
      <c r="P398" s="73" t="str">
        <f t="shared" ref="P398" si="1822">IF(D398="","",_xlfn.STDEV.S(K397:K401))</f>
        <v/>
      </c>
      <c r="Q398" s="9" t="str">
        <f t="shared" si="1582"/>
        <v/>
      </c>
      <c r="R398" s="126" t="str">
        <f>IF(K398="","",K398/VLOOKUP('Table 3'!A398,'Table 1'!$A$3:$E$999,5,FALSE))</f>
        <v/>
      </c>
      <c r="S398" s="58" t="s">
        <v>23</v>
      </c>
      <c r="T398" s="52" t="str">
        <f>IF(M398="","",M398/VLOOKUP(A398,'Table 1'!$A$3:$E$999,5,FALSE))</f>
        <v/>
      </c>
    </row>
    <row r="399" spans="1:20" s="139" customFormat="1" x14ac:dyDescent="0.2">
      <c r="A399" s="30" t="str">
        <f t="shared" ref="A399" si="1823">IF(A397="","",A397)</f>
        <v/>
      </c>
      <c r="B399" s="30"/>
      <c r="C399" s="30" t="str">
        <f>IF(A399="","",LOOKUP(A399,'Table 1'!$A$3:$A$9999,'Table 1'!$I$3:$I$9999))</f>
        <v/>
      </c>
      <c r="D399" s="121"/>
      <c r="E399" s="68" t="s">
        <v>23</v>
      </c>
      <c r="F399" s="80"/>
      <c r="G399" s="71" t="str">
        <f t="shared" si="1575"/>
        <v/>
      </c>
      <c r="H399" s="77" t="str">
        <f t="shared" ref="H399" si="1824">IF(D399="","",AVERAGE(D397:D401))</f>
        <v/>
      </c>
      <c r="I399" s="94" t="str">
        <f t="shared" ref="I399" si="1825">IF(D399="","",_xlfn.STDEV.S(D397:D401))</f>
        <v/>
      </c>
      <c r="J399" s="77" t="str">
        <f t="shared" si="1578"/>
        <v/>
      </c>
      <c r="K399" s="132" t="str">
        <f>IF(D399="","",D399*'Table 2'!D399)</f>
        <v/>
      </c>
      <c r="L399" s="68" t="s">
        <v>23</v>
      </c>
      <c r="M399" s="135" t="str">
        <f>IF(D399="","",F399*'Table 2'!D399)</f>
        <v/>
      </c>
      <c r="N399" s="71" t="str">
        <f t="shared" si="1579"/>
        <v/>
      </c>
      <c r="O399" s="14" t="str">
        <f t="shared" ref="O399" si="1826">IF(D399="","",AVERAGE(K397:K401))</f>
        <v/>
      </c>
      <c r="P399" s="73" t="str">
        <f t="shared" ref="P399" si="1827">IF(D399="","",_xlfn.STDEV.S(K397:K401))</f>
        <v/>
      </c>
      <c r="Q399" s="9" t="str">
        <f t="shared" si="1582"/>
        <v/>
      </c>
      <c r="R399" s="126" t="str">
        <f>IF(K399="","",K399/VLOOKUP('Table 3'!A399,'Table 1'!$A$3:$E$999,5,FALSE))</f>
        <v/>
      </c>
      <c r="S399" s="58" t="s">
        <v>23</v>
      </c>
      <c r="T399" s="52" t="str">
        <f>IF(M399="","",M399/VLOOKUP(A399,'Table 1'!$A$3:$E$999,5,FALSE))</f>
        <v/>
      </c>
    </row>
    <row r="400" spans="1:20" s="139" customFormat="1" x14ac:dyDescent="0.2">
      <c r="A400" s="30" t="str">
        <f t="shared" ref="A400" si="1828">IF(A397="","",A397)</f>
        <v/>
      </c>
      <c r="B400" s="30"/>
      <c r="C400" s="30" t="str">
        <f>IF(A400="","",LOOKUP(A400,'Table 1'!$A$3:$A$9999,'Table 1'!$I$3:$I$9999))</f>
        <v/>
      </c>
      <c r="D400" s="121"/>
      <c r="E400" s="68" t="s">
        <v>23</v>
      </c>
      <c r="F400" s="80"/>
      <c r="G400" s="71" t="str">
        <f t="shared" si="1575"/>
        <v/>
      </c>
      <c r="H400" s="77" t="str">
        <f t="shared" ref="H400" si="1829">IF(D400="","",AVERAGE(D397:D401))</f>
        <v/>
      </c>
      <c r="I400" s="94" t="str">
        <f t="shared" ref="I400" si="1830">IF(D400="","",_xlfn.STDEV.S(D397:D401))</f>
        <v/>
      </c>
      <c r="J400" s="77" t="str">
        <f t="shared" si="1578"/>
        <v/>
      </c>
      <c r="K400" s="132" t="str">
        <f>IF(D400="","",D400*'Table 2'!D400)</f>
        <v/>
      </c>
      <c r="L400" s="68" t="s">
        <v>23</v>
      </c>
      <c r="M400" s="135" t="str">
        <f>IF(D400="","",F400*'Table 2'!D400)</f>
        <v/>
      </c>
      <c r="N400" s="71" t="str">
        <f t="shared" si="1579"/>
        <v/>
      </c>
      <c r="O400" s="14" t="str">
        <f t="shared" ref="O400" si="1831">IF(D400="","",AVERAGE(K397:K401))</f>
        <v/>
      </c>
      <c r="P400" s="73" t="str">
        <f t="shared" ref="P400" si="1832">IF(D400="","",_xlfn.STDEV.S(K397:K401))</f>
        <v/>
      </c>
      <c r="Q400" s="9" t="str">
        <f t="shared" si="1582"/>
        <v/>
      </c>
      <c r="R400" s="126" t="str">
        <f>IF(K400="","",K400/VLOOKUP('Table 3'!A400,'Table 1'!$A$3:$E$999,5,FALSE))</f>
        <v/>
      </c>
      <c r="S400" s="58" t="s">
        <v>23</v>
      </c>
      <c r="T400" s="52" t="str">
        <f>IF(M400="","",M400/VLOOKUP(A400,'Table 1'!$A$3:$E$999,5,FALSE))</f>
        <v/>
      </c>
    </row>
    <row r="401" spans="1:20" s="139" customFormat="1" ht="16" thickBot="1" x14ac:dyDescent="0.25">
      <c r="A401" s="29" t="str">
        <f t="shared" ref="A401" si="1833">IF(A397="","",A397)</f>
        <v/>
      </c>
      <c r="B401" s="29"/>
      <c r="C401" s="29" t="str">
        <f>IF(A401="","",LOOKUP(A401,'Table 1'!$A$3:$A$9999,'Table 1'!$I$3:$I$9999))</f>
        <v/>
      </c>
      <c r="D401" s="122"/>
      <c r="E401" s="67" t="s">
        <v>23</v>
      </c>
      <c r="F401" s="81"/>
      <c r="G401" s="72" t="str">
        <f t="shared" si="1575"/>
        <v/>
      </c>
      <c r="H401" s="78" t="str">
        <f t="shared" ref="H401" si="1834">IF(D401="","",AVERAGE(D397:D401))</f>
        <v/>
      </c>
      <c r="I401" s="93" t="str">
        <f t="shared" ref="I401" si="1835">IF(D401="","",_xlfn.STDEV.S(D397:D401))</f>
        <v/>
      </c>
      <c r="J401" s="78" t="str">
        <f t="shared" si="1578"/>
        <v/>
      </c>
      <c r="K401" s="133" t="str">
        <f>IF(D401="","",D401*'Table 2'!D401)</f>
        <v/>
      </c>
      <c r="L401" s="67" t="s">
        <v>23</v>
      </c>
      <c r="M401" s="136" t="str">
        <f>IF(D401="","",F401*'Table 2'!D401)</f>
        <v/>
      </c>
      <c r="N401" s="72" t="str">
        <f t="shared" si="1579"/>
        <v/>
      </c>
      <c r="O401" s="13" t="str">
        <f t="shared" ref="O401" si="1836">IF(D401="","",AVERAGE(K397:K401))</f>
        <v/>
      </c>
      <c r="P401" s="74" t="str">
        <f t="shared" ref="P401" si="1837">IF(D401="","",_xlfn.STDEV.S(K397:K401))</f>
        <v/>
      </c>
      <c r="Q401" s="8" t="str">
        <f t="shared" si="1582"/>
        <v/>
      </c>
      <c r="R401" s="127" t="str">
        <f>IF(K401="","",K401/VLOOKUP('Table 3'!A401,'Table 1'!$A$3:$E$999,5,FALSE))</f>
        <v/>
      </c>
      <c r="S401" s="57" t="s">
        <v>23</v>
      </c>
      <c r="T401" s="51" t="str">
        <f>IF(M401="","",M401/VLOOKUP(A401,'Table 1'!$A$3:$E$999,5,FALSE))</f>
        <v/>
      </c>
    </row>
    <row r="402" spans="1:20" s="139" customFormat="1" x14ac:dyDescent="0.2">
      <c r="A402" s="113"/>
      <c r="B402" s="113"/>
      <c r="C402" s="31" t="str">
        <f>IF(A402="","",LOOKUP(A402,'Table 1'!$A$3:$A$9999,'Table 1'!$I$3:$I$9999))</f>
        <v/>
      </c>
      <c r="D402" s="120"/>
      <c r="E402" s="66" t="s">
        <v>23</v>
      </c>
      <c r="F402" s="79"/>
      <c r="G402" s="70" t="str">
        <f t="shared" si="1575"/>
        <v/>
      </c>
      <c r="H402" s="76" t="str">
        <f t="shared" ref="H402" si="1838">IF(D402="","",AVERAGE(D402:D406))</f>
        <v/>
      </c>
      <c r="I402" s="76" t="str">
        <f t="shared" ref="I402" si="1839">IF(D402="","",_xlfn.STDEV.S(D402:D406))</f>
        <v/>
      </c>
      <c r="J402" s="76" t="str">
        <f t="shared" si="1578"/>
        <v/>
      </c>
      <c r="K402" s="131" t="str">
        <f>IF(D402="","",D402*'Table 2'!D402)</f>
        <v/>
      </c>
      <c r="L402" s="66" t="s">
        <v>23</v>
      </c>
      <c r="M402" s="134" t="str">
        <f>IF(D402="","",F402*'Table 2'!D402)</f>
        <v/>
      </c>
      <c r="N402" s="70" t="str">
        <f t="shared" si="1579"/>
        <v/>
      </c>
      <c r="O402" s="15" t="str">
        <f t="shared" ref="O402" si="1840">IF(D402="","",AVERAGE(K402:K406))</f>
        <v/>
      </c>
      <c r="P402" s="15" t="str">
        <f t="shared" ref="P402" si="1841">IF(D402="","",_xlfn.STDEV.S(K402:K406))</f>
        <v/>
      </c>
      <c r="Q402" s="10" t="str">
        <f t="shared" si="1582"/>
        <v/>
      </c>
      <c r="R402" s="137" t="str">
        <f>IF(K402="","",K402/VLOOKUP('Table 3'!A402,'Table 1'!$A$3:$E$999,5,FALSE))</f>
        <v/>
      </c>
      <c r="S402" s="59" t="s">
        <v>23</v>
      </c>
      <c r="T402" s="53" t="str">
        <f>IF(M402="","",M402/VLOOKUP(A402,'Table 1'!$A$3:$E$999,5,FALSE))</f>
        <v/>
      </c>
    </row>
    <row r="403" spans="1:20" s="139" customFormat="1" x14ac:dyDescent="0.2">
      <c r="A403" s="30" t="str">
        <f t="shared" ref="A403" si="1842">IF(A402="","",A402)</f>
        <v/>
      </c>
      <c r="B403" s="30"/>
      <c r="C403" s="30" t="str">
        <f>IF(A403="","",LOOKUP(A403,'Table 1'!$A$3:$A$9999,'Table 1'!$I$3:$I$9999))</f>
        <v/>
      </c>
      <c r="D403" s="121"/>
      <c r="E403" s="68" t="s">
        <v>23</v>
      </c>
      <c r="F403" s="80"/>
      <c r="G403" s="71" t="str">
        <f t="shared" si="1575"/>
        <v/>
      </c>
      <c r="H403" s="77" t="str">
        <f t="shared" ref="H403" si="1843">IF(D403="","",AVERAGE(D402:D406))</f>
        <v/>
      </c>
      <c r="I403" s="94" t="str">
        <f t="shared" ref="I403" si="1844">IF(D403="","",_xlfn.STDEV.S(D402:D406))</f>
        <v/>
      </c>
      <c r="J403" s="77" t="str">
        <f t="shared" si="1578"/>
        <v/>
      </c>
      <c r="K403" s="132" t="str">
        <f>IF(D403="","",D403*'Table 2'!D403)</f>
        <v/>
      </c>
      <c r="L403" s="68" t="s">
        <v>23</v>
      </c>
      <c r="M403" s="135" t="str">
        <f>IF(D403="","",F403*'Table 2'!D403)</f>
        <v/>
      </c>
      <c r="N403" s="71" t="str">
        <f t="shared" si="1579"/>
        <v/>
      </c>
      <c r="O403" s="14" t="str">
        <f t="shared" ref="O403" si="1845">IF(D403="","",AVERAGE(K402:K406))</f>
        <v/>
      </c>
      <c r="P403" s="73" t="str">
        <f t="shared" ref="P403" si="1846">IF(D403="","",_xlfn.STDEV.S(K402:K406))</f>
        <v/>
      </c>
      <c r="Q403" s="9" t="str">
        <f t="shared" si="1582"/>
        <v/>
      </c>
      <c r="R403" s="126" t="str">
        <f>IF(K403="","",K403/VLOOKUP('Table 3'!A403,'Table 1'!$A$3:$E$999,5,FALSE))</f>
        <v/>
      </c>
      <c r="S403" s="58" t="s">
        <v>23</v>
      </c>
      <c r="T403" s="52" t="str">
        <f>IF(M403="","",M403/VLOOKUP(A403,'Table 1'!$A$3:$E$999,5,FALSE))</f>
        <v/>
      </c>
    </row>
    <row r="404" spans="1:20" s="139" customFormat="1" x14ac:dyDescent="0.2">
      <c r="A404" s="30" t="str">
        <f t="shared" ref="A404" si="1847">IF(A402="","",A402)</f>
        <v/>
      </c>
      <c r="B404" s="30"/>
      <c r="C404" s="30" t="str">
        <f>IF(A404="","",LOOKUP(A404,'Table 1'!$A$3:$A$9999,'Table 1'!$I$3:$I$9999))</f>
        <v/>
      </c>
      <c r="D404" s="121"/>
      <c r="E404" s="68" t="s">
        <v>23</v>
      </c>
      <c r="F404" s="80"/>
      <c r="G404" s="71" t="str">
        <f t="shared" si="1575"/>
        <v/>
      </c>
      <c r="H404" s="77" t="str">
        <f t="shared" ref="H404" si="1848">IF(D404="","",AVERAGE(D402:D406))</f>
        <v/>
      </c>
      <c r="I404" s="94" t="str">
        <f t="shared" ref="I404" si="1849">IF(D404="","",_xlfn.STDEV.S(D402:D406))</f>
        <v/>
      </c>
      <c r="J404" s="77" t="str">
        <f t="shared" si="1578"/>
        <v/>
      </c>
      <c r="K404" s="132" t="str">
        <f>IF(D404="","",D404*'Table 2'!D404)</f>
        <v/>
      </c>
      <c r="L404" s="68" t="s">
        <v>23</v>
      </c>
      <c r="M404" s="135" t="str">
        <f>IF(D404="","",F404*'Table 2'!D404)</f>
        <v/>
      </c>
      <c r="N404" s="71" t="str">
        <f t="shared" si="1579"/>
        <v/>
      </c>
      <c r="O404" s="14" t="str">
        <f t="shared" ref="O404" si="1850">IF(D404="","",AVERAGE(K402:K406))</f>
        <v/>
      </c>
      <c r="P404" s="73" t="str">
        <f t="shared" ref="P404" si="1851">IF(D404="","",_xlfn.STDEV.S(K402:K406))</f>
        <v/>
      </c>
      <c r="Q404" s="9" t="str">
        <f t="shared" si="1582"/>
        <v/>
      </c>
      <c r="R404" s="126" t="str">
        <f>IF(K404="","",K404/VLOOKUP('Table 3'!A404,'Table 1'!$A$3:$E$999,5,FALSE))</f>
        <v/>
      </c>
      <c r="S404" s="58" t="s">
        <v>23</v>
      </c>
      <c r="T404" s="52" t="str">
        <f>IF(M404="","",M404/VLOOKUP(A404,'Table 1'!$A$3:$E$999,5,FALSE))</f>
        <v/>
      </c>
    </row>
    <row r="405" spans="1:20" s="139" customFormat="1" x14ac:dyDescent="0.2">
      <c r="A405" s="30" t="str">
        <f t="shared" ref="A405" si="1852">IF(A402="","",A402)</f>
        <v/>
      </c>
      <c r="B405" s="30"/>
      <c r="C405" s="30" t="str">
        <f>IF(A405="","",LOOKUP(A405,'Table 1'!$A$3:$A$9999,'Table 1'!$I$3:$I$9999))</f>
        <v/>
      </c>
      <c r="D405" s="121"/>
      <c r="E405" s="68" t="s">
        <v>23</v>
      </c>
      <c r="F405" s="80"/>
      <c r="G405" s="71" t="str">
        <f t="shared" si="1575"/>
        <v/>
      </c>
      <c r="H405" s="77" t="str">
        <f t="shared" ref="H405" si="1853">IF(D405="","",AVERAGE(D402:D406))</f>
        <v/>
      </c>
      <c r="I405" s="94" t="str">
        <f t="shared" ref="I405" si="1854">IF(D405="","",_xlfn.STDEV.S(D402:D406))</f>
        <v/>
      </c>
      <c r="J405" s="77" t="str">
        <f t="shared" si="1578"/>
        <v/>
      </c>
      <c r="K405" s="132" t="str">
        <f>IF(D405="","",D405*'Table 2'!D405)</f>
        <v/>
      </c>
      <c r="L405" s="68" t="s">
        <v>23</v>
      </c>
      <c r="M405" s="135" t="str">
        <f>IF(D405="","",F405*'Table 2'!D405)</f>
        <v/>
      </c>
      <c r="N405" s="71" t="str">
        <f t="shared" si="1579"/>
        <v/>
      </c>
      <c r="O405" s="14" t="str">
        <f t="shared" ref="O405" si="1855">IF(D405="","",AVERAGE(K402:K406))</f>
        <v/>
      </c>
      <c r="P405" s="73" t="str">
        <f t="shared" ref="P405" si="1856">IF(D405="","",_xlfn.STDEV.S(K402:K406))</f>
        <v/>
      </c>
      <c r="Q405" s="9" t="str">
        <f t="shared" si="1582"/>
        <v/>
      </c>
      <c r="R405" s="126" t="str">
        <f>IF(K405="","",K405/VLOOKUP('Table 3'!A405,'Table 1'!$A$3:$E$999,5,FALSE))</f>
        <v/>
      </c>
      <c r="S405" s="58" t="s">
        <v>23</v>
      </c>
      <c r="T405" s="52" t="str">
        <f>IF(M405="","",M405/VLOOKUP(A405,'Table 1'!$A$3:$E$999,5,FALSE))</f>
        <v/>
      </c>
    </row>
    <row r="406" spans="1:20" s="139" customFormat="1" ht="16" thickBot="1" x14ac:dyDescent="0.25">
      <c r="A406" s="29" t="str">
        <f t="shared" ref="A406" si="1857">IF(A402="","",A402)</f>
        <v/>
      </c>
      <c r="B406" s="29"/>
      <c r="C406" s="29" t="str">
        <f>IF(A406="","",LOOKUP(A406,'Table 1'!$A$3:$A$9999,'Table 1'!$I$3:$I$9999))</f>
        <v/>
      </c>
      <c r="D406" s="122"/>
      <c r="E406" s="67" t="s">
        <v>23</v>
      </c>
      <c r="F406" s="81"/>
      <c r="G406" s="72" t="str">
        <f t="shared" si="1575"/>
        <v/>
      </c>
      <c r="H406" s="78" t="str">
        <f t="shared" ref="H406" si="1858">IF(D406="","",AVERAGE(D402:D406))</f>
        <v/>
      </c>
      <c r="I406" s="93" t="str">
        <f t="shared" ref="I406" si="1859">IF(D406="","",_xlfn.STDEV.S(D402:D406))</f>
        <v/>
      </c>
      <c r="J406" s="78" t="str">
        <f t="shared" si="1578"/>
        <v/>
      </c>
      <c r="K406" s="133" t="str">
        <f>IF(D406="","",D406*'Table 2'!D406)</f>
        <v/>
      </c>
      <c r="L406" s="67" t="s">
        <v>23</v>
      </c>
      <c r="M406" s="136" t="str">
        <f>IF(D406="","",F406*'Table 2'!D406)</f>
        <v/>
      </c>
      <c r="N406" s="72" t="str">
        <f t="shared" si="1579"/>
        <v/>
      </c>
      <c r="O406" s="13" t="str">
        <f t="shared" ref="O406" si="1860">IF(D406="","",AVERAGE(K402:K406))</f>
        <v/>
      </c>
      <c r="P406" s="74" t="str">
        <f t="shared" ref="P406" si="1861">IF(D406="","",_xlfn.STDEV.S(K402:K406))</f>
        <v/>
      </c>
      <c r="Q406" s="8" t="str">
        <f t="shared" si="1582"/>
        <v/>
      </c>
      <c r="R406" s="127" t="str">
        <f>IF(K406="","",K406/VLOOKUP('Table 3'!A406,'Table 1'!$A$3:$E$999,5,FALSE))</f>
        <v/>
      </c>
      <c r="S406" s="57" t="s">
        <v>23</v>
      </c>
      <c r="T406" s="51" t="str">
        <f>IF(M406="","",M406/VLOOKUP(A406,'Table 1'!$A$3:$E$999,5,FALSE))</f>
        <v/>
      </c>
    </row>
    <row r="407" spans="1:20" s="139" customFormat="1" x14ac:dyDescent="0.2">
      <c r="A407" s="113"/>
      <c r="B407" s="113"/>
      <c r="C407" s="31" t="str">
        <f>IF(A407="","",LOOKUP(A407,'Table 1'!$A$3:$A$9999,'Table 1'!$I$3:$I$9999))</f>
        <v/>
      </c>
      <c r="D407" s="120"/>
      <c r="E407" s="66" t="s">
        <v>23</v>
      </c>
      <c r="F407" s="79"/>
      <c r="G407" s="70" t="str">
        <f t="shared" si="1575"/>
        <v/>
      </c>
      <c r="H407" s="76" t="str">
        <f t="shared" ref="H407" si="1862">IF(D407="","",AVERAGE(D407:D411))</f>
        <v/>
      </c>
      <c r="I407" s="76" t="str">
        <f t="shared" ref="I407" si="1863">IF(D407="","",_xlfn.STDEV.S(D407:D411))</f>
        <v/>
      </c>
      <c r="J407" s="76" t="str">
        <f t="shared" si="1578"/>
        <v/>
      </c>
      <c r="K407" s="131" t="str">
        <f>IF(D407="","",D407*'Table 2'!D407)</f>
        <v/>
      </c>
      <c r="L407" s="66" t="s">
        <v>23</v>
      </c>
      <c r="M407" s="134" t="str">
        <f>IF(D407="","",F407*'Table 2'!D407)</f>
        <v/>
      </c>
      <c r="N407" s="70" t="str">
        <f t="shared" si="1579"/>
        <v/>
      </c>
      <c r="O407" s="15" t="str">
        <f t="shared" ref="O407" si="1864">IF(D407="","",AVERAGE(K407:K411))</f>
        <v/>
      </c>
      <c r="P407" s="15" t="str">
        <f t="shared" ref="P407" si="1865">IF(D407="","",_xlfn.STDEV.S(K407:K411))</f>
        <v/>
      </c>
      <c r="Q407" s="10" t="str">
        <f t="shared" si="1582"/>
        <v/>
      </c>
      <c r="R407" s="137" t="str">
        <f>IF(K407="","",K407/VLOOKUP('Table 3'!A407,'Table 1'!$A$3:$E$999,5,FALSE))</f>
        <v/>
      </c>
      <c r="S407" s="59" t="s">
        <v>23</v>
      </c>
      <c r="T407" s="53" t="str">
        <f>IF(M407="","",M407/VLOOKUP(A407,'Table 1'!$A$3:$E$999,5,FALSE))</f>
        <v/>
      </c>
    </row>
    <row r="408" spans="1:20" s="139" customFormat="1" x14ac:dyDescent="0.2">
      <c r="A408" s="30" t="str">
        <f t="shared" ref="A408" si="1866">IF(A407="","",A407)</f>
        <v/>
      </c>
      <c r="B408" s="30"/>
      <c r="C408" s="30" t="str">
        <f>IF(A408="","",LOOKUP(A408,'Table 1'!$A$3:$A$9999,'Table 1'!$I$3:$I$9999))</f>
        <v/>
      </c>
      <c r="D408" s="121"/>
      <c r="E408" s="68" t="s">
        <v>23</v>
      </c>
      <c r="F408" s="80"/>
      <c r="G408" s="71" t="str">
        <f t="shared" si="1575"/>
        <v/>
      </c>
      <c r="H408" s="77" t="str">
        <f t="shared" ref="H408" si="1867">IF(D408="","",AVERAGE(D407:D411))</f>
        <v/>
      </c>
      <c r="I408" s="94" t="str">
        <f t="shared" ref="I408" si="1868">IF(D408="","",_xlfn.STDEV.S(D407:D411))</f>
        <v/>
      </c>
      <c r="J408" s="77" t="str">
        <f t="shared" si="1578"/>
        <v/>
      </c>
      <c r="K408" s="132" t="str">
        <f>IF(D408="","",D408*'Table 2'!D408)</f>
        <v/>
      </c>
      <c r="L408" s="68" t="s">
        <v>23</v>
      </c>
      <c r="M408" s="135" t="str">
        <f>IF(D408="","",F408*'Table 2'!D408)</f>
        <v/>
      </c>
      <c r="N408" s="71" t="str">
        <f t="shared" si="1579"/>
        <v/>
      </c>
      <c r="O408" s="14" t="str">
        <f t="shared" ref="O408" si="1869">IF(D408="","",AVERAGE(K407:K411))</f>
        <v/>
      </c>
      <c r="P408" s="73" t="str">
        <f t="shared" ref="P408" si="1870">IF(D408="","",_xlfn.STDEV.S(K407:K411))</f>
        <v/>
      </c>
      <c r="Q408" s="9" t="str">
        <f t="shared" si="1582"/>
        <v/>
      </c>
      <c r="R408" s="126" t="str">
        <f>IF(K408="","",K408/VLOOKUP('Table 3'!A408,'Table 1'!$A$3:$E$999,5,FALSE))</f>
        <v/>
      </c>
      <c r="S408" s="58" t="s">
        <v>23</v>
      </c>
      <c r="T408" s="52" t="str">
        <f>IF(M408="","",M408/VLOOKUP(A408,'Table 1'!$A$3:$E$999,5,FALSE))</f>
        <v/>
      </c>
    </row>
    <row r="409" spans="1:20" s="139" customFormat="1" x14ac:dyDescent="0.2">
      <c r="A409" s="30" t="str">
        <f t="shared" ref="A409" si="1871">IF(A407="","",A407)</f>
        <v/>
      </c>
      <c r="B409" s="30"/>
      <c r="C409" s="30" t="str">
        <f>IF(A409="","",LOOKUP(A409,'Table 1'!$A$3:$A$9999,'Table 1'!$I$3:$I$9999))</f>
        <v/>
      </c>
      <c r="D409" s="121"/>
      <c r="E409" s="68" t="s">
        <v>23</v>
      </c>
      <c r="F409" s="80"/>
      <c r="G409" s="71" t="str">
        <f t="shared" si="1575"/>
        <v/>
      </c>
      <c r="H409" s="77" t="str">
        <f t="shared" ref="H409" si="1872">IF(D409="","",AVERAGE(D407:D411))</f>
        <v/>
      </c>
      <c r="I409" s="94" t="str">
        <f t="shared" ref="I409" si="1873">IF(D409="","",_xlfn.STDEV.S(D407:D411))</f>
        <v/>
      </c>
      <c r="J409" s="77" t="str">
        <f t="shared" si="1578"/>
        <v/>
      </c>
      <c r="K409" s="132" t="str">
        <f>IF(D409="","",D409*'Table 2'!D409)</f>
        <v/>
      </c>
      <c r="L409" s="68" t="s">
        <v>23</v>
      </c>
      <c r="M409" s="135" t="str">
        <f>IF(D409="","",F409*'Table 2'!D409)</f>
        <v/>
      </c>
      <c r="N409" s="71" t="str">
        <f t="shared" si="1579"/>
        <v/>
      </c>
      <c r="O409" s="14" t="str">
        <f t="shared" ref="O409" si="1874">IF(D409="","",AVERAGE(K407:K411))</f>
        <v/>
      </c>
      <c r="P409" s="73" t="str">
        <f t="shared" ref="P409" si="1875">IF(D409="","",_xlfn.STDEV.S(K407:K411))</f>
        <v/>
      </c>
      <c r="Q409" s="9" t="str">
        <f t="shared" si="1582"/>
        <v/>
      </c>
      <c r="R409" s="126" t="str">
        <f>IF(K409="","",K409/VLOOKUP('Table 3'!A409,'Table 1'!$A$3:$E$999,5,FALSE))</f>
        <v/>
      </c>
      <c r="S409" s="58" t="s">
        <v>23</v>
      </c>
      <c r="T409" s="52" t="str">
        <f>IF(M409="","",M409/VLOOKUP(A409,'Table 1'!$A$3:$E$999,5,FALSE))</f>
        <v/>
      </c>
    </row>
    <row r="410" spans="1:20" s="139" customFormat="1" x14ac:dyDescent="0.2">
      <c r="A410" s="30" t="str">
        <f t="shared" ref="A410" si="1876">IF(A407="","",A407)</f>
        <v/>
      </c>
      <c r="B410" s="30"/>
      <c r="C410" s="30" t="str">
        <f>IF(A410="","",LOOKUP(A410,'Table 1'!$A$3:$A$9999,'Table 1'!$I$3:$I$9999))</f>
        <v/>
      </c>
      <c r="D410" s="121"/>
      <c r="E410" s="68" t="s">
        <v>23</v>
      </c>
      <c r="F410" s="80"/>
      <c r="G410" s="71" t="str">
        <f t="shared" si="1575"/>
        <v/>
      </c>
      <c r="H410" s="77" t="str">
        <f t="shared" ref="H410" si="1877">IF(D410="","",AVERAGE(D407:D411))</f>
        <v/>
      </c>
      <c r="I410" s="94" t="str">
        <f t="shared" ref="I410" si="1878">IF(D410="","",_xlfn.STDEV.S(D407:D411))</f>
        <v/>
      </c>
      <c r="J410" s="77" t="str">
        <f t="shared" si="1578"/>
        <v/>
      </c>
      <c r="K410" s="132" t="str">
        <f>IF(D410="","",D410*'Table 2'!D410)</f>
        <v/>
      </c>
      <c r="L410" s="68" t="s">
        <v>23</v>
      </c>
      <c r="M410" s="135" t="str">
        <f>IF(D410="","",F410*'Table 2'!D410)</f>
        <v/>
      </c>
      <c r="N410" s="71" t="str">
        <f t="shared" si="1579"/>
        <v/>
      </c>
      <c r="O410" s="14" t="str">
        <f t="shared" ref="O410" si="1879">IF(D410="","",AVERAGE(K407:K411))</f>
        <v/>
      </c>
      <c r="P410" s="73" t="str">
        <f t="shared" ref="P410" si="1880">IF(D410="","",_xlfn.STDEV.S(K407:K411))</f>
        <v/>
      </c>
      <c r="Q410" s="9" t="str">
        <f t="shared" si="1582"/>
        <v/>
      </c>
      <c r="R410" s="126" t="str">
        <f>IF(K410="","",K410/VLOOKUP('Table 3'!A410,'Table 1'!$A$3:$E$999,5,FALSE))</f>
        <v/>
      </c>
      <c r="S410" s="58" t="s">
        <v>23</v>
      </c>
      <c r="T410" s="52" t="str">
        <f>IF(M410="","",M410/VLOOKUP(A410,'Table 1'!$A$3:$E$999,5,FALSE))</f>
        <v/>
      </c>
    </row>
    <row r="411" spans="1:20" s="139" customFormat="1" ht="16" thickBot="1" x14ac:dyDescent="0.25">
      <c r="A411" s="29" t="str">
        <f t="shared" ref="A411" si="1881">IF(A407="","",A407)</f>
        <v/>
      </c>
      <c r="B411" s="29"/>
      <c r="C411" s="29" t="str">
        <f>IF(A411="","",LOOKUP(A411,'Table 1'!$A$3:$A$9999,'Table 1'!$I$3:$I$9999))</f>
        <v/>
      </c>
      <c r="D411" s="122"/>
      <c r="E411" s="67" t="s">
        <v>23</v>
      </c>
      <c r="F411" s="81"/>
      <c r="G411" s="72" t="str">
        <f t="shared" si="1575"/>
        <v/>
      </c>
      <c r="H411" s="78" t="str">
        <f t="shared" ref="H411" si="1882">IF(D411="","",AVERAGE(D407:D411))</f>
        <v/>
      </c>
      <c r="I411" s="93" t="str">
        <f t="shared" ref="I411" si="1883">IF(D411="","",_xlfn.STDEV.S(D407:D411))</f>
        <v/>
      </c>
      <c r="J411" s="78" t="str">
        <f t="shared" si="1578"/>
        <v/>
      </c>
      <c r="K411" s="133" t="str">
        <f>IF(D411="","",D411*'Table 2'!D411)</f>
        <v/>
      </c>
      <c r="L411" s="67" t="s">
        <v>23</v>
      </c>
      <c r="M411" s="136" t="str">
        <f>IF(D411="","",F411*'Table 2'!D411)</f>
        <v/>
      </c>
      <c r="N411" s="72" t="str">
        <f t="shared" si="1579"/>
        <v/>
      </c>
      <c r="O411" s="13" t="str">
        <f t="shared" ref="O411" si="1884">IF(D411="","",AVERAGE(K407:K411))</f>
        <v/>
      </c>
      <c r="P411" s="74" t="str">
        <f t="shared" ref="P411" si="1885">IF(D411="","",_xlfn.STDEV.S(K407:K411))</f>
        <v/>
      </c>
      <c r="Q411" s="8" t="str">
        <f t="shared" si="1582"/>
        <v/>
      </c>
      <c r="R411" s="127" t="str">
        <f>IF(K411="","",K411/VLOOKUP('Table 3'!A411,'Table 1'!$A$3:$E$999,5,FALSE))</f>
        <v/>
      </c>
      <c r="S411" s="57" t="s">
        <v>23</v>
      </c>
      <c r="T411" s="51" t="str">
        <f>IF(M411="","",M411/VLOOKUP(A411,'Table 1'!$A$3:$E$999,5,FALSE))</f>
        <v/>
      </c>
    </row>
    <row r="412" spans="1:20" s="139" customFormat="1" x14ac:dyDescent="0.2">
      <c r="A412" s="113"/>
      <c r="B412" s="113"/>
      <c r="C412" s="31" t="str">
        <f>IF(A412="","",LOOKUP(A412,'Table 1'!$A$3:$A$9999,'Table 1'!$I$3:$I$9999))</f>
        <v/>
      </c>
      <c r="D412" s="120"/>
      <c r="E412" s="66" t="s">
        <v>23</v>
      </c>
      <c r="F412" s="79"/>
      <c r="G412" s="70" t="str">
        <f t="shared" ref="G412:G475" si="1886">IF(D412="","",(D412-H412)/H412)</f>
        <v/>
      </c>
      <c r="H412" s="76" t="str">
        <f t="shared" ref="H412" si="1887">IF(D412="","",AVERAGE(D412:D416))</f>
        <v/>
      </c>
      <c r="I412" s="76" t="str">
        <f t="shared" ref="I412" si="1888">IF(D412="","",_xlfn.STDEV.S(D412:D416))</f>
        <v/>
      </c>
      <c r="J412" s="76" t="str">
        <f t="shared" ref="J412:J475" si="1889">IF(D412="","",I412/H412)</f>
        <v/>
      </c>
      <c r="K412" s="131" t="str">
        <f>IF(D412="","",D412*'Table 2'!D412)</f>
        <v/>
      </c>
      <c r="L412" s="66" t="s">
        <v>23</v>
      </c>
      <c r="M412" s="134" t="str">
        <f>IF(D412="","",F412*'Table 2'!D412)</f>
        <v/>
      </c>
      <c r="N412" s="70" t="str">
        <f t="shared" ref="N412:N475" si="1890">IF(D412="","",(K412-O412)/O412)</f>
        <v/>
      </c>
      <c r="O412" s="15" t="str">
        <f t="shared" ref="O412" si="1891">IF(D412="","",AVERAGE(K412:K416))</f>
        <v/>
      </c>
      <c r="P412" s="15" t="str">
        <f t="shared" ref="P412" si="1892">IF(D412="","",_xlfn.STDEV.S(K412:K416))</f>
        <v/>
      </c>
      <c r="Q412" s="10" t="str">
        <f t="shared" ref="Q412:Q475" si="1893">IF(D412="","",P412/O412)</f>
        <v/>
      </c>
      <c r="R412" s="137" t="str">
        <f>IF(K412="","",K412/VLOOKUP('Table 3'!A412,'Table 1'!$A$3:$E$999,5,FALSE))</f>
        <v/>
      </c>
      <c r="S412" s="59" t="s">
        <v>23</v>
      </c>
      <c r="T412" s="53" t="str">
        <f>IF(M412="","",M412/VLOOKUP(A412,'Table 1'!$A$3:$E$999,5,FALSE))</f>
        <v/>
      </c>
    </row>
    <row r="413" spans="1:20" s="139" customFormat="1" x14ac:dyDescent="0.2">
      <c r="A413" s="30" t="str">
        <f t="shared" ref="A413" si="1894">IF(A412="","",A412)</f>
        <v/>
      </c>
      <c r="B413" s="30"/>
      <c r="C413" s="30" t="str">
        <f>IF(A413="","",LOOKUP(A413,'Table 1'!$A$3:$A$9999,'Table 1'!$I$3:$I$9999))</f>
        <v/>
      </c>
      <c r="D413" s="121"/>
      <c r="E413" s="68" t="s">
        <v>23</v>
      </c>
      <c r="F413" s="80"/>
      <c r="G413" s="71" t="str">
        <f t="shared" si="1886"/>
        <v/>
      </c>
      <c r="H413" s="77" t="str">
        <f t="shared" ref="H413" si="1895">IF(D413="","",AVERAGE(D412:D416))</f>
        <v/>
      </c>
      <c r="I413" s="94" t="str">
        <f t="shared" ref="I413" si="1896">IF(D413="","",_xlfn.STDEV.S(D412:D416))</f>
        <v/>
      </c>
      <c r="J413" s="77" t="str">
        <f t="shared" si="1889"/>
        <v/>
      </c>
      <c r="K413" s="132" t="str">
        <f>IF(D413="","",D413*'Table 2'!D413)</f>
        <v/>
      </c>
      <c r="L413" s="68" t="s">
        <v>23</v>
      </c>
      <c r="M413" s="135" t="str">
        <f>IF(D413="","",F413*'Table 2'!D413)</f>
        <v/>
      </c>
      <c r="N413" s="71" t="str">
        <f t="shared" si="1890"/>
        <v/>
      </c>
      <c r="O413" s="14" t="str">
        <f t="shared" ref="O413" si="1897">IF(D413="","",AVERAGE(K412:K416))</f>
        <v/>
      </c>
      <c r="P413" s="73" t="str">
        <f t="shared" ref="P413" si="1898">IF(D413="","",_xlfn.STDEV.S(K412:K416))</f>
        <v/>
      </c>
      <c r="Q413" s="9" t="str">
        <f t="shared" si="1893"/>
        <v/>
      </c>
      <c r="R413" s="126" t="str">
        <f>IF(K413="","",K413/VLOOKUP('Table 3'!A413,'Table 1'!$A$3:$E$999,5,FALSE))</f>
        <v/>
      </c>
      <c r="S413" s="58" t="s">
        <v>23</v>
      </c>
      <c r="T413" s="52" t="str">
        <f>IF(M413="","",M413/VLOOKUP(A413,'Table 1'!$A$3:$E$999,5,FALSE))</f>
        <v/>
      </c>
    </row>
    <row r="414" spans="1:20" s="139" customFormat="1" x14ac:dyDescent="0.2">
      <c r="A414" s="30" t="str">
        <f t="shared" ref="A414" si="1899">IF(A412="","",A412)</f>
        <v/>
      </c>
      <c r="B414" s="30"/>
      <c r="C414" s="30" t="str">
        <f>IF(A414="","",LOOKUP(A414,'Table 1'!$A$3:$A$9999,'Table 1'!$I$3:$I$9999))</f>
        <v/>
      </c>
      <c r="D414" s="121"/>
      <c r="E414" s="68" t="s">
        <v>23</v>
      </c>
      <c r="F414" s="80"/>
      <c r="G414" s="71" t="str">
        <f t="shared" si="1886"/>
        <v/>
      </c>
      <c r="H414" s="77" t="str">
        <f t="shared" ref="H414" si="1900">IF(D414="","",AVERAGE(D412:D416))</f>
        <v/>
      </c>
      <c r="I414" s="94" t="str">
        <f t="shared" ref="I414" si="1901">IF(D414="","",_xlfn.STDEV.S(D412:D416))</f>
        <v/>
      </c>
      <c r="J414" s="77" t="str">
        <f t="shared" si="1889"/>
        <v/>
      </c>
      <c r="K414" s="132" t="str">
        <f>IF(D414="","",D414*'Table 2'!D414)</f>
        <v/>
      </c>
      <c r="L414" s="68" t="s">
        <v>23</v>
      </c>
      <c r="M414" s="135" t="str">
        <f>IF(D414="","",F414*'Table 2'!D414)</f>
        <v/>
      </c>
      <c r="N414" s="71" t="str">
        <f t="shared" si="1890"/>
        <v/>
      </c>
      <c r="O414" s="14" t="str">
        <f t="shared" ref="O414" si="1902">IF(D414="","",AVERAGE(K412:K416))</f>
        <v/>
      </c>
      <c r="P414" s="73" t="str">
        <f t="shared" ref="P414" si="1903">IF(D414="","",_xlfn.STDEV.S(K412:K416))</f>
        <v/>
      </c>
      <c r="Q414" s="9" t="str">
        <f t="shared" si="1893"/>
        <v/>
      </c>
      <c r="R414" s="126" t="str">
        <f>IF(K414="","",K414/VLOOKUP('Table 3'!A414,'Table 1'!$A$3:$E$999,5,FALSE))</f>
        <v/>
      </c>
      <c r="S414" s="58" t="s">
        <v>23</v>
      </c>
      <c r="T414" s="52" t="str">
        <f>IF(M414="","",M414/VLOOKUP(A414,'Table 1'!$A$3:$E$999,5,FALSE))</f>
        <v/>
      </c>
    </row>
    <row r="415" spans="1:20" s="139" customFormat="1" x14ac:dyDescent="0.2">
      <c r="A415" s="30" t="str">
        <f t="shared" ref="A415" si="1904">IF(A412="","",A412)</f>
        <v/>
      </c>
      <c r="B415" s="30"/>
      <c r="C415" s="30" t="str">
        <f>IF(A415="","",LOOKUP(A415,'Table 1'!$A$3:$A$9999,'Table 1'!$I$3:$I$9999))</f>
        <v/>
      </c>
      <c r="D415" s="121"/>
      <c r="E415" s="68" t="s">
        <v>23</v>
      </c>
      <c r="F415" s="80"/>
      <c r="G415" s="71" t="str">
        <f t="shared" si="1886"/>
        <v/>
      </c>
      <c r="H415" s="77" t="str">
        <f t="shared" ref="H415" si="1905">IF(D415="","",AVERAGE(D412:D416))</f>
        <v/>
      </c>
      <c r="I415" s="94" t="str">
        <f t="shared" ref="I415" si="1906">IF(D415="","",_xlfn.STDEV.S(D412:D416))</f>
        <v/>
      </c>
      <c r="J415" s="77" t="str">
        <f t="shared" si="1889"/>
        <v/>
      </c>
      <c r="K415" s="132" t="str">
        <f>IF(D415="","",D415*'Table 2'!D415)</f>
        <v/>
      </c>
      <c r="L415" s="68" t="s">
        <v>23</v>
      </c>
      <c r="M415" s="135" t="str">
        <f>IF(D415="","",F415*'Table 2'!D415)</f>
        <v/>
      </c>
      <c r="N415" s="71" t="str">
        <f t="shared" si="1890"/>
        <v/>
      </c>
      <c r="O415" s="14" t="str">
        <f t="shared" ref="O415" si="1907">IF(D415="","",AVERAGE(K412:K416))</f>
        <v/>
      </c>
      <c r="P415" s="73" t="str">
        <f t="shared" ref="P415" si="1908">IF(D415="","",_xlfn.STDEV.S(K412:K416))</f>
        <v/>
      </c>
      <c r="Q415" s="9" t="str">
        <f t="shared" si="1893"/>
        <v/>
      </c>
      <c r="R415" s="126" t="str">
        <f>IF(K415="","",K415/VLOOKUP('Table 3'!A415,'Table 1'!$A$3:$E$999,5,FALSE))</f>
        <v/>
      </c>
      <c r="S415" s="58" t="s">
        <v>23</v>
      </c>
      <c r="T415" s="52" t="str">
        <f>IF(M415="","",M415/VLOOKUP(A415,'Table 1'!$A$3:$E$999,5,FALSE))</f>
        <v/>
      </c>
    </row>
    <row r="416" spans="1:20" s="139" customFormat="1" ht="16" thickBot="1" x14ac:dyDescent="0.25">
      <c r="A416" s="29" t="str">
        <f t="shared" ref="A416" si="1909">IF(A412="","",A412)</f>
        <v/>
      </c>
      <c r="B416" s="29"/>
      <c r="C416" s="29" t="str">
        <f>IF(A416="","",LOOKUP(A416,'Table 1'!$A$3:$A$9999,'Table 1'!$I$3:$I$9999))</f>
        <v/>
      </c>
      <c r="D416" s="122"/>
      <c r="E416" s="67" t="s">
        <v>23</v>
      </c>
      <c r="F416" s="81"/>
      <c r="G416" s="72" t="str">
        <f t="shared" si="1886"/>
        <v/>
      </c>
      <c r="H416" s="78" t="str">
        <f t="shared" ref="H416" si="1910">IF(D416="","",AVERAGE(D412:D416))</f>
        <v/>
      </c>
      <c r="I416" s="93" t="str">
        <f t="shared" ref="I416" si="1911">IF(D416="","",_xlfn.STDEV.S(D412:D416))</f>
        <v/>
      </c>
      <c r="J416" s="78" t="str">
        <f t="shared" si="1889"/>
        <v/>
      </c>
      <c r="K416" s="133" t="str">
        <f>IF(D416="","",D416*'Table 2'!D416)</f>
        <v/>
      </c>
      <c r="L416" s="67" t="s">
        <v>23</v>
      </c>
      <c r="M416" s="136" t="str">
        <f>IF(D416="","",F416*'Table 2'!D416)</f>
        <v/>
      </c>
      <c r="N416" s="72" t="str">
        <f t="shared" si="1890"/>
        <v/>
      </c>
      <c r="O416" s="13" t="str">
        <f t="shared" ref="O416" si="1912">IF(D416="","",AVERAGE(K412:K416))</f>
        <v/>
      </c>
      <c r="P416" s="74" t="str">
        <f t="shared" ref="P416" si="1913">IF(D416="","",_xlfn.STDEV.S(K412:K416))</f>
        <v/>
      </c>
      <c r="Q416" s="8" t="str">
        <f t="shared" si="1893"/>
        <v/>
      </c>
      <c r="R416" s="127" t="str">
        <f>IF(K416="","",K416/VLOOKUP('Table 3'!A416,'Table 1'!$A$3:$E$999,5,FALSE))</f>
        <v/>
      </c>
      <c r="S416" s="57" t="s">
        <v>23</v>
      </c>
      <c r="T416" s="51" t="str">
        <f>IF(M416="","",M416/VLOOKUP(A416,'Table 1'!$A$3:$E$999,5,FALSE))</f>
        <v/>
      </c>
    </row>
    <row r="417" spans="1:20" s="139" customFormat="1" x14ac:dyDescent="0.2">
      <c r="A417" s="113"/>
      <c r="B417" s="113"/>
      <c r="C417" s="31" t="str">
        <f>IF(A417="","",LOOKUP(A417,'Table 1'!$A$3:$A$9999,'Table 1'!$I$3:$I$9999))</f>
        <v/>
      </c>
      <c r="D417" s="120"/>
      <c r="E417" s="66" t="s">
        <v>23</v>
      </c>
      <c r="F417" s="79"/>
      <c r="G417" s="70" t="str">
        <f t="shared" si="1886"/>
        <v/>
      </c>
      <c r="H417" s="76" t="str">
        <f t="shared" ref="H417" si="1914">IF(D417="","",AVERAGE(D417:D421))</f>
        <v/>
      </c>
      <c r="I417" s="76" t="str">
        <f t="shared" ref="I417" si="1915">IF(D417="","",_xlfn.STDEV.S(D417:D421))</f>
        <v/>
      </c>
      <c r="J417" s="76" t="str">
        <f t="shared" si="1889"/>
        <v/>
      </c>
      <c r="K417" s="131" t="str">
        <f>IF(D417="","",D417*'Table 2'!D417)</f>
        <v/>
      </c>
      <c r="L417" s="66" t="s">
        <v>23</v>
      </c>
      <c r="M417" s="134" t="str">
        <f>IF(D417="","",F417*'Table 2'!D417)</f>
        <v/>
      </c>
      <c r="N417" s="70" t="str">
        <f t="shared" si="1890"/>
        <v/>
      </c>
      <c r="O417" s="15" t="str">
        <f t="shared" ref="O417" si="1916">IF(D417="","",AVERAGE(K417:K421))</f>
        <v/>
      </c>
      <c r="P417" s="15" t="str">
        <f t="shared" ref="P417" si="1917">IF(D417="","",_xlfn.STDEV.S(K417:K421))</f>
        <v/>
      </c>
      <c r="Q417" s="10" t="str">
        <f t="shared" si="1893"/>
        <v/>
      </c>
      <c r="R417" s="137" t="str">
        <f>IF(K417="","",K417/VLOOKUP('Table 3'!A417,'Table 1'!$A$3:$E$999,5,FALSE))</f>
        <v/>
      </c>
      <c r="S417" s="59" t="s">
        <v>23</v>
      </c>
      <c r="T417" s="53" t="str">
        <f>IF(M417="","",M417/VLOOKUP(A417,'Table 1'!$A$3:$E$999,5,FALSE))</f>
        <v/>
      </c>
    </row>
    <row r="418" spans="1:20" s="139" customFormat="1" x14ac:dyDescent="0.2">
      <c r="A418" s="30" t="str">
        <f t="shared" ref="A418" si="1918">IF(A417="","",A417)</f>
        <v/>
      </c>
      <c r="B418" s="30"/>
      <c r="C418" s="30" t="str">
        <f>IF(A418="","",LOOKUP(A418,'Table 1'!$A$3:$A$9999,'Table 1'!$I$3:$I$9999))</f>
        <v/>
      </c>
      <c r="D418" s="121"/>
      <c r="E418" s="68" t="s">
        <v>23</v>
      </c>
      <c r="F418" s="80"/>
      <c r="G418" s="71" t="str">
        <f t="shared" si="1886"/>
        <v/>
      </c>
      <c r="H418" s="77" t="str">
        <f t="shared" ref="H418" si="1919">IF(D418="","",AVERAGE(D417:D421))</f>
        <v/>
      </c>
      <c r="I418" s="94" t="str">
        <f t="shared" ref="I418" si="1920">IF(D418="","",_xlfn.STDEV.S(D417:D421))</f>
        <v/>
      </c>
      <c r="J418" s="77" t="str">
        <f t="shared" si="1889"/>
        <v/>
      </c>
      <c r="K418" s="132" t="str">
        <f>IF(D418="","",D418*'Table 2'!D418)</f>
        <v/>
      </c>
      <c r="L418" s="68" t="s">
        <v>23</v>
      </c>
      <c r="M418" s="135" t="str">
        <f>IF(D418="","",F418*'Table 2'!D418)</f>
        <v/>
      </c>
      <c r="N418" s="71" t="str">
        <f t="shared" si="1890"/>
        <v/>
      </c>
      <c r="O418" s="14" t="str">
        <f t="shared" ref="O418" si="1921">IF(D418="","",AVERAGE(K417:K421))</f>
        <v/>
      </c>
      <c r="P418" s="73" t="str">
        <f t="shared" ref="P418" si="1922">IF(D418="","",_xlfn.STDEV.S(K417:K421))</f>
        <v/>
      </c>
      <c r="Q418" s="9" t="str">
        <f t="shared" si="1893"/>
        <v/>
      </c>
      <c r="R418" s="126" t="str">
        <f>IF(K418="","",K418/VLOOKUP('Table 3'!A418,'Table 1'!$A$3:$E$999,5,FALSE))</f>
        <v/>
      </c>
      <c r="S418" s="58" t="s">
        <v>23</v>
      </c>
      <c r="T418" s="52" t="str">
        <f>IF(M418="","",M418/VLOOKUP(A418,'Table 1'!$A$3:$E$999,5,FALSE))</f>
        <v/>
      </c>
    </row>
    <row r="419" spans="1:20" s="139" customFormat="1" x14ac:dyDescent="0.2">
      <c r="A419" s="30" t="str">
        <f t="shared" ref="A419" si="1923">IF(A417="","",A417)</f>
        <v/>
      </c>
      <c r="B419" s="30"/>
      <c r="C419" s="30" t="str">
        <f>IF(A419="","",LOOKUP(A419,'Table 1'!$A$3:$A$9999,'Table 1'!$I$3:$I$9999))</f>
        <v/>
      </c>
      <c r="D419" s="121"/>
      <c r="E419" s="68" t="s">
        <v>23</v>
      </c>
      <c r="F419" s="80"/>
      <c r="G419" s="71" t="str">
        <f t="shared" si="1886"/>
        <v/>
      </c>
      <c r="H419" s="77" t="str">
        <f t="shared" ref="H419" si="1924">IF(D419="","",AVERAGE(D417:D421))</f>
        <v/>
      </c>
      <c r="I419" s="94" t="str">
        <f t="shared" ref="I419" si="1925">IF(D419="","",_xlfn.STDEV.S(D417:D421))</f>
        <v/>
      </c>
      <c r="J419" s="77" t="str">
        <f t="shared" si="1889"/>
        <v/>
      </c>
      <c r="K419" s="132" t="str">
        <f>IF(D419="","",D419*'Table 2'!D419)</f>
        <v/>
      </c>
      <c r="L419" s="68" t="s">
        <v>23</v>
      </c>
      <c r="M419" s="135" t="str">
        <f>IF(D419="","",F419*'Table 2'!D419)</f>
        <v/>
      </c>
      <c r="N419" s="71" t="str">
        <f t="shared" si="1890"/>
        <v/>
      </c>
      <c r="O419" s="14" t="str">
        <f t="shared" ref="O419" si="1926">IF(D419="","",AVERAGE(K417:K421))</f>
        <v/>
      </c>
      <c r="P419" s="73" t="str">
        <f t="shared" ref="P419" si="1927">IF(D419="","",_xlfn.STDEV.S(K417:K421))</f>
        <v/>
      </c>
      <c r="Q419" s="9" t="str">
        <f t="shared" si="1893"/>
        <v/>
      </c>
      <c r="R419" s="126" t="str">
        <f>IF(K419="","",K419/VLOOKUP('Table 3'!A419,'Table 1'!$A$3:$E$999,5,FALSE))</f>
        <v/>
      </c>
      <c r="S419" s="58" t="s">
        <v>23</v>
      </c>
      <c r="T419" s="52" t="str">
        <f>IF(M419="","",M419/VLOOKUP(A419,'Table 1'!$A$3:$E$999,5,FALSE))</f>
        <v/>
      </c>
    </row>
    <row r="420" spans="1:20" s="139" customFormat="1" x14ac:dyDescent="0.2">
      <c r="A420" s="30" t="str">
        <f t="shared" ref="A420" si="1928">IF(A417="","",A417)</f>
        <v/>
      </c>
      <c r="B420" s="30"/>
      <c r="C420" s="30" t="str">
        <f>IF(A420="","",LOOKUP(A420,'Table 1'!$A$3:$A$9999,'Table 1'!$I$3:$I$9999))</f>
        <v/>
      </c>
      <c r="D420" s="121"/>
      <c r="E420" s="68" t="s">
        <v>23</v>
      </c>
      <c r="F420" s="80"/>
      <c r="G420" s="71" t="str">
        <f t="shared" si="1886"/>
        <v/>
      </c>
      <c r="H420" s="77" t="str">
        <f t="shared" ref="H420" si="1929">IF(D420="","",AVERAGE(D417:D421))</f>
        <v/>
      </c>
      <c r="I420" s="94" t="str">
        <f t="shared" ref="I420" si="1930">IF(D420="","",_xlfn.STDEV.S(D417:D421))</f>
        <v/>
      </c>
      <c r="J420" s="77" t="str">
        <f t="shared" si="1889"/>
        <v/>
      </c>
      <c r="K420" s="132" t="str">
        <f>IF(D420="","",D420*'Table 2'!D420)</f>
        <v/>
      </c>
      <c r="L420" s="68" t="s">
        <v>23</v>
      </c>
      <c r="M420" s="135" t="str">
        <f>IF(D420="","",F420*'Table 2'!D420)</f>
        <v/>
      </c>
      <c r="N420" s="71" t="str">
        <f t="shared" si="1890"/>
        <v/>
      </c>
      <c r="O420" s="14" t="str">
        <f t="shared" ref="O420" si="1931">IF(D420="","",AVERAGE(K417:K421))</f>
        <v/>
      </c>
      <c r="P420" s="73" t="str">
        <f t="shared" ref="P420" si="1932">IF(D420="","",_xlfn.STDEV.S(K417:K421))</f>
        <v/>
      </c>
      <c r="Q420" s="9" t="str">
        <f t="shared" si="1893"/>
        <v/>
      </c>
      <c r="R420" s="126" t="str">
        <f>IF(K420="","",K420/VLOOKUP('Table 3'!A420,'Table 1'!$A$3:$E$999,5,FALSE))</f>
        <v/>
      </c>
      <c r="S420" s="58" t="s">
        <v>23</v>
      </c>
      <c r="T420" s="52" t="str">
        <f>IF(M420="","",M420/VLOOKUP(A420,'Table 1'!$A$3:$E$999,5,FALSE))</f>
        <v/>
      </c>
    </row>
    <row r="421" spans="1:20" s="139" customFormat="1" ht="16" thickBot="1" x14ac:dyDescent="0.25">
      <c r="A421" s="29" t="str">
        <f t="shared" ref="A421" si="1933">IF(A417="","",A417)</f>
        <v/>
      </c>
      <c r="B421" s="29"/>
      <c r="C421" s="29" t="str">
        <f>IF(A421="","",LOOKUP(A421,'Table 1'!$A$3:$A$9999,'Table 1'!$I$3:$I$9999))</f>
        <v/>
      </c>
      <c r="D421" s="122"/>
      <c r="E421" s="67" t="s">
        <v>23</v>
      </c>
      <c r="F421" s="81"/>
      <c r="G421" s="72" t="str">
        <f t="shared" si="1886"/>
        <v/>
      </c>
      <c r="H421" s="78" t="str">
        <f t="shared" ref="H421" si="1934">IF(D421="","",AVERAGE(D417:D421))</f>
        <v/>
      </c>
      <c r="I421" s="93" t="str">
        <f t="shared" ref="I421" si="1935">IF(D421="","",_xlfn.STDEV.S(D417:D421))</f>
        <v/>
      </c>
      <c r="J421" s="78" t="str">
        <f t="shared" si="1889"/>
        <v/>
      </c>
      <c r="K421" s="133" t="str">
        <f>IF(D421="","",D421*'Table 2'!D421)</f>
        <v/>
      </c>
      <c r="L421" s="67" t="s">
        <v>23</v>
      </c>
      <c r="M421" s="136" t="str">
        <f>IF(D421="","",F421*'Table 2'!D421)</f>
        <v/>
      </c>
      <c r="N421" s="72" t="str">
        <f t="shared" si="1890"/>
        <v/>
      </c>
      <c r="O421" s="13" t="str">
        <f t="shared" ref="O421" si="1936">IF(D421="","",AVERAGE(K417:K421))</f>
        <v/>
      </c>
      <c r="P421" s="74" t="str">
        <f t="shared" ref="P421" si="1937">IF(D421="","",_xlfn.STDEV.S(K417:K421))</f>
        <v/>
      </c>
      <c r="Q421" s="8" t="str">
        <f t="shared" si="1893"/>
        <v/>
      </c>
      <c r="R421" s="127" t="str">
        <f>IF(K421="","",K421/VLOOKUP('Table 3'!A421,'Table 1'!$A$3:$E$999,5,FALSE))</f>
        <v/>
      </c>
      <c r="S421" s="57" t="s">
        <v>23</v>
      </c>
      <c r="T421" s="51" t="str">
        <f>IF(M421="","",M421/VLOOKUP(A421,'Table 1'!$A$3:$E$999,5,FALSE))</f>
        <v/>
      </c>
    </row>
    <row r="422" spans="1:20" s="139" customFormat="1" x14ac:dyDescent="0.2">
      <c r="A422" s="113"/>
      <c r="B422" s="113"/>
      <c r="C422" s="31" t="str">
        <f>IF(A422="","",LOOKUP(A422,'Table 1'!$A$3:$A$9999,'Table 1'!$I$3:$I$9999))</f>
        <v/>
      </c>
      <c r="D422" s="120"/>
      <c r="E422" s="66" t="s">
        <v>23</v>
      </c>
      <c r="F422" s="79"/>
      <c r="G422" s="70" t="str">
        <f t="shared" si="1886"/>
        <v/>
      </c>
      <c r="H422" s="76" t="str">
        <f t="shared" ref="H422" si="1938">IF(D422="","",AVERAGE(D422:D426))</f>
        <v/>
      </c>
      <c r="I422" s="76" t="str">
        <f t="shared" ref="I422" si="1939">IF(D422="","",_xlfn.STDEV.S(D422:D426))</f>
        <v/>
      </c>
      <c r="J422" s="76" t="str">
        <f t="shared" si="1889"/>
        <v/>
      </c>
      <c r="K422" s="131" t="str">
        <f>IF(D422="","",D422*'Table 2'!D422)</f>
        <v/>
      </c>
      <c r="L422" s="66" t="s">
        <v>23</v>
      </c>
      <c r="M422" s="134" t="str">
        <f>IF(D422="","",F422*'Table 2'!D422)</f>
        <v/>
      </c>
      <c r="N422" s="70" t="str">
        <f t="shared" si="1890"/>
        <v/>
      </c>
      <c r="O422" s="15" t="str">
        <f t="shared" ref="O422" si="1940">IF(D422="","",AVERAGE(K422:K426))</f>
        <v/>
      </c>
      <c r="P422" s="15" t="str">
        <f t="shared" ref="P422" si="1941">IF(D422="","",_xlfn.STDEV.S(K422:K426))</f>
        <v/>
      </c>
      <c r="Q422" s="10" t="str">
        <f t="shared" si="1893"/>
        <v/>
      </c>
      <c r="R422" s="137" t="str">
        <f>IF(K422="","",K422/VLOOKUP('Table 3'!A422,'Table 1'!$A$3:$E$999,5,FALSE))</f>
        <v/>
      </c>
      <c r="S422" s="59" t="s">
        <v>23</v>
      </c>
      <c r="T422" s="53" t="str">
        <f>IF(M422="","",M422/VLOOKUP(A422,'Table 1'!$A$3:$E$999,5,FALSE))</f>
        <v/>
      </c>
    </row>
    <row r="423" spans="1:20" s="139" customFormat="1" x14ac:dyDescent="0.2">
      <c r="A423" s="30" t="str">
        <f t="shared" ref="A423" si="1942">IF(A422="","",A422)</f>
        <v/>
      </c>
      <c r="B423" s="30"/>
      <c r="C423" s="30" t="str">
        <f>IF(A423="","",LOOKUP(A423,'Table 1'!$A$3:$A$9999,'Table 1'!$I$3:$I$9999))</f>
        <v/>
      </c>
      <c r="D423" s="121"/>
      <c r="E423" s="68" t="s">
        <v>23</v>
      </c>
      <c r="F423" s="80"/>
      <c r="G423" s="71" t="str">
        <f t="shared" si="1886"/>
        <v/>
      </c>
      <c r="H423" s="77" t="str">
        <f t="shared" ref="H423" si="1943">IF(D423="","",AVERAGE(D422:D426))</f>
        <v/>
      </c>
      <c r="I423" s="94" t="str">
        <f t="shared" ref="I423" si="1944">IF(D423="","",_xlfn.STDEV.S(D422:D426))</f>
        <v/>
      </c>
      <c r="J423" s="77" t="str">
        <f t="shared" si="1889"/>
        <v/>
      </c>
      <c r="K423" s="132" t="str">
        <f>IF(D423="","",D423*'Table 2'!D423)</f>
        <v/>
      </c>
      <c r="L423" s="68" t="s">
        <v>23</v>
      </c>
      <c r="M423" s="135" t="str">
        <f>IF(D423="","",F423*'Table 2'!D423)</f>
        <v/>
      </c>
      <c r="N423" s="71" t="str">
        <f t="shared" si="1890"/>
        <v/>
      </c>
      <c r="O423" s="14" t="str">
        <f t="shared" ref="O423" si="1945">IF(D423="","",AVERAGE(K422:K426))</f>
        <v/>
      </c>
      <c r="P423" s="73" t="str">
        <f t="shared" ref="P423" si="1946">IF(D423="","",_xlfn.STDEV.S(K422:K426))</f>
        <v/>
      </c>
      <c r="Q423" s="9" t="str">
        <f t="shared" si="1893"/>
        <v/>
      </c>
      <c r="R423" s="126" t="str">
        <f>IF(K423="","",K423/VLOOKUP('Table 3'!A423,'Table 1'!$A$3:$E$999,5,FALSE))</f>
        <v/>
      </c>
      <c r="S423" s="58" t="s">
        <v>23</v>
      </c>
      <c r="T423" s="52" t="str">
        <f>IF(M423="","",M423/VLOOKUP(A423,'Table 1'!$A$3:$E$999,5,FALSE))</f>
        <v/>
      </c>
    </row>
    <row r="424" spans="1:20" s="139" customFormat="1" x14ac:dyDescent="0.2">
      <c r="A424" s="30" t="str">
        <f t="shared" ref="A424" si="1947">IF(A422="","",A422)</f>
        <v/>
      </c>
      <c r="B424" s="30"/>
      <c r="C424" s="30" t="str">
        <f>IF(A424="","",LOOKUP(A424,'Table 1'!$A$3:$A$9999,'Table 1'!$I$3:$I$9999))</f>
        <v/>
      </c>
      <c r="D424" s="121"/>
      <c r="E424" s="68" t="s">
        <v>23</v>
      </c>
      <c r="F424" s="80"/>
      <c r="G424" s="71" t="str">
        <f t="shared" si="1886"/>
        <v/>
      </c>
      <c r="H424" s="77" t="str">
        <f t="shared" ref="H424" si="1948">IF(D424="","",AVERAGE(D422:D426))</f>
        <v/>
      </c>
      <c r="I424" s="94" t="str">
        <f t="shared" ref="I424" si="1949">IF(D424="","",_xlfn.STDEV.S(D422:D426))</f>
        <v/>
      </c>
      <c r="J424" s="77" t="str">
        <f t="shared" si="1889"/>
        <v/>
      </c>
      <c r="K424" s="132" t="str">
        <f>IF(D424="","",D424*'Table 2'!D424)</f>
        <v/>
      </c>
      <c r="L424" s="68" t="s">
        <v>23</v>
      </c>
      <c r="M424" s="135" t="str">
        <f>IF(D424="","",F424*'Table 2'!D424)</f>
        <v/>
      </c>
      <c r="N424" s="71" t="str">
        <f t="shared" si="1890"/>
        <v/>
      </c>
      <c r="O424" s="14" t="str">
        <f t="shared" ref="O424" si="1950">IF(D424="","",AVERAGE(K422:K426))</f>
        <v/>
      </c>
      <c r="P424" s="73" t="str">
        <f t="shared" ref="P424" si="1951">IF(D424="","",_xlfn.STDEV.S(K422:K426))</f>
        <v/>
      </c>
      <c r="Q424" s="9" t="str">
        <f t="shared" si="1893"/>
        <v/>
      </c>
      <c r="R424" s="126" t="str">
        <f>IF(K424="","",K424/VLOOKUP('Table 3'!A424,'Table 1'!$A$3:$E$999,5,FALSE))</f>
        <v/>
      </c>
      <c r="S424" s="58" t="s">
        <v>23</v>
      </c>
      <c r="T424" s="52" t="str">
        <f>IF(M424="","",M424/VLOOKUP(A424,'Table 1'!$A$3:$E$999,5,FALSE))</f>
        <v/>
      </c>
    </row>
    <row r="425" spans="1:20" s="139" customFormat="1" x14ac:dyDescent="0.2">
      <c r="A425" s="30" t="str">
        <f t="shared" ref="A425" si="1952">IF(A422="","",A422)</f>
        <v/>
      </c>
      <c r="B425" s="30"/>
      <c r="C425" s="30" t="str">
        <f>IF(A425="","",LOOKUP(A425,'Table 1'!$A$3:$A$9999,'Table 1'!$I$3:$I$9999))</f>
        <v/>
      </c>
      <c r="D425" s="121"/>
      <c r="E425" s="68" t="s">
        <v>23</v>
      </c>
      <c r="F425" s="80"/>
      <c r="G425" s="71" t="str">
        <f t="shared" si="1886"/>
        <v/>
      </c>
      <c r="H425" s="77" t="str">
        <f t="shared" ref="H425" si="1953">IF(D425="","",AVERAGE(D422:D426))</f>
        <v/>
      </c>
      <c r="I425" s="94" t="str">
        <f t="shared" ref="I425" si="1954">IF(D425="","",_xlfn.STDEV.S(D422:D426))</f>
        <v/>
      </c>
      <c r="J425" s="77" t="str">
        <f t="shared" si="1889"/>
        <v/>
      </c>
      <c r="K425" s="132" t="str">
        <f>IF(D425="","",D425*'Table 2'!D425)</f>
        <v/>
      </c>
      <c r="L425" s="68" t="s">
        <v>23</v>
      </c>
      <c r="M425" s="135" t="str">
        <f>IF(D425="","",F425*'Table 2'!D425)</f>
        <v/>
      </c>
      <c r="N425" s="71" t="str">
        <f t="shared" si="1890"/>
        <v/>
      </c>
      <c r="O425" s="14" t="str">
        <f t="shared" ref="O425" si="1955">IF(D425="","",AVERAGE(K422:K426))</f>
        <v/>
      </c>
      <c r="P425" s="73" t="str">
        <f t="shared" ref="P425" si="1956">IF(D425="","",_xlfn.STDEV.S(K422:K426))</f>
        <v/>
      </c>
      <c r="Q425" s="9" t="str">
        <f t="shared" si="1893"/>
        <v/>
      </c>
      <c r="R425" s="126" t="str">
        <f>IF(K425="","",K425/VLOOKUP('Table 3'!A425,'Table 1'!$A$3:$E$999,5,FALSE))</f>
        <v/>
      </c>
      <c r="S425" s="58" t="s">
        <v>23</v>
      </c>
      <c r="T425" s="52" t="str">
        <f>IF(M425="","",M425/VLOOKUP(A425,'Table 1'!$A$3:$E$999,5,FALSE))</f>
        <v/>
      </c>
    </row>
    <row r="426" spans="1:20" s="139" customFormat="1" ht="16" thickBot="1" x14ac:dyDescent="0.25">
      <c r="A426" s="29" t="str">
        <f t="shared" ref="A426" si="1957">IF(A422="","",A422)</f>
        <v/>
      </c>
      <c r="B426" s="29"/>
      <c r="C426" s="29" t="str">
        <f>IF(A426="","",LOOKUP(A426,'Table 1'!$A$3:$A$9999,'Table 1'!$I$3:$I$9999))</f>
        <v/>
      </c>
      <c r="D426" s="122"/>
      <c r="E426" s="67" t="s">
        <v>23</v>
      </c>
      <c r="F426" s="81"/>
      <c r="G426" s="72" t="str">
        <f t="shared" si="1886"/>
        <v/>
      </c>
      <c r="H426" s="78" t="str">
        <f t="shared" ref="H426" si="1958">IF(D426="","",AVERAGE(D422:D426))</f>
        <v/>
      </c>
      <c r="I426" s="93" t="str">
        <f t="shared" ref="I426" si="1959">IF(D426="","",_xlfn.STDEV.S(D422:D426))</f>
        <v/>
      </c>
      <c r="J426" s="78" t="str">
        <f t="shared" si="1889"/>
        <v/>
      </c>
      <c r="K426" s="133" t="str">
        <f>IF(D426="","",D426*'Table 2'!D426)</f>
        <v/>
      </c>
      <c r="L426" s="67" t="s">
        <v>23</v>
      </c>
      <c r="M426" s="136" t="str">
        <f>IF(D426="","",F426*'Table 2'!D426)</f>
        <v/>
      </c>
      <c r="N426" s="72" t="str">
        <f t="shared" si="1890"/>
        <v/>
      </c>
      <c r="O426" s="13" t="str">
        <f t="shared" ref="O426" si="1960">IF(D426="","",AVERAGE(K422:K426))</f>
        <v/>
      </c>
      <c r="P426" s="74" t="str">
        <f t="shared" ref="P426" si="1961">IF(D426="","",_xlfn.STDEV.S(K422:K426))</f>
        <v/>
      </c>
      <c r="Q426" s="8" t="str">
        <f t="shared" si="1893"/>
        <v/>
      </c>
      <c r="R426" s="127" t="str">
        <f>IF(K426="","",K426/VLOOKUP('Table 3'!A426,'Table 1'!$A$3:$E$999,5,FALSE))</f>
        <v/>
      </c>
      <c r="S426" s="57" t="s">
        <v>23</v>
      </c>
      <c r="T426" s="51" t="str">
        <f>IF(M426="","",M426/VLOOKUP(A426,'Table 1'!$A$3:$E$999,5,FALSE))</f>
        <v/>
      </c>
    </row>
    <row r="427" spans="1:20" s="139" customFormat="1" x14ac:dyDescent="0.2">
      <c r="A427" s="113"/>
      <c r="B427" s="113"/>
      <c r="C427" s="31" t="str">
        <f>IF(A427="","",LOOKUP(A427,'Table 1'!$A$3:$A$9999,'Table 1'!$I$3:$I$9999))</f>
        <v/>
      </c>
      <c r="D427" s="120"/>
      <c r="E427" s="66" t="s">
        <v>23</v>
      </c>
      <c r="F427" s="79"/>
      <c r="G427" s="70" t="str">
        <f t="shared" si="1886"/>
        <v/>
      </c>
      <c r="H427" s="76" t="str">
        <f t="shared" ref="H427" si="1962">IF(D427="","",AVERAGE(D427:D431))</f>
        <v/>
      </c>
      <c r="I427" s="76" t="str">
        <f t="shared" ref="I427" si="1963">IF(D427="","",_xlfn.STDEV.S(D427:D431))</f>
        <v/>
      </c>
      <c r="J427" s="76" t="str">
        <f t="shared" si="1889"/>
        <v/>
      </c>
      <c r="K427" s="131" t="str">
        <f>IF(D427="","",D427*'Table 2'!D427)</f>
        <v/>
      </c>
      <c r="L427" s="66" t="s">
        <v>23</v>
      </c>
      <c r="M427" s="134" t="str">
        <f>IF(D427="","",F427*'Table 2'!D427)</f>
        <v/>
      </c>
      <c r="N427" s="70" t="str">
        <f t="shared" si="1890"/>
        <v/>
      </c>
      <c r="O427" s="15" t="str">
        <f t="shared" ref="O427" si="1964">IF(D427="","",AVERAGE(K427:K431))</f>
        <v/>
      </c>
      <c r="P427" s="15" t="str">
        <f t="shared" ref="P427" si="1965">IF(D427="","",_xlfn.STDEV.S(K427:K431))</f>
        <v/>
      </c>
      <c r="Q427" s="10" t="str">
        <f t="shared" si="1893"/>
        <v/>
      </c>
      <c r="R427" s="137" t="str">
        <f>IF(K427="","",K427/VLOOKUP('Table 3'!A427,'Table 1'!$A$3:$E$999,5,FALSE))</f>
        <v/>
      </c>
      <c r="S427" s="59" t="s">
        <v>23</v>
      </c>
      <c r="T427" s="53" t="str">
        <f>IF(M427="","",M427/VLOOKUP(A427,'Table 1'!$A$3:$E$999,5,FALSE))</f>
        <v/>
      </c>
    </row>
    <row r="428" spans="1:20" s="139" customFormat="1" x14ac:dyDescent="0.2">
      <c r="A428" s="30" t="str">
        <f t="shared" ref="A428" si="1966">IF(A427="","",A427)</f>
        <v/>
      </c>
      <c r="B428" s="30"/>
      <c r="C428" s="30" t="str">
        <f>IF(A428="","",LOOKUP(A428,'Table 1'!$A$3:$A$9999,'Table 1'!$I$3:$I$9999))</f>
        <v/>
      </c>
      <c r="D428" s="121"/>
      <c r="E428" s="68" t="s">
        <v>23</v>
      </c>
      <c r="F428" s="80"/>
      <c r="G428" s="71" t="str">
        <f t="shared" si="1886"/>
        <v/>
      </c>
      <c r="H428" s="77" t="str">
        <f t="shared" ref="H428" si="1967">IF(D428="","",AVERAGE(D427:D431))</f>
        <v/>
      </c>
      <c r="I428" s="94" t="str">
        <f t="shared" ref="I428" si="1968">IF(D428="","",_xlfn.STDEV.S(D427:D431))</f>
        <v/>
      </c>
      <c r="J428" s="77" t="str">
        <f t="shared" si="1889"/>
        <v/>
      </c>
      <c r="K428" s="132" t="str">
        <f>IF(D428="","",D428*'Table 2'!D428)</f>
        <v/>
      </c>
      <c r="L428" s="68" t="s">
        <v>23</v>
      </c>
      <c r="M428" s="135" t="str">
        <f>IF(D428="","",F428*'Table 2'!D428)</f>
        <v/>
      </c>
      <c r="N428" s="71" t="str">
        <f t="shared" si="1890"/>
        <v/>
      </c>
      <c r="O428" s="14" t="str">
        <f t="shared" ref="O428" si="1969">IF(D428="","",AVERAGE(K427:K431))</f>
        <v/>
      </c>
      <c r="P428" s="73" t="str">
        <f t="shared" ref="P428" si="1970">IF(D428="","",_xlfn.STDEV.S(K427:K431))</f>
        <v/>
      </c>
      <c r="Q428" s="9" t="str">
        <f t="shared" si="1893"/>
        <v/>
      </c>
      <c r="R428" s="126" t="str">
        <f>IF(K428="","",K428/VLOOKUP('Table 3'!A428,'Table 1'!$A$3:$E$999,5,FALSE))</f>
        <v/>
      </c>
      <c r="S428" s="58" t="s">
        <v>23</v>
      </c>
      <c r="T428" s="52" t="str">
        <f>IF(M428="","",M428/VLOOKUP(A428,'Table 1'!$A$3:$E$999,5,FALSE))</f>
        <v/>
      </c>
    </row>
    <row r="429" spans="1:20" s="139" customFormat="1" x14ac:dyDescent="0.2">
      <c r="A429" s="30" t="str">
        <f t="shared" ref="A429" si="1971">IF(A427="","",A427)</f>
        <v/>
      </c>
      <c r="B429" s="30"/>
      <c r="C429" s="30" t="str">
        <f>IF(A429="","",LOOKUP(A429,'Table 1'!$A$3:$A$9999,'Table 1'!$I$3:$I$9999))</f>
        <v/>
      </c>
      <c r="D429" s="121"/>
      <c r="E429" s="68" t="s">
        <v>23</v>
      </c>
      <c r="F429" s="80"/>
      <c r="G429" s="71" t="str">
        <f t="shared" si="1886"/>
        <v/>
      </c>
      <c r="H429" s="77" t="str">
        <f t="shared" ref="H429" si="1972">IF(D429="","",AVERAGE(D427:D431))</f>
        <v/>
      </c>
      <c r="I429" s="94" t="str">
        <f t="shared" ref="I429" si="1973">IF(D429="","",_xlfn.STDEV.S(D427:D431))</f>
        <v/>
      </c>
      <c r="J429" s="77" t="str">
        <f t="shared" si="1889"/>
        <v/>
      </c>
      <c r="K429" s="132" t="str">
        <f>IF(D429="","",D429*'Table 2'!D429)</f>
        <v/>
      </c>
      <c r="L429" s="68" t="s">
        <v>23</v>
      </c>
      <c r="M429" s="135" t="str">
        <f>IF(D429="","",F429*'Table 2'!D429)</f>
        <v/>
      </c>
      <c r="N429" s="71" t="str">
        <f t="shared" si="1890"/>
        <v/>
      </c>
      <c r="O429" s="14" t="str">
        <f t="shared" ref="O429" si="1974">IF(D429="","",AVERAGE(K427:K431))</f>
        <v/>
      </c>
      <c r="P429" s="73" t="str">
        <f t="shared" ref="P429" si="1975">IF(D429="","",_xlfn.STDEV.S(K427:K431))</f>
        <v/>
      </c>
      <c r="Q429" s="9" t="str">
        <f t="shared" si="1893"/>
        <v/>
      </c>
      <c r="R429" s="126" t="str">
        <f>IF(K429="","",K429/VLOOKUP('Table 3'!A429,'Table 1'!$A$3:$E$999,5,FALSE))</f>
        <v/>
      </c>
      <c r="S429" s="58" t="s">
        <v>23</v>
      </c>
      <c r="T429" s="52" t="str">
        <f>IF(M429="","",M429/VLOOKUP(A429,'Table 1'!$A$3:$E$999,5,FALSE))</f>
        <v/>
      </c>
    </row>
    <row r="430" spans="1:20" s="139" customFormat="1" x14ac:dyDescent="0.2">
      <c r="A430" s="30" t="str">
        <f t="shared" ref="A430" si="1976">IF(A427="","",A427)</f>
        <v/>
      </c>
      <c r="B430" s="30"/>
      <c r="C430" s="30" t="str">
        <f>IF(A430="","",LOOKUP(A430,'Table 1'!$A$3:$A$9999,'Table 1'!$I$3:$I$9999))</f>
        <v/>
      </c>
      <c r="D430" s="121"/>
      <c r="E430" s="68" t="s">
        <v>23</v>
      </c>
      <c r="F430" s="80"/>
      <c r="G430" s="71" t="str">
        <f t="shared" si="1886"/>
        <v/>
      </c>
      <c r="H430" s="77" t="str">
        <f t="shared" ref="H430" si="1977">IF(D430="","",AVERAGE(D427:D431))</f>
        <v/>
      </c>
      <c r="I430" s="94" t="str">
        <f t="shared" ref="I430" si="1978">IF(D430="","",_xlfn.STDEV.S(D427:D431))</f>
        <v/>
      </c>
      <c r="J430" s="77" t="str">
        <f t="shared" si="1889"/>
        <v/>
      </c>
      <c r="K430" s="132" t="str">
        <f>IF(D430="","",D430*'Table 2'!D430)</f>
        <v/>
      </c>
      <c r="L430" s="68" t="s">
        <v>23</v>
      </c>
      <c r="M430" s="135" t="str">
        <f>IF(D430="","",F430*'Table 2'!D430)</f>
        <v/>
      </c>
      <c r="N430" s="71" t="str">
        <f t="shared" si="1890"/>
        <v/>
      </c>
      <c r="O430" s="14" t="str">
        <f t="shared" ref="O430" si="1979">IF(D430="","",AVERAGE(K427:K431))</f>
        <v/>
      </c>
      <c r="P430" s="73" t="str">
        <f t="shared" ref="P430" si="1980">IF(D430="","",_xlfn.STDEV.S(K427:K431))</f>
        <v/>
      </c>
      <c r="Q430" s="9" t="str">
        <f t="shared" si="1893"/>
        <v/>
      </c>
      <c r="R430" s="126" t="str">
        <f>IF(K430="","",K430/VLOOKUP('Table 3'!A430,'Table 1'!$A$3:$E$999,5,FALSE))</f>
        <v/>
      </c>
      <c r="S430" s="58" t="s">
        <v>23</v>
      </c>
      <c r="T430" s="52" t="str">
        <f>IF(M430="","",M430/VLOOKUP(A430,'Table 1'!$A$3:$E$999,5,FALSE))</f>
        <v/>
      </c>
    </row>
    <row r="431" spans="1:20" s="139" customFormat="1" ht="16" thickBot="1" x14ac:dyDescent="0.25">
      <c r="A431" s="29" t="str">
        <f t="shared" ref="A431" si="1981">IF(A427="","",A427)</f>
        <v/>
      </c>
      <c r="B431" s="29"/>
      <c r="C431" s="29" t="str">
        <f>IF(A431="","",LOOKUP(A431,'Table 1'!$A$3:$A$9999,'Table 1'!$I$3:$I$9999))</f>
        <v/>
      </c>
      <c r="D431" s="122"/>
      <c r="E431" s="67" t="s">
        <v>23</v>
      </c>
      <c r="F431" s="81"/>
      <c r="G431" s="72" t="str">
        <f t="shared" si="1886"/>
        <v/>
      </c>
      <c r="H431" s="78" t="str">
        <f t="shared" ref="H431" si="1982">IF(D431="","",AVERAGE(D427:D431))</f>
        <v/>
      </c>
      <c r="I431" s="93" t="str">
        <f t="shared" ref="I431" si="1983">IF(D431="","",_xlfn.STDEV.S(D427:D431))</f>
        <v/>
      </c>
      <c r="J431" s="78" t="str">
        <f t="shared" si="1889"/>
        <v/>
      </c>
      <c r="K431" s="133" t="str">
        <f>IF(D431="","",D431*'Table 2'!D431)</f>
        <v/>
      </c>
      <c r="L431" s="67" t="s">
        <v>23</v>
      </c>
      <c r="M431" s="136" t="str">
        <f>IF(D431="","",F431*'Table 2'!D431)</f>
        <v/>
      </c>
      <c r="N431" s="72" t="str">
        <f t="shared" si="1890"/>
        <v/>
      </c>
      <c r="O431" s="13" t="str">
        <f t="shared" ref="O431" si="1984">IF(D431="","",AVERAGE(K427:K431))</f>
        <v/>
      </c>
      <c r="P431" s="74" t="str">
        <f t="shared" ref="P431" si="1985">IF(D431="","",_xlfn.STDEV.S(K427:K431))</f>
        <v/>
      </c>
      <c r="Q431" s="8" t="str">
        <f t="shared" si="1893"/>
        <v/>
      </c>
      <c r="R431" s="127" t="str">
        <f>IF(K431="","",K431/VLOOKUP('Table 3'!A431,'Table 1'!$A$3:$E$999,5,FALSE))</f>
        <v/>
      </c>
      <c r="S431" s="57" t="s">
        <v>23</v>
      </c>
      <c r="T431" s="51" t="str">
        <f>IF(M431="","",M431/VLOOKUP(A431,'Table 1'!$A$3:$E$999,5,FALSE))</f>
        <v/>
      </c>
    </row>
    <row r="432" spans="1:20" s="139" customFormat="1" x14ac:dyDescent="0.2">
      <c r="A432" s="113"/>
      <c r="B432" s="113"/>
      <c r="C432" s="31" t="str">
        <f>IF(A432="","",LOOKUP(A432,'Table 1'!$A$3:$A$9999,'Table 1'!$I$3:$I$9999))</f>
        <v/>
      </c>
      <c r="D432" s="120"/>
      <c r="E432" s="66" t="s">
        <v>23</v>
      </c>
      <c r="F432" s="79"/>
      <c r="G432" s="70" t="str">
        <f t="shared" si="1886"/>
        <v/>
      </c>
      <c r="H432" s="76" t="str">
        <f t="shared" ref="H432" si="1986">IF(D432="","",AVERAGE(D432:D436))</f>
        <v/>
      </c>
      <c r="I432" s="76" t="str">
        <f t="shared" ref="I432" si="1987">IF(D432="","",_xlfn.STDEV.S(D432:D436))</f>
        <v/>
      </c>
      <c r="J432" s="76" t="str">
        <f t="shared" si="1889"/>
        <v/>
      </c>
      <c r="K432" s="131" t="str">
        <f>IF(D432="","",D432*'Table 2'!D432)</f>
        <v/>
      </c>
      <c r="L432" s="66" t="s">
        <v>23</v>
      </c>
      <c r="M432" s="134" t="str">
        <f>IF(D432="","",F432*'Table 2'!D432)</f>
        <v/>
      </c>
      <c r="N432" s="70" t="str">
        <f t="shared" si="1890"/>
        <v/>
      </c>
      <c r="O432" s="15" t="str">
        <f t="shared" ref="O432" si="1988">IF(D432="","",AVERAGE(K432:K436))</f>
        <v/>
      </c>
      <c r="P432" s="15" t="str">
        <f t="shared" ref="P432" si="1989">IF(D432="","",_xlfn.STDEV.S(K432:K436))</f>
        <v/>
      </c>
      <c r="Q432" s="10" t="str">
        <f t="shared" si="1893"/>
        <v/>
      </c>
      <c r="R432" s="137" t="str">
        <f>IF(K432="","",K432/VLOOKUP('Table 3'!A432,'Table 1'!$A$3:$E$999,5,FALSE))</f>
        <v/>
      </c>
      <c r="S432" s="59" t="s">
        <v>23</v>
      </c>
      <c r="T432" s="53" t="str">
        <f>IF(M432="","",M432/VLOOKUP(A432,'Table 1'!$A$3:$E$999,5,FALSE))</f>
        <v/>
      </c>
    </row>
    <row r="433" spans="1:20" s="139" customFormat="1" x14ac:dyDescent="0.2">
      <c r="A433" s="30" t="str">
        <f t="shared" ref="A433" si="1990">IF(A432="","",A432)</f>
        <v/>
      </c>
      <c r="B433" s="30"/>
      <c r="C433" s="30" t="str">
        <f>IF(A433="","",LOOKUP(A433,'Table 1'!$A$3:$A$9999,'Table 1'!$I$3:$I$9999))</f>
        <v/>
      </c>
      <c r="D433" s="121"/>
      <c r="E433" s="68" t="s">
        <v>23</v>
      </c>
      <c r="F433" s="80"/>
      <c r="G433" s="71" t="str">
        <f t="shared" si="1886"/>
        <v/>
      </c>
      <c r="H433" s="77" t="str">
        <f t="shared" ref="H433" si="1991">IF(D433="","",AVERAGE(D432:D436))</f>
        <v/>
      </c>
      <c r="I433" s="94" t="str">
        <f t="shared" ref="I433" si="1992">IF(D433="","",_xlfn.STDEV.S(D432:D436))</f>
        <v/>
      </c>
      <c r="J433" s="77" t="str">
        <f t="shared" si="1889"/>
        <v/>
      </c>
      <c r="K433" s="132" t="str">
        <f>IF(D433="","",D433*'Table 2'!D433)</f>
        <v/>
      </c>
      <c r="L433" s="68" t="s">
        <v>23</v>
      </c>
      <c r="M433" s="135" t="str">
        <f>IF(D433="","",F433*'Table 2'!D433)</f>
        <v/>
      </c>
      <c r="N433" s="71" t="str">
        <f t="shared" si="1890"/>
        <v/>
      </c>
      <c r="O433" s="14" t="str">
        <f t="shared" ref="O433" si="1993">IF(D433="","",AVERAGE(K432:K436))</f>
        <v/>
      </c>
      <c r="P433" s="73" t="str">
        <f t="shared" ref="P433" si="1994">IF(D433="","",_xlfn.STDEV.S(K432:K436))</f>
        <v/>
      </c>
      <c r="Q433" s="9" t="str">
        <f t="shared" si="1893"/>
        <v/>
      </c>
      <c r="R433" s="126" t="str">
        <f>IF(K433="","",K433/VLOOKUP('Table 3'!A433,'Table 1'!$A$3:$E$999,5,FALSE))</f>
        <v/>
      </c>
      <c r="S433" s="58" t="s">
        <v>23</v>
      </c>
      <c r="T433" s="52" t="str">
        <f>IF(M433="","",M433/VLOOKUP(A433,'Table 1'!$A$3:$E$999,5,FALSE))</f>
        <v/>
      </c>
    </row>
    <row r="434" spans="1:20" s="139" customFormat="1" x14ac:dyDescent="0.2">
      <c r="A434" s="30" t="str">
        <f t="shared" ref="A434" si="1995">IF(A432="","",A432)</f>
        <v/>
      </c>
      <c r="B434" s="30"/>
      <c r="C434" s="30" t="str">
        <f>IF(A434="","",LOOKUP(A434,'Table 1'!$A$3:$A$9999,'Table 1'!$I$3:$I$9999))</f>
        <v/>
      </c>
      <c r="D434" s="121"/>
      <c r="E434" s="68" t="s">
        <v>23</v>
      </c>
      <c r="F434" s="80"/>
      <c r="G434" s="71" t="str">
        <f t="shared" si="1886"/>
        <v/>
      </c>
      <c r="H434" s="77" t="str">
        <f t="shared" ref="H434" si="1996">IF(D434="","",AVERAGE(D432:D436))</f>
        <v/>
      </c>
      <c r="I434" s="94" t="str">
        <f t="shared" ref="I434" si="1997">IF(D434="","",_xlfn.STDEV.S(D432:D436))</f>
        <v/>
      </c>
      <c r="J434" s="77" t="str">
        <f t="shared" si="1889"/>
        <v/>
      </c>
      <c r="K434" s="132" t="str">
        <f>IF(D434="","",D434*'Table 2'!D434)</f>
        <v/>
      </c>
      <c r="L434" s="68" t="s">
        <v>23</v>
      </c>
      <c r="M434" s="135" t="str">
        <f>IF(D434="","",F434*'Table 2'!D434)</f>
        <v/>
      </c>
      <c r="N434" s="71" t="str">
        <f t="shared" si="1890"/>
        <v/>
      </c>
      <c r="O434" s="14" t="str">
        <f t="shared" ref="O434" si="1998">IF(D434="","",AVERAGE(K432:K436))</f>
        <v/>
      </c>
      <c r="P434" s="73" t="str">
        <f t="shared" ref="P434" si="1999">IF(D434="","",_xlfn.STDEV.S(K432:K436))</f>
        <v/>
      </c>
      <c r="Q434" s="9" t="str">
        <f t="shared" si="1893"/>
        <v/>
      </c>
      <c r="R434" s="126" t="str">
        <f>IF(K434="","",K434/VLOOKUP('Table 3'!A434,'Table 1'!$A$3:$E$999,5,FALSE))</f>
        <v/>
      </c>
      <c r="S434" s="58" t="s">
        <v>23</v>
      </c>
      <c r="T434" s="52" t="str">
        <f>IF(M434="","",M434/VLOOKUP(A434,'Table 1'!$A$3:$E$999,5,FALSE))</f>
        <v/>
      </c>
    </row>
    <row r="435" spans="1:20" s="139" customFormat="1" x14ac:dyDescent="0.2">
      <c r="A435" s="30" t="str">
        <f t="shared" ref="A435" si="2000">IF(A432="","",A432)</f>
        <v/>
      </c>
      <c r="B435" s="30"/>
      <c r="C435" s="30" t="str">
        <f>IF(A435="","",LOOKUP(A435,'Table 1'!$A$3:$A$9999,'Table 1'!$I$3:$I$9999))</f>
        <v/>
      </c>
      <c r="D435" s="121"/>
      <c r="E435" s="68" t="s">
        <v>23</v>
      </c>
      <c r="F435" s="80"/>
      <c r="G435" s="71" t="str">
        <f t="shared" si="1886"/>
        <v/>
      </c>
      <c r="H435" s="77" t="str">
        <f t="shared" ref="H435" si="2001">IF(D435="","",AVERAGE(D432:D436))</f>
        <v/>
      </c>
      <c r="I435" s="94" t="str">
        <f t="shared" ref="I435" si="2002">IF(D435="","",_xlfn.STDEV.S(D432:D436))</f>
        <v/>
      </c>
      <c r="J435" s="77" t="str">
        <f t="shared" si="1889"/>
        <v/>
      </c>
      <c r="K435" s="132" t="str">
        <f>IF(D435="","",D435*'Table 2'!D435)</f>
        <v/>
      </c>
      <c r="L435" s="68" t="s">
        <v>23</v>
      </c>
      <c r="M435" s="135" t="str">
        <f>IF(D435="","",F435*'Table 2'!D435)</f>
        <v/>
      </c>
      <c r="N435" s="71" t="str">
        <f t="shared" si="1890"/>
        <v/>
      </c>
      <c r="O435" s="14" t="str">
        <f t="shared" ref="O435" si="2003">IF(D435="","",AVERAGE(K432:K436))</f>
        <v/>
      </c>
      <c r="P435" s="73" t="str">
        <f t="shared" ref="P435" si="2004">IF(D435="","",_xlfn.STDEV.S(K432:K436))</f>
        <v/>
      </c>
      <c r="Q435" s="9" t="str">
        <f t="shared" si="1893"/>
        <v/>
      </c>
      <c r="R435" s="126" t="str">
        <f>IF(K435="","",K435/VLOOKUP('Table 3'!A435,'Table 1'!$A$3:$E$999,5,FALSE))</f>
        <v/>
      </c>
      <c r="S435" s="58" t="s">
        <v>23</v>
      </c>
      <c r="T435" s="52" t="str">
        <f>IF(M435="","",M435/VLOOKUP(A435,'Table 1'!$A$3:$E$999,5,FALSE))</f>
        <v/>
      </c>
    </row>
    <row r="436" spans="1:20" s="139" customFormat="1" ht="16" thickBot="1" x14ac:dyDescent="0.25">
      <c r="A436" s="29" t="str">
        <f t="shared" ref="A436" si="2005">IF(A432="","",A432)</f>
        <v/>
      </c>
      <c r="B436" s="29"/>
      <c r="C436" s="29" t="str">
        <f>IF(A436="","",LOOKUP(A436,'Table 1'!$A$3:$A$9999,'Table 1'!$I$3:$I$9999))</f>
        <v/>
      </c>
      <c r="D436" s="122"/>
      <c r="E436" s="67" t="s">
        <v>23</v>
      </c>
      <c r="F436" s="81"/>
      <c r="G436" s="72" t="str">
        <f t="shared" si="1886"/>
        <v/>
      </c>
      <c r="H436" s="78" t="str">
        <f t="shared" ref="H436" si="2006">IF(D436="","",AVERAGE(D432:D436))</f>
        <v/>
      </c>
      <c r="I436" s="93" t="str">
        <f t="shared" ref="I436" si="2007">IF(D436="","",_xlfn.STDEV.S(D432:D436))</f>
        <v/>
      </c>
      <c r="J436" s="78" t="str">
        <f t="shared" si="1889"/>
        <v/>
      </c>
      <c r="K436" s="133" t="str">
        <f>IF(D436="","",D436*'Table 2'!D436)</f>
        <v/>
      </c>
      <c r="L436" s="67" t="s">
        <v>23</v>
      </c>
      <c r="M436" s="136" t="str">
        <f>IF(D436="","",F436*'Table 2'!D436)</f>
        <v/>
      </c>
      <c r="N436" s="72" t="str">
        <f t="shared" si="1890"/>
        <v/>
      </c>
      <c r="O436" s="13" t="str">
        <f t="shared" ref="O436" si="2008">IF(D436="","",AVERAGE(K432:K436))</f>
        <v/>
      </c>
      <c r="P436" s="74" t="str">
        <f t="shared" ref="P436" si="2009">IF(D436="","",_xlfn.STDEV.S(K432:K436))</f>
        <v/>
      </c>
      <c r="Q436" s="8" t="str">
        <f t="shared" si="1893"/>
        <v/>
      </c>
      <c r="R436" s="127" t="str">
        <f>IF(K436="","",K436/VLOOKUP('Table 3'!A436,'Table 1'!$A$3:$E$999,5,FALSE))</f>
        <v/>
      </c>
      <c r="S436" s="57" t="s">
        <v>23</v>
      </c>
      <c r="T436" s="51" t="str">
        <f>IF(M436="","",M436/VLOOKUP(A436,'Table 1'!$A$3:$E$999,5,FALSE))</f>
        <v/>
      </c>
    </row>
    <row r="437" spans="1:20" s="139" customFormat="1" x14ac:dyDescent="0.2">
      <c r="A437" s="113"/>
      <c r="B437" s="113"/>
      <c r="C437" s="31" t="str">
        <f>IF(A437="","",LOOKUP(A437,'Table 1'!$A$3:$A$9999,'Table 1'!$I$3:$I$9999))</f>
        <v/>
      </c>
      <c r="D437" s="120"/>
      <c r="E437" s="66" t="s">
        <v>23</v>
      </c>
      <c r="F437" s="79"/>
      <c r="G437" s="70" t="str">
        <f t="shared" si="1886"/>
        <v/>
      </c>
      <c r="H437" s="76" t="str">
        <f t="shared" ref="H437" si="2010">IF(D437="","",AVERAGE(D437:D441))</f>
        <v/>
      </c>
      <c r="I437" s="76" t="str">
        <f t="shared" ref="I437" si="2011">IF(D437="","",_xlfn.STDEV.S(D437:D441))</f>
        <v/>
      </c>
      <c r="J437" s="76" t="str">
        <f t="shared" si="1889"/>
        <v/>
      </c>
      <c r="K437" s="131" t="str">
        <f>IF(D437="","",D437*'Table 2'!D437)</f>
        <v/>
      </c>
      <c r="L437" s="66" t="s">
        <v>23</v>
      </c>
      <c r="M437" s="134" t="str">
        <f>IF(D437="","",F437*'Table 2'!D437)</f>
        <v/>
      </c>
      <c r="N437" s="70" t="str">
        <f t="shared" si="1890"/>
        <v/>
      </c>
      <c r="O437" s="15" t="str">
        <f t="shared" ref="O437" si="2012">IF(D437="","",AVERAGE(K437:K441))</f>
        <v/>
      </c>
      <c r="P437" s="15" t="str">
        <f t="shared" ref="P437" si="2013">IF(D437="","",_xlfn.STDEV.S(K437:K441))</f>
        <v/>
      </c>
      <c r="Q437" s="10" t="str">
        <f t="shared" si="1893"/>
        <v/>
      </c>
      <c r="R437" s="137" t="str">
        <f>IF(K437="","",K437/VLOOKUP('Table 3'!A437,'Table 1'!$A$3:$E$999,5,FALSE))</f>
        <v/>
      </c>
      <c r="S437" s="59" t="s">
        <v>23</v>
      </c>
      <c r="T437" s="53" t="str">
        <f>IF(M437="","",M437/VLOOKUP(A437,'Table 1'!$A$3:$E$999,5,FALSE))</f>
        <v/>
      </c>
    </row>
    <row r="438" spans="1:20" s="139" customFormat="1" x14ac:dyDescent="0.2">
      <c r="A438" s="30" t="str">
        <f t="shared" ref="A438" si="2014">IF(A437="","",A437)</f>
        <v/>
      </c>
      <c r="B438" s="30"/>
      <c r="C438" s="30" t="str">
        <f>IF(A438="","",LOOKUP(A438,'Table 1'!$A$3:$A$9999,'Table 1'!$I$3:$I$9999))</f>
        <v/>
      </c>
      <c r="D438" s="121"/>
      <c r="E438" s="68" t="s">
        <v>23</v>
      </c>
      <c r="F438" s="80"/>
      <c r="G438" s="71" t="str">
        <f t="shared" si="1886"/>
        <v/>
      </c>
      <c r="H438" s="77" t="str">
        <f t="shared" ref="H438" si="2015">IF(D438="","",AVERAGE(D437:D441))</f>
        <v/>
      </c>
      <c r="I438" s="94" t="str">
        <f t="shared" ref="I438" si="2016">IF(D438="","",_xlfn.STDEV.S(D437:D441))</f>
        <v/>
      </c>
      <c r="J438" s="77" t="str">
        <f t="shared" si="1889"/>
        <v/>
      </c>
      <c r="K438" s="132" t="str">
        <f>IF(D438="","",D438*'Table 2'!D438)</f>
        <v/>
      </c>
      <c r="L438" s="68" t="s">
        <v>23</v>
      </c>
      <c r="M438" s="135" t="str">
        <f>IF(D438="","",F438*'Table 2'!D438)</f>
        <v/>
      </c>
      <c r="N438" s="71" t="str">
        <f t="shared" si="1890"/>
        <v/>
      </c>
      <c r="O438" s="14" t="str">
        <f t="shared" ref="O438" si="2017">IF(D438="","",AVERAGE(K437:K441))</f>
        <v/>
      </c>
      <c r="P438" s="73" t="str">
        <f t="shared" ref="P438" si="2018">IF(D438="","",_xlfn.STDEV.S(K437:K441))</f>
        <v/>
      </c>
      <c r="Q438" s="9" t="str">
        <f t="shared" si="1893"/>
        <v/>
      </c>
      <c r="R438" s="126" t="str">
        <f>IF(K438="","",K438/VLOOKUP('Table 3'!A438,'Table 1'!$A$3:$E$999,5,FALSE))</f>
        <v/>
      </c>
      <c r="S438" s="58" t="s">
        <v>23</v>
      </c>
      <c r="T438" s="52" t="str">
        <f>IF(M438="","",M438/VLOOKUP(A438,'Table 1'!$A$3:$E$999,5,FALSE))</f>
        <v/>
      </c>
    </row>
    <row r="439" spans="1:20" s="139" customFormat="1" x14ac:dyDescent="0.2">
      <c r="A439" s="30" t="str">
        <f t="shared" ref="A439" si="2019">IF(A437="","",A437)</f>
        <v/>
      </c>
      <c r="B439" s="30"/>
      <c r="C439" s="30" t="str">
        <f>IF(A439="","",LOOKUP(A439,'Table 1'!$A$3:$A$9999,'Table 1'!$I$3:$I$9999))</f>
        <v/>
      </c>
      <c r="D439" s="121"/>
      <c r="E439" s="68" t="s">
        <v>23</v>
      </c>
      <c r="F439" s="80"/>
      <c r="G439" s="71" t="str">
        <f t="shared" si="1886"/>
        <v/>
      </c>
      <c r="H439" s="77" t="str">
        <f t="shared" ref="H439" si="2020">IF(D439="","",AVERAGE(D437:D441))</f>
        <v/>
      </c>
      <c r="I439" s="94" t="str">
        <f t="shared" ref="I439" si="2021">IF(D439="","",_xlfn.STDEV.S(D437:D441))</f>
        <v/>
      </c>
      <c r="J439" s="77" t="str">
        <f t="shared" si="1889"/>
        <v/>
      </c>
      <c r="K439" s="132" t="str">
        <f>IF(D439="","",D439*'Table 2'!D439)</f>
        <v/>
      </c>
      <c r="L439" s="68" t="s">
        <v>23</v>
      </c>
      <c r="M439" s="135" t="str">
        <f>IF(D439="","",F439*'Table 2'!D439)</f>
        <v/>
      </c>
      <c r="N439" s="71" t="str">
        <f t="shared" si="1890"/>
        <v/>
      </c>
      <c r="O439" s="14" t="str">
        <f t="shared" ref="O439" si="2022">IF(D439="","",AVERAGE(K437:K441))</f>
        <v/>
      </c>
      <c r="P439" s="73" t="str">
        <f t="shared" ref="P439" si="2023">IF(D439="","",_xlfn.STDEV.S(K437:K441))</f>
        <v/>
      </c>
      <c r="Q439" s="9" t="str">
        <f t="shared" si="1893"/>
        <v/>
      </c>
      <c r="R439" s="126" t="str">
        <f>IF(K439="","",K439/VLOOKUP('Table 3'!A439,'Table 1'!$A$3:$E$999,5,FALSE))</f>
        <v/>
      </c>
      <c r="S439" s="58" t="s">
        <v>23</v>
      </c>
      <c r="T439" s="52" t="str">
        <f>IF(M439="","",M439/VLOOKUP(A439,'Table 1'!$A$3:$E$999,5,FALSE))</f>
        <v/>
      </c>
    </row>
    <row r="440" spans="1:20" s="139" customFormat="1" x14ac:dyDescent="0.2">
      <c r="A440" s="30" t="str">
        <f t="shared" ref="A440" si="2024">IF(A437="","",A437)</f>
        <v/>
      </c>
      <c r="B440" s="30"/>
      <c r="C440" s="30" t="str">
        <f>IF(A440="","",LOOKUP(A440,'Table 1'!$A$3:$A$9999,'Table 1'!$I$3:$I$9999))</f>
        <v/>
      </c>
      <c r="D440" s="121"/>
      <c r="E440" s="68" t="s">
        <v>23</v>
      </c>
      <c r="F440" s="80"/>
      <c r="G440" s="71" t="str">
        <f t="shared" si="1886"/>
        <v/>
      </c>
      <c r="H440" s="77" t="str">
        <f t="shared" ref="H440" si="2025">IF(D440="","",AVERAGE(D437:D441))</f>
        <v/>
      </c>
      <c r="I440" s="94" t="str">
        <f t="shared" ref="I440" si="2026">IF(D440="","",_xlfn.STDEV.S(D437:D441))</f>
        <v/>
      </c>
      <c r="J440" s="77" t="str">
        <f t="shared" si="1889"/>
        <v/>
      </c>
      <c r="K440" s="132" t="str">
        <f>IF(D440="","",D440*'Table 2'!D440)</f>
        <v/>
      </c>
      <c r="L440" s="68" t="s">
        <v>23</v>
      </c>
      <c r="M440" s="135" t="str">
        <f>IF(D440="","",F440*'Table 2'!D440)</f>
        <v/>
      </c>
      <c r="N440" s="71" t="str">
        <f t="shared" si="1890"/>
        <v/>
      </c>
      <c r="O440" s="14" t="str">
        <f t="shared" ref="O440" si="2027">IF(D440="","",AVERAGE(K437:K441))</f>
        <v/>
      </c>
      <c r="P440" s="73" t="str">
        <f t="shared" ref="P440" si="2028">IF(D440="","",_xlfn.STDEV.S(K437:K441))</f>
        <v/>
      </c>
      <c r="Q440" s="9" t="str">
        <f t="shared" si="1893"/>
        <v/>
      </c>
      <c r="R440" s="126" t="str">
        <f>IF(K440="","",K440/VLOOKUP('Table 3'!A440,'Table 1'!$A$3:$E$999,5,FALSE))</f>
        <v/>
      </c>
      <c r="S440" s="58" t="s">
        <v>23</v>
      </c>
      <c r="T440" s="52" t="str">
        <f>IF(M440="","",M440/VLOOKUP(A440,'Table 1'!$A$3:$E$999,5,FALSE))</f>
        <v/>
      </c>
    </row>
    <row r="441" spans="1:20" s="139" customFormat="1" ht="16" thickBot="1" x14ac:dyDescent="0.25">
      <c r="A441" s="29" t="str">
        <f t="shared" ref="A441" si="2029">IF(A437="","",A437)</f>
        <v/>
      </c>
      <c r="B441" s="29"/>
      <c r="C441" s="29" t="str">
        <f>IF(A441="","",LOOKUP(A441,'Table 1'!$A$3:$A$9999,'Table 1'!$I$3:$I$9999))</f>
        <v/>
      </c>
      <c r="D441" s="122"/>
      <c r="E441" s="67" t="s">
        <v>23</v>
      </c>
      <c r="F441" s="81"/>
      <c r="G441" s="72" t="str">
        <f t="shared" si="1886"/>
        <v/>
      </c>
      <c r="H441" s="78" t="str">
        <f t="shared" ref="H441" si="2030">IF(D441="","",AVERAGE(D437:D441))</f>
        <v/>
      </c>
      <c r="I441" s="93" t="str">
        <f t="shared" ref="I441" si="2031">IF(D441="","",_xlfn.STDEV.S(D437:D441))</f>
        <v/>
      </c>
      <c r="J441" s="78" t="str">
        <f t="shared" si="1889"/>
        <v/>
      </c>
      <c r="K441" s="133" t="str">
        <f>IF(D441="","",D441*'Table 2'!D441)</f>
        <v/>
      </c>
      <c r="L441" s="67" t="s">
        <v>23</v>
      </c>
      <c r="M441" s="136" t="str">
        <f>IF(D441="","",F441*'Table 2'!D441)</f>
        <v/>
      </c>
      <c r="N441" s="72" t="str">
        <f t="shared" si="1890"/>
        <v/>
      </c>
      <c r="O441" s="13" t="str">
        <f t="shared" ref="O441" si="2032">IF(D441="","",AVERAGE(K437:K441))</f>
        <v/>
      </c>
      <c r="P441" s="74" t="str">
        <f t="shared" ref="P441" si="2033">IF(D441="","",_xlfn.STDEV.S(K437:K441))</f>
        <v/>
      </c>
      <c r="Q441" s="8" t="str">
        <f t="shared" si="1893"/>
        <v/>
      </c>
      <c r="R441" s="127" t="str">
        <f>IF(K441="","",K441/VLOOKUP('Table 3'!A441,'Table 1'!$A$3:$E$999,5,FALSE))</f>
        <v/>
      </c>
      <c r="S441" s="57" t="s">
        <v>23</v>
      </c>
      <c r="T441" s="51" t="str">
        <f>IF(M441="","",M441/VLOOKUP(A441,'Table 1'!$A$3:$E$999,5,FALSE))</f>
        <v/>
      </c>
    </row>
    <row r="442" spans="1:20" s="139" customFormat="1" x14ac:dyDescent="0.2">
      <c r="A442" s="113"/>
      <c r="B442" s="113"/>
      <c r="C442" s="31" t="str">
        <f>IF(A442="","",LOOKUP(A442,'Table 1'!$A$3:$A$9999,'Table 1'!$I$3:$I$9999))</f>
        <v/>
      </c>
      <c r="D442" s="120"/>
      <c r="E442" s="66" t="s">
        <v>23</v>
      </c>
      <c r="F442" s="79"/>
      <c r="G442" s="70" t="str">
        <f t="shared" si="1886"/>
        <v/>
      </c>
      <c r="H442" s="76" t="str">
        <f t="shared" ref="H442" si="2034">IF(D442="","",AVERAGE(D442:D446))</f>
        <v/>
      </c>
      <c r="I442" s="76" t="str">
        <f t="shared" ref="I442" si="2035">IF(D442="","",_xlfn.STDEV.S(D442:D446))</f>
        <v/>
      </c>
      <c r="J442" s="76" t="str">
        <f t="shared" si="1889"/>
        <v/>
      </c>
      <c r="K442" s="131" t="str">
        <f>IF(D442="","",D442*'Table 2'!D442)</f>
        <v/>
      </c>
      <c r="L442" s="66" t="s">
        <v>23</v>
      </c>
      <c r="M442" s="134" t="str">
        <f>IF(D442="","",F442*'Table 2'!D442)</f>
        <v/>
      </c>
      <c r="N442" s="70" t="str">
        <f t="shared" si="1890"/>
        <v/>
      </c>
      <c r="O442" s="15" t="str">
        <f t="shared" ref="O442" si="2036">IF(D442="","",AVERAGE(K442:K446))</f>
        <v/>
      </c>
      <c r="P442" s="15" t="str">
        <f t="shared" ref="P442" si="2037">IF(D442="","",_xlfn.STDEV.S(K442:K446))</f>
        <v/>
      </c>
      <c r="Q442" s="10" t="str">
        <f t="shared" si="1893"/>
        <v/>
      </c>
      <c r="R442" s="137" t="str">
        <f>IF(K442="","",K442/VLOOKUP('Table 3'!A442,'Table 1'!$A$3:$E$999,5,FALSE))</f>
        <v/>
      </c>
      <c r="S442" s="59" t="s">
        <v>23</v>
      </c>
      <c r="T442" s="53" t="str">
        <f>IF(M442="","",M442/VLOOKUP(A442,'Table 1'!$A$3:$E$999,5,FALSE))</f>
        <v/>
      </c>
    </row>
    <row r="443" spans="1:20" s="139" customFormat="1" x14ac:dyDescent="0.2">
      <c r="A443" s="30" t="str">
        <f t="shared" ref="A443" si="2038">IF(A442="","",A442)</f>
        <v/>
      </c>
      <c r="B443" s="30"/>
      <c r="C443" s="30" t="str">
        <f>IF(A443="","",LOOKUP(A443,'Table 1'!$A$3:$A$9999,'Table 1'!$I$3:$I$9999))</f>
        <v/>
      </c>
      <c r="D443" s="121"/>
      <c r="E443" s="68" t="s">
        <v>23</v>
      </c>
      <c r="F443" s="80"/>
      <c r="G443" s="71" t="str">
        <f t="shared" si="1886"/>
        <v/>
      </c>
      <c r="H443" s="77" t="str">
        <f t="shared" ref="H443" si="2039">IF(D443="","",AVERAGE(D442:D446))</f>
        <v/>
      </c>
      <c r="I443" s="94" t="str">
        <f t="shared" ref="I443" si="2040">IF(D443="","",_xlfn.STDEV.S(D442:D446))</f>
        <v/>
      </c>
      <c r="J443" s="77" t="str">
        <f t="shared" si="1889"/>
        <v/>
      </c>
      <c r="K443" s="132" t="str">
        <f>IF(D443="","",D443*'Table 2'!D443)</f>
        <v/>
      </c>
      <c r="L443" s="68" t="s">
        <v>23</v>
      </c>
      <c r="M443" s="135" t="str">
        <f>IF(D443="","",F443*'Table 2'!D443)</f>
        <v/>
      </c>
      <c r="N443" s="71" t="str">
        <f t="shared" si="1890"/>
        <v/>
      </c>
      <c r="O443" s="14" t="str">
        <f t="shared" ref="O443" si="2041">IF(D443="","",AVERAGE(K442:K446))</f>
        <v/>
      </c>
      <c r="P443" s="73" t="str">
        <f t="shared" ref="P443" si="2042">IF(D443="","",_xlfn.STDEV.S(K442:K446))</f>
        <v/>
      </c>
      <c r="Q443" s="9" t="str">
        <f t="shared" si="1893"/>
        <v/>
      </c>
      <c r="R443" s="126" t="str">
        <f>IF(K443="","",K443/VLOOKUP('Table 3'!A443,'Table 1'!$A$3:$E$999,5,FALSE))</f>
        <v/>
      </c>
      <c r="S443" s="58" t="s">
        <v>23</v>
      </c>
      <c r="T443" s="52" t="str">
        <f>IF(M443="","",M443/VLOOKUP(A443,'Table 1'!$A$3:$E$999,5,FALSE))</f>
        <v/>
      </c>
    </row>
    <row r="444" spans="1:20" s="139" customFormat="1" x14ac:dyDescent="0.2">
      <c r="A444" s="30" t="str">
        <f t="shared" ref="A444" si="2043">IF(A442="","",A442)</f>
        <v/>
      </c>
      <c r="B444" s="30"/>
      <c r="C444" s="30" t="str">
        <f>IF(A444="","",LOOKUP(A444,'Table 1'!$A$3:$A$9999,'Table 1'!$I$3:$I$9999))</f>
        <v/>
      </c>
      <c r="D444" s="121"/>
      <c r="E444" s="68" t="s">
        <v>23</v>
      </c>
      <c r="F444" s="80"/>
      <c r="G444" s="71" t="str">
        <f t="shared" si="1886"/>
        <v/>
      </c>
      <c r="H444" s="77" t="str">
        <f t="shared" ref="H444" si="2044">IF(D444="","",AVERAGE(D442:D446))</f>
        <v/>
      </c>
      <c r="I444" s="94" t="str">
        <f t="shared" ref="I444" si="2045">IF(D444="","",_xlfn.STDEV.S(D442:D446))</f>
        <v/>
      </c>
      <c r="J444" s="77" t="str">
        <f t="shared" si="1889"/>
        <v/>
      </c>
      <c r="K444" s="132" t="str">
        <f>IF(D444="","",D444*'Table 2'!D444)</f>
        <v/>
      </c>
      <c r="L444" s="68" t="s">
        <v>23</v>
      </c>
      <c r="M444" s="135" t="str">
        <f>IF(D444="","",F444*'Table 2'!D444)</f>
        <v/>
      </c>
      <c r="N444" s="71" t="str">
        <f t="shared" si="1890"/>
        <v/>
      </c>
      <c r="O444" s="14" t="str">
        <f t="shared" ref="O444" si="2046">IF(D444="","",AVERAGE(K442:K446))</f>
        <v/>
      </c>
      <c r="P444" s="73" t="str">
        <f t="shared" ref="P444" si="2047">IF(D444="","",_xlfn.STDEV.S(K442:K446))</f>
        <v/>
      </c>
      <c r="Q444" s="9" t="str">
        <f t="shared" si="1893"/>
        <v/>
      </c>
      <c r="R444" s="126" t="str">
        <f>IF(K444="","",K444/VLOOKUP('Table 3'!A444,'Table 1'!$A$3:$E$999,5,FALSE))</f>
        <v/>
      </c>
      <c r="S444" s="58" t="s">
        <v>23</v>
      </c>
      <c r="T444" s="52" t="str">
        <f>IF(M444="","",M444/VLOOKUP(A444,'Table 1'!$A$3:$E$999,5,FALSE))</f>
        <v/>
      </c>
    </row>
    <row r="445" spans="1:20" s="139" customFormat="1" x14ac:dyDescent="0.2">
      <c r="A445" s="30" t="str">
        <f t="shared" ref="A445" si="2048">IF(A442="","",A442)</f>
        <v/>
      </c>
      <c r="B445" s="30"/>
      <c r="C445" s="30" t="str">
        <f>IF(A445="","",LOOKUP(A445,'Table 1'!$A$3:$A$9999,'Table 1'!$I$3:$I$9999))</f>
        <v/>
      </c>
      <c r="D445" s="121"/>
      <c r="E445" s="68" t="s">
        <v>23</v>
      </c>
      <c r="F445" s="80"/>
      <c r="G445" s="71" t="str">
        <f t="shared" si="1886"/>
        <v/>
      </c>
      <c r="H445" s="77" t="str">
        <f t="shared" ref="H445" si="2049">IF(D445="","",AVERAGE(D442:D446))</f>
        <v/>
      </c>
      <c r="I445" s="94" t="str">
        <f t="shared" ref="I445" si="2050">IF(D445="","",_xlfn.STDEV.S(D442:D446))</f>
        <v/>
      </c>
      <c r="J445" s="77" t="str">
        <f t="shared" si="1889"/>
        <v/>
      </c>
      <c r="K445" s="132" t="str">
        <f>IF(D445="","",D445*'Table 2'!D445)</f>
        <v/>
      </c>
      <c r="L445" s="68" t="s">
        <v>23</v>
      </c>
      <c r="M445" s="135" t="str">
        <f>IF(D445="","",F445*'Table 2'!D445)</f>
        <v/>
      </c>
      <c r="N445" s="71" t="str">
        <f t="shared" si="1890"/>
        <v/>
      </c>
      <c r="O445" s="14" t="str">
        <f t="shared" ref="O445" si="2051">IF(D445="","",AVERAGE(K442:K446))</f>
        <v/>
      </c>
      <c r="P445" s="73" t="str">
        <f t="shared" ref="P445" si="2052">IF(D445="","",_xlfn.STDEV.S(K442:K446))</f>
        <v/>
      </c>
      <c r="Q445" s="9" t="str">
        <f t="shared" si="1893"/>
        <v/>
      </c>
      <c r="R445" s="126" t="str">
        <f>IF(K445="","",K445/VLOOKUP('Table 3'!A445,'Table 1'!$A$3:$E$999,5,FALSE))</f>
        <v/>
      </c>
      <c r="S445" s="58" t="s">
        <v>23</v>
      </c>
      <c r="T445" s="52" t="str">
        <f>IF(M445="","",M445/VLOOKUP(A445,'Table 1'!$A$3:$E$999,5,FALSE))</f>
        <v/>
      </c>
    </row>
    <row r="446" spans="1:20" s="139" customFormat="1" ht="16" thickBot="1" x14ac:dyDescent="0.25">
      <c r="A446" s="29" t="str">
        <f t="shared" ref="A446" si="2053">IF(A442="","",A442)</f>
        <v/>
      </c>
      <c r="B446" s="29"/>
      <c r="C446" s="29" t="str">
        <f>IF(A446="","",LOOKUP(A446,'Table 1'!$A$3:$A$9999,'Table 1'!$I$3:$I$9999))</f>
        <v/>
      </c>
      <c r="D446" s="122"/>
      <c r="E446" s="67" t="s">
        <v>23</v>
      </c>
      <c r="F446" s="81"/>
      <c r="G446" s="72" t="str">
        <f t="shared" si="1886"/>
        <v/>
      </c>
      <c r="H446" s="78" t="str">
        <f t="shared" ref="H446" si="2054">IF(D446="","",AVERAGE(D442:D446))</f>
        <v/>
      </c>
      <c r="I446" s="93" t="str">
        <f t="shared" ref="I446" si="2055">IF(D446="","",_xlfn.STDEV.S(D442:D446))</f>
        <v/>
      </c>
      <c r="J446" s="78" t="str">
        <f t="shared" si="1889"/>
        <v/>
      </c>
      <c r="K446" s="133" t="str">
        <f>IF(D446="","",D446*'Table 2'!D446)</f>
        <v/>
      </c>
      <c r="L446" s="67" t="s">
        <v>23</v>
      </c>
      <c r="M446" s="136" t="str">
        <f>IF(D446="","",F446*'Table 2'!D446)</f>
        <v/>
      </c>
      <c r="N446" s="72" t="str">
        <f t="shared" si="1890"/>
        <v/>
      </c>
      <c r="O446" s="13" t="str">
        <f t="shared" ref="O446" si="2056">IF(D446="","",AVERAGE(K442:K446))</f>
        <v/>
      </c>
      <c r="P446" s="74" t="str">
        <f t="shared" ref="P446" si="2057">IF(D446="","",_xlfn.STDEV.S(K442:K446))</f>
        <v/>
      </c>
      <c r="Q446" s="8" t="str">
        <f t="shared" si="1893"/>
        <v/>
      </c>
      <c r="R446" s="127" t="str">
        <f>IF(K446="","",K446/VLOOKUP('Table 3'!A446,'Table 1'!$A$3:$E$999,5,FALSE))</f>
        <v/>
      </c>
      <c r="S446" s="57" t="s">
        <v>23</v>
      </c>
      <c r="T446" s="51" t="str">
        <f>IF(M446="","",M446/VLOOKUP(A446,'Table 1'!$A$3:$E$999,5,FALSE))</f>
        <v/>
      </c>
    </row>
    <row r="447" spans="1:20" s="139" customFormat="1" x14ac:dyDescent="0.2">
      <c r="A447" s="113"/>
      <c r="B447" s="113"/>
      <c r="C447" s="31" t="str">
        <f>IF(A447="","",LOOKUP(A447,'Table 1'!$A$3:$A$9999,'Table 1'!$I$3:$I$9999))</f>
        <v/>
      </c>
      <c r="D447" s="120"/>
      <c r="E447" s="66" t="s">
        <v>23</v>
      </c>
      <c r="F447" s="79"/>
      <c r="G447" s="70" t="str">
        <f t="shared" si="1886"/>
        <v/>
      </c>
      <c r="H447" s="76" t="str">
        <f t="shared" ref="H447" si="2058">IF(D447="","",AVERAGE(D447:D451))</f>
        <v/>
      </c>
      <c r="I447" s="76" t="str">
        <f t="shared" ref="I447" si="2059">IF(D447="","",_xlfn.STDEV.S(D447:D451))</f>
        <v/>
      </c>
      <c r="J447" s="76" t="str">
        <f t="shared" si="1889"/>
        <v/>
      </c>
      <c r="K447" s="131" t="str">
        <f>IF(D447="","",D447*'Table 2'!D447)</f>
        <v/>
      </c>
      <c r="L447" s="66" t="s">
        <v>23</v>
      </c>
      <c r="M447" s="134" t="str">
        <f>IF(D447="","",F447*'Table 2'!D447)</f>
        <v/>
      </c>
      <c r="N447" s="70" t="str">
        <f t="shared" si="1890"/>
        <v/>
      </c>
      <c r="O447" s="15" t="str">
        <f t="shared" ref="O447" si="2060">IF(D447="","",AVERAGE(K447:K451))</f>
        <v/>
      </c>
      <c r="P447" s="15" t="str">
        <f t="shared" ref="P447" si="2061">IF(D447="","",_xlfn.STDEV.S(K447:K451))</f>
        <v/>
      </c>
      <c r="Q447" s="10" t="str">
        <f t="shared" si="1893"/>
        <v/>
      </c>
      <c r="R447" s="137" t="str">
        <f>IF(K447="","",K447/VLOOKUP('Table 3'!A447,'Table 1'!$A$3:$E$999,5,FALSE))</f>
        <v/>
      </c>
      <c r="S447" s="59" t="s">
        <v>23</v>
      </c>
      <c r="T447" s="53" t="str">
        <f>IF(M447="","",M447/VLOOKUP(A447,'Table 1'!$A$3:$E$999,5,FALSE))</f>
        <v/>
      </c>
    </row>
    <row r="448" spans="1:20" s="139" customFormat="1" x14ac:dyDescent="0.2">
      <c r="A448" s="30" t="str">
        <f t="shared" ref="A448" si="2062">IF(A447="","",A447)</f>
        <v/>
      </c>
      <c r="B448" s="30"/>
      <c r="C448" s="30" t="str">
        <f>IF(A448="","",LOOKUP(A448,'Table 1'!$A$3:$A$9999,'Table 1'!$I$3:$I$9999))</f>
        <v/>
      </c>
      <c r="D448" s="121"/>
      <c r="E448" s="68" t="s">
        <v>23</v>
      </c>
      <c r="F448" s="80"/>
      <c r="G448" s="71" t="str">
        <f t="shared" si="1886"/>
        <v/>
      </c>
      <c r="H448" s="77" t="str">
        <f t="shared" ref="H448" si="2063">IF(D448="","",AVERAGE(D447:D451))</f>
        <v/>
      </c>
      <c r="I448" s="94" t="str">
        <f t="shared" ref="I448" si="2064">IF(D448="","",_xlfn.STDEV.S(D447:D451))</f>
        <v/>
      </c>
      <c r="J448" s="77" t="str">
        <f t="shared" si="1889"/>
        <v/>
      </c>
      <c r="K448" s="132" t="str">
        <f>IF(D448="","",D448*'Table 2'!D448)</f>
        <v/>
      </c>
      <c r="L448" s="68" t="s">
        <v>23</v>
      </c>
      <c r="M448" s="135" t="str">
        <f>IF(D448="","",F448*'Table 2'!D448)</f>
        <v/>
      </c>
      <c r="N448" s="71" t="str">
        <f t="shared" si="1890"/>
        <v/>
      </c>
      <c r="O448" s="14" t="str">
        <f t="shared" ref="O448" si="2065">IF(D448="","",AVERAGE(K447:K451))</f>
        <v/>
      </c>
      <c r="P448" s="73" t="str">
        <f t="shared" ref="P448" si="2066">IF(D448="","",_xlfn.STDEV.S(K447:K451))</f>
        <v/>
      </c>
      <c r="Q448" s="9" t="str">
        <f t="shared" si="1893"/>
        <v/>
      </c>
      <c r="R448" s="126" t="str">
        <f>IF(K448="","",K448/VLOOKUP('Table 3'!A448,'Table 1'!$A$3:$E$999,5,FALSE))</f>
        <v/>
      </c>
      <c r="S448" s="58" t="s">
        <v>23</v>
      </c>
      <c r="T448" s="52" t="str">
        <f>IF(M448="","",M448/VLOOKUP(A448,'Table 1'!$A$3:$E$999,5,FALSE))</f>
        <v/>
      </c>
    </row>
    <row r="449" spans="1:20" s="139" customFormat="1" x14ac:dyDescent="0.2">
      <c r="A449" s="30" t="str">
        <f t="shared" ref="A449" si="2067">IF(A447="","",A447)</f>
        <v/>
      </c>
      <c r="B449" s="30"/>
      <c r="C449" s="30" t="str">
        <f>IF(A449="","",LOOKUP(A449,'Table 1'!$A$3:$A$9999,'Table 1'!$I$3:$I$9999))</f>
        <v/>
      </c>
      <c r="D449" s="121"/>
      <c r="E449" s="68" t="s">
        <v>23</v>
      </c>
      <c r="F449" s="80"/>
      <c r="G449" s="71" t="str">
        <f t="shared" si="1886"/>
        <v/>
      </c>
      <c r="H449" s="77" t="str">
        <f t="shared" ref="H449" si="2068">IF(D449="","",AVERAGE(D447:D451))</f>
        <v/>
      </c>
      <c r="I449" s="94" t="str">
        <f t="shared" ref="I449" si="2069">IF(D449="","",_xlfn.STDEV.S(D447:D451))</f>
        <v/>
      </c>
      <c r="J449" s="77" t="str">
        <f t="shared" si="1889"/>
        <v/>
      </c>
      <c r="K449" s="132" t="str">
        <f>IF(D449="","",D449*'Table 2'!D449)</f>
        <v/>
      </c>
      <c r="L449" s="68" t="s">
        <v>23</v>
      </c>
      <c r="M449" s="135" t="str">
        <f>IF(D449="","",F449*'Table 2'!D449)</f>
        <v/>
      </c>
      <c r="N449" s="71" t="str">
        <f t="shared" si="1890"/>
        <v/>
      </c>
      <c r="O449" s="14" t="str">
        <f t="shared" ref="O449" si="2070">IF(D449="","",AVERAGE(K447:K451))</f>
        <v/>
      </c>
      <c r="P449" s="73" t="str">
        <f t="shared" ref="P449" si="2071">IF(D449="","",_xlfn.STDEV.S(K447:K451))</f>
        <v/>
      </c>
      <c r="Q449" s="9" t="str">
        <f t="shared" si="1893"/>
        <v/>
      </c>
      <c r="R449" s="126" t="str">
        <f>IF(K449="","",K449/VLOOKUP('Table 3'!A449,'Table 1'!$A$3:$E$999,5,FALSE))</f>
        <v/>
      </c>
      <c r="S449" s="58" t="s">
        <v>23</v>
      </c>
      <c r="T449" s="52" t="str">
        <f>IF(M449="","",M449/VLOOKUP(A449,'Table 1'!$A$3:$E$999,5,FALSE))</f>
        <v/>
      </c>
    </row>
    <row r="450" spans="1:20" s="139" customFormat="1" x14ac:dyDescent="0.2">
      <c r="A450" s="30" t="str">
        <f t="shared" ref="A450" si="2072">IF(A447="","",A447)</f>
        <v/>
      </c>
      <c r="B450" s="30"/>
      <c r="C450" s="30" t="str">
        <f>IF(A450="","",LOOKUP(A450,'Table 1'!$A$3:$A$9999,'Table 1'!$I$3:$I$9999))</f>
        <v/>
      </c>
      <c r="D450" s="121"/>
      <c r="E450" s="68" t="s">
        <v>23</v>
      </c>
      <c r="F450" s="80"/>
      <c r="G450" s="71" t="str">
        <f t="shared" si="1886"/>
        <v/>
      </c>
      <c r="H450" s="77" t="str">
        <f t="shared" ref="H450" si="2073">IF(D450="","",AVERAGE(D447:D451))</f>
        <v/>
      </c>
      <c r="I450" s="94" t="str">
        <f t="shared" ref="I450" si="2074">IF(D450="","",_xlfn.STDEV.S(D447:D451))</f>
        <v/>
      </c>
      <c r="J450" s="77" t="str">
        <f t="shared" si="1889"/>
        <v/>
      </c>
      <c r="K450" s="132" t="str">
        <f>IF(D450="","",D450*'Table 2'!D450)</f>
        <v/>
      </c>
      <c r="L450" s="68" t="s">
        <v>23</v>
      </c>
      <c r="M450" s="135" t="str">
        <f>IF(D450="","",F450*'Table 2'!D450)</f>
        <v/>
      </c>
      <c r="N450" s="71" t="str">
        <f t="shared" si="1890"/>
        <v/>
      </c>
      <c r="O450" s="14" t="str">
        <f t="shared" ref="O450" si="2075">IF(D450="","",AVERAGE(K447:K451))</f>
        <v/>
      </c>
      <c r="P450" s="73" t="str">
        <f t="shared" ref="P450" si="2076">IF(D450="","",_xlfn.STDEV.S(K447:K451))</f>
        <v/>
      </c>
      <c r="Q450" s="9" t="str">
        <f t="shared" si="1893"/>
        <v/>
      </c>
      <c r="R450" s="126" t="str">
        <f>IF(K450="","",K450/VLOOKUP('Table 3'!A450,'Table 1'!$A$3:$E$999,5,FALSE))</f>
        <v/>
      </c>
      <c r="S450" s="58" t="s">
        <v>23</v>
      </c>
      <c r="T450" s="52" t="str">
        <f>IF(M450="","",M450/VLOOKUP(A450,'Table 1'!$A$3:$E$999,5,FALSE))</f>
        <v/>
      </c>
    </row>
    <row r="451" spans="1:20" s="139" customFormat="1" ht="16" thickBot="1" x14ac:dyDescent="0.25">
      <c r="A451" s="29" t="str">
        <f t="shared" ref="A451" si="2077">IF(A447="","",A447)</f>
        <v/>
      </c>
      <c r="B451" s="29"/>
      <c r="C451" s="29" t="str">
        <f>IF(A451="","",LOOKUP(A451,'Table 1'!$A$3:$A$9999,'Table 1'!$I$3:$I$9999))</f>
        <v/>
      </c>
      <c r="D451" s="122"/>
      <c r="E451" s="67" t="s">
        <v>23</v>
      </c>
      <c r="F451" s="81"/>
      <c r="G451" s="72" t="str">
        <f t="shared" si="1886"/>
        <v/>
      </c>
      <c r="H451" s="78" t="str">
        <f t="shared" ref="H451" si="2078">IF(D451="","",AVERAGE(D447:D451))</f>
        <v/>
      </c>
      <c r="I451" s="93" t="str">
        <f t="shared" ref="I451" si="2079">IF(D451="","",_xlfn.STDEV.S(D447:D451))</f>
        <v/>
      </c>
      <c r="J451" s="78" t="str">
        <f t="shared" si="1889"/>
        <v/>
      </c>
      <c r="K451" s="133" t="str">
        <f>IF(D451="","",D451*'Table 2'!D451)</f>
        <v/>
      </c>
      <c r="L451" s="67" t="s">
        <v>23</v>
      </c>
      <c r="M451" s="136" t="str">
        <f>IF(D451="","",F451*'Table 2'!D451)</f>
        <v/>
      </c>
      <c r="N451" s="72" t="str">
        <f t="shared" si="1890"/>
        <v/>
      </c>
      <c r="O451" s="13" t="str">
        <f t="shared" ref="O451" si="2080">IF(D451="","",AVERAGE(K447:K451))</f>
        <v/>
      </c>
      <c r="P451" s="74" t="str">
        <f t="shared" ref="P451" si="2081">IF(D451="","",_xlfn.STDEV.S(K447:K451))</f>
        <v/>
      </c>
      <c r="Q451" s="8" t="str">
        <f t="shared" si="1893"/>
        <v/>
      </c>
      <c r="R451" s="127" t="str">
        <f>IF(K451="","",K451/VLOOKUP('Table 3'!A451,'Table 1'!$A$3:$E$999,5,FALSE))</f>
        <v/>
      </c>
      <c r="S451" s="57" t="s">
        <v>23</v>
      </c>
      <c r="T451" s="51" t="str">
        <f>IF(M451="","",M451/VLOOKUP(A451,'Table 1'!$A$3:$E$999,5,FALSE))</f>
        <v/>
      </c>
    </row>
    <row r="452" spans="1:20" s="139" customFormat="1" x14ac:dyDescent="0.2">
      <c r="A452" s="113"/>
      <c r="B452" s="113"/>
      <c r="C452" s="31" t="str">
        <f>IF(A452="","",LOOKUP(A452,'Table 1'!$A$3:$A$9999,'Table 1'!$I$3:$I$9999))</f>
        <v/>
      </c>
      <c r="D452" s="120"/>
      <c r="E452" s="66" t="s">
        <v>23</v>
      </c>
      <c r="F452" s="79"/>
      <c r="G452" s="70" t="str">
        <f t="shared" si="1886"/>
        <v/>
      </c>
      <c r="H452" s="76" t="str">
        <f t="shared" ref="H452" si="2082">IF(D452="","",AVERAGE(D452:D456))</f>
        <v/>
      </c>
      <c r="I452" s="76" t="str">
        <f t="shared" ref="I452" si="2083">IF(D452="","",_xlfn.STDEV.S(D452:D456))</f>
        <v/>
      </c>
      <c r="J452" s="76" t="str">
        <f t="shared" si="1889"/>
        <v/>
      </c>
      <c r="K452" s="131" t="str">
        <f>IF(D452="","",D452*'Table 2'!D452)</f>
        <v/>
      </c>
      <c r="L452" s="66" t="s">
        <v>23</v>
      </c>
      <c r="M452" s="134" t="str">
        <f>IF(D452="","",F452*'Table 2'!D452)</f>
        <v/>
      </c>
      <c r="N452" s="70" t="str">
        <f t="shared" si="1890"/>
        <v/>
      </c>
      <c r="O452" s="15" t="str">
        <f t="shared" ref="O452" si="2084">IF(D452="","",AVERAGE(K452:K456))</f>
        <v/>
      </c>
      <c r="P452" s="15" t="str">
        <f t="shared" ref="P452" si="2085">IF(D452="","",_xlfn.STDEV.S(K452:K456))</f>
        <v/>
      </c>
      <c r="Q452" s="10" t="str">
        <f t="shared" si="1893"/>
        <v/>
      </c>
      <c r="R452" s="137" t="str">
        <f>IF(K452="","",K452/VLOOKUP('Table 3'!A452,'Table 1'!$A$3:$E$999,5,FALSE))</f>
        <v/>
      </c>
      <c r="S452" s="59" t="s">
        <v>23</v>
      </c>
      <c r="T452" s="53" t="str">
        <f>IF(M452="","",M452/VLOOKUP(A452,'Table 1'!$A$3:$E$999,5,FALSE))</f>
        <v/>
      </c>
    </row>
    <row r="453" spans="1:20" s="139" customFormat="1" x14ac:dyDescent="0.2">
      <c r="A453" s="30" t="str">
        <f t="shared" ref="A453" si="2086">IF(A452="","",A452)</f>
        <v/>
      </c>
      <c r="B453" s="30"/>
      <c r="C453" s="30" t="str">
        <f>IF(A453="","",LOOKUP(A453,'Table 1'!$A$3:$A$9999,'Table 1'!$I$3:$I$9999))</f>
        <v/>
      </c>
      <c r="D453" s="121"/>
      <c r="E453" s="68" t="s">
        <v>23</v>
      </c>
      <c r="F453" s="80"/>
      <c r="G453" s="71" t="str">
        <f t="shared" si="1886"/>
        <v/>
      </c>
      <c r="H453" s="77" t="str">
        <f t="shared" ref="H453" si="2087">IF(D453="","",AVERAGE(D452:D456))</f>
        <v/>
      </c>
      <c r="I453" s="94" t="str">
        <f t="shared" ref="I453" si="2088">IF(D453="","",_xlfn.STDEV.S(D452:D456))</f>
        <v/>
      </c>
      <c r="J453" s="77" t="str">
        <f t="shared" si="1889"/>
        <v/>
      </c>
      <c r="K453" s="132" t="str">
        <f>IF(D453="","",D453*'Table 2'!D453)</f>
        <v/>
      </c>
      <c r="L453" s="68" t="s">
        <v>23</v>
      </c>
      <c r="M453" s="135" t="str">
        <f>IF(D453="","",F453*'Table 2'!D453)</f>
        <v/>
      </c>
      <c r="N453" s="71" t="str">
        <f t="shared" si="1890"/>
        <v/>
      </c>
      <c r="O453" s="14" t="str">
        <f t="shared" ref="O453" si="2089">IF(D453="","",AVERAGE(K452:K456))</f>
        <v/>
      </c>
      <c r="P453" s="73" t="str">
        <f t="shared" ref="P453" si="2090">IF(D453="","",_xlfn.STDEV.S(K452:K456))</f>
        <v/>
      </c>
      <c r="Q453" s="9" t="str">
        <f t="shared" si="1893"/>
        <v/>
      </c>
      <c r="R453" s="126" t="str">
        <f>IF(K453="","",K453/VLOOKUP('Table 3'!A453,'Table 1'!$A$3:$E$999,5,FALSE))</f>
        <v/>
      </c>
      <c r="S453" s="58" t="s">
        <v>23</v>
      </c>
      <c r="T453" s="52" t="str">
        <f>IF(M453="","",M453/VLOOKUP(A453,'Table 1'!$A$3:$E$999,5,FALSE))</f>
        <v/>
      </c>
    </row>
    <row r="454" spans="1:20" s="139" customFormat="1" x14ac:dyDescent="0.2">
      <c r="A454" s="30" t="str">
        <f t="shared" ref="A454" si="2091">IF(A452="","",A452)</f>
        <v/>
      </c>
      <c r="B454" s="30"/>
      <c r="C454" s="30" t="str">
        <f>IF(A454="","",LOOKUP(A454,'Table 1'!$A$3:$A$9999,'Table 1'!$I$3:$I$9999))</f>
        <v/>
      </c>
      <c r="D454" s="121"/>
      <c r="E454" s="68" t="s">
        <v>23</v>
      </c>
      <c r="F454" s="80"/>
      <c r="G454" s="71" t="str">
        <f t="shared" si="1886"/>
        <v/>
      </c>
      <c r="H454" s="77" t="str">
        <f t="shared" ref="H454" si="2092">IF(D454="","",AVERAGE(D452:D456))</f>
        <v/>
      </c>
      <c r="I454" s="94" t="str">
        <f t="shared" ref="I454" si="2093">IF(D454="","",_xlfn.STDEV.S(D452:D456))</f>
        <v/>
      </c>
      <c r="J454" s="77" t="str">
        <f t="shared" si="1889"/>
        <v/>
      </c>
      <c r="K454" s="132" t="str">
        <f>IF(D454="","",D454*'Table 2'!D454)</f>
        <v/>
      </c>
      <c r="L454" s="68" t="s">
        <v>23</v>
      </c>
      <c r="M454" s="135" t="str">
        <f>IF(D454="","",F454*'Table 2'!D454)</f>
        <v/>
      </c>
      <c r="N454" s="71" t="str">
        <f t="shared" si="1890"/>
        <v/>
      </c>
      <c r="O454" s="14" t="str">
        <f t="shared" ref="O454" si="2094">IF(D454="","",AVERAGE(K452:K456))</f>
        <v/>
      </c>
      <c r="P454" s="73" t="str">
        <f t="shared" ref="P454" si="2095">IF(D454="","",_xlfn.STDEV.S(K452:K456))</f>
        <v/>
      </c>
      <c r="Q454" s="9" t="str">
        <f t="shared" si="1893"/>
        <v/>
      </c>
      <c r="R454" s="126" t="str">
        <f>IF(K454="","",K454/VLOOKUP('Table 3'!A454,'Table 1'!$A$3:$E$999,5,FALSE))</f>
        <v/>
      </c>
      <c r="S454" s="58" t="s">
        <v>23</v>
      </c>
      <c r="T454" s="52" t="str">
        <f>IF(M454="","",M454/VLOOKUP(A454,'Table 1'!$A$3:$E$999,5,FALSE))</f>
        <v/>
      </c>
    </row>
    <row r="455" spans="1:20" s="139" customFormat="1" x14ac:dyDescent="0.2">
      <c r="A455" s="30" t="str">
        <f t="shared" ref="A455" si="2096">IF(A452="","",A452)</f>
        <v/>
      </c>
      <c r="B455" s="30"/>
      <c r="C455" s="30" t="str">
        <f>IF(A455="","",LOOKUP(A455,'Table 1'!$A$3:$A$9999,'Table 1'!$I$3:$I$9999))</f>
        <v/>
      </c>
      <c r="D455" s="121"/>
      <c r="E455" s="68" t="s">
        <v>23</v>
      </c>
      <c r="F455" s="80"/>
      <c r="G455" s="71" t="str">
        <f t="shared" si="1886"/>
        <v/>
      </c>
      <c r="H455" s="77" t="str">
        <f t="shared" ref="H455" si="2097">IF(D455="","",AVERAGE(D452:D456))</f>
        <v/>
      </c>
      <c r="I455" s="94" t="str">
        <f t="shared" ref="I455" si="2098">IF(D455="","",_xlfn.STDEV.S(D452:D456))</f>
        <v/>
      </c>
      <c r="J455" s="77" t="str">
        <f t="shared" si="1889"/>
        <v/>
      </c>
      <c r="K455" s="132" t="str">
        <f>IF(D455="","",D455*'Table 2'!D455)</f>
        <v/>
      </c>
      <c r="L455" s="68" t="s">
        <v>23</v>
      </c>
      <c r="M455" s="135" t="str">
        <f>IF(D455="","",F455*'Table 2'!D455)</f>
        <v/>
      </c>
      <c r="N455" s="71" t="str">
        <f t="shared" si="1890"/>
        <v/>
      </c>
      <c r="O455" s="14" t="str">
        <f t="shared" ref="O455" si="2099">IF(D455="","",AVERAGE(K452:K456))</f>
        <v/>
      </c>
      <c r="P455" s="73" t="str">
        <f t="shared" ref="P455" si="2100">IF(D455="","",_xlfn.STDEV.S(K452:K456))</f>
        <v/>
      </c>
      <c r="Q455" s="9" t="str">
        <f t="shared" si="1893"/>
        <v/>
      </c>
      <c r="R455" s="126" t="str">
        <f>IF(K455="","",K455/VLOOKUP('Table 3'!A455,'Table 1'!$A$3:$E$999,5,FALSE))</f>
        <v/>
      </c>
      <c r="S455" s="58" t="s">
        <v>23</v>
      </c>
      <c r="T455" s="52" t="str">
        <f>IF(M455="","",M455/VLOOKUP(A455,'Table 1'!$A$3:$E$999,5,FALSE))</f>
        <v/>
      </c>
    </row>
    <row r="456" spans="1:20" s="139" customFormat="1" ht="16" thickBot="1" x14ac:dyDescent="0.25">
      <c r="A456" s="29" t="str">
        <f t="shared" ref="A456" si="2101">IF(A452="","",A452)</f>
        <v/>
      </c>
      <c r="B456" s="29"/>
      <c r="C456" s="29" t="str">
        <f>IF(A456="","",LOOKUP(A456,'Table 1'!$A$3:$A$9999,'Table 1'!$I$3:$I$9999))</f>
        <v/>
      </c>
      <c r="D456" s="122"/>
      <c r="E456" s="67" t="s">
        <v>23</v>
      </c>
      <c r="F456" s="81"/>
      <c r="G456" s="72" t="str">
        <f t="shared" si="1886"/>
        <v/>
      </c>
      <c r="H456" s="78" t="str">
        <f t="shared" ref="H456" si="2102">IF(D456="","",AVERAGE(D452:D456))</f>
        <v/>
      </c>
      <c r="I456" s="93" t="str">
        <f t="shared" ref="I456" si="2103">IF(D456="","",_xlfn.STDEV.S(D452:D456))</f>
        <v/>
      </c>
      <c r="J456" s="78" t="str">
        <f t="shared" si="1889"/>
        <v/>
      </c>
      <c r="K456" s="133" t="str">
        <f>IF(D456="","",D456*'Table 2'!D456)</f>
        <v/>
      </c>
      <c r="L456" s="67" t="s">
        <v>23</v>
      </c>
      <c r="M456" s="136" t="str">
        <f>IF(D456="","",F456*'Table 2'!D456)</f>
        <v/>
      </c>
      <c r="N456" s="72" t="str">
        <f t="shared" si="1890"/>
        <v/>
      </c>
      <c r="O456" s="13" t="str">
        <f t="shared" ref="O456" si="2104">IF(D456="","",AVERAGE(K452:K456))</f>
        <v/>
      </c>
      <c r="P456" s="74" t="str">
        <f t="shared" ref="P456" si="2105">IF(D456="","",_xlfn.STDEV.S(K452:K456))</f>
        <v/>
      </c>
      <c r="Q456" s="8" t="str">
        <f t="shared" si="1893"/>
        <v/>
      </c>
      <c r="R456" s="127" t="str">
        <f>IF(K456="","",K456/VLOOKUP('Table 3'!A456,'Table 1'!$A$3:$E$999,5,FALSE))</f>
        <v/>
      </c>
      <c r="S456" s="57" t="s">
        <v>23</v>
      </c>
      <c r="T456" s="51" t="str">
        <f>IF(M456="","",M456/VLOOKUP(A456,'Table 1'!$A$3:$E$999,5,FALSE))</f>
        <v/>
      </c>
    </row>
    <row r="457" spans="1:20" s="139" customFormat="1" x14ac:dyDescent="0.2">
      <c r="A457" s="113"/>
      <c r="B457" s="113"/>
      <c r="C457" s="31" t="str">
        <f>IF(A457="","",LOOKUP(A457,'Table 1'!$A$3:$A$9999,'Table 1'!$I$3:$I$9999))</f>
        <v/>
      </c>
      <c r="D457" s="120"/>
      <c r="E457" s="66" t="s">
        <v>23</v>
      </c>
      <c r="F457" s="79"/>
      <c r="G457" s="70" t="str">
        <f t="shared" si="1886"/>
        <v/>
      </c>
      <c r="H457" s="76" t="str">
        <f t="shared" ref="H457" si="2106">IF(D457="","",AVERAGE(D457:D461))</f>
        <v/>
      </c>
      <c r="I457" s="76" t="str">
        <f t="shared" ref="I457" si="2107">IF(D457="","",_xlfn.STDEV.S(D457:D461))</f>
        <v/>
      </c>
      <c r="J457" s="76" t="str">
        <f t="shared" si="1889"/>
        <v/>
      </c>
      <c r="K457" s="131" t="str">
        <f>IF(D457="","",D457*'Table 2'!D457)</f>
        <v/>
      </c>
      <c r="L457" s="66" t="s">
        <v>23</v>
      </c>
      <c r="M457" s="134" t="str">
        <f>IF(D457="","",F457*'Table 2'!D457)</f>
        <v/>
      </c>
      <c r="N457" s="70" t="str">
        <f t="shared" si="1890"/>
        <v/>
      </c>
      <c r="O457" s="15" t="str">
        <f t="shared" ref="O457" si="2108">IF(D457="","",AVERAGE(K457:K461))</f>
        <v/>
      </c>
      <c r="P457" s="15" t="str">
        <f t="shared" ref="P457" si="2109">IF(D457="","",_xlfn.STDEV.S(K457:K461))</f>
        <v/>
      </c>
      <c r="Q457" s="10" t="str">
        <f t="shared" si="1893"/>
        <v/>
      </c>
      <c r="R457" s="137" t="str">
        <f>IF(K457="","",K457/VLOOKUP('Table 3'!A457,'Table 1'!$A$3:$E$999,5,FALSE))</f>
        <v/>
      </c>
      <c r="S457" s="59" t="s">
        <v>23</v>
      </c>
      <c r="T457" s="53" t="str">
        <f>IF(M457="","",M457/VLOOKUP(A457,'Table 1'!$A$3:$E$999,5,FALSE))</f>
        <v/>
      </c>
    </row>
    <row r="458" spans="1:20" s="139" customFormat="1" x14ac:dyDescent="0.2">
      <c r="A458" s="30" t="str">
        <f t="shared" ref="A458" si="2110">IF(A457="","",A457)</f>
        <v/>
      </c>
      <c r="B458" s="30"/>
      <c r="C458" s="30" t="str">
        <f>IF(A458="","",LOOKUP(A458,'Table 1'!$A$3:$A$9999,'Table 1'!$I$3:$I$9999))</f>
        <v/>
      </c>
      <c r="D458" s="121"/>
      <c r="E458" s="68" t="s">
        <v>23</v>
      </c>
      <c r="F458" s="80"/>
      <c r="G458" s="71" t="str">
        <f t="shared" si="1886"/>
        <v/>
      </c>
      <c r="H458" s="77" t="str">
        <f t="shared" ref="H458" si="2111">IF(D458="","",AVERAGE(D457:D461))</f>
        <v/>
      </c>
      <c r="I458" s="94" t="str">
        <f t="shared" ref="I458" si="2112">IF(D458="","",_xlfn.STDEV.S(D457:D461))</f>
        <v/>
      </c>
      <c r="J458" s="77" t="str">
        <f t="shared" si="1889"/>
        <v/>
      </c>
      <c r="K458" s="132" t="str">
        <f>IF(D458="","",D458*'Table 2'!D458)</f>
        <v/>
      </c>
      <c r="L458" s="68" t="s">
        <v>23</v>
      </c>
      <c r="M458" s="135" t="str">
        <f>IF(D458="","",F458*'Table 2'!D458)</f>
        <v/>
      </c>
      <c r="N458" s="71" t="str">
        <f t="shared" si="1890"/>
        <v/>
      </c>
      <c r="O458" s="14" t="str">
        <f t="shared" ref="O458" si="2113">IF(D458="","",AVERAGE(K457:K461))</f>
        <v/>
      </c>
      <c r="P458" s="73" t="str">
        <f t="shared" ref="P458" si="2114">IF(D458="","",_xlfn.STDEV.S(K457:K461))</f>
        <v/>
      </c>
      <c r="Q458" s="9" t="str">
        <f t="shared" si="1893"/>
        <v/>
      </c>
      <c r="R458" s="126" t="str">
        <f>IF(K458="","",K458/VLOOKUP('Table 3'!A458,'Table 1'!$A$3:$E$999,5,FALSE))</f>
        <v/>
      </c>
      <c r="S458" s="58" t="s">
        <v>23</v>
      </c>
      <c r="T458" s="52" t="str">
        <f>IF(M458="","",M458/VLOOKUP(A458,'Table 1'!$A$3:$E$999,5,FALSE))</f>
        <v/>
      </c>
    </row>
    <row r="459" spans="1:20" s="139" customFormat="1" x14ac:dyDescent="0.2">
      <c r="A459" s="30" t="str">
        <f t="shared" ref="A459" si="2115">IF(A457="","",A457)</f>
        <v/>
      </c>
      <c r="B459" s="30"/>
      <c r="C459" s="30" t="str">
        <f>IF(A459="","",LOOKUP(A459,'Table 1'!$A$3:$A$9999,'Table 1'!$I$3:$I$9999))</f>
        <v/>
      </c>
      <c r="D459" s="121"/>
      <c r="E459" s="68" t="s">
        <v>23</v>
      </c>
      <c r="F459" s="80"/>
      <c r="G459" s="71" t="str">
        <f t="shared" si="1886"/>
        <v/>
      </c>
      <c r="H459" s="77" t="str">
        <f t="shared" ref="H459" si="2116">IF(D459="","",AVERAGE(D457:D461))</f>
        <v/>
      </c>
      <c r="I459" s="94" t="str">
        <f t="shared" ref="I459" si="2117">IF(D459="","",_xlfn.STDEV.S(D457:D461))</f>
        <v/>
      </c>
      <c r="J459" s="77" t="str">
        <f t="shared" si="1889"/>
        <v/>
      </c>
      <c r="K459" s="132" t="str">
        <f>IF(D459="","",D459*'Table 2'!D459)</f>
        <v/>
      </c>
      <c r="L459" s="68" t="s">
        <v>23</v>
      </c>
      <c r="M459" s="135" t="str">
        <f>IF(D459="","",F459*'Table 2'!D459)</f>
        <v/>
      </c>
      <c r="N459" s="71" t="str">
        <f t="shared" si="1890"/>
        <v/>
      </c>
      <c r="O459" s="14" t="str">
        <f t="shared" ref="O459" si="2118">IF(D459="","",AVERAGE(K457:K461))</f>
        <v/>
      </c>
      <c r="P459" s="73" t="str">
        <f t="shared" ref="P459" si="2119">IF(D459="","",_xlfn.STDEV.S(K457:K461))</f>
        <v/>
      </c>
      <c r="Q459" s="9" t="str">
        <f t="shared" si="1893"/>
        <v/>
      </c>
      <c r="R459" s="126" t="str">
        <f>IF(K459="","",K459/VLOOKUP('Table 3'!A459,'Table 1'!$A$3:$E$999,5,FALSE))</f>
        <v/>
      </c>
      <c r="S459" s="58" t="s">
        <v>23</v>
      </c>
      <c r="T459" s="52" t="str">
        <f>IF(M459="","",M459/VLOOKUP(A459,'Table 1'!$A$3:$E$999,5,FALSE))</f>
        <v/>
      </c>
    </row>
    <row r="460" spans="1:20" s="139" customFormat="1" x14ac:dyDescent="0.2">
      <c r="A460" s="30" t="str">
        <f t="shared" ref="A460" si="2120">IF(A457="","",A457)</f>
        <v/>
      </c>
      <c r="B460" s="30"/>
      <c r="C460" s="30" t="str">
        <f>IF(A460="","",LOOKUP(A460,'Table 1'!$A$3:$A$9999,'Table 1'!$I$3:$I$9999))</f>
        <v/>
      </c>
      <c r="D460" s="121"/>
      <c r="E460" s="68" t="s">
        <v>23</v>
      </c>
      <c r="F460" s="80"/>
      <c r="G460" s="71" t="str">
        <f t="shared" si="1886"/>
        <v/>
      </c>
      <c r="H460" s="77" t="str">
        <f t="shared" ref="H460" si="2121">IF(D460="","",AVERAGE(D457:D461))</f>
        <v/>
      </c>
      <c r="I460" s="94" t="str">
        <f t="shared" ref="I460" si="2122">IF(D460="","",_xlfn.STDEV.S(D457:D461))</f>
        <v/>
      </c>
      <c r="J460" s="77" t="str">
        <f t="shared" si="1889"/>
        <v/>
      </c>
      <c r="K460" s="132" t="str">
        <f>IF(D460="","",D460*'Table 2'!D460)</f>
        <v/>
      </c>
      <c r="L460" s="68" t="s">
        <v>23</v>
      </c>
      <c r="M460" s="135" t="str">
        <f>IF(D460="","",F460*'Table 2'!D460)</f>
        <v/>
      </c>
      <c r="N460" s="71" t="str">
        <f t="shared" si="1890"/>
        <v/>
      </c>
      <c r="O460" s="14" t="str">
        <f t="shared" ref="O460" si="2123">IF(D460="","",AVERAGE(K457:K461))</f>
        <v/>
      </c>
      <c r="P460" s="73" t="str">
        <f t="shared" ref="P460" si="2124">IF(D460="","",_xlfn.STDEV.S(K457:K461))</f>
        <v/>
      </c>
      <c r="Q460" s="9" t="str">
        <f t="shared" si="1893"/>
        <v/>
      </c>
      <c r="R460" s="126" t="str">
        <f>IF(K460="","",K460/VLOOKUP('Table 3'!A460,'Table 1'!$A$3:$E$999,5,FALSE))</f>
        <v/>
      </c>
      <c r="S460" s="58" t="s">
        <v>23</v>
      </c>
      <c r="T460" s="52" t="str">
        <f>IF(M460="","",M460/VLOOKUP(A460,'Table 1'!$A$3:$E$999,5,FALSE))</f>
        <v/>
      </c>
    </row>
    <row r="461" spans="1:20" s="139" customFormat="1" ht="16" thickBot="1" x14ac:dyDescent="0.25">
      <c r="A461" s="29" t="str">
        <f t="shared" ref="A461" si="2125">IF(A457="","",A457)</f>
        <v/>
      </c>
      <c r="B461" s="29"/>
      <c r="C461" s="29" t="str">
        <f>IF(A461="","",LOOKUP(A461,'Table 1'!$A$3:$A$9999,'Table 1'!$I$3:$I$9999))</f>
        <v/>
      </c>
      <c r="D461" s="122"/>
      <c r="E461" s="67" t="s">
        <v>23</v>
      </c>
      <c r="F461" s="81"/>
      <c r="G461" s="72" t="str">
        <f t="shared" si="1886"/>
        <v/>
      </c>
      <c r="H461" s="78" t="str">
        <f t="shared" ref="H461" si="2126">IF(D461="","",AVERAGE(D457:D461))</f>
        <v/>
      </c>
      <c r="I461" s="93" t="str">
        <f t="shared" ref="I461" si="2127">IF(D461="","",_xlfn.STDEV.S(D457:D461))</f>
        <v/>
      </c>
      <c r="J461" s="78" t="str">
        <f t="shared" si="1889"/>
        <v/>
      </c>
      <c r="K461" s="133" t="str">
        <f>IF(D461="","",D461*'Table 2'!D461)</f>
        <v/>
      </c>
      <c r="L461" s="67" t="s">
        <v>23</v>
      </c>
      <c r="M461" s="136" t="str">
        <f>IF(D461="","",F461*'Table 2'!D461)</f>
        <v/>
      </c>
      <c r="N461" s="72" t="str">
        <f t="shared" si="1890"/>
        <v/>
      </c>
      <c r="O461" s="13" t="str">
        <f t="shared" ref="O461" si="2128">IF(D461="","",AVERAGE(K457:K461))</f>
        <v/>
      </c>
      <c r="P461" s="74" t="str">
        <f t="shared" ref="P461" si="2129">IF(D461="","",_xlfn.STDEV.S(K457:K461))</f>
        <v/>
      </c>
      <c r="Q461" s="8" t="str">
        <f t="shared" si="1893"/>
        <v/>
      </c>
      <c r="R461" s="127" t="str">
        <f>IF(K461="","",K461/VLOOKUP('Table 3'!A461,'Table 1'!$A$3:$E$999,5,FALSE))</f>
        <v/>
      </c>
      <c r="S461" s="57" t="s">
        <v>23</v>
      </c>
      <c r="T461" s="51" t="str">
        <f>IF(M461="","",M461/VLOOKUP(A461,'Table 1'!$A$3:$E$999,5,FALSE))</f>
        <v/>
      </c>
    </row>
    <row r="462" spans="1:20" s="139" customFormat="1" x14ac:dyDescent="0.2">
      <c r="A462" s="113"/>
      <c r="B462" s="113"/>
      <c r="C462" s="31" t="str">
        <f>IF(A462="","",LOOKUP(A462,'Table 1'!$A$3:$A$9999,'Table 1'!$I$3:$I$9999))</f>
        <v/>
      </c>
      <c r="D462" s="120"/>
      <c r="E462" s="66" t="s">
        <v>23</v>
      </c>
      <c r="F462" s="79"/>
      <c r="G462" s="70" t="str">
        <f t="shared" si="1886"/>
        <v/>
      </c>
      <c r="H462" s="76" t="str">
        <f t="shared" ref="H462" si="2130">IF(D462="","",AVERAGE(D462:D466))</f>
        <v/>
      </c>
      <c r="I462" s="76" t="str">
        <f t="shared" ref="I462" si="2131">IF(D462="","",_xlfn.STDEV.S(D462:D466))</f>
        <v/>
      </c>
      <c r="J462" s="76" t="str">
        <f t="shared" si="1889"/>
        <v/>
      </c>
      <c r="K462" s="131" t="str">
        <f>IF(D462="","",D462*'Table 2'!D462)</f>
        <v/>
      </c>
      <c r="L462" s="66" t="s">
        <v>23</v>
      </c>
      <c r="M462" s="134" t="str">
        <f>IF(D462="","",F462*'Table 2'!D462)</f>
        <v/>
      </c>
      <c r="N462" s="70" t="str">
        <f t="shared" si="1890"/>
        <v/>
      </c>
      <c r="O462" s="15" t="str">
        <f t="shared" ref="O462" si="2132">IF(D462="","",AVERAGE(K462:K466))</f>
        <v/>
      </c>
      <c r="P462" s="15" t="str">
        <f t="shared" ref="P462" si="2133">IF(D462="","",_xlfn.STDEV.S(K462:K466))</f>
        <v/>
      </c>
      <c r="Q462" s="10" t="str">
        <f t="shared" si="1893"/>
        <v/>
      </c>
      <c r="R462" s="137" t="str">
        <f>IF(K462="","",K462/VLOOKUP('Table 3'!A462,'Table 1'!$A$3:$E$999,5,FALSE))</f>
        <v/>
      </c>
      <c r="S462" s="59" t="s">
        <v>23</v>
      </c>
      <c r="T462" s="53" t="str">
        <f>IF(M462="","",M462/VLOOKUP(A462,'Table 1'!$A$3:$E$999,5,FALSE))</f>
        <v/>
      </c>
    </row>
    <row r="463" spans="1:20" s="139" customFormat="1" x14ac:dyDescent="0.2">
      <c r="A463" s="30" t="str">
        <f t="shared" ref="A463" si="2134">IF(A462="","",A462)</f>
        <v/>
      </c>
      <c r="B463" s="30"/>
      <c r="C463" s="30" t="str">
        <f>IF(A463="","",LOOKUP(A463,'Table 1'!$A$3:$A$9999,'Table 1'!$I$3:$I$9999))</f>
        <v/>
      </c>
      <c r="D463" s="121"/>
      <c r="E463" s="68" t="s">
        <v>23</v>
      </c>
      <c r="F463" s="80"/>
      <c r="G463" s="71" t="str">
        <f t="shared" si="1886"/>
        <v/>
      </c>
      <c r="H463" s="77" t="str">
        <f t="shared" ref="H463" si="2135">IF(D463="","",AVERAGE(D462:D466))</f>
        <v/>
      </c>
      <c r="I463" s="94" t="str">
        <f t="shared" ref="I463" si="2136">IF(D463="","",_xlfn.STDEV.S(D462:D466))</f>
        <v/>
      </c>
      <c r="J463" s="77" t="str">
        <f t="shared" si="1889"/>
        <v/>
      </c>
      <c r="K463" s="132" t="str">
        <f>IF(D463="","",D463*'Table 2'!D463)</f>
        <v/>
      </c>
      <c r="L463" s="68" t="s">
        <v>23</v>
      </c>
      <c r="M463" s="135" t="str">
        <f>IF(D463="","",F463*'Table 2'!D463)</f>
        <v/>
      </c>
      <c r="N463" s="71" t="str">
        <f t="shared" si="1890"/>
        <v/>
      </c>
      <c r="O463" s="14" t="str">
        <f t="shared" ref="O463" si="2137">IF(D463="","",AVERAGE(K462:K466))</f>
        <v/>
      </c>
      <c r="P463" s="73" t="str">
        <f t="shared" ref="P463" si="2138">IF(D463="","",_xlfn.STDEV.S(K462:K466))</f>
        <v/>
      </c>
      <c r="Q463" s="9" t="str">
        <f t="shared" si="1893"/>
        <v/>
      </c>
      <c r="R463" s="126" t="str">
        <f>IF(K463="","",K463/VLOOKUP('Table 3'!A463,'Table 1'!$A$3:$E$999,5,FALSE))</f>
        <v/>
      </c>
      <c r="S463" s="58" t="s">
        <v>23</v>
      </c>
      <c r="T463" s="52" t="str">
        <f>IF(M463="","",M463/VLOOKUP(A463,'Table 1'!$A$3:$E$999,5,FALSE))</f>
        <v/>
      </c>
    </row>
    <row r="464" spans="1:20" s="139" customFormat="1" x14ac:dyDescent="0.2">
      <c r="A464" s="30" t="str">
        <f t="shared" ref="A464" si="2139">IF(A462="","",A462)</f>
        <v/>
      </c>
      <c r="B464" s="30"/>
      <c r="C464" s="30" t="str">
        <f>IF(A464="","",LOOKUP(A464,'Table 1'!$A$3:$A$9999,'Table 1'!$I$3:$I$9999))</f>
        <v/>
      </c>
      <c r="D464" s="121"/>
      <c r="E464" s="68" t="s">
        <v>23</v>
      </c>
      <c r="F464" s="80"/>
      <c r="G464" s="71" t="str">
        <f t="shared" si="1886"/>
        <v/>
      </c>
      <c r="H464" s="77" t="str">
        <f t="shared" ref="H464" si="2140">IF(D464="","",AVERAGE(D462:D466))</f>
        <v/>
      </c>
      <c r="I464" s="94" t="str">
        <f t="shared" ref="I464" si="2141">IF(D464="","",_xlfn.STDEV.S(D462:D466))</f>
        <v/>
      </c>
      <c r="J464" s="77" t="str">
        <f t="shared" si="1889"/>
        <v/>
      </c>
      <c r="K464" s="132" t="str">
        <f>IF(D464="","",D464*'Table 2'!D464)</f>
        <v/>
      </c>
      <c r="L464" s="68" t="s">
        <v>23</v>
      </c>
      <c r="M464" s="135" t="str">
        <f>IF(D464="","",F464*'Table 2'!D464)</f>
        <v/>
      </c>
      <c r="N464" s="71" t="str">
        <f t="shared" si="1890"/>
        <v/>
      </c>
      <c r="O464" s="14" t="str">
        <f t="shared" ref="O464" si="2142">IF(D464="","",AVERAGE(K462:K466))</f>
        <v/>
      </c>
      <c r="P464" s="73" t="str">
        <f t="shared" ref="P464" si="2143">IF(D464="","",_xlfn.STDEV.S(K462:K466))</f>
        <v/>
      </c>
      <c r="Q464" s="9" t="str">
        <f t="shared" si="1893"/>
        <v/>
      </c>
      <c r="R464" s="126" t="str">
        <f>IF(K464="","",K464/VLOOKUP('Table 3'!A464,'Table 1'!$A$3:$E$999,5,FALSE))</f>
        <v/>
      </c>
      <c r="S464" s="58" t="s">
        <v>23</v>
      </c>
      <c r="T464" s="52" t="str">
        <f>IF(M464="","",M464/VLOOKUP(A464,'Table 1'!$A$3:$E$999,5,FALSE))</f>
        <v/>
      </c>
    </row>
    <row r="465" spans="1:20" s="139" customFormat="1" x14ac:dyDescent="0.2">
      <c r="A465" s="30" t="str">
        <f t="shared" ref="A465" si="2144">IF(A462="","",A462)</f>
        <v/>
      </c>
      <c r="B465" s="30"/>
      <c r="C465" s="30" t="str">
        <f>IF(A465="","",LOOKUP(A465,'Table 1'!$A$3:$A$9999,'Table 1'!$I$3:$I$9999))</f>
        <v/>
      </c>
      <c r="D465" s="121"/>
      <c r="E465" s="68" t="s">
        <v>23</v>
      </c>
      <c r="F465" s="80"/>
      <c r="G465" s="71" t="str">
        <f t="shared" si="1886"/>
        <v/>
      </c>
      <c r="H465" s="77" t="str">
        <f t="shared" ref="H465" si="2145">IF(D465="","",AVERAGE(D462:D466))</f>
        <v/>
      </c>
      <c r="I465" s="94" t="str">
        <f t="shared" ref="I465" si="2146">IF(D465="","",_xlfn.STDEV.S(D462:D466))</f>
        <v/>
      </c>
      <c r="J465" s="77" t="str">
        <f t="shared" si="1889"/>
        <v/>
      </c>
      <c r="K465" s="132" t="str">
        <f>IF(D465="","",D465*'Table 2'!D465)</f>
        <v/>
      </c>
      <c r="L465" s="68" t="s">
        <v>23</v>
      </c>
      <c r="M465" s="135" t="str">
        <f>IF(D465="","",F465*'Table 2'!D465)</f>
        <v/>
      </c>
      <c r="N465" s="71" t="str">
        <f t="shared" si="1890"/>
        <v/>
      </c>
      <c r="O465" s="14" t="str">
        <f t="shared" ref="O465" si="2147">IF(D465="","",AVERAGE(K462:K466))</f>
        <v/>
      </c>
      <c r="P465" s="73" t="str">
        <f t="shared" ref="P465" si="2148">IF(D465="","",_xlfn.STDEV.S(K462:K466))</f>
        <v/>
      </c>
      <c r="Q465" s="9" t="str">
        <f t="shared" si="1893"/>
        <v/>
      </c>
      <c r="R465" s="126" t="str">
        <f>IF(K465="","",K465/VLOOKUP('Table 3'!A465,'Table 1'!$A$3:$E$999,5,FALSE))</f>
        <v/>
      </c>
      <c r="S465" s="58" t="s">
        <v>23</v>
      </c>
      <c r="T465" s="52" t="str">
        <f>IF(M465="","",M465/VLOOKUP(A465,'Table 1'!$A$3:$E$999,5,FALSE))</f>
        <v/>
      </c>
    </row>
    <row r="466" spans="1:20" s="139" customFormat="1" ht="16" thickBot="1" x14ac:dyDescent="0.25">
      <c r="A466" s="29" t="str">
        <f t="shared" ref="A466" si="2149">IF(A462="","",A462)</f>
        <v/>
      </c>
      <c r="B466" s="29"/>
      <c r="C466" s="29" t="str">
        <f>IF(A466="","",LOOKUP(A466,'Table 1'!$A$3:$A$9999,'Table 1'!$I$3:$I$9999))</f>
        <v/>
      </c>
      <c r="D466" s="122"/>
      <c r="E466" s="67" t="s">
        <v>23</v>
      </c>
      <c r="F466" s="81"/>
      <c r="G466" s="72" t="str">
        <f t="shared" si="1886"/>
        <v/>
      </c>
      <c r="H466" s="78" t="str">
        <f t="shared" ref="H466" si="2150">IF(D466="","",AVERAGE(D462:D466))</f>
        <v/>
      </c>
      <c r="I466" s="93" t="str">
        <f t="shared" ref="I466" si="2151">IF(D466="","",_xlfn.STDEV.S(D462:D466))</f>
        <v/>
      </c>
      <c r="J466" s="78" t="str">
        <f t="shared" si="1889"/>
        <v/>
      </c>
      <c r="K466" s="133" t="str">
        <f>IF(D466="","",D466*'Table 2'!D466)</f>
        <v/>
      </c>
      <c r="L466" s="67" t="s">
        <v>23</v>
      </c>
      <c r="M466" s="136" t="str">
        <f>IF(D466="","",F466*'Table 2'!D466)</f>
        <v/>
      </c>
      <c r="N466" s="72" t="str">
        <f t="shared" si="1890"/>
        <v/>
      </c>
      <c r="O466" s="13" t="str">
        <f t="shared" ref="O466" si="2152">IF(D466="","",AVERAGE(K462:K466))</f>
        <v/>
      </c>
      <c r="P466" s="74" t="str">
        <f t="shared" ref="P466" si="2153">IF(D466="","",_xlfn.STDEV.S(K462:K466))</f>
        <v/>
      </c>
      <c r="Q466" s="8" t="str">
        <f t="shared" si="1893"/>
        <v/>
      </c>
      <c r="R466" s="127" t="str">
        <f>IF(K466="","",K466/VLOOKUP('Table 3'!A466,'Table 1'!$A$3:$E$999,5,FALSE))</f>
        <v/>
      </c>
      <c r="S466" s="57" t="s">
        <v>23</v>
      </c>
      <c r="T466" s="51" t="str">
        <f>IF(M466="","",M466/VLOOKUP(A466,'Table 1'!$A$3:$E$999,5,FALSE))</f>
        <v/>
      </c>
    </row>
    <row r="467" spans="1:20" s="139" customFormat="1" x14ac:dyDescent="0.2">
      <c r="A467" s="113"/>
      <c r="B467" s="113"/>
      <c r="C467" s="31" t="str">
        <f>IF(A467="","",LOOKUP(A467,'Table 1'!$A$3:$A$9999,'Table 1'!$I$3:$I$9999))</f>
        <v/>
      </c>
      <c r="D467" s="120"/>
      <c r="E467" s="66" t="s">
        <v>23</v>
      </c>
      <c r="F467" s="79"/>
      <c r="G467" s="70" t="str">
        <f t="shared" si="1886"/>
        <v/>
      </c>
      <c r="H467" s="76" t="str">
        <f t="shared" ref="H467" si="2154">IF(D467="","",AVERAGE(D467:D471))</f>
        <v/>
      </c>
      <c r="I467" s="76" t="str">
        <f t="shared" ref="I467" si="2155">IF(D467="","",_xlfn.STDEV.S(D467:D471))</f>
        <v/>
      </c>
      <c r="J467" s="76" t="str">
        <f t="shared" si="1889"/>
        <v/>
      </c>
      <c r="K467" s="131" t="str">
        <f>IF(D467="","",D467*'Table 2'!D467)</f>
        <v/>
      </c>
      <c r="L467" s="66" t="s">
        <v>23</v>
      </c>
      <c r="M467" s="134" t="str">
        <f>IF(D467="","",F467*'Table 2'!D467)</f>
        <v/>
      </c>
      <c r="N467" s="70" t="str">
        <f t="shared" si="1890"/>
        <v/>
      </c>
      <c r="O467" s="15" t="str">
        <f t="shared" ref="O467" si="2156">IF(D467="","",AVERAGE(K467:K471))</f>
        <v/>
      </c>
      <c r="P467" s="15" t="str">
        <f t="shared" ref="P467" si="2157">IF(D467="","",_xlfn.STDEV.S(K467:K471))</f>
        <v/>
      </c>
      <c r="Q467" s="10" t="str">
        <f t="shared" si="1893"/>
        <v/>
      </c>
      <c r="R467" s="137" t="str">
        <f>IF(K467="","",K467/VLOOKUP('Table 3'!A467,'Table 1'!$A$3:$E$999,5,FALSE))</f>
        <v/>
      </c>
      <c r="S467" s="59" t="s">
        <v>23</v>
      </c>
      <c r="T467" s="53" t="str">
        <f>IF(M467="","",M467/VLOOKUP(A467,'Table 1'!$A$3:$E$999,5,FALSE))</f>
        <v/>
      </c>
    </row>
    <row r="468" spans="1:20" s="139" customFormat="1" x14ac:dyDescent="0.2">
      <c r="A468" s="30" t="str">
        <f t="shared" ref="A468" si="2158">IF(A467="","",A467)</f>
        <v/>
      </c>
      <c r="B468" s="30"/>
      <c r="C468" s="30" t="str">
        <f>IF(A468="","",LOOKUP(A468,'Table 1'!$A$3:$A$9999,'Table 1'!$I$3:$I$9999))</f>
        <v/>
      </c>
      <c r="D468" s="121"/>
      <c r="E468" s="68" t="s">
        <v>23</v>
      </c>
      <c r="F468" s="80"/>
      <c r="G468" s="71" t="str">
        <f t="shared" si="1886"/>
        <v/>
      </c>
      <c r="H468" s="77" t="str">
        <f t="shared" ref="H468" si="2159">IF(D468="","",AVERAGE(D467:D471))</f>
        <v/>
      </c>
      <c r="I468" s="94" t="str">
        <f t="shared" ref="I468" si="2160">IF(D468="","",_xlfn.STDEV.S(D467:D471))</f>
        <v/>
      </c>
      <c r="J468" s="77" t="str">
        <f t="shared" si="1889"/>
        <v/>
      </c>
      <c r="K468" s="132" t="str">
        <f>IF(D468="","",D468*'Table 2'!D468)</f>
        <v/>
      </c>
      <c r="L468" s="68" t="s">
        <v>23</v>
      </c>
      <c r="M468" s="135" t="str">
        <f>IF(D468="","",F468*'Table 2'!D468)</f>
        <v/>
      </c>
      <c r="N468" s="71" t="str">
        <f t="shared" si="1890"/>
        <v/>
      </c>
      <c r="O468" s="14" t="str">
        <f t="shared" ref="O468" si="2161">IF(D468="","",AVERAGE(K467:K471))</f>
        <v/>
      </c>
      <c r="P468" s="73" t="str">
        <f t="shared" ref="P468" si="2162">IF(D468="","",_xlfn.STDEV.S(K467:K471))</f>
        <v/>
      </c>
      <c r="Q468" s="9" t="str">
        <f t="shared" si="1893"/>
        <v/>
      </c>
      <c r="R468" s="126" t="str">
        <f>IF(K468="","",K468/VLOOKUP('Table 3'!A468,'Table 1'!$A$3:$E$999,5,FALSE))</f>
        <v/>
      </c>
      <c r="S468" s="58" t="s">
        <v>23</v>
      </c>
      <c r="T468" s="52" t="str">
        <f>IF(M468="","",M468/VLOOKUP(A468,'Table 1'!$A$3:$E$999,5,FALSE))</f>
        <v/>
      </c>
    </row>
    <row r="469" spans="1:20" s="139" customFormat="1" x14ac:dyDescent="0.2">
      <c r="A469" s="30" t="str">
        <f t="shared" ref="A469" si="2163">IF(A467="","",A467)</f>
        <v/>
      </c>
      <c r="B469" s="30"/>
      <c r="C469" s="30" t="str">
        <f>IF(A469="","",LOOKUP(A469,'Table 1'!$A$3:$A$9999,'Table 1'!$I$3:$I$9999))</f>
        <v/>
      </c>
      <c r="D469" s="121"/>
      <c r="E469" s="68" t="s">
        <v>23</v>
      </c>
      <c r="F469" s="80"/>
      <c r="G469" s="71" t="str">
        <f t="shared" si="1886"/>
        <v/>
      </c>
      <c r="H469" s="77" t="str">
        <f t="shared" ref="H469" si="2164">IF(D469="","",AVERAGE(D467:D471))</f>
        <v/>
      </c>
      <c r="I469" s="94" t="str">
        <f t="shared" ref="I469" si="2165">IF(D469="","",_xlfn.STDEV.S(D467:D471))</f>
        <v/>
      </c>
      <c r="J469" s="77" t="str">
        <f t="shared" si="1889"/>
        <v/>
      </c>
      <c r="K469" s="132" t="str">
        <f>IF(D469="","",D469*'Table 2'!D469)</f>
        <v/>
      </c>
      <c r="L469" s="68" t="s">
        <v>23</v>
      </c>
      <c r="M469" s="135" t="str">
        <f>IF(D469="","",F469*'Table 2'!D469)</f>
        <v/>
      </c>
      <c r="N469" s="71" t="str">
        <f t="shared" si="1890"/>
        <v/>
      </c>
      <c r="O469" s="14" t="str">
        <f t="shared" ref="O469" si="2166">IF(D469="","",AVERAGE(K467:K471))</f>
        <v/>
      </c>
      <c r="P469" s="73" t="str">
        <f t="shared" ref="P469" si="2167">IF(D469="","",_xlfn.STDEV.S(K467:K471))</f>
        <v/>
      </c>
      <c r="Q469" s="9" t="str">
        <f t="shared" si="1893"/>
        <v/>
      </c>
      <c r="R469" s="126" t="str">
        <f>IF(K469="","",K469/VLOOKUP('Table 3'!A469,'Table 1'!$A$3:$E$999,5,FALSE))</f>
        <v/>
      </c>
      <c r="S469" s="58" t="s">
        <v>23</v>
      </c>
      <c r="T469" s="52" t="str">
        <f>IF(M469="","",M469/VLOOKUP(A469,'Table 1'!$A$3:$E$999,5,FALSE))</f>
        <v/>
      </c>
    </row>
    <row r="470" spans="1:20" s="139" customFormat="1" x14ac:dyDescent="0.2">
      <c r="A470" s="30" t="str">
        <f t="shared" ref="A470" si="2168">IF(A467="","",A467)</f>
        <v/>
      </c>
      <c r="B470" s="30"/>
      <c r="C470" s="30" t="str">
        <f>IF(A470="","",LOOKUP(A470,'Table 1'!$A$3:$A$9999,'Table 1'!$I$3:$I$9999))</f>
        <v/>
      </c>
      <c r="D470" s="121"/>
      <c r="E470" s="68" t="s">
        <v>23</v>
      </c>
      <c r="F470" s="80"/>
      <c r="G470" s="71" t="str">
        <f t="shared" si="1886"/>
        <v/>
      </c>
      <c r="H470" s="77" t="str">
        <f t="shared" ref="H470" si="2169">IF(D470="","",AVERAGE(D467:D471))</f>
        <v/>
      </c>
      <c r="I470" s="94" t="str">
        <f t="shared" ref="I470" si="2170">IF(D470="","",_xlfn.STDEV.S(D467:D471))</f>
        <v/>
      </c>
      <c r="J470" s="77" t="str">
        <f t="shared" si="1889"/>
        <v/>
      </c>
      <c r="K470" s="132" t="str">
        <f>IF(D470="","",D470*'Table 2'!D470)</f>
        <v/>
      </c>
      <c r="L470" s="68" t="s">
        <v>23</v>
      </c>
      <c r="M470" s="135" t="str">
        <f>IF(D470="","",F470*'Table 2'!D470)</f>
        <v/>
      </c>
      <c r="N470" s="71" t="str">
        <f t="shared" si="1890"/>
        <v/>
      </c>
      <c r="O470" s="14" t="str">
        <f t="shared" ref="O470" si="2171">IF(D470="","",AVERAGE(K467:K471))</f>
        <v/>
      </c>
      <c r="P470" s="73" t="str">
        <f t="shared" ref="P470" si="2172">IF(D470="","",_xlfn.STDEV.S(K467:K471))</f>
        <v/>
      </c>
      <c r="Q470" s="9" t="str">
        <f t="shared" si="1893"/>
        <v/>
      </c>
      <c r="R470" s="126" t="str">
        <f>IF(K470="","",K470/VLOOKUP('Table 3'!A470,'Table 1'!$A$3:$E$999,5,FALSE))</f>
        <v/>
      </c>
      <c r="S470" s="58" t="s">
        <v>23</v>
      </c>
      <c r="T470" s="52" t="str">
        <f>IF(M470="","",M470/VLOOKUP(A470,'Table 1'!$A$3:$E$999,5,FALSE))</f>
        <v/>
      </c>
    </row>
    <row r="471" spans="1:20" s="139" customFormat="1" ht="16" thickBot="1" x14ac:dyDescent="0.25">
      <c r="A471" s="29" t="str">
        <f t="shared" ref="A471" si="2173">IF(A467="","",A467)</f>
        <v/>
      </c>
      <c r="B471" s="29"/>
      <c r="C471" s="29" t="str">
        <f>IF(A471="","",LOOKUP(A471,'Table 1'!$A$3:$A$9999,'Table 1'!$I$3:$I$9999))</f>
        <v/>
      </c>
      <c r="D471" s="122"/>
      <c r="E471" s="67" t="s">
        <v>23</v>
      </c>
      <c r="F471" s="81"/>
      <c r="G471" s="72" t="str">
        <f t="shared" si="1886"/>
        <v/>
      </c>
      <c r="H471" s="78" t="str">
        <f t="shared" ref="H471" si="2174">IF(D471="","",AVERAGE(D467:D471))</f>
        <v/>
      </c>
      <c r="I471" s="93" t="str">
        <f t="shared" ref="I471" si="2175">IF(D471="","",_xlfn.STDEV.S(D467:D471))</f>
        <v/>
      </c>
      <c r="J471" s="78" t="str">
        <f t="shared" si="1889"/>
        <v/>
      </c>
      <c r="K471" s="133" t="str">
        <f>IF(D471="","",D471*'Table 2'!D471)</f>
        <v/>
      </c>
      <c r="L471" s="67" t="s">
        <v>23</v>
      </c>
      <c r="M471" s="136" t="str">
        <f>IF(D471="","",F471*'Table 2'!D471)</f>
        <v/>
      </c>
      <c r="N471" s="72" t="str">
        <f t="shared" si="1890"/>
        <v/>
      </c>
      <c r="O471" s="13" t="str">
        <f t="shared" ref="O471" si="2176">IF(D471="","",AVERAGE(K467:K471))</f>
        <v/>
      </c>
      <c r="P471" s="74" t="str">
        <f t="shared" ref="P471" si="2177">IF(D471="","",_xlfn.STDEV.S(K467:K471))</f>
        <v/>
      </c>
      <c r="Q471" s="8" t="str">
        <f t="shared" si="1893"/>
        <v/>
      </c>
      <c r="R471" s="127" t="str">
        <f>IF(K471="","",K471/VLOOKUP('Table 3'!A471,'Table 1'!$A$3:$E$999,5,FALSE))</f>
        <v/>
      </c>
      <c r="S471" s="57" t="s">
        <v>23</v>
      </c>
      <c r="T471" s="51" t="str">
        <f>IF(M471="","",M471/VLOOKUP(A471,'Table 1'!$A$3:$E$999,5,FALSE))</f>
        <v/>
      </c>
    </row>
    <row r="472" spans="1:20" s="139" customFormat="1" x14ac:dyDescent="0.2">
      <c r="A472" s="113"/>
      <c r="B472" s="113"/>
      <c r="C472" s="31" t="str">
        <f>IF(A472="","",LOOKUP(A472,'Table 1'!$A$3:$A$9999,'Table 1'!$I$3:$I$9999))</f>
        <v/>
      </c>
      <c r="D472" s="120"/>
      <c r="E472" s="66" t="s">
        <v>23</v>
      </c>
      <c r="F472" s="79"/>
      <c r="G472" s="70" t="str">
        <f t="shared" si="1886"/>
        <v/>
      </c>
      <c r="H472" s="76" t="str">
        <f t="shared" ref="H472" si="2178">IF(D472="","",AVERAGE(D472:D476))</f>
        <v/>
      </c>
      <c r="I472" s="76" t="str">
        <f t="shared" ref="I472" si="2179">IF(D472="","",_xlfn.STDEV.S(D472:D476))</f>
        <v/>
      </c>
      <c r="J472" s="76" t="str">
        <f t="shared" si="1889"/>
        <v/>
      </c>
      <c r="K472" s="131" t="str">
        <f>IF(D472="","",D472*'Table 2'!D472)</f>
        <v/>
      </c>
      <c r="L472" s="66" t="s">
        <v>23</v>
      </c>
      <c r="M472" s="134" t="str">
        <f>IF(D472="","",F472*'Table 2'!D472)</f>
        <v/>
      </c>
      <c r="N472" s="70" t="str">
        <f t="shared" si="1890"/>
        <v/>
      </c>
      <c r="O472" s="15" t="str">
        <f t="shared" ref="O472" si="2180">IF(D472="","",AVERAGE(K472:K476))</f>
        <v/>
      </c>
      <c r="P472" s="15" t="str">
        <f t="shared" ref="P472" si="2181">IF(D472="","",_xlfn.STDEV.S(K472:K476))</f>
        <v/>
      </c>
      <c r="Q472" s="10" t="str">
        <f t="shared" si="1893"/>
        <v/>
      </c>
      <c r="R472" s="137" t="str">
        <f>IF(K472="","",K472/VLOOKUP('Table 3'!A472,'Table 1'!$A$3:$E$999,5,FALSE))</f>
        <v/>
      </c>
      <c r="S472" s="59" t="s">
        <v>23</v>
      </c>
      <c r="T472" s="53" t="str">
        <f>IF(M472="","",M472/VLOOKUP(A472,'Table 1'!$A$3:$E$999,5,FALSE))</f>
        <v/>
      </c>
    </row>
    <row r="473" spans="1:20" s="139" customFormat="1" x14ac:dyDescent="0.2">
      <c r="A473" s="30" t="str">
        <f t="shared" ref="A473" si="2182">IF(A472="","",A472)</f>
        <v/>
      </c>
      <c r="B473" s="30"/>
      <c r="C473" s="30" t="str">
        <f>IF(A473="","",LOOKUP(A473,'Table 1'!$A$3:$A$9999,'Table 1'!$I$3:$I$9999))</f>
        <v/>
      </c>
      <c r="D473" s="121"/>
      <c r="E473" s="68" t="s">
        <v>23</v>
      </c>
      <c r="F473" s="80"/>
      <c r="G473" s="71" t="str">
        <f t="shared" si="1886"/>
        <v/>
      </c>
      <c r="H473" s="77" t="str">
        <f t="shared" ref="H473" si="2183">IF(D473="","",AVERAGE(D472:D476))</f>
        <v/>
      </c>
      <c r="I473" s="94" t="str">
        <f t="shared" ref="I473" si="2184">IF(D473="","",_xlfn.STDEV.S(D472:D476))</f>
        <v/>
      </c>
      <c r="J473" s="77" t="str">
        <f t="shared" si="1889"/>
        <v/>
      </c>
      <c r="K473" s="132" t="str">
        <f>IF(D473="","",D473*'Table 2'!D473)</f>
        <v/>
      </c>
      <c r="L473" s="68" t="s">
        <v>23</v>
      </c>
      <c r="M473" s="135" t="str">
        <f>IF(D473="","",F473*'Table 2'!D473)</f>
        <v/>
      </c>
      <c r="N473" s="71" t="str">
        <f t="shared" si="1890"/>
        <v/>
      </c>
      <c r="O473" s="14" t="str">
        <f t="shared" ref="O473" si="2185">IF(D473="","",AVERAGE(K472:K476))</f>
        <v/>
      </c>
      <c r="P473" s="73" t="str">
        <f t="shared" ref="P473" si="2186">IF(D473="","",_xlfn.STDEV.S(K472:K476))</f>
        <v/>
      </c>
      <c r="Q473" s="9" t="str">
        <f t="shared" si="1893"/>
        <v/>
      </c>
      <c r="R473" s="126" t="str">
        <f>IF(K473="","",K473/VLOOKUP('Table 3'!A473,'Table 1'!$A$3:$E$999,5,FALSE))</f>
        <v/>
      </c>
      <c r="S473" s="58" t="s">
        <v>23</v>
      </c>
      <c r="T473" s="52" t="str">
        <f>IF(M473="","",M473/VLOOKUP(A473,'Table 1'!$A$3:$E$999,5,FALSE))</f>
        <v/>
      </c>
    </row>
    <row r="474" spans="1:20" s="139" customFormat="1" x14ac:dyDescent="0.2">
      <c r="A474" s="30" t="str">
        <f t="shared" ref="A474" si="2187">IF(A472="","",A472)</f>
        <v/>
      </c>
      <c r="B474" s="30"/>
      <c r="C474" s="30" t="str">
        <f>IF(A474="","",LOOKUP(A474,'Table 1'!$A$3:$A$9999,'Table 1'!$I$3:$I$9999))</f>
        <v/>
      </c>
      <c r="D474" s="121"/>
      <c r="E474" s="68" t="s">
        <v>23</v>
      </c>
      <c r="F474" s="80"/>
      <c r="G474" s="71" t="str">
        <f t="shared" si="1886"/>
        <v/>
      </c>
      <c r="H474" s="77" t="str">
        <f t="shared" ref="H474" si="2188">IF(D474="","",AVERAGE(D472:D476))</f>
        <v/>
      </c>
      <c r="I474" s="94" t="str">
        <f t="shared" ref="I474" si="2189">IF(D474="","",_xlfn.STDEV.S(D472:D476))</f>
        <v/>
      </c>
      <c r="J474" s="77" t="str">
        <f t="shared" si="1889"/>
        <v/>
      </c>
      <c r="K474" s="132" t="str">
        <f>IF(D474="","",D474*'Table 2'!D474)</f>
        <v/>
      </c>
      <c r="L474" s="68" t="s">
        <v>23</v>
      </c>
      <c r="M474" s="135" t="str">
        <f>IF(D474="","",F474*'Table 2'!D474)</f>
        <v/>
      </c>
      <c r="N474" s="71" t="str">
        <f t="shared" si="1890"/>
        <v/>
      </c>
      <c r="O474" s="14" t="str">
        <f t="shared" ref="O474" si="2190">IF(D474="","",AVERAGE(K472:K476))</f>
        <v/>
      </c>
      <c r="P474" s="73" t="str">
        <f t="shared" ref="P474" si="2191">IF(D474="","",_xlfn.STDEV.S(K472:K476))</f>
        <v/>
      </c>
      <c r="Q474" s="9" t="str">
        <f t="shared" si="1893"/>
        <v/>
      </c>
      <c r="R474" s="126" t="str">
        <f>IF(K474="","",K474/VLOOKUP('Table 3'!A474,'Table 1'!$A$3:$E$999,5,FALSE))</f>
        <v/>
      </c>
      <c r="S474" s="58" t="s">
        <v>23</v>
      </c>
      <c r="T474" s="52" t="str">
        <f>IF(M474="","",M474/VLOOKUP(A474,'Table 1'!$A$3:$E$999,5,FALSE))</f>
        <v/>
      </c>
    </row>
    <row r="475" spans="1:20" s="139" customFormat="1" x14ac:dyDescent="0.2">
      <c r="A475" s="30" t="str">
        <f t="shared" ref="A475" si="2192">IF(A472="","",A472)</f>
        <v/>
      </c>
      <c r="B475" s="30"/>
      <c r="C475" s="30" t="str">
        <f>IF(A475="","",LOOKUP(A475,'Table 1'!$A$3:$A$9999,'Table 1'!$I$3:$I$9999))</f>
        <v/>
      </c>
      <c r="D475" s="121"/>
      <c r="E475" s="68" t="s">
        <v>23</v>
      </c>
      <c r="F475" s="80"/>
      <c r="G475" s="71" t="str">
        <f t="shared" si="1886"/>
        <v/>
      </c>
      <c r="H475" s="77" t="str">
        <f t="shared" ref="H475" si="2193">IF(D475="","",AVERAGE(D472:D476))</f>
        <v/>
      </c>
      <c r="I475" s="94" t="str">
        <f t="shared" ref="I475" si="2194">IF(D475="","",_xlfn.STDEV.S(D472:D476))</f>
        <v/>
      </c>
      <c r="J475" s="77" t="str">
        <f t="shared" si="1889"/>
        <v/>
      </c>
      <c r="K475" s="132" t="str">
        <f>IF(D475="","",D475*'Table 2'!D475)</f>
        <v/>
      </c>
      <c r="L475" s="68" t="s">
        <v>23</v>
      </c>
      <c r="M475" s="135" t="str">
        <f>IF(D475="","",F475*'Table 2'!D475)</f>
        <v/>
      </c>
      <c r="N475" s="71" t="str">
        <f t="shared" si="1890"/>
        <v/>
      </c>
      <c r="O475" s="14" t="str">
        <f t="shared" ref="O475" si="2195">IF(D475="","",AVERAGE(K472:K476))</f>
        <v/>
      </c>
      <c r="P475" s="73" t="str">
        <f t="shared" ref="P475" si="2196">IF(D475="","",_xlfn.STDEV.S(K472:K476))</f>
        <v/>
      </c>
      <c r="Q475" s="9" t="str">
        <f t="shared" si="1893"/>
        <v/>
      </c>
      <c r="R475" s="126" t="str">
        <f>IF(K475="","",K475/VLOOKUP('Table 3'!A475,'Table 1'!$A$3:$E$999,5,FALSE))</f>
        <v/>
      </c>
      <c r="S475" s="58" t="s">
        <v>23</v>
      </c>
      <c r="T475" s="52" t="str">
        <f>IF(M475="","",M475/VLOOKUP(A475,'Table 1'!$A$3:$E$999,5,FALSE))</f>
        <v/>
      </c>
    </row>
    <row r="476" spans="1:20" s="139" customFormat="1" ht="16" thickBot="1" x14ac:dyDescent="0.25">
      <c r="A476" s="29" t="str">
        <f t="shared" ref="A476" si="2197">IF(A472="","",A472)</f>
        <v/>
      </c>
      <c r="B476" s="29"/>
      <c r="C476" s="29" t="str">
        <f>IF(A476="","",LOOKUP(A476,'Table 1'!$A$3:$A$9999,'Table 1'!$I$3:$I$9999))</f>
        <v/>
      </c>
      <c r="D476" s="122"/>
      <c r="E476" s="67" t="s">
        <v>23</v>
      </c>
      <c r="F476" s="81"/>
      <c r="G476" s="72" t="str">
        <f t="shared" ref="G476:G539" si="2198">IF(D476="","",(D476-H476)/H476)</f>
        <v/>
      </c>
      <c r="H476" s="78" t="str">
        <f t="shared" ref="H476" si="2199">IF(D476="","",AVERAGE(D472:D476))</f>
        <v/>
      </c>
      <c r="I476" s="93" t="str">
        <f t="shared" ref="I476" si="2200">IF(D476="","",_xlfn.STDEV.S(D472:D476))</f>
        <v/>
      </c>
      <c r="J476" s="78" t="str">
        <f t="shared" ref="J476:J539" si="2201">IF(D476="","",I476/H476)</f>
        <v/>
      </c>
      <c r="K476" s="133" t="str">
        <f>IF(D476="","",D476*'Table 2'!D476)</f>
        <v/>
      </c>
      <c r="L476" s="67" t="s">
        <v>23</v>
      </c>
      <c r="M476" s="136" t="str">
        <f>IF(D476="","",F476*'Table 2'!D476)</f>
        <v/>
      </c>
      <c r="N476" s="72" t="str">
        <f t="shared" ref="N476:N539" si="2202">IF(D476="","",(K476-O476)/O476)</f>
        <v/>
      </c>
      <c r="O476" s="13" t="str">
        <f t="shared" ref="O476" si="2203">IF(D476="","",AVERAGE(K472:K476))</f>
        <v/>
      </c>
      <c r="P476" s="74" t="str">
        <f t="shared" ref="P476" si="2204">IF(D476="","",_xlfn.STDEV.S(K472:K476))</f>
        <v/>
      </c>
      <c r="Q476" s="8" t="str">
        <f t="shared" ref="Q476:Q539" si="2205">IF(D476="","",P476/O476)</f>
        <v/>
      </c>
      <c r="R476" s="127" t="str">
        <f>IF(K476="","",K476/VLOOKUP('Table 3'!A476,'Table 1'!$A$3:$E$999,5,FALSE))</f>
        <v/>
      </c>
      <c r="S476" s="57" t="s">
        <v>23</v>
      </c>
      <c r="T476" s="51" t="str">
        <f>IF(M476="","",M476/VLOOKUP(A476,'Table 1'!$A$3:$E$999,5,FALSE))</f>
        <v/>
      </c>
    </row>
    <row r="477" spans="1:20" s="139" customFormat="1" x14ac:dyDescent="0.2">
      <c r="A477" s="113"/>
      <c r="B477" s="113"/>
      <c r="C477" s="31" t="str">
        <f>IF(A477="","",LOOKUP(A477,'Table 1'!$A$3:$A$9999,'Table 1'!$I$3:$I$9999))</f>
        <v/>
      </c>
      <c r="D477" s="120"/>
      <c r="E477" s="66" t="s">
        <v>23</v>
      </c>
      <c r="F477" s="79"/>
      <c r="G477" s="70" t="str">
        <f t="shared" si="2198"/>
        <v/>
      </c>
      <c r="H477" s="76" t="str">
        <f t="shared" ref="H477" si="2206">IF(D477="","",AVERAGE(D477:D481))</f>
        <v/>
      </c>
      <c r="I477" s="76" t="str">
        <f t="shared" ref="I477" si="2207">IF(D477="","",_xlfn.STDEV.S(D477:D481))</f>
        <v/>
      </c>
      <c r="J477" s="76" t="str">
        <f t="shared" si="2201"/>
        <v/>
      </c>
      <c r="K477" s="131" t="str">
        <f>IF(D477="","",D477*'Table 2'!D477)</f>
        <v/>
      </c>
      <c r="L477" s="66" t="s">
        <v>23</v>
      </c>
      <c r="M477" s="134" t="str">
        <f>IF(D477="","",F477*'Table 2'!D477)</f>
        <v/>
      </c>
      <c r="N477" s="70" t="str">
        <f t="shared" si="2202"/>
        <v/>
      </c>
      <c r="O477" s="15" t="str">
        <f t="shared" ref="O477" si="2208">IF(D477="","",AVERAGE(K477:K481))</f>
        <v/>
      </c>
      <c r="P477" s="15" t="str">
        <f t="shared" ref="P477" si="2209">IF(D477="","",_xlfn.STDEV.S(K477:K481))</f>
        <v/>
      </c>
      <c r="Q477" s="10" t="str">
        <f t="shared" si="2205"/>
        <v/>
      </c>
      <c r="R477" s="137" t="str">
        <f>IF(K477="","",K477/VLOOKUP('Table 3'!A477,'Table 1'!$A$3:$E$999,5,FALSE))</f>
        <v/>
      </c>
      <c r="S477" s="59" t="s">
        <v>23</v>
      </c>
      <c r="T477" s="53" t="str">
        <f>IF(M477="","",M477/VLOOKUP(A477,'Table 1'!$A$3:$E$999,5,FALSE))</f>
        <v/>
      </c>
    </row>
    <row r="478" spans="1:20" s="139" customFormat="1" x14ac:dyDescent="0.2">
      <c r="A478" s="30" t="str">
        <f t="shared" ref="A478" si="2210">IF(A477="","",A477)</f>
        <v/>
      </c>
      <c r="B478" s="30"/>
      <c r="C478" s="30" t="str">
        <f>IF(A478="","",LOOKUP(A478,'Table 1'!$A$3:$A$9999,'Table 1'!$I$3:$I$9999))</f>
        <v/>
      </c>
      <c r="D478" s="121"/>
      <c r="E478" s="68" t="s">
        <v>23</v>
      </c>
      <c r="F478" s="80"/>
      <c r="G478" s="71" t="str">
        <f t="shared" si="2198"/>
        <v/>
      </c>
      <c r="H478" s="77" t="str">
        <f t="shared" ref="H478" si="2211">IF(D478="","",AVERAGE(D477:D481))</f>
        <v/>
      </c>
      <c r="I478" s="94" t="str">
        <f t="shared" ref="I478" si="2212">IF(D478="","",_xlfn.STDEV.S(D477:D481))</f>
        <v/>
      </c>
      <c r="J478" s="77" t="str">
        <f t="shared" si="2201"/>
        <v/>
      </c>
      <c r="K478" s="132" t="str">
        <f>IF(D478="","",D478*'Table 2'!D478)</f>
        <v/>
      </c>
      <c r="L478" s="68" t="s">
        <v>23</v>
      </c>
      <c r="M478" s="135" t="str">
        <f>IF(D478="","",F478*'Table 2'!D478)</f>
        <v/>
      </c>
      <c r="N478" s="71" t="str">
        <f t="shared" si="2202"/>
        <v/>
      </c>
      <c r="O478" s="14" t="str">
        <f t="shared" ref="O478" si="2213">IF(D478="","",AVERAGE(K477:K481))</f>
        <v/>
      </c>
      <c r="P478" s="73" t="str">
        <f t="shared" ref="P478" si="2214">IF(D478="","",_xlfn.STDEV.S(K477:K481))</f>
        <v/>
      </c>
      <c r="Q478" s="9" t="str">
        <f t="shared" si="2205"/>
        <v/>
      </c>
      <c r="R478" s="126" t="str">
        <f>IF(K478="","",K478/VLOOKUP('Table 3'!A478,'Table 1'!$A$3:$E$999,5,FALSE))</f>
        <v/>
      </c>
      <c r="S478" s="58" t="s">
        <v>23</v>
      </c>
      <c r="T478" s="52" t="str">
        <f>IF(M478="","",M478/VLOOKUP(A478,'Table 1'!$A$3:$E$999,5,FALSE))</f>
        <v/>
      </c>
    </row>
    <row r="479" spans="1:20" s="139" customFormat="1" x14ac:dyDescent="0.2">
      <c r="A479" s="30" t="str">
        <f t="shared" ref="A479" si="2215">IF(A477="","",A477)</f>
        <v/>
      </c>
      <c r="B479" s="30"/>
      <c r="C479" s="30" t="str">
        <f>IF(A479="","",LOOKUP(A479,'Table 1'!$A$3:$A$9999,'Table 1'!$I$3:$I$9999))</f>
        <v/>
      </c>
      <c r="D479" s="121"/>
      <c r="E479" s="68" t="s">
        <v>23</v>
      </c>
      <c r="F479" s="80"/>
      <c r="G479" s="71" t="str">
        <f t="shared" si="2198"/>
        <v/>
      </c>
      <c r="H479" s="77" t="str">
        <f t="shared" ref="H479" si="2216">IF(D479="","",AVERAGE(D477:D481))</f>
        <v/>
      </c>
      <c r="I479" s="94" t="str">
        <f t="shared" ref="I479" si="2217">IF(D479="","",_xlfn.STDEV.S(D477:D481))</f>
        <v/>
      </c>
      <c r="J479" s="77" t="str">
        <f t="shared" si="2201"/>
        <v/>
      </c>
      <c r="K479" s="132" t="str">
        <f>IF(D479="","",D479*'Table 2'!D479)</f>
        <v/>
      </c>
      <c r="L479" s="68" t="s">
        <v>23</v>
      </c>
      <c r="M479" s="135" t="str">
        <f>IF(D479="","",F479*'Table 2'!D479)</f>
        <v/>
      </c>
      <c r="N479" s="71" t="str">
        <f t="shared" si="2202"/>
        <v/>
      </c>
      <c r="O479" s="14" t="str">
        <f t="shared" ref="O479" si="2218">IF(D479="","",AVERAGE(K477:K481))</f>
        <v/>
      </c>
      <c r="P479" s="73" t="str">
        <f t="shared" ref="P479" si="2219">IF(D479="","",_xlfn.STDEV.S(K477:K481))</f>
        <v/>
      </c>
      <c r="Q479" s="9" t="str">
        <f t="shared" si="2205"/>
        <v/>
      </c>
      <c r="R479" s="126" t="str">
        <f>IF(K479="","",K479/VLOOKUP('Table 3'!A479,'Table 1'!$A$3:$E$999,5,FALSE))</f>
        <v/>
      </c>
      <c r="S479" s="58" t="s">
        <v>23</v>
      </c>
      <c r="T479" s="52" t="str">
        <f>IF(M479="","",M479/VLOOKUP(A479,'Table 1'!$A$3:$E$999,5,FALSE))</f>
        <v/>
      </c>
    </row>
    <row r="480" spans="1:20" s="139" customFormat="1" x14ac:dyDescent="0.2">
      <c r="A480" s="30" t="str">
        <f t="shared" ref="A480" si="2220">IF(A477="","",A477)</f>
        <v/>
      </c>
      <c r="B480" s="30"/>
      <c r="C480" s="30" t="str">
        <f>IF(A480="","",LOOKUP(A480,'Table 1'!$A$3:$A$9999,'Table 1'!$I$3:$I$9999))</f>
        <v/>
      </c>
      <c r="D480" s="121"/>
      <c r="E480" s="68" t="s">
        <v>23</v>
      </c>
      <c r="F480" s="80"/>
      <c r="G480" s="71" t="str">
        <f t="shared" si="2198"/>
        <v/>
      </c>
      <c r="H480" s="77" t="str">
        <f t="shared" ref="H480" si="2221">IF(D480="","",AVERAGE(D477:D481))</f>
        <v/>
      </c>
      <c r="I480" s="94" t="str">
        <f t="shared" ref="I480" si="2222">IF(D480="","",_xlfn.STDEV.S(D477:D481))</f>
        <v/>
      </c>
      <c r="J480" s="77" t="str">
        <f t="shared" si="2201"/>
        <v/>
      </c>
      <c r="K480" s="132" t="str">
        <f>IF(D480="","",D480*'Table 2'!D480)</f>
        <v/>
      </c>
      <c r="L480" s="68" t="s">
        <v>23</v>
      </c>
      <c r="M480" s="135" t="str">
        <f>IF(D480="","",F480*'Table 2'!D480)</f>
        <v/>
      </c>
      <c r="N480" s="71" t="str">
        <f t="shared" si="2202"/>
        <v/>
      </c>
      <c r="O480" s="14" t="str">
        <f t="shared" ref="O480" si="2223">IF(D480="","",AVERAGE(K477:K481))</f>
        <v/>
      </c>
      <c r="P480" s="73" t="str">
        <f t="shared" ref="P480" si="2224">IF(D480="","",_xlfn.STDEV.S(K477:K481))</f>
        <v/>
      </c>
      <c r="Q480" s="9" t="str">
        <f t="shared" si="2205"/>
        <v/>
      </c>
      <c r="R480" s="126" t="str">
        <f>IF(K480="","",K480/VLOOKUP('Table 3'!A480,'Table 1'!$A$3:$E$999,5,FALSE))</f>
        <v/>
      </c>
      <c r="S480" s="58" t="s">
        <v>23</v>
      </c>
      <c r="T480" s="52" t="str">
        <f>IF(M480="","",M480/VLOOKUP(A480,'Table 1'!$A$3:$E$999,5,FALSE))</f>
        <v/>
      </c>
    </row>
    <row r="481" spans="1:20" s="139" customFormat="1" ht="16" thickBot="1" x14ac:dyDescent="0.25">
      <c r="A481" s="29" t="str">
        <f t="shared" ref="A481" si="2225">IF(A477="","",A477)</f>
        <v/>
      </c>
      <c r="B481" s="29"/>
      <c r="C481" s="29" t="str">
        <f>IF(A481="","",LOOKUP(A481,'Table 1'!$A$3:$A$9999,'Table 1'!$I$3:$I$9999))</f>
        <v/>
      </c>
      <c r="D481" s="122"/>
      <c r="E481" s="67" t="s">
        <v>23</v>
      </c>
      <c r="F481" s="81"/>
      <c r="G481" s="72" t="str">
        <f t="shared" si="2198"/>
        <v/>
      </c>
      <c r="H481" s="78" t="str">
        <f t="shared" ref="H481" si="2226">IF(D481="","",AVERAGE(D477:D481))</f>
        <v/>
      </c>
      <c r="I481" s="93" t="str">
        <f t="shared" ref="I481" si="2227">IF(D481="","",_xlfn.STDEV.S(D477:D481))</f>
        <v/>
      </c>
      <c r="J481" s="78" t="str">
        <f t="shared" si="2201"/>
        <v/>
      </c>
      <c r="K481" s="133" t="str">
        <f>IF(D481="","",D481*'Table 2'!D481)</f>
        <v/>
      </c>
      <c r="L481" s="67" t="s">
        <v>23</v>
      </c>
      <c r="M481" s="136" t="str">
        <f>IF(D481="","",F481*'Table 2'!D481)</f>
        <v/>
      </c>
      <c r="N481" s="72" t="str">
        <f t="shared" si="2202"/>
        <v/>
      </c>
      <c r="O481" s="13" t="str">
        <f t="shared" ref="O481" si="2228">IF(D481="","",AVERAGE(K477:K481))</f>
        <v/>
      </c>
      <c r="P481" s="74" t="str">
        <f t="shared" ref="P481" si="2229">IF(D481="","",_xlfn.STDEV.S(K477:K481))</f>
        <v/>
      </c>
      <c r="Q481" s="8" t="str">
        <f t="shared" si="2205"/>
        <v/>
      </c>
      <c r="R481" s="127" t="str">
        <f>IF(K481="","",K481/VLOOKUP('Table 3'!A481,'Table 1'!$A$3:$E$999,5,FALSE))</f>
        <v/>
      </c>
      <c r="S481" s="57" t="s">
        <v>23</v>
      </c>
      <c r="T481" s="51" t="str">
        <f>IF(M481="","",M481/VLOOKUP(A481,'Table 1'!$A$3:$E$999,5,FALSE))</f>
        <v/>
      </c>
    </row>
    <row r="482" spans="1:20" s="139" customFormat="1" x14ac:dyDescent="0.2">
      <c r="A482" s="113"/>
      <c r="B482" s="113"/>
      <c r="C482" s="31" t="str">
        <f>IF(A482="","",LOOKUP(A482,'Table 1'!$A$3:$A$9999,'Table 1'!$I$3:$I$9999))</f>
        <v/>
      </c>
      <c r="D482" s="120"/>
      <c r="E482" s="66" t="s">
        <v>23</v>
      </c>
      <c r="F482" s="79"/>
      <c r="G482" s="70" t="str">
        <f t="shared" si="2198"/>
        <v/>
      </c>
      <c r="H482" s="76" t="str">
        <f t="shared" ref="H482" si="2230">IF(D482="","",AVERAGE(D482:D486))</f>
        <v/>
      </c>
      <c r="I482" s="76" t="str">
        <f t="shared" ref="I482" si="2231">IF(D482="","",_xlfn.STDEV.S(D482:D486))</f>
        <v/>
      </c>
      <c r="J482" s="76" t="str">
        <f t="shared" si="2201"/>
        <v/>
      </c>
      <c r="K482" s="131" t="str">
        <f>IF(D482="","",D482*'Table 2'!D482)</f>
        <v/>
      </c>
      <c r="L482" s="66" t="s">
        <v>23</v>
      </c>
      <c r="M482" s="134" t="str">
        <f>IF(D482="","",F482*'Table 2'!D482)</f>
        <v/>
      </c>
      <c r="N482" s="70" t="str">
        <f t="shared" si="2202"/>
        <v/>
      </c>
      <c r="O482" s="15" t="str">
        <f t="shared" ref="O482" si="2232">IF(D482="","",AVERAGE(K482:K486))</f>
        <v/>
      </c>
      <c r="P482" s="15" t="str">
        <f t="shared" ref="P482" si="2233">IF(D482="","",_xlfn.STDEV.S(K482:K486))</f>
        <v/>
      </c>
      <c r="Q482" s="10" t="str">
        <f t="shared" si="2205"/>
        <v/>
      </c>
      <c r="R482" s="137" t="str">
        <f>IF(K482="","",K482/VLOOKUP('Table 3'!A482,'Table 1'!$A$3:$E$999,5,FALSE))</f>
        <v/>
      </c>
      <c r="S482" s="59" t="s">
        <v>23</v>
      </c>
      <c r="T482" s="53" t="str">
        <f>IF(M482="","",M482/VLOOKUP(A482,'Table 1'!$A$3:$E$999,5,FALSE))</f>
        <v/>
      </c>
    </row>
    <row r="483" spans="1:20" s="139" customFormat="1" x14ac:dyDescent="0.2">
      <c r="A483" s="30" t="str">
        <f t="shared" ref="A483" si="2234">IF(A482="","",A482)</f>
        <v/>
      </c>
      <c r="B483" s="30"/>
      <c r="C483" s="30" t="str">
        <f>IF(A483="","",LOOKUP(A483,'Table 1'!$A$3:$A$9999,'Table 1'!$I$3:$I$9999))</f>
        <v/>
      </c>
      <c r="D483" s="121"/>
      <c r="E483" s="68" t="s">
        <v>23</v>
      </c>
      <c r="F483" s="80"/>
      <c r="G483" s="71" t="str">
        <f t="shared" si="2198"/>
        <v/>
      </c>
      <c r="H483" s="77" t="str">
        <f t="shared" ref="H483" si="2235">IF(D483="","",AVERAGE(D482:D486))</f>
        <v/>
      </c>
      <c r="I483" s="94" t="str">
        <f t="shared" ref="I483" si="2236">IF(D483="","",_xlfn.STDEV.S(D482:D486))</f>
        <v/>
      </c>
      <c r="J483" s="77" t="str">
        <f t="shared" si="2201"/>
        <v/>
      </c>
      <c r="K483" s="132" t="str">
        <f>IF(D483="","",D483*'Table 2'!D483)</f>
        <v/>
      </c>
      <c r="L483" s="68" t="s">
        <v>23</v>
      </c>
      <c r="M483" s="135" t="str">
        <f>IF(D483="","",F483*'Table 2'!D483)</f>
        <v/>
      </c>
      <c r="N483" s="71" t="str">
        <f t="shared" si="2202"/>
        <v/>
      </c>
      <c r="O483" s="14" t="str">
        <f t="shared" ref="O483" si="2237">IF(D483="","",AVERAGE(K482:K486))</f>
        <v/>
      </c>
      <c r="P483" s="73" t="str">
        <f t="shared" ref="P483" si="2238">IF(D483="","",_xlfn.STDEV.S(K482:K486))</f>
        <v/>
      </c>
      <c r="Q483" s="9" t="str">
        <f t="shared" si="2205"/>
        <v/>
      </c>
      <c r="R483" s="126" t="str">
        <f>IF(K483="","",K483/VLOOKUP('Table 3'!A483,'Table 1'!$A$3:$E$999,5,FALSE))</f>
        <v/>
      </c>
      <c r="S483" s="58" t="s">
        <v>23</v>
      </c>
      <c r="T483" s="52" t="str">
        <f>IF(M483="","",M483/VLOOKUP(A483,'Table 1'!$A$3:$E$999,5,FALSE))</f>
        <v/>
      </c>
    </row>
    <row r="484" spans="1:20" s="139" customFormat="1" x14ac:dyDescent="0.2">
      <c r="A484" s="30" t="str">
        <f t="shared" ref="A484" si="2239">IF(A482="","",A482)</f>
        <v/>
      </c>
      <c r="B484" s="30"/>
      <c r="C484" s="30" t="str">
        <f>IF(A484="","",LOOKUP(A484,'Table 1'!$A$3:$A$9999,'Table 1'!$I$3:$I$9999))</f>
        <v/>
      </c>
      <c r="D484" s="121"/>
      <c r="E484" s="68" t="s">
        <v>23</v>
      </c>
      <c r="F484" s="80"/>
      <c r="G484" s="71" t="str">
        <f t="shared" si="2198"/>
        <v/>
      </c>
      <c r="H484" s="77" t="str">
        <f t="shared" ref="H484" si="2240">IF(D484="","",AVERAGE(D482:D486))</f>
        <v/>
      </c>
      <c r="I484" s="94" t="str">
        <f t="shared" ref="I484" si="2241">IF(D484="","",_xlfn.STDEV.S(D482:D486))</f>
        <v/>
      </c>
      <c r="J484" s="77" t="str">
        <f t="shared" si="2201"/>
        <v/>
      </c>
      <c r="K484" s="132" t="str">
        <f>IF(D484="","",D484*'Table 2'!D484)</f>
        <v/>
      </c>
      <c r="L484" s="68" t="s">
        <v>23</v>
      </c>
      <c r="M484" s="135" t="str">
        <f>IF(D484="","",F484*'Table 2'!D484)</f>
        <v/>
      </c>
      <c r="N484" s="71" t="str">
        <f t="shared" si="2202"/>
        <v/>
      </c>
      <c r="O484" s="14" t="str">
        <f t="shared" ref="O484" si="2242">IF(D484="","",AVERAGE(K482:K486))</f>
        <v/>
      </c>
      <c r="P484" s="73" t="str">
        <f t="shared" ref="P484" si="2243">IF(D484="","",_xlfn.STDEV.S(K482:K486))</f>
        <v/>
      </c>
      <c r="Q484" s="9" t="str">
        <f t="shared" si="2205"/>
        <v/>
      </c>
      <c r="R484" s="126" t="str">
        <f>IF(K484="","",K484/VLOOKUP('Table 3'!A484,'Table 1'!$A$3:$E$999,5,FALSE))</f>
        <v/>
      </c>
      <c r="S484" s="58" t="s">
        <v>23</v>
      </c>
      <c r="T484" s="52" t="str">
        <f>IF(M484="","",M484/VLOOKUP(A484,'Table 1'!$A$3:$E$999,5,FALSE))</f>
        <v/>
      </c>
    </row>
    <row r="485" spans="1:20" s="139" customFormat="1" x14ac:dyDescent="0.2">
      <c r="A485" s="30" t="str">
        <f t="shared" ref="A485" si="2244">IF(A482="","",A482)</f>
        <v/>
      </c>
      <c r="B485" s="30"/>
      <c r="C485" s="30" t="str">
        <f>IF(A485="","",LOOKUP(A485,'Table 1'!$A$3:$A$9999,'Table 1'!$I$3:$I$9999))</f>
        <v/>
      </c>
      <c r="D485" s="121"/>
      <c r="E485" s="68" t="s">
        <v>23</v>
      </c>
      <c r="F485" s="80"/>
      <c r="G485" s="71" t="str">
        <f t="shared" si="2198"/>
        <v/>
      </c>
      <c r="H485" s="77" t="str">
        <f t="shared" ref="H485" si="2245">IF(D485="","",AVERAGE(D482:D486))</f>
        <v/>
      </c>
      <c r="I485" s="94" t="str">
        <f t="shared" ref="I485" si="2246">IF(D485="","",_xlfn.STDEV.S(D482:D486))</f>
        <v/>
      </c>
      <c r="J485" s="77" t="str">
        <f t="shared" si="2201"/>
        <v/>
      </c>
      <c r="K485" s="132" t="str">
        <f>IF(D485="","",D485*'Table 2'!D485)</f>
        <v/>
      </c>
      <c r="L485" s="68" t="s">
        <v>23</v>
      </c>
      <c r="M485" s="135" t="str">
        <f>IF(D485="","",F485*'Table 2'!D485)</f>
        <v/>
      </c>
      <c r="N485" s="71" t="str">
        <f t="shared" si="2202"/>
        <v/>
      </c>
      <c r="O485" s="14" t="str">
        <f t="shared" ref="O485" si="2247">IF(D485="","",AVERAGE(K482:K486))</f>
        <v/>
      </c>
      <c r="P485" s="73" t="str">
        <f t="shared" ref="P485" si="2248">IF(D485="","",_xlfn.STDEV.S(K482:K486))</f>
        <v/>
      </c>
      <c r="Q485" s="9" t="str">
        <f t="shared" si="2205"/>
        <v/>
      </c>
      <c r="R485" s="126" t="str">
        <f>IF(K485="","",K485/VLOOKUP('Table 3'!A485,'Table 1'!$A$3:$E$999,5,FALSE))</f>
        <v/>
      </c>
      <c r="S485" s="58" t="s">
        <v>23</v>
      </c>
      <c r="T485" s="52" t="str">
        <f>IF(M485="","",M485/VLOOKUP(A485,'Table 1'!$A$3:$E$999,5,FALSE))</f>
        <v/>
      </c>
    </row>
    <row r="486" spans="1:20" s="139" customFormat="1" ht="16" thickBot="1" x14ac:dyDescent="0.25">
      <c r="A486" s="29" t="str">
        <f t="shared" ref="A486" si="2249">IF(A482="","",A482)</f>
        <v/>
      </c>
      <c r="B486" s="29"/>
      <c r="C486" s="29" t="str">
        <f>IF(A486="","",LOOKUP(A486,'Table 1'!$A$3:$A$9999,'Table 1'!$I$3:$I$9999))</f>
        <v/>
      </c>
      <c r="D486" s="122"/>
      <c r="E486" s="67" t="s">
        <v>23</v>
      </c>
      <c r="F486" s="81"/>
      <c r="G486" s="72" t="str">
        <f t="shared" si="2198"/>
        <v/>
      </c>
      <c r="H486" s="78" t="str">
        <f t="shared" ref="H486" si="2250">IF(D486="","",AVERAGE(D482:D486))</f>
        <v/>
      </c>
      <c r="I486" s="93" t="str">
        <f t="shared" ref="I486" si="2251">IF(D486="","",_xlfn.STDEV.S(D482:D486))</f>
        <v/>
      </c>
      <c r="J486" s="78" t="str">
        <f t="shared" si="2201"/>
        <v/>
      </c>
      <c r="K486" s="133" t="str">
        <f>IF(D486="","",D486*'Table 2'!D486)</f>
        <v/>
      </c>
      <c r="L486" s="67" t="s">
        <v>23</v>
      </c>
      <c r="M486" s="136" t="str">
        <f>IF(D486="","",F486*'Table 2'!D486)</f>
        <v/>
      </c>
      <c r="N486" s="72" t="str">
        <f t="shared" si="2202"/>
        <v/>
      </c>
      <c r="O486" s="13" t="str">
        <f t="shared" ref="O486" si="2252">IF(D486="","",AVERAGE(K482:K486))</f>
        <v/>
      </c>
      <c r="P486" s="74" t="str">
        <f t="shared" ref="P486" si="2253">IF(D486="","",_xlfn.STDEV.S(K482:K486))</f>
        <v/>
      </c>
      <c r="Q486" s="8" t="str">
        <f t="shared" si="2205"/>
        <v/>
      </c>
      <c r="R486" s="127" t="str">
        <f>IF(K486="","",K486/VLOOKUP('Table 3'!A486,'Table 1'!$A$3:$E$999,5,FALSE))</f>
        <v/>
      </c>
      <c r="S486" s="57" t="s">
        <v>23</v>
      </c>
      <c r="T486" s="51" t="str">
        <f>IF(M486="","",M486/VLOOKUP(A486,'Table 1'!$A$3:$E$999,5,FALSE))</f>
        <v/>
      </c>
    </row>
    <row r="487" spans="1:20" s="139" customFormat="1" x14ac:dyDescent="0.2">
      <c r="A487" s="113"/>
      <c r="B487" s="113"/>
      <c r="C487" s="31" t="str">
        <f>IF(A487="","",LOOKUP(A487,'Table 1'!$A$3:$A$9999,'Table 1'!$I$3:$I$9999))</f>
        <v/>
      </c>
      <c r="D487" s="120"/>
      <c r="E487" s="66" t="s">
        <v>23</v>
      </c>
      <c r="F487" s="79"/>
      <c r="G487" s="70" t="str">
        <f t="shared" si="2198"/>
        <v/>
      </c>
      <c r="H487" s="76" t="str">
        <f t="shared" ref="H487" si="2254">IF(D487="","",AVERAGE(D487:D491))</f>
        <v/>
      </c>
      <c r="I487" s="76" t="str">
        <f t="shared" ref="I487" si="2255">IF(D487="","",_xlfn.STDEV.S(D487:D491))</f>
        <v/>
      </c>
      <c r="J487" s="76" t="str">
        <f t="shared" si="2201"/>
        <v/>
      </c>
      <c r="K487" s="131" t="str">
        <f>IF(D487="","",D487*'Table 2'!D487)</f>
        <v/>
      </c>
      <c r="L487" s="66" t="s">
        <v>23</v>
      </c>
      <c r="M487" s="134" t="str">
        <f>IF(D487="","",F487*'Table 2'!D487)</f>
        <v/>
      </c>
      <c r="N487" s="70" t="str">
        <f t="shared" si="2202"/>
        <v/>
      </c>
      <c r="O487" s="15" t="str">
        <f t="shared" ref="O487" si="2256">IF(D487="","",AVERAGE(K487:K491))</f>
        <v/>
      </c>
      <c r="P487" s="15" t="str">
        <f t="shared" ref="P487" si="2257">IF(D487="","",_xlfn.STDEV.S(K487:K491))</f>
        <v/>
      </c>
      <c r="Q487" s="10" t="str">
        <f t="shared" si="2205"/>
        <v/>
      </c>
      <c r="R487" s="137" t="str">
        <f>IF(K487="","",K487/VLOOKUP('Table 3'!A487,'Table 1'!$A$3:$E$999,5,FALSE))</f>
        <v/>
      </c>
      <c r="S487" s="59" t="s">
        <v>23</v>
      </c>
      <c r="T487" s="53" t="str">
        <f>IF(M487="","",M487/VLOOKUP(A487,'Table 1'!$A$3:$E$999,5,FALSE))</f>
        <v/>
      </c>
    </row>
    <row r="488" spans="1:20" s="139" customFormat="1" x14ac:dyDescent="0.2">
      <c r="A488" s="30" t="str">
        <f t="shared" ref="A488" si="2258">IF(A487="","",A487)</f>
        <v/>
      </c>
      <c r="B488" s="30"/>
      <c r="C488" s="30" t="str">
        <f>IF(A488="","",LOOKUP(A488,'Table 1'!$A$3:$A$9999,'Table 1'!$I$3:$I$9999))</f>
        <v/>
      </c>
      <c r="D488" s="121"/>
      <c r="E488" s="68" t="s">
        <v>23</v>
      </c>
      <c r="F488" s="80"/>
      <c r="G488" s="71" t="str">
        <f t="shared" si="2198"/>
        <v/>
      </c>
      <c r="H488" s="77" t="str">
        <f t="shared" ref="H488" si="2259">IF(D488="","",AVERAGE(D487:D491))</f>
        <v/>
      </c>
      <c r="I488" s="94" t="str">
        <f t="shared" ref="I488" si="2260">IF(D488="","",_xlfn.STDEV.S(D487:D491))</f>
        <v/>
      </c>
      <c r="J488" s="77" t="str">
        <f t="shared" si="2201"/>
        <v/>
      </c>
      <c r="K488" s="132" t="str">
        <f>IF(D488="","",D488*'Table 2'!D488)</f>
        <v/>
      </c>
      <c r="L488" s="68" t="s">
        <v>23</v>
      </c>
      <c r="M488" s="135" t="str">
        <f>IF(D488="","",F488*'Table 2'!D488)</f>
        <v/>
      </c>
      <c r="N488" s="71" t="str">
        <f t="shared" si="2202"/>
        <v/>
      </c>
      <c r="O488" s="14" t="str">
        <f t="shared" ref="O488" si="2261">IF(D488="","",AVERAGE(K487:K491))</f>
        <v/>
      </c>
      <c r="P488" s="73" t="str">
        <f t="shared" ref="P488" si="2262">IF(D488="","",_xlfn.STDEV.S(K487:K491))</f>
        <v/>
      </c>
      <c r="Q488" s="9" t="str">
        <f t="shared" si="2205"/>
        <v/>
      </c>
      <c r="R488" s="126" t="str">
        <f>IF(K488="","",K488/VLOOKUP('Table 3'!A488,'Table 1'!$A$3:$E$999,5,FALSE))</f>
        <v/>
      </c>
      <c r="S488" s="58" t="s">
        <v>23</v>
      </c>
      <c r="T488" s="52" t="str">
        <f>IF(M488="","",M488/VLOOKUP(A488,'Table 1'!$A$3:$E$999,5,FALSE))</f>
        <v/>
      </c>
    </row>
    <row r="489" spans="1:20" s="139" customFormat="1" x14ac:dyDescent="0.2">
      <c r="A489" s="30" t="str">
        <f t="shared" ref="A489" si="2263">IF(A487="","",A487)</f>
        <v/>
      </c>
      <c r="B489" s="30"/>
      <c r="C489" s="30" t="str">
        <f>IF(A489="","",LOOKUP(A489,'Table 1'!$A$3:$A$9999,'Table 1'!$I$3:$I$9999))</f>
        <v/>
      </c>
      <c r="D489" s="121"/>
      <c r="E489" s="68" t="s">
        <v>23</v>
      </c>
      <c r="F489" s="80"/>
      <c r="G489" s="71" t="str">
        <f t="shared" si="2198"/>
        <v/>
      </c>
      <c r="H489" s="77" t="str">
        <f t="shared" ref="H489" si="2264">IF(D489="","",AVERAGE(D487:D491))</f>
        <v/>
      </c>
      <c r="I489" s="94" t="str">
        <f t="shared" ref="I489" si="2265">IF(D489="","",_xlfn.STDEV.S(D487:D491))</f>
        <v/>
      </c>
      <c r="J489" s="77" t="str">
        <f t="shared" si="2201"/>
        <v/>
      </c>
      <c r="K489" s="132" t="str">
        <f>IF(D489="","",D489*'Table 2'!D489)</f>
        <v/>
      </c>
      <c r="L489" s="68" t="s">
        <v>23</v>
      </c>
      <c r="M489" s="135" t="str">
        <f>IF(D489="","",F489*'Table 2'!D489)</f>
        <v/>
      </c>
      <c r="N489" s="71" t="str">
        <f t="shared" si="2202"/>
        <v/>
      </c>
      <c r="O489" s="14" t="str">
        <f t="shared" ref="O489" si="2266">IF(D489="","",AVERAGE(K487:K491))</f>
        <v/>
      </c>
      <c r="P489" s="73" t="str">
        <f t="shared" ref="P489" si="2267">IF(D489="","",_xlfn.STDEV.S(K487:K491))</f>
        <v/>
      </c>
      <c r="Q489" s="9" t="str">
        <f t="shared" si="2205"/>
        <v/>
      </c>
      <c r="R489" s="126" t="str">
        <f>IF(K489="","",K489/VLOOKUP('Table 3'!A489,'Table 1'!$A$3:$E$999,5,FALSE))</f>
        <v/>
      </c>
      <c r="S489" s="58" t="s">
        <v>23</v>
      </c>
      <c r="T489" s="52" t="str">
        <f>IF(M489="","",M489/VLOOKUP(A489,'Table 1'!$A$3:$E$999,5,FALSE))</f>
        <v/>
      </c>
    </row>
    <row r="490" spans="1:20" s="139" customFormat="1" x14ac:dyDescent="0.2">
      <c r="A490" s="30" t="str">
        <f t="shared" ref="A490" si="2268">IF(A487="","",A487)</f>
        <v/>
      </c>
      <c r="B490" s="30"/>
      <c r="C490" s="30" t="str">
        <f>IF(A490="","",LOOKUP(A490,'Table 1'!$A$3:$A$9999,'Table 1'!$I$3:$I$9999))</f>
        <v/>
      </c>
      <c r="D490" s="121"/>
      <c r="E490" s="68" t="s">
        <v>23</v>
      </c>
      <c r="F490" s="80"/>
      <c r="G490" s="71" t="str">
        <f t="shared" si="2198"/>
        <v/>
      </c>
      <c r="H490" s="77" t="str">
        <f t="shared" ref="H490" si="2269">IF(D490="","",AVERAGE(D487:D491))</f>
        <v/>
      </c>
      <c r="I490" s="94" t="str">
        <f t="shared" ref="I490" si="2270">IF(D490="","",_xlfn.STDEV.S(D487:D491))</f>
        <v/>
      </c>
      <c r="J490" s="77" t="str">
        <f t="shared" si="2201"/>
        <v/>
      </c>
      <c r="K490" s="132" t="str">
        <f>IF(D490="","",D490*'Table 2'!D490)</f>
        <v/>
      </c>
      <c r="L490" s="68" t="s">
        <v>23</v>
      </c>
      <c r="M490" s="135" t="str">
        <f>IF(D490="","",F490*'Table 2'!D490)</f>
        <v/>
      </c>
      <c r="N490" s="71" t="str">
        <f t="shared" si="2202"/>
        <v/>
      </c>
      <c r="O490" s="14" t="str">
        <f t="shared" ref="O490" si="2271">IF(D490="","",AVERAGE(K487:K491))</f>
        <v/>
      </c>
      <c r="P490" s="73" t="str">
        <f t="shared" ref="P490" si="2272">IF(D490="","",_xlfn.STDEV.S(K487:K491))</f>
        <v/>
      </c>
      <c r="Q490" s="9" t="str">
        <f t="shared" si="2205"/>
        <v/>
      </c>
      <c r="R490" s="126" t="str">
        <f>IF(K490="","",K490/VLOOKUP('Table 3'!A490,'Table 1'!$A$3:$E$999,5,FALSE))</f>
        <v/>
      </c>
      <c r="S490" s="58" t="s">
        <v>23</v>
      </c>
      <c r="T490" s="52" t="str">
        <f>IF(M490="","",M490/VLOOKUP(A490,'Table 1'!$A$3:$E$999,5,FALSE))</f>
        <v/>
      </c>
    </row>
    <row r="491" spans="1:20" s="139" customFormat="1" ht="16" thickBot="1" x14ac:dyDescent="0.25">
      <c r="A491" s="29" t="str">
        <f t="shared" ref="A491" si="2273">IF(A487="","",A487)</f>
        <v/>
      </c>
      <c r="B491" s="29"/>
      <c r="C491" s="29" t="str">
        <f>IF(A491="","",LOOKUP(A491,'Table 1'!$A$3:$A$9999,'Table 1'!$I$3:$I$9999))</f>
        <v/>
      </c>
      <c r="D491" s="122"/>
      <c r="E491" s="67" t="s">
        <v>23</v>
      </c>
      <c r="F491" s="81"/>
      <c r="G491" s="72" t="str">
        <f t="shared" si="2198"/>
        <v/>
      </c>
      <c r="H491" s="78" t="str">
        <f t="shared" ref="H491" si="2274">IF(D491="","",AVERAGE(D487:D491))</f>
        <v/>
      </c>
      <c r="I491" s="93" t="str">
        <f t="shared" ref="I491" si="2275">IF(D491="","",_xlfn.STDEV.S(D487:D491))</f>
        <v/>
      </c>
      <c r="J491" s="78" t="str">
        <f t="shared" si="2201"/>
        <v/>
      </c>
      <c r="K491" s="133" t="str">
        <f>IF(D491="","",D491*'Table 2'!D491)</f>
        <v/>
      </c>
      <c r="L491" s="67" t="s">
        <v>23</v>
      </c>
      <c r="M491" s="136" t="str">
        <f>IF(D491="","",F491*'Table 2'!D491)</f>
        <v/>
      </c>
      <c r="N491" s="72" t="str">
        <f t="shared" si="2202"/>
        <v/>
      </c>
      <c r="O491" s="13" t="str">
        <f t="shared" ref="O491" si="2276">IF(D491="","",AVERAGE(K487:K491))</f>
        <v/>
      </c>
      <c r="P491" s="74" t="str">
        <f t="shared" ref="P491" si="2277">IF(D491="","",_xlfn.STDEV.S(K487:K491))</f>
        <v/>
      </c>
      <c r="Q491" s="8" t="str">
        <f t="shared" si="2205"/>
        <v/>
      </c>
      <c r="R491" s="127" t="str">
        <f>IF(K491="","",K491/VLOOKUP('Table 3'!A491,'Table 1'!$A$3:$E$999,5,FALSE))</f>
        <v/>
      </c>
      <c r="S491" s="57" t="s">
        <v>23</v>
      </c>
      <c r="T491" s="51" t="str">
        <f>IF(M491="","",M491/VLOOKUP(A491,'Table 1'!$A$3:$E$999,5,FALSE))</f>
        <v/>
      </c>
    </row>
    <row r="492" spans="1:20" s="139" customFormat="1" x14ac:dyDescent="0.2">
      <c r="A492" s="113"/>
      <c r="B492" s="113"/>
      <c r="C492" s="31" t="str">
        <f>IF(A492="","",LOOKUP(A492,'Table 1'!$A$3:$A$9999,'Table 1'!$I$3:$I$9999))</f>
        <v/>
      </c>
      <c r="D492" s="120"/>
      <c r="E492" s="66" t="s">
        <v>23</v>
      </c>
      <c r="F492" s="79"/>
      <c r="G492" s="70" t="str">
        <f t="shared" si="2198"/>
        <v/>
      </c>
      <c r="H492" s="76" t="str">
        <f t="shared" ref="H492" si="2278">IF(D492="","",AVERAGE(D492:D496))</f>
        <v/>
      </c>
      <c r="I492" s="76" t="str">
        <f t="shared" ref="I492" si="2279">IF(D492="","",_xlfn.STDEV.S(D492:D496))</f>
        <v/>
      </c>
      <c r="J492" s="76" t="str">
        <f t="shared" si="2201"/>
        <v/>
      </c>
      <c r="K492" s="131" t="str">
        <f>IF(D492="","",D492*'Table 2'!D492)</f>
        <v/>
      </c>
      <c r="L492" s="66" t="s">
        <v>23</v>
      </c>
      <c r="M492" s="134" t="str">
        <f>IF(D492="","",F492*'Table 2'!D492)</f>
        <v/>
      </c>
      <c r="N492" s="70" t="str">
        <f t="shared" si="2202"/>
        <v/>
      </c>
      <c r="O492" s="15" t="str">
        <f t="shared" ref="O492" si="2280">IF(D492="","",AVERAGE(K492:K496))</f>
        <v/>
      </c>
      <c r="P492" s="15" t="str">
        <f t="shared" ref="P492" si="2281">IF(D492="","",_xlfn.STDEV.S(K492:K496))</f>
        <v/>
      </c>
      <c r="Q492" s="10" t="str">
        <f t="shared" si="2205"/>
        <v/>
      </c>
      <c r="R492" s="137" t="str">
        <f>IF(K492="","",K492/VLOOKUP('Table 3'!A492,'Table 1'!$A$3:$E$999,5,FALSE))</f>
        <v/>
      </c>
      <c r="S492" s="59" t="s">
        <v>23</v>
      </c>
      <c r="T492" s="53" t="str">
        <f>IF(M492="","",M492/VLOOKUP(A492,'Table 1'!$A$3:$E$999,5,FALSE))</f>
        <v/>
      </c>
    </row>
    <row r="493" spans="1:20" s="139" customFormat="1" x14ac:dyDescent="0.2">
      <c r="A493" s="30" t="str">
        <f t="shared" ref="A493" si="2282">IF(A492="","",A492)</f>
        <v/>
      </c>
      <c r="B493" s="30"/>
      <c r="C493" s="30" t="str">
        <f>IF(A493="","",LOOKUP(A493,'Table 1'!$A$3:$A$9999,'Table 1'!$I$3:$I$9999))</f>
        <v/>
      </c>
      <c r="D493" s="121"/>
      <c r="E493" s="68" t="s">
        <v>23</v>
      </c>
      <c r="F493" s="80"/>
      <c r="G493" s="71" t="str">
        <f t="shared" si="2198"/>
        <v/>
      </c>
      <c r="H493" s="77" t="str">
        <f t="shared" ref="H493" si="2283">IF(D493="","",AVERAGE(D492:D496))</f>
        <v/>
      </c>
      <c r="I493" s="94" t="str">
        <f t="shared" ref="I493" si="2284">IF(D493="","",_xlfn.STDEV.S(D492:D496))</f>
        <v/>
      </c>
      <c r="J493" s="77" t="str">
        <f t="shared" si="2201"/>
        <v/>
      </c>
      <c r="K493" s="132" t="str">
        <f>IF(D493="","",D493*'Table 2'!D493)</f>
        <v/>
      </c>
      <c r="L493" s="68" t="s">
        <v>23</v>
      </c>
      <c r="M493" s="135" t="str">
        <f>IF(D493="","",F493*'Table 2'!D493)</f>
        <v/>
      </c>
      <c r="N493" s="71" t="str">
        <f t="shared" si="2202"/>
        <v/>
      </c>
      <c r="O493" s="14" t="str">
        <f t="shared" ref="O493" si="2285">IF(D493="","",AVERAGE(K492:K496))</f>
        <v/>
      </c>
      <c r="P493" s="73" t="str">
        <f t="shared" ref="P493" si="2286">IF(D493="","",_xlfn.STDEV.S(K492:K496))</f>
        <v/>
      </c>
      <c r="Q493" s="9" t="str">
        <f t="shared" si="2205"/>
        <v/>
      </c>
      <c r="R493" s="126" t="str">
        <f>IF(K493="","",K493/VLOOKUP('Table 3'!A493,'Table 1'!$A$3:$E$999,5,FALSE))</f>
        <v/>
      </c>
      <c r="S493" s="58" t="s">
        <v>23</v>
      </c>
      <c r="T493" s="52" t="str">
        <f>IF(M493="","",M493/VLOOKUP(A493,'Table 1'!$A$3:$E$999,5,FALSE))</f>
        <v/>
      </c>
    </row>
    <row r="494" spans="1:20" s="139" customFormat="1" x14ac:dyDescent="0.2">
      <c r="A494" s="30" t="str">
        <f t="shared" ref="A494" si="2287">IF(A492="","",A492)</f>
        <v/>
      </c>
      <c r="B494" s="30"/>
      <c r="C494" s="30" t="str">
        <f>IF(A494="","",LOOKUP(A494,'Table 1'!$A$3:$A$9999,'Table 1'!$I$3:$I$9999))</f>
        <v/>
      </c>
      <c r="D494" s="121"/>
      <c r="E494" s="68" t="s">
        <v>23</v>
      </c>
      <c r="F494" s="80"/>
      <c r="G494" s="71" t="str">
        <f t="shared" si="2198"/>
        <v/>
      </c>
      <c r="H494" s="77" t="str">
        <f t="shared" ref="H494" si="2288">IF(D494="","",AVERAGE(D492:D496))</f>
        <v/>
      </c>
      <c r="I494" s="94" t="str">
        <f t="shared" ref="I494" si="2289">IF(D494="","",_xlfn.STDEV.S(D492:D496))</f>
        <v/>
      </c>
      <c r="J494" s="77" t="str">
        <f t="shared" si="2201"/>
        <v/>
      </c>
      <c r="K494" s="132" t="str">
        <f>IF(D494="","",D494*'Table 2'!D494)</f>
        <v/>
      </c>
      <c r="L494" s="68" t="s">
        <v>23</v>
      </c>
      <c r="M494" s="135" t="str">
        <f>IF(D494="","",F494*'Table 2'!D494)</f>
        <v/>
      </c>
      <c r="N494" s="71" t="str">
        <f t="shared" si="2202"/>
        <v/>
      </c>
      <c r="O494" s="14" t="str">
        <f t="shared" ref="O494" si="2290">IF(D494="","",AVERAGE(K492:K496))</f>
        <v/>
      </c>
      <c r="P494" s="73" t="str">
        <f t="shared" ref="P494" si="2291">IF(D494="","",_xlfn.STDEV.S(K492:K496))</f>
        <v/>
      </c>
      <c r="Q494" s="9" t="str">
        <f t="shared" si="2205"/>
        <v/>
      </c>
      <c r="R494" s="126" t="str">
        <f>IF(K494="","",K494/VLOOKUP('Table 3'!A494,'Table 1'!$A$3:$E$999,5,FALSE))</f>
        <v/>
      </c>
      <c r="S494" s="58" t="s">
        <v>23</v>
      </c>
      <c r="T494" s="52" t="str">
        <f>IF(M494="","",M494/VLOOKUP(A494,'Table 1'!$A$3:$E$999,5,FALSE))</f>
        <v/>
      </c>
    </row>
    <row r="495" spans="1:20" s="139" customFormat="1" x14ac:dyDescent="0.2">
      <c r="A495" s="30" t="str">
        <f t="shared" ref="A495" si="2292">IF(A492="","",A492)</f>
        <v/>
      </c>
      <c r="B495" s="30"/>
      <c r="C495" s="30" t="str">
        <f>IF(A495="","",LOOKUP(A495,'Table 1'!$A$3:$A$9999,'Table 1'!$I$3:$I$9999))</f>
        <v/>
      </c>
      <c r="D495" s="121"/>
      <c r="E495" s="68" t="s">
        <v>23</v>
      </c>
      <c r="F495" s="80"/>
      <c r="G495" s="71" t="str">
        <f t="shared" si="2198"/>
        <v/>
      </c>
      <c r="H495" s="77" t="str">
        <f t="shared" ref="H495" si="2293">IF(D495="","",AVERAGE(D492:D496))</f>
        <v/>
      </c>
      <c r="I495" s="94" t="str">
        <f t="shared" ref="I495" si="2294">IF(D495="","",_xlfn.STDEV.S(D492:D496))</f>
        <v/>
      </c>
      <c r="J495" s="77" t="str">
        <f t="shared" si="2201"/>
        <v/>
      </c>
      <c r="K495" s="132" t="str">
        <f>IF(D495="","",D495*'Table 2'!D495)</f>
        <v/>
      </c>
      <c r="L495" s="68" t="s">
        <v>23</v>
      </c>
      <c r="M495" s="135" t="str">
        <f>IF(D495="","",F495*'Table 2'!D495)</f>
        <v/>
      </c>
      <c r="N495" s="71" t="str">
        <f t="shared" si="2202"/>
        <v/>
      </c>
      <c r="O495" s="14" t="str">
        <f t="shared" ref="O495" si="2295">IF(D495="","",AVERAGE(K492:K496))</f>
        <v/>
      </c>
      <c r="P495" s="73" t="str">
        <f t="shared" ref="P495" si="2296">IF(D495="","",_xlfn.STDEV.S(K492:K496))</f>
        <v/>
      </c>
      <c r="Q495" s="9" t="str">
        <f t="shared" si="2205"/>
        <v/>
      </c>
      <c r="R495" s="126" t="str">
        <f>IF(K495="","",K495/VLOOKUP('Table 3'!A495,'Table 1'!$A$3:$E$999,5,FALSE))</f>
        <v/>
      </c>
      <c r="S495" s="58" t="s">
        <v>23</v>
      </c>
      <c r="T495" s="52" t="str">
        <f>IF(M495="","",M495/VLOOKUP(A495,'Table 1'!$A$3:$E$999,5,FALSE))</f>
        <v/>
      </c>
    </row>
    <row r="496" spans="1:20" s="139" customFormat="1" ht="16" thickBot="1" x14ac:dyDescent="0.25">
      <c r="A496" s="29" t="str">
        <f t="shared" ref="A496" si="2297">IF(A492="","",A492)</f>
        <v/>
      </c>
      <c r="B496" s="29"/>
      <c r="C496" s="29" t="str">
        <f>IF(A496="","",LOOKUP(A496,'Table 1'!$A$3:$A$9999,'Table 1'!$I$3:$I$9999))</f>
        <v/>
      </c>
      <c r="D496" s="122"/>
      <c r="E496" s="67" t="s">
        <v>23</v>
      </c>
      <c r="F496" s="81"/>
      <c r="G496" s="72" t="str">
        <f t="shared" si="2198"/>
        <v/>
      </c>
      <c r="H496" s="78" t="str">
        <f t="shared" ref="H496" si="2298">IF(D496="","",AVERAGE(D492:D496))</f>
        <v/>
      </c>
      <c r="I496" s="93" t="str">
        <f t="shared" ref="I496" si="2299">IF(D496="","",_xlfn.STDEV.S(D492:D496))</f>
        <v/>
      </c>
      <c r="J496" s="78" t="str">
        <f t="shared" si="2201"/>
        <v/>
      </c>
      <c r="K496" s="133" t="str">
        <f>IF(D496="","",D496*'Table 2'!D496)</f>
        <v/>
      </c>
      <c r="L496" s="67" t="s">
        <v>23</v>
      </c>
      <c r="M496" s="136" t="str">
        <f>IF(D496="","",F496*'Table 2'!D496)</f>
        <v/>
      </c>
      <c r="N496" s="72" t="str">
        <f t="shared" si="2202"/>
        <v/>
      </c>
      <c r="O496" s="13" t="str">
        <f t="shared" ref="O496" si="2300">IF(D496="","",AVERAGE(K492:K496))</f>
        <v/>
      </c>
      <c r="P496" s="74" t="str">
        <f t="shared" ref="P496" si="2301">IF(D496="","",_xlfn.STDEV.S(K492:K496))</f>
        <v/>
      </c>
      <c r="Q496" s="8" t="str">
        <f t="shared" si="2205"/>
        <v/>
      </c>
      <c r="R496" s="127" t="str">
        <f>IF(K496="","",K496/VLOOKUP('Table 3'!A496,'Table 1'!$A$3:$E$999,5,FALSE))</f>
        <v/>
      </c>
      <c r="S496" s="57" t="s">
        <v>23</v>
      </c>
      <c r="T496" s="51" t="str">
        <f>IF(M496="","",M496/VLOOKUP(A496,'Table 1'!$A$3:$E$999,5,FALSE))</f>
        <v/>
      </c>
    </row>
    <row r="497" spans="1:20" s="139" customFormat="1" x14ac:dyDescent="0.2">
      <c r="A497" s="113"/>
      <c r="B497" s="113"/>
      <c r="C497" s="31" t="str">
        <f>IF(A497="","",LOOKUP(A497,'Table 1'!$A$3:$A$9999,'Table 1'!$I$3:$I$9999))</f>
        <v/>
      </c>
      <c r="D497" s="120"/>
      <c r="E497" s="66" t="s">
        <v>23</v>
      </c>
      <c r="F497" s="79"/>
      <c r="G497" s="70" t="str">
        <f t="shared" si="2198"/>
        <v/>
      </c>
      <c r="H497" s="76" t="str">
        <f t="shared" ref="H497" si="2302">IF(D497="","",AVERAGE(D497:D501))</f>
        <v/>
      </c>
      <c r="I497" s="76" t="str">
        <f t="shared" ref="I497" si="2303">IF(D497="","",_xlfn.STDEV.S(D497:D501))</f>
        <v/>
      </c>
      <c r="J497" s="76" t="str">
        <f t="shared" si="2201"/>
        <v/>
      </c>
      <c r="K497" s="131" t="str">
        <f>IF(D497="","",D497*'Table 2'!D497)</f>
        <v/>
      </c>
      <c r="L497" s="66" t="s">
        <v>23</v>
      </c>
      <c r="M497" s="134" t="str">
        <f>IF(D497="","",F497*'Table 2'!D497)</f>
        <v/>
      </c>
      <c r="N497" s="70" t="str">
        <f t="shared" si="2202"/>
        <v/>
      </c>
      <c r="O497" s="15" t="str">
        <f t="shared" ref="O497" si="2304">IF(D497="","",AVERAGE(K497:K501))</f>
        <v/>
      </c>
      <c r="P497" s="15" t="str">
        <f t="shared" ref="P497" si="2305">IF(D497="","",_xlfn.STDEV.S(K497:K501))</f>
        <v/>
      </c>
      <c r="Q497" s="10" t="str">
        <f t="shared" si="2205"/>
        <v/>
      </c>
      <c r="R497" s="137" t="str">
        <f>IF(K497="","",K497/VLOOKUP('Table 3'!A497,'Table 1'!$A$3:$E$999,5,FALSE))</f>
        <v/>
      </c>
      <c r="S497" s="59" t="s">
        <v>23</v>
      </c>
      <c r="T497" s="53" t="str">
        <f>IF(M497="","",M497/VLOOKUP(A497,'Table 1'!$A$3:$E$999,5,FALSE))</f>
        <v/>
      </c>
    </row>
    <row r="498" spans="1:20" s="139" customFormat="1" x14ac:dyDescent="0.2">
      <c r="A498" s="30" t="str">
        <f t="shared" ref="A498" si="2306">IF(A497="","",A497)</f>
        <v/>
      </c>
      <c r="B498" s="30"/>
      <c r="C498" s="30" t="str">
        <f>IF(A498="","",LOOKUP(A498,'Table 1'!$A$3:$A$9999,'Table 1'!$I$3:$I$9999))</f>
        <v/>
      </c>
      <c r="D498" s="121"/>
      <c r="E498" s="68" t="s">
        <v>23</v>
      </c>
      <c r="F498" s="80"/>
      <c r="G498" s="71" t="str">
        <f t="shared" si="2198"/>
        <v/>
      </c>
      <c r="H498" s="77" t="str">
        <f t="shared" ref="H498" si="2307">IF(D498="","",AVERAGE(D497:D501))</f>
        <v/>
      </c>
      <c r="I498" s="94" t="str">
        <f t="shared" ref="I498" si="2308">IF(D498="","",_xlfn.STDEV.S(D497:D501))</f>
        <v/>
      </c>
      <c r="J498" s="77" t="str">
        <f t="shared" si="2201"/>
        <v/>
      </c>
      <c r="K498" s="132" t="str">
        <f>IF(D498="","",D498*'Table 2'!D498)</f>
        <v/>
      </c>
      <c r="L498" s="68" t="s">
        <v>23</v>
      </c>
      <c r="M498" s="135" t="str">
        <f>IF(D498="","",F498*'Table 2'!D498)</f>
        <v/>
      </c>
      <c r="N498" s="71" t="str">
        <f t="shared" si="2202"/>
        <v/>
      </c>
      <c r="O498" s="14" t="str">
        <f t="shared" ref="O498" si="2309">IF(D498="","",AVERAGE(K497:K501))</f>
        <v/>
      </c>
      <c r="P498" s="73" t="str">
        <f t="shared" ref="P498" si="2310">IF(D498="","",_xlfn.STDEV.S(K497:K501))</f>
        <v/>
      </c>
      <c r="Q498" s="9" t="str">
        <f t="shared" si="2205"/>
        <v/>
      </c>
      <c r="R498" s="126" t="str">
        <f>IF(K498="","",K498/VLOOKUP('Table 3'!A498,'Table 1'!$A$3:$E$999,5,FALSE))</f>
        <v/>
      </c>
      <c r="S498" s="58" t="s">
        <v>23</v>
      </c>
      <c r="T498" s="52" t="str">
        <f>IF(M498="","",M498/VLOOKUP(A498,'Table 1'!$A$3:$E$999,5,FALSE))</f>
        <v/>
      </c>
    </row>
    <row r="499" spans="1:20" s="139" customFormat="1" x14ac:dyDescent="0.2">
      <c r="A499" s="30" t="str">
        <f t="shared" ref="A499" si="2311">IF(A497="","",A497)</f>
        <v/>
      </c>
      <c r="B499" s="30"/>
      <c r="C499" s="30" t="str">
        <f>IF(A499="","",LOOKUP(A499,'Table 1'!$A$3:$A$9999,'Table 1'!$I$3:$I$9999))</f>
        <v/>
      </c>
      <c r="D499" s="121"/>
      <c r="E499" s="68" t="s">
        <v>23</v>
      </c>
      <c r="F499" s="80"/>
      <c r="G499" s="71" t="str">
        <f t="shared" si="2198"/>
        <v/>
      </c>
      <c r="H499" s="77" t="str">
        <f t="shared" ref="H499" si="2312">IF(D499="","",AVERAGE(D497:D501))</f>
        <v/>
      </c>
      <c r="I499" s="94" t="str">
        <f t="shared" ref="I499" si="2313">IF(D499="","",_xlfn.STDEV.S(D497:D501))</f>
        <v/>
      </c>
      <c r="J499" s="77" t="str">
        <f t="shared" si="2201"/>
        <v/>
      </c>
      <c r="K499" s="132" t="str">
        <f>IF(D499="","",D499*'Table 2'!D499)</f>
        <v/>
      </c>
      <c r="L499" s="68" t="s">
        <v>23</v>
      </c>
      <c r="M499" s="135" t="str">
        <f>IF(D499="","",F499*'Table 2'!D499)</f>
        <v/>
      </c>
      <c r="N499" s="71" t="str">
        <f t="shared" si="2202"/>
        <v/>
      </c>
      <c r="O499" s="14" t="str">
        <f t="shared" ref="O499" si="2314">IF(D499="","",AVERAGE(K497:K501))</f>
        <v/>
      </c>
      <c r="P499" s="73" t="str">
        <f t="shared" ref="P499" si="2315">IF(D499="","",_xlfn.STDEV.S(K497:K501))</f>
        <v/>
      </c>
      <c r="Q499" s="9" t="str">
        <f t="shared" si="2205"/>
        <v/>
      </c>
      <c r="R499" s="126" t="str">
        <f>IF(K499="","",K499/VLOOKUP('Table 3'!A499,'Table 1'!$A$3:$E$999,5,FALSE))</f>
        <v/>
      </c>
      <c r="S499" s="58" t="s">
        <v>23</v>
      </c>
      <c r="T499" s="52" t="str">
        <f>IF(M499="","",M499/VLOOKUP(A499,'Table 1'!$A$3:$E$999,5,FALSE))</f>
        <v/>
      </c>
    </row>
    <row r="500" spans="1:20" s="139" customFormat="1" x14ac:dyDescent="0.2">
      <c r="A500" s="30" t="str">
        <f t="shared" ref="A500" si="2316">IF(A497="","",A497)</f>
        <v/>
      </c>
      <c r="B500" s="30"/>
      <c r="C500" s="30" t="str">
        <f>IF(A500="","",LOOKUP(A500,'Table 1'!$A$3:$A$9999,'Table 1'!$I$3:$I$9999))</f>
        <v/>
      </c>
      <c r="D500" s="121"/>
      <c r="E500" s="68" t="s">
        <v>23</v>
      </c>
      <c r="F500" s="80"/>
      <c r="G500" s="71" t="str">
        <f t="shared" si="2198"/>
        <v/>
      </c>
      <c r="H500" s="77" t="str">
        <f t="shared" ref="H500" si="2317">IF(D500="","",AVERAGE(D497:D501))</f>
        <v/>
      </c>
      <c r="I500" s="94" t="str">
        <f t="shared" ref="I500" si="2318">IF(D500="","",_xlfn.STDEV.S(D497:D501))</f>
        <v/>
      </c>
      <c r="J500" s="77" t="str">
        <f t="shared" si="2201"/>
        <v/>
      </c>
      <c r="K500" s="132" t="str">
        <f>IF(D500="","",D500*'Table 2'!D500)</f>
        <v/>
      </c>
      <c r="L500" s="68" t="s">
        <v>23</v>
      </c>
      <c r="M500" s="135" t="str">
        <f>IF(D500="","",F500*'Table 2'!D500)</f>
        <v/>
      </c>
      <c r="N500" s="71" t="str">
        <f t="shared" si="2202"/>
        <v/>
      </c>
      <c r="O500" s="14" t="str">
        <f t="shared" ref="O500" si="2319">IF(D500="","",AVERAGE(K497:K501))</f>
        <v/>
      </c>
      <c r="P500" s="73" t="str">
        <f t="shared" ref="P500" si="2320">IF(D500="","",_xlfn.STDEV.S(K497:K501))</f>
        <v/>
      </c>
      <c r="Q500" s="9" t="str">
        <f t="shared" si="2205"/>
        <v/>
      </c>
      <c r="R500" s="126" t="str">
        <f>IF(K500="","",K500/VLOOKUP('Table 3'!A500,'Table 1'!$A$3:$E$999,5,FALSE))</f>
        <v/>
      </c>
      <c r="S500" s="58" t="s">
        <v>23</v>
      </c>
      <c r="T500" s="52" t="str">
        <f>IF(M500="","",M500/VLOOKUP(A500,'Table 1'!$A$3:$E$999,5,FALSE))</f>
        <v/>
      </c>
    </row>
    <row r="501" spans="1:20" s="139" customFormat="1" ht="16" thickBot="1" x14ac:dyDescent="0.25">
      <c r="A501" s="29" t="str">
        <f t="shared" ref="A501" si="2321">IF(A497="","",A497)</f>
        <v/>
      </c>
      <c r="B501" s="29"/>
      <c r="C501" s="29" t="str">
        <f>IF(A501="","",LOOKUP(A501,'Table 1'!$A$3:$A$9999,'Table 1'!$I$3:$I$9999))</f>
        <v/>
      </c>
      <c r="D501" s="122"/>
      <c r="E501" s="67" t="s">
        <v>23</v>
      </c>
      <c r="F501" s="81"/>
      <c r="G501" s="72" t="str">
        <f t="shared" si="2198"/>
        <v/>
      </c>
      <c r="H501" s="78" t="str">
        <f t="shared" ref="H501" si="2322">IF(D501="","",AVERAGE(D497:D501))</f>
        <v/>
      </c>
      <c r="I501" s="93" t="str">
        <f t="shared" ref="I501" si="2323">IF(D501="","",_xlfn.STDEV.S(D497:D501))</f>
        <v/>
      </c>
      <c r="J501" s="78" t="str">
        <f t="shared" si="2201"/>
        <v/>
      </c>
      <c r="K501" s="133" t="str">
        <f>IF(D501="","",D501*'Table 2'!D501)</f>
        <v/>
      </c>
      <c r="L501" s="67" t="s">
        <v>23</v>
      </c>
      <c r="M501" s="136" t="str">
        <f>IF(D501="","",F501*'Table 2'!D501)</f>
        <v/>
      </c>
      <c r="N501" s="72" t="str">
        <f t="shared" si="2202"/>
        <v/>
      </c>
      <c r="O501" s="13" t="str">
        <f t="shared" ref="O501" si="2324">IF(D501="","",AVERAGE(K497:K501))</f>
        <v/>
      </c>
      <c r="P501" s="74" t="str">
        <f t="shared" ref="P501" si="2325">IF(D501="","",_xlfn.STDEV.S(K497:K501))</f>
        <v/>
      </c>
      <c r="Q501" s="8" t="str">
        <f t="shared" si="2205"/>
        <v/>
      </c>
      <c r="R501" s="127" t="str">
        <f>IF(K501="","",K501/VLOOKUP('Table 3'!A501,'Table 1'!$A$3:$E$999,5,FALSE))</f>
        <v/>
      </c>
      <c r="S501" s="57" t="s">
        <v>23</v>
      </c>
      <c r="T501" s="51" t="str">
        <f>IF(M501="","",M501/VLOOKUP(A501,'Table 1'!$A$3:$E$999,5,FALSE))</f>
        <v/>
      </c>
    </row>
    <row r="502" spans="1:20" s="139" customFormat="1" x14ac:dyDescent="0.2">
      <c r="A502" s="113"/>
      <c r="B502" s="113"/>
      <c r="C502" s="31" t="str">
        <f>IF(A502="","",LOOKUP(A502,'Table 1'!$A$3:$A$9999,'Table 1'!$I$3:$I$9999))</f>
        <v/>
      </c>
      <c r="D502" s="120"/>
      <c r="E502" s="66" t="s">
        <v>23</v>
      </c>
      <c r="F502" s="79"/>
      <c r="G502" s="70" t="str">
        <f t="shared" si="2198"/>
        <v/>
      </c>
      <c r="H502" s="76" t="str">
        <f t="shared" ref="H502" si="2326">IF(D502="","",AVERAGE(D502:D506))</f>
        <v/>
      </c>
      <c r="I502" s="76" t="str">
        <f t="shared" ref="I502" si="2327">IF(D502="","",_xlfn.STDEV.S(D502:D506))</f>
        <v/>
      </c>
      <c r="J502" s="76" t="str">
        <f t="shared" si="2201"/>
        <v/>
      </c>
      <c r="K502" s="131" t="str">
        <f>IF(D502="","",D502*'Table 2'!D502)</f>
        <v/>
      </c>
      <c r="L502" s="66" t="s">
        <v>23</v>
      </c>
      <c r="M502" s="134" t="str">
        <f>IF(D502="","",F502*'Table 2'!D502)</f>
        <v/>
      </c>
      <c r="N502" s="70" t="str">
        <f t="shared" si="2202"/>
        <v/>
      </c>
      <c r="O502" s="15" t="str">
        <f t="shared" ref="O502" si="2328">IF(D502="","",AVERAGE(K502:K506))</f>
        <v/>
      </c>
      <c r="P502" s="15" t="str">
        <f t="shared" ref="P502" si="2329">IF(D502="","",_xlfn.STDEV.S(K502:K506))</f>
        <v/>
      </c>
      <c r="Q502" s="10" t="str">
        <f t="shared" si="2205"/>
        <v/>
      </c>
      <c r="R502" s="137" t="str">
        <f>IF(K502="","",K502/VLOOKUP('Table 3'!A502,'Table 1'!$A$3:$E$999,5,FALSE))</f>
        <v/>
      </c>
      <c r="S502" s="59" t="s">
        <v>23</v>
      </c>
      <c r="T502" s="53" t="str">
        <f>IF(M502="","",M502/VLOOKUP(A502,'Table 1'!$A$3:$E$999,5,FALSE))</f>
        <v/>
      </c>
    </row>
    <row r="503" spans="1:20" s="139" customFormat="1" x14ac:dyDescent="0.2">
      <c r="A503" s="30" t="str">
        <f t="shared" ref="A503" si="2330">IF(A502="","",A502)</f>
        <v/>
      </c>
      <c r="B503" s="30"/>
      <c r="C503" s="30" t="str">
        <f>IF(A503="","",LOOKUP(A503,'Table 1'!$A$3:$A$9999,'Table 1'!$I$3:$I$9999))</f>
        <v/>
      </c>
      <c r="D503" s="121"/>
      <c r="E503" s="68" t="s">
        <v>23</v>
      </c>
      <c r="F503" s="80"/>
      <c r="G503" s="71" t="str">
        <f t="shared" si="2198"/>
        <v/>
      </c>
      <c r="H503" s="77" t="str">
        <f t="shared" ref="H503" si="2331">IF(D503="","",AVERAGE(D502:D506))</f>
        <v/>
      </c>
      <c r="I503" s="94" t="str">
        <f t="shared" ref="I503" si="2332">IF(D503="","",_xlfn.STDEV.S(D502:D506))</f>
        <v/>
      </c>
      <c r="J503" s="77" t="str">
        <f t="shared" si="2201"/>
        <v/>
      </c>
      <c r="K503" s="132" t="str">
        <f>IF(D503="","",D503*'Table 2'!D503)</f>
        <v/>
      </c>
      <c r="L503" s="68" t="s">
        <v>23</v>
      </c>
      <c r="M503" s="135" t="str">
        <f>IF(D503="","",F503*'Table 2'!D503)</f>
        <v/>
      </c>
      <c r="N503" s="71" t="str">
        <f t="shared" si="2202"/>
        <v/>
      </c>
      <c r="O503" s="14" t="str">
        <f t="shared" ref="O503" si="2333">IF(D503="","",AVERAGE(K502:K506))</f>
        <v/>
      </c>
      <c r="P503" s="73" t="str">
        <f t="shared" ref="P503" si="2334">IF(D503="","",_xlfn.STDEV.S(K502:K506))</f>
        <v/>
      </c>
      <c r="Q503" s="9" t="str">
        <f t="shared" si="2205"/>
        <v/>
      </c>
      <c r="R503" s="126" t="str">
        <f>IF(K503="","",K503/VLOOKUP('Table 3'!A503,'Table 1'!$A$3:$E$999,5,FALSE))</f>
        <v/>
      </c>
      <c r="S503" s="58" t="s">
        <v>23</v>
      </c>
      <c r="T503" s="52" t="str">
        <f>IF(M503="","",M503/VLOOKUP(A503,'Table 1'!$A$3:$E$999,5,FALSE))</f>
        <v/>
      </c>
    </row>
    <row r="504" spans="1:20" s="139" customFormat="1" x14ac:dyDescent="0.2">
      <c r="A504" s="30" t="str">
        <f t="shared" ref="A504" si="2335">IF(A502="","",A502)</f>
        <v/>
      </c>
      <c r="B504" s="30"/>
      <c r="C504" s="30" t="str">
        <f>IF(A504="","",LOOKUP(A504,'Table 1'!$A$3:$A$9999,'Table 1'!$I$3:$I$9999))</f>
        <v/>
      </c>
      <c r="D504" s="121"/>
      <c r="E504" s="68" t="s">
        <v>23</v>
      </c>
      <c r="F504" s="80"/>
      <c r="G504" s="71" t="str">
        <f t="shared" si="2198"/>
        <v/>
      </c>
      <c r="H504" s="77" t="str">
        <f t="shared" ref="H504" si="2336">IF(D504="","",AVERAGE(D502:D506))</f>
        <v/>
      </c>
      <c r="I504" s="94" t="str">
        <f t="shared" ref="I504" si="2337">IF(D504="","",_xlfn.STDEV.S(D502:D506))</f>
        <v/>
      </c>
      <c r="J504" s="77" t="str">
        <f t="shared" si="2201"/>
        <v/>
      </c>
      <c r="K504" s="132" t="str">
        <f>IF(D504="","",D504*'Table 2'!D504)</f>
        <v/>
      </c>
      <c r="L504" s="68" t="s">
        <v>23</v>
      </c>
      <c r="M504" s="135" t="str">
        <f>IF(D504="","",F504*'Table 2'!D504)</f>
        <v/>
      </c>
      <c r="N504" s="71" t="str">
        <f t="shared" si="2202"/>
        <v/>
      </c>
      <c r="O504" s="14" t="str">
        <f t="shared" ref="O504" si="2338">IF(D504="","",AVERAGE(K502:K506))</f>
        <v/>
      </c>
      <c r="P504" s="73" t="str">
        <f t="shared" ref="P504" si="2339">IF(D504="","",_xlfn.STDEV.S(K502:K506))</f>
        <v/>
      </c>
      <c r="Q504" s="9" t="str">
        <f t="shared" si="2205"/>
        <v/>
      </c>
      <c r="R504" s="126" t="str">
        <f>IF(K504="","",K504/VLOOKUP('Table 3'!A504,'Table 1'!$A$3:$E$999,5,FALSE))</f>
        <v/>
      </c>
      <c r="S504" s="58" t="s">
        <v>23</v>
      </c>
      <c r="T504" s="52" t="str">
        <f>IF(M504="","",M504/VLOOKUP(A504,'Table 1'!$A$3:$E$999,5,FALSE))</f>
        <v/>
      </c>
    </row>
    <row r="505" spans="1:20" s="139" customFormat="1" x14ac:dyDescent="0.2">
      <c r="A505" s="30" t="str">
        <f t="shared" ref="A505" si="2340">IF(A502="","",A502)</f>
        <v/>
      </c>
      <c r="B505" s="30"/>
      <c r="C505" s="30" t="str">
        <f>IF(A505="","",LOOKUP(A505,'Table 1'!$A$3:$A$9999,'Table 1'!$I$3:$I$9999))</f>
        <v/>
      </c>
      <c r="D505" s="121"/>
      <c r="E505" s="68" t="s">
        <v>23</v>
      </c>
      <c r="F505" s="80"/>
      <c r="G505" s="71" t="str">
        <f t="shared" si="2198"/>
        <v/>
      </c>
      <c r="H505" s="77" t="str">
        <f t="shared" ref="H505" si="2341">IF(D505="","",AVERAGE(D502:D506))</f>
        <v/>
      </c>
      <c r="I505" s="94" t="str">
        <f t="shared" ref="I505" si="2342">IF(D505="","",_xlfn.STDEV.S(D502:D506))</f>
        <v/>
      </c>
      <c r="J505" s="77" t="str">
        <f t="shared" si="2201"/>
        <v/>
      </c>
      <c r="K505" s="132" t="str">
        <f>IF(D505="","",D505*'Table 2'!D505)</f>
        <v/>
      </c>
      <c r="L505" s="68" t="s">
        <v>23</v>
      </c>
      <c r="M505" s="135" t="str">
        <f>IF(D505="","",F505*'Table 2'!D505)</f>
        <v/>
      </c>
      <c r="N505" s="71" t="str">
        <f t="shared" si="2202"/>
        <v/>
      </c>
      <c r="O505" s="14" t="str">
        <f t="shared" ref="O505" si="2343">IF(D505="","",AVERAGE(K502:K506))</f>
        <v/>
      </c>
      <c r="P505" s="73" t="str">
        <f t="shared" ref="P505" si="2344">IF(D505="","",_xlfn.STDEV.S(K502:K506))</f>
        <v/>
      </c>
      <c r="Q505" s="9" t="str">
        <f t="shared" si="2205"/>
        <v/>
      </c>
      <c r="R505" s="126" t="str">
        <f>IF(K505="","",K505/VLOOKUP('Table 3'!A505,'Table 1'!$A$3:$E$999,5,FALSE))</f>
        <v/>
      </c>
      <c r="S505" s="58" t="s">
        <v>23</v>
      </c>
      <c r="T505" s="52" t="str">
        <f>IF(M505="","",M505/VLOOKUP(A505,'Table 1'!$A$3:$E$999,5,FALSE))</f>
        <v/>
      </c>
    </row>
    <row r="506" spans="1:20" s="139" customFormat="1" ht="16" thickBot="1" x14ac:dyDescent="0.25">
      <c r="A506" s="29" t="str">
        <f t="shared" ref="A506" si="2345">IF(A502="","",A502)</f>
        <v/>
      </c>
      <c r="B506" s="29"/>
      <c r="C506" s="29" t="str">
        <f>IF(A506="","",LOOKUP(A506,'Table 1'!$A$3:$A$9999,'Table 1'!$I$3:$I$9999))</f>
        <v/>
      </c>
      <c r="D506" s="122"/>
      <c r="E506" s="67" t="s">
        <v>23</v>
      </c>
      <c r="F506" s="81"/>
      <c r="G506" s="72" t="str">
        <f t="shared" si="2198"/>
        <v/>
      </c>
      <c r="H506" s="78" t="str">
        <f t="shared" ref="H506" si="2346">IF(D506="","",AVERAGE(D502:D506))</f>
        <v/>
      </c>
      <c r="I506" s="93" t="str">
        <f t="shared" ref="I506" si="2347">IF(D506="","",_xlfn.STDEV.S(D502:D506))</f>
        <v/>
      </c>
      <c r="J506" s="78" t="str">
        <f t="shared" si="2201"/>
        <v/>
      </c>
      <c r="K506" s="133" t="str">
        <f>IF(D506="","",D506*'Table 2'!D506)</f>
        <v/>
      </c>
      <c r="L506" s="67" t="s">
        <v>23</v>
      </c>
      <c r="M506" s="136" t="str">
        <f>IF(D506="","",F506*'Table 2'!D506)</f>
        <v/>
      </c>
      <c r="N506" s="72" t="str">
        <f t="shared" si="2202"/>
        <v/>
      </c>
      <c r="O506" s="13" t="str">
        <f t="shared" ref="O506" si="2348">IF(D506="","",AVERAGE(K502:K506))</f>
        <v/>
      </c>
      <c r="P506" s="74" t="str">
        <f t="shared" ref="P506" si="2349">IF(D506="","",_xlfn.STDEV.S(K502:K506))</f>
        <v/>
      </c>
      <c r="Q506" s="8" t="str">
        <f t="shared" si="2205"/>
        <v/>
      </c>
      <c r="R506" s="127" t="str">
        <f>IF(K506="","",K506/VLOOKUP('Table 3'!A506,'Table 1'!$A$3:$E$999,5,FALSE))</f>
        <v/>
      </c>
      <c r="S506" s="57" t="s">
        <v>23</v>
      </c>
      <c r="T506" s="51" t="str">
        <f>IF(M506="","",M506/VLOOKUP(A506,'Table 1'!$A$3:$E$999,5,FALSE))</f>
        <v/>
      </c>
    </row>
    <row r="507" spans="1:20" s="139" customFormat="1" x14ac:dyDescent="0.2">
      <c r="A507" s="113"/>
      <c r="B507" s="113"/>
      <c r="C507" s="31" t="str">
        <f>IF(A507="","",LOOKUP(A507,'Table 1'!$A$3:$A$9999,'Table 1'!$I$3:$I$9999))</f>
        <v/>
      </c>
      <c r="D507" s="120"/>
      <c r="E507" s="66" t="s">
        <v>23</v>
      </c>
      <c r="F507" s="79"/>
      <c r="G507" s="70" t="str">
        <f t="shared" si="2198"/>
        <v/>
      </c>
      <c r="H507" s="76" t="str">
        <f t="shared" ref="H507" si="2350">IF(D507="","",AVERAGE(D507:D511))</f>
        <v/>
      </c>
      <c r="I507" s="76" t="str">
        <f t="shared" ref="I507" si="2351">IF(D507="","",_xlfn.STDEV.S(D507:D511))</f>
        <v/>
      </c>
      <c r="J507" s="76" t="str">
        <f t="shared" si="2201"/>
        <v/>
      </c>
      <c r="K507" s="131" t="str">
        <f>IF(D507="","",D507*'Table 2'!D507)</f>
        <v/>
      </c>
      <c r="L507" s="66" t="s">
        <v>23</v>
      </c>
      <c r="M507" s="134" t="str">
        <f>IF(D507="","",F507*'Table 2'!D507)</f>
        <v/>
      </c>
      <c r="N507" s="70" t="str">
        <f t="shared" si="2202"/>
        <v/>
      </c>
      <c r="O507" s="15" t="str">
        <f t="shared" ref="O507" si="2352">IF(D507="","",AVERAGE(K507:K511))</f>
        <v/>
      </c>
      <c r="P507" s="15" t="str">
        <f t="shared" ref="P507" si="2353">IF(D507="","",_xlfn.STDEV.S(K507:K511))</f>
        <v/>
      </c>
      <c r="Q507" s="10" t="str">
        <f t="shared" si="2205"/>
        <v/>
      </c>
      <c r="R507" s="137" t="str">
        <f>IF(K507="","",K507/VLOOKUP('Table 3'!A507,'Table 1'!$A$3:$E$999,5,FALSE))</f>
        <v/>
      </c>
      <c r="S507" s="59" t="s">
        <v>23</v>
      </c>
      <c r="T507" s="53" t="str">
        <f>IF(M507="","",M507/VLOOKUP(A507,'Table 1'!$A$3:$E$999,5,FALSE))</f>
        <v/>
      </c>
    </row>
    <row r="508" spans="1:20" s="139" customFormat="1" x14ac:dyDescent="0.2">
      <c r="A508" s="30" t="str">
        <f t="shared" ref="A508" si="2354">IF(A507="","",A507)</f>
        <v/>
      </c>
      <c r="B508" s="30"/>
      <c r="C508" s="30" t="str">
        <f>IF(A508="","",LOOKUP(A508,'Table 1'!$A$3:$A$9999,'Table 1'!$I$3:$I$9999))</f>
        <v/>
      </c>
      <c r="D508" s="121"/>
      <c r="E508" s="68" t="s">
        <v>23</v>
      </c>
      <c r="F508" s="80"/>
      <c r="G508" s="71" t="str">
        <f t="shared" si="2198"/>
        <v/>
      </c>
      <c r="H508" s="77" t="str">
        <f t="shared" ref="H508" si="2355">IF(D508="","",AVERAGE(D507:D511))</f>
        <v/>
      </c>
      <c r="I508" s="94" t="str">
        <f t="shared" ref="I508" si="2356">IF(D508="","",_xlfn.STDEV.S(D507:D511))</f>
        <v/>
      </c>
      <c r="J508" s="77" t="str">
        <f t="shared" si="2201"/>
        <v/>
      </c>
      <c r="K508" s="132" t="str">
        <f>IF(D508="","",D508*'Table 2'!D508)</f>
        <v/>
      </c>
      <c r="L508" s="68" t="s">
        <v>23</v>
      </c>
      <c r="M508" s="135" t="str">
        <f>IF(D508="","",F508*'Table 2'!D508)</f>
        <v/>
      </c>
      <c r="N508" s="71" t="str">
        <f t="shared" si="2202"/>
        <v/>
      </c>
      <c r="O508" s="14" t="str">
        <f t="shared" ref="O508" si="2357">IF(D508="","",AVERAGE(K507:K511))</f>
        <v/>
      </c>
      <c r="P508" s="73" t="str">
        <f t="shared" ref="P508" si="2358">IF(D508="","",_xlfn.STDEV.S(K507:K511))</f>
        <v/>
      </c>
      <c r="Q508" s="9" t="str">
        <f t="shared" si="2205"/>
        <v/>
      </c>
      <c r="R508" s="126" t="str">
        <f>IF(K508="","",K508/VLOOKUP('Table 3'!A508,'Table 1'!$A$3:$E$999,5,FALSE))</f>
        <v/>
      </c>
      <c r="S508" s="58" t="s">
        <v>23</v>
      </c>
      <c r="T508" s="52" t="str">
        <f>IF(M508="","",M508/VLOOKUP(A508,'Table 1'!$A$3:$E$999,5,FALSE))</f>
        <v/>
      </c>
    </row>
    <row r="509" spans="1:20" s="139" customFormat="1" x14ac:dyDescent="0.2">
      <c r="A509" s="30" t="str">
        <f t="shared" ref="A509" si="2359">IF(A507="","",A507)</f>
        <v/>
      </c>
      <c r="B509" s="30"/>
      <c r="C509" s="30" t="str">
        <f>IF(A509="","",LOOKUP(A509,'Table 1'!$A$3:$A$9999,'Table 1'!$I$3:$I$9999))</f>
        <v/>
      </c>
      <c r="D509" s="121"/>
      <c r="E509" s="68" t="s">
        <v>23</v>
      </c>
      <c r="F509" s="80"/>
      <c r="G509" s="71" t="str">
        <f t="shared" si="2198"/>
        <v/>
      </c>
      <c r="H509" s="77" t="str">
        <f t="shared" ref="H509" si="2360">IF(D509="","",AVERAGE(D507:D511))</f>
        <v/>
      </c>
      <c r="I509" s="94" t="str">
        <f t="shared" ref="I509" si="2361">IF(D509="","",_xlfn.STDEV.S(D507:D511))</f>
        <v/>
      </c>
      <c r="J509" s="77" t="str">
        <f t="shared" si="2201"/>
        <v/>
      </c>
      <c r="K509" s="132" t="str">
        <f>IF(D509="","",D509*'Table 2'!D509)</f>
        <v/>
      </c>
      <c r="L509" s="68" t="s">
        <v>23</v>
      </c>
      <c r="M509" s="135" t="str">
        <f>IF(D509="","",F509*'Table 2'!D509)</f>
        <v/>
      </c>
      <c r="N509" s="71" t="str">
        <f t="shared" si="2202"/>
        <v/>
      </c>
      <c r="O509" s="14" t="str">
        <f t="shared" ref="O509" si="2362">IF(D509="","",AVERAGE(K507:K511))</f>
        <v/>
      </c>
      <c r="P509" s="73" t="str">
        <f t="shared" ref="P509" si="2363">IF(D509="","",_xlfn.STDEV.S(K507:K511))</f>
        <v/>
      </c>
      <c r="Q509" s="9" t="str">
        <f t="shared" si="2205"/>
        <v/>
      </c>
      <c r="R509" s="126" t="str">
        <f>IF(K509="","",K509/VLOOKUP('Table 3'!A509,'Table 1'!$A$3:$E$999,5,FALSE))</f>
        <v/>
      </c>
      <c r="S509" s="58" t="s">
        <v>23</v>
      </c>
      <c r="T509" s="52" t="str">
        <f>IF(M509="","",M509/VLOOKUP(A509,'Table 1'!$A$3:$E$999,5,FALSE))</f>
        <v/>
      </c>
    </row>
    <row r="510" spans="1:20" s="139" customFormat="1" x14ac:dyDescent="0.2">
      <c r="A510" s="30" t="str">
        <f t="shared" ref="A510" si="2364">IF(A507="","",A507)</f>
        <v/>
      </c>
      <c r="B510" s="30"/>
      <c r="C510" s="30" t="str">
        <f>IF(A510="","",LOOKUP(A510,'Table 1'!$A$3:$A$9999,'Table 1'!$I$3:$I$9999))</f>
        <v/>
      </c>
      <c r="D510" s="121"/>
      <c r="E510" s="68" t="s">
        <v>23</v>
      </c>
      <c r="F510" s="80"/>
      <c r="G510" s="71" t="str">
        <f t="shared" si="2198"/>
        <v/>
      </c>
      <c r="H510" s="77" t="str">
        <f t="shared" ref="H510" si="2365">IF(D510="","",AVERAGE(D507:D511))</f>
        <v/>
      </c>
      <c r="I510" s="94" t="str">
        <f t="shared" ref="I510" si="2366">IF(D510="","",_xlfn.STDEV.S(D507:D511))</f>
        <v/>
      </c>
      <c r="J510" s="77" t="str">
        <f t="shared" si="2201"/>
        <v/>
      </c>
      <c r="K510" s="132" t="str">
        <f>IF(D510="","",D510*'Table 2'!D510)</f>
        <v/>
      </c>
      <c r="L510" s="68" t="s">
        <v>23</v>
      </c>
      <c r="M510" s="135" t="str">
        <f>IF(D510="","",F510*'Table 2'!D510)</f>
        <v/>
      </c>
      <c r="N510" s="71" t="str">
        <f t="shared" si="2202"/>
        <v/>
      </c>
      <c r="O510" s="14" t="str">
        <f t="shared" ref="O510" si="2367">IF(D510="","",AVERAGE(K507:K511))</f>
        <v/>
      </c>
      <c r="P510" s="73" t="str">
        <f t="shared" ref="P510" si="2368">IF(D510="","",_xlfn.STDEV.S(K507:K511))</f>
        <v/>
      </c>
      <c r="Q510" s="9" t="str">
        <f t="shared" si="2205"/>
        <v/>
      </c>
      <c r="R510" s="126" t="str">
        <f>IF(K510="","",K510/VLOOKUP('Table 3'!A510,'Table 1'!$A$3:$E$999,5,FALSE))</f>
        <v/>
      </c>
      <c r="S510" s="58" t="s">
        <v>23</v>
      </c>
      <c r="T510" s="52" t="str">
        <f>IF(M510="","",M510/VLOOKUP(A510,'Table 1'!$A$3:$E$999,5,FALSE))</f>
        <v/>
      </c>
    </row>
    <row r="511" spans="1:20" s="139" customFormat="1" ht="16" thickBot="1" x14ac:dyDescent="0.25">
      <c r="A511" s="29" t="str">
        <f t="shared" ref="A511" si="2369">IF(A507="","",A507)</f>
        <v/>
      </c>
      <c r="B511" s="29"/>
      <c r="C511" s="29" t="str">
        <f>IF(A511="","",LOOKUP(A511,'Table 1'!$A$3:$A$9999,'Table 1'!$I$3:$I$9999))</f>
        <v/>
      </c>
      <c r="D511" s="122"/>
      <c r="E511" s="67" t="s">
        <v>23</v>
      </c>
      <c r="F511" s="81"/>
      <c r="G511" s="72" t="str">
        <f t="shared" si="2198"/>
        <v/>
      </c>
      <c r="H511" s="78" t="str">
        <f t="shared" ref="H511" si="2370">IF(D511="","",AVERAGE(D507:D511))</f>
        <v/>
      </c>
      <c r="I511" s="93" t="str">
        <f t="shared" ref="I511" si="2371">IF(D511="","",_xlfn.STDEV.S(D507:D511))</f>
        <v/>
      </c>
      <c r="J511" s="78" t="str">
        <f t="shared" si="2201"/>
        <v/>
      </c>
      <c r="K511" s="133" t="str">
        <f>IF(D511="","",D511*'Table 2'!D511)</f>
        <v/>
      </c>
      <c r="L511" s="67" t="s">
        <v>23</v>
      </c>
      <c r="M511" s="136" t="str">
        <f>IF(D511="","",F511*'Table 2'!D511)</f>
        <v/>
      </c>
      <c r="N511" s="72" t="str">
        <f t="shared" si="2202"/>
        <v/>
      </c>
      <c r="O511" s="13" t="str">
        <f t="shared" ref="O511" si="2372">IF(D511="","",AVERAGE(K507:K511))</f>
        <v/>
      </c>
      <c r="P511" s="74" t="str">
        <f t="shared" ref="P511" si="2373">IF(D511="","",_xlfn.STDEV.S(K507:K511))</f>
        <v/>
      </c>
      <c r="Q511" s="8" t="str">
        <f t="shared" si="2205"/>
        <v/>
      </c>
      <c r="R511" s="127" t="str">
        <f>IF(K511="","",K511/VLOOKUP('Table 3'!A511,'Table 1'!$A$3:$E$999,5,FALSE))</f>
        <v/>
      </c>
      <c r="S511" s="57" t="s">
        <v>23</v>
      </c>
      <c r="T511" s="51" t="str">
        <f>IF(M511="","",M511/VLOOKUP(A511,'Table 1'!$A$3:$E$999,5,FALSE))</f>
        <v/>
      </c>
    </row>
    <row r="512" spans="1:20" s="139" customFormat="1" x14ac:dyDescent="0.2">
      <c r="A512" s="113"/>
      <c r="B512" s="113"/>
      <c r="C512" s="31" t="str">
        <f>IF(A512="","",LOOKUP(A512,'Table 1'!$A$3:$A$9999,'Table 1'!$I$3:$I$9999))</f>
        <v/>
      </c>
      <c r="D512" s="120"/>
      <c r="E512" s="66" t="s">
        <v>23</v>
      </c>
      <c r="F512" s="79"/>
      <c r="G512" s="70" t="str">
        <f t="shared" si="2198"/>
        <v/>
      </c>
      <c r="H512" s="76" t="str">
        <f t="shared" ref="H512" si="2374">IF(D512="","",AVERAGE(D512:D516))</f>
        <v/>
      </c>
      <c r="I512" s="76" t="str">
        <f t="shared" ref="I512" si="2375">IF(D512="","",_xlfn.STDEV.S(D512:D516))</f>
        <v/>
      </c>
      <c r="J512" s="76" t="str">
        <f t="shared" si="2201"/>
        <v/>
      </c>
      <c r="K512" s="131" t="str">
        <f>IF(D512="","",D512*'Table 2'!D512)</f>
        <v/>
      </c>
      <c r="L512" s="66" t="s">
        <v>23</v>
      </c>
      <c r="M512" s="134" t="str">
        <f>IF(D512="","",F512*'Table 2'!D512)</f>
        <v/>
      </c>
      <c r="N512" s="70" t="str">
        <f t="shared" si="2202"/>
        <v/>
      </c>
      <c r="O512" s="15" t="str">
        <f t="shared" ref="O512" si="2376">IF(D512="","",AVERAGE(K512:K516))</f>
        <v/>
      </c>
      <c r="P512" s="15" t="str">
        <f t="shared" ref="P512" si="2377">IF(D512="","",_xlfn.STDEV.S(K512:K516))</f>
        <v/>
      </c>
      <c r="Q512" s="10" t="str">
        <f t="shared" si="2205"/>
        <v/>
      </c>
      <c r="R512" s="137" t="str">
        <f>IF(K512="","",K512/VLOOKUP('Table 3'!A512,'Table 1'!$A$3:$E$999,5,FALSE))</f>
        <v/>
      </c>
      <c r="S512" s="59" t="s">
        <v>23</v>
      </c>
      <c r="T512" s="53" t="str">
        <f>IF(M512="","",M512/VLOOKUP(A512,'Table 1'!$A$3:$E$999,5,FALSE))</f>
        <v/>
      </c>
    </row>
    <row r="513" spans="1:20" s="139" customFormat="1" x14ac:dyDescent="0.2">
      <c r="A513" s="30" t="str">
        <f t="shared" ref="A513" si="2378">IF(A512="","",A512)</f>
        <v/>
      </c>
      <c r="B513" s="30"/>
      <c r="C513" s="30" t="str">
        <f>IF(A513="","",LOOKUP(A513,'Table 1'!$A$3:$A$9999,'Table 1'!$I$3:$I$9999))</f>
        <v/>
      </c>
      <c r="D513" s="121"/>
      <c r="E513" s="68" t="s">
        <v>23</v>
      </c>
      <c r="F513" s="80"/>
      <c r="G513" s="71" t="str">
        <f t="shared" si="2198"/>
        <v/>
      </c>
      <c r="H513" s="77" t="str">
        <f t="shared" ref="H513" si="2379">IF(D513="","",AVERAGE(D512:D516))</f>
        <v/>
      </c>
      <c r="I513" s="94" t="str">
        <f t="shared" ref="I513" si="2380">IF(D513="","",_xlfn.STDEV.S(D512:D516))</f>
        <v/>
      </c>
      <c r="J513" s="77" t="str">
        <f t="shared" si="2201"/>
        <v/>
      </c>
      <c r="K513" s="132" t="str">
        <f>IF(D513="","",D513*'Table 2'!D513)</f>
        <v/>
      </c>
      <c r="L513" s="68" t="s">
        <v>23</v>
      </c>
      <c r="M513" s="135" t="str">
        <f>IF(D513="","",F513*'Table 2'!D513)</f>
        <v/>
      </c>
      <c r="N513" s="71" t="str">
        <f t="shared" si="2202"/>
        <v/>
      </c>
      <c r="O513" s="14" t="str">
        <f t="shared" ref="O513" si="2381">IF(D513="","",AVERAGE(K512:K516))</f>
        <v/>
      </c>
      <c r="P513" s="73" t="str">
        <f t="shared" ref="P513" si="2382">IF(D513="","",_xlfn.STDEV.S(K512:K516))</f>
        <v/>
      </c>
      <c r="Q513" s="9" t="str">
        <f t="shared" si="2205"/>
        <v/>
      </c>
      <c r="R513" s="126" t="str">
        <f>IF(K513="","",K513/VLOOKUP('Table 3'!A513,'Table 1'!$A$3:$E$999,5,FALSE))</f>
        <v/>
      </c>
      <c r="S513" s="58" t="s">
        <v>23</v>
      </c>
      <c r="T513" s="52" t="str">
        <f>IF(M513="","",M513/VLOOKUP(A513,'Table 1'!$A$3:$E$999,5,FALSE))</f>
        <v/>
      </c>
    </row>
    <row r="514" spans="1:20" s="139" customFormat="1" x14ac:dyDescent="0.2">
      <c r="A514" s="30" t="str">
        <f t="shared" ref="A514" si="2383">IF(A512="","",A512)</f>
        <v/>
      </c>
      <c r="B514" s="30"/>
      <c r="C514" s="30" t="str">
        <f>IF(A514="","",LOOKUP(A514,'Table 1'!$A$3:$A$9999,'Table 1'!$I$3:$I$9999))</f>
        <v/>
      </c>
      <c r="D514" s="121"/>
      <c r="E514" s="68" t="s">
        <v>23</v>
      </c>
      <c r="F514" s="80"/>
      <c r="G514" s="71" t="str">
        <f t="shared" si="2198"/>
        <v/>
      </c>
      <c r="H514" s="77" t="str">
        <f t="shared" ref="H514" si="2384">IF(D514="","",AVERAGE(D512:D516))</f>
        <v/>
      </c>
      <c r="I514" s="94" t="str">
        <f t="shared" ref="I514" si="2385">IF(D514="","",_xlfn.STDEV.S(D512:D516))</f>
        <v/>
      </c>
      <c r="J514" s="77" t="str">
        <f t="shared" si="2201"/>
        <v/>
      </c>
      <c r="K514" s="132" t="str">
        <f>IF(D514="","",D514*'Table 2'!D514)</f>
        <v/>
      </c>
      <c r="L514" s="68" t="s">
        <v>23</v>
      </c>
      <c r="M514" s="135" t="str">
        <f>IF(D514="","",F514*'Table 2'!D514)</f>
        <v/>
      </c>
      <c r="N514" s="71" t="str">
        <f t="shared" si="2202"/>
        <v/>
      </c>
      <c r="O514" s="14" t="str">
        <f t="shared" ref="O514" si="2386">IF(D514="","",AVERAGE(K512:K516))</f>
        <v/>
      </c>
      <c r="P514" s="73" t="str">
        <f t="shared" ref="P514" si="2387">IF(D514="","",_xlfn.STDEV.S(K512:K516))</f>
        <v/>
      </c>
      <c r="Q514" s="9" t="str">
        <f t="shared" si="2205"/>
        <v/>
      </c>
      <c r="R514" s="126" t="str">
        <f>IF(K514="","",K514/VLOOKUP('Table 3'!A514,'Table 1'!$A$3:$E$999,5,FALSE))</f>
        <v/>
      </c>
      <c r="S514" s="58" t="s">
        <v>23</v>
      </c>
      <c r="T514" s="52" t="str">
        <f>IF(M514="","",M514/VLOOKUP(A514,'Table 1'!$A$3:$E$999,5,FALSE))</f>
        <v/>
      </c>
    </row>
    <row r="515" spans="1:20" s="139" customFormat="1" x14ac:dyDescent="0.2">
      <c r="A515" s="30" t="str">
        <f t="shared" ref="A515" si="2388">IF(A512="","",A512)</f>
        <v/>
      </c>
      <c r="B515" s="30"/>
      <c r="C515" s="30" t="str">
        <f>IF(A515="","",LOOKUP(A515,'Table 1'!$A$3:$A$9999,'Table 1'!$I$3:$I$9999))</f>
        <v/>
      </c>
      <c r="D515" s="121"/>
      <c r="E515" s="68" t="s">
        <v>23</v>
      </c>
      <c r="F515" s="80"/>
      <c r="G515" s="71" t="str">
        <f t="shared" si="2198"/>
        <v/>
      </c>
      <c r="H515" s="77" t="str">
        <f t="shared" ref="H515" si="2389">IF(D515="","",AVERAGE(D512:D516))</f>
        <v/>
      </c>
      <c r="I515" s="94" t="str">
        <f t="shared" ref="I515" si="2390">IF(D515="","",_xlfn.STDEV.S(D512:D516))</f>
        <v/>
      </c>
      <c r="J515" s="77" t="str">
        <f t="shared" si="2201"/>
        <v/>
      </c>
      <c r="K515" s="132" t="str">
        <f>IF(D515="","",D515*'Table 2'!D515)</f>
        <v/>
      </c>
      <c r="L515" s="68" t="s">
        <v>23</v>
      </c>
      <c r="M515" s="135" t="str">
        <f>IF(D515="","",F515*'Table 2'!D515)</f>
        <v/>
      </c>
      <c r="N515" s="71" t="str">
        <f t="shared" si="2202"/>
        <v/>
      </c>
      <c r="O515" s="14" t="str">
        <f t="shared" ref="O515" si="2391">IF(D515="","",AVERAGE(K512:K516))</f>
        <v/>
      </c>
      <c r="P515" s="73" t="str">
        <f t="shared" ref="P515" si="2392">IF(D515="","",_xlfn.STDEV.S(K512:K516))</f>
        <v/>
      </c>
      <c r="Q515" s="9" t="str">
        <f t="shared" si="2205"/>
        <v/>
      </c>
      <c r="R515" s="126" t="str">
        <f>IF(K515="","",K515/VLOOKUP('Table 3'!A515,'Table 1'!$A$3:$E$999,5,FALSE))</f>
        <v/>
      </c>
      <c r="S515" s="58" t="s">
        <v>23</v>
      </c>
      <c r="T515" s="52" t="str">
        <f>IF(M515="","",M515/VLOOKUP(A515,'Table 1'!$A$3:$E$999,5,FALSE))</f>
        <v/>
      </c>
    </row>
    <row r="516" spans="1:20" s="139" customFormat="1" ht="16" thickBot="1" x14ac:dyDescent="0.25">
      <c r="A516" s="29" t="str">
        <f t="shared" ref="A516" si="2393">IF(A512="","",A512)</f>
        <v/>
      </c>
      <c r="B516" s="29"/>
      <c r="C516" s="29" t="str">
        <f>IF(A516="","",LOOKUP(A516,'Table 1'!$A$3:$A$9999,'Table 1'!$I$3:$I$9999))</f>
        <v/>
      </c>
      <c r="D516" s="122"/>
      <c r="E516" s="67" t="s">
        <v>23</v>
      </c>
      <c r="F516" s="81"/>
      <c r="G516" s="72" t="str">
        <f t="shared" si="2198"/>
        <v/>
      </c>
      <c r="H516" s="78" t="str">
        <f t="shared" ref="H516" si="2394">IF(D516="","",AVERAGE(D512:D516))</f>
        <v/>
      </c>
      <c r="I516" s="93" t="str">
        <f t="shared" ref="I516" si="2395">IF(D516="","",_xlfn.STDEV.S(D512:D516))</f>
        <v/>
      </c>
      <c r="J516" s="78" t="str">
        <f t="shared" si="2201"/>
        <v/>
      </c>
      <c r="K516" s="133" t="str">
        <f>IF(D516="","",D516*'Table 2'!D516)</f>
        <v/>
      </c>
      <c r="L516" s="67" t="s">
        <v>23</v>
      </c>
      <c r="M516" s="136" t="str">
        <f>IF(D516="","",F516*'Table 2'!D516)</f>
        <v/>
      </c>
      <c r="N516" s="72" t="str">
        <f t="shared" si="2202"/>
        <v/>
      </c>
      <c r="O516" s="13" t="str">
        <f t="shared" ref="O516" si="2396">IF(D516="","",AVERAGE(K512:K516))</f>
        <v/>
      </c>
      <c r="P516" s="74" t="str">
        <f t="shared" ref="P516" si="2397">IF(D516="","",_xlfn.STDEV.S(K512:K516))</f>
        <v/>
      </c>
      <c r="Q516" s="8" t="str">
        <f t="shared" si="2205"/>
        <v/>
      </c>
      <c r="R516" s="127" t="str">
        <f>IF(K516="","",K516/VLOOKUP('Table 3'!A516,'Table 1'!$A$3:$E$999,5,FALSE))</f>
        <v/>
      </c>
      <c r="S516" s="57" t="s">
        <v>23</v>
      </c>
      <c r="T516" s="51" t="str">
        <f>IF(M516="","",M516/VLOOKUP(A516,'Table 1'!$A$3:$E$999,5,FALSE))</f>
        <v/>
      </c>
    </row>
    <row r="517" spans="1:20" s="139" customFormat="1" x14ac:dyDescent="0.2">
      <c r="A517" s="113"/>
      <c r="B517" s="113"/>
      <c r="C517" s="31" t="str">
        <f>IF(A517="","",LOOKUP(A517,'Table 1'!$A$3:$A$9999,'Table 1'!$I$3:$I$9999))</f>
        <v/>
      </c>
      <c r="D517" s="120"/>
      <c r="E517" s="66" t="s">
        <v>23</v>
      </c>
      <c r="F517" s="79"/>
      <c r="G517" s="70" t="str">
        <f t="shared" si="2198"/>
        <v/>
      </c>
      <c r="H517" s="76" t="str">
        <f t="shared" ref="H517" si="2398">IF(D517="","",AVERAGE(D517:D521))</f>
        <v/>
      </c>
      <c r="I517" s="76" t="str">
        <f t="shared" ref="I517" si="2399">IF(D517="","",_xlfn.STDEV.S(D517:D521))</f>
        <v/>
      </c>
      <c r="J517" s="76" t="str">
        <f t="shared" si="2201"/>
        <v/>
      </c>
      <c r="K517" s="131" t="str">
        <f>IF(D517="","",D517*'Table 2'!D517)</f>
        <v/>
      </c>
      <c r="L517" s="66" t="s">
        <v>23</v>
      </c>
      <c r="M517" s="134" t="str">
        <f>IF(D517="","",F517*'Table 2'!D517)</f>
        <v/>
      </c>
      <c r="N517" s="70" t="str">
        <f t="shared" si="2202"/>
        <v/>
      </c>
      <c r="O517" s="15" t="str">
        <f t="shared" ref="O517" si="2400">IF(D517="","",AVERAGE(K517:K521))</f>
        <v/>
      </c>
      <c r="P517" s="15" t="str">
        <f t="shared" ref="P517" si="2401">IF(D517="","",_xlfn.STDEV.S(K517:K521))</f>
        <v/>
      </c>
      <c r="Q517" s="10" t="str">
        <f t="shared" si="2205"/>
        <v/>
      </c>
      <c r="R517" s="137" t="str">
        <f>IF(K517="","",K517/VLOOKUP('Table 3'!A517,'Table 1'!$A$3:$E$999,5,FALSE))</f>
        <v/>
      </c>
      <c r="S517" s="59" t="s">
        <v>23</v>
      </c>
      <c r="T517" s="53" t="str">
        <f>IF(M517="","",M517/VLOOKUP(A517,'Table 1'!$A$3:$E$999,5,FALSE))</f>
        <v/>
      </c>
    </row>
    <row r="518" spans="1:20" s="139" customFormat="1" x14ac:dyDescent="0.2">
      <c r="A518" s="30" t="str">
        <f t="shared" ref="A518" si="2402">IF(A517="","",A517)</f>
        <v/>
      </c>
      <c r="B518" s="30"/>
      <c r="C518" s="30" t="str">
        <f>IF(A518="","",LOOKUP(A518,'Table 1'!$A$3:$A$9999,'Table 1'!$I$3:$I$9999))</f>
        <v/>
      </c>
      <c r="D518" s="121"/>
      <c r="E518" s="68" t="s">
        <v>23</v>
      </c>
      <c r="F518" s="80"/>
      <c r="G518" s="71" t="str">
        <f t="shared" si="2198"/>
        <v/>
      </c>
      <c r="H518" s="77" t="str">
        <f t="shared" ref="H518" si="2403">IF(D518="","",AVERAGE(D517:D521))</f>
        <v/>
      </c>
      <c r="I518" s="94" t="str">
        <f t="shared" ref="I518" si="2404">IF(D518="","",_xlfn.STDEV.S(D517:D521))</f>
        <v/>
      </c>
      <c r="J518" s="77" t="str">
        <f t="shared" si="2201"/>
        <v/>
      </c>
      <c r="K518" s="132" t="str">
        <f>IF(D518="","",D518*'Table 2'!D518)</f>
        <v/>
      </c>
      <c r="L518" s="68" t="s">
        <v>23</v>
      </c>
      <c r="M518" s="135" t="str">
        <f>IF(D518="","",F518*'Table 2'!D518)</f>
        <v/>
      </c>
      <c r="N518" s="71" t="str">
        <f t="shared" si="2202"/>
        <v/>
      </c>
      <c r="O518" s="14" t="str">
        <f t="shared" ref="O518" si="2405">IF(D518="","",AVERAGE(K517:K521))</f>
        <v/>
      </c>
      <c r="P518" s="73" t="str">
        <f t="shared" ref="P518" si="2406">IF(D518="","",_xlfn.STDEV.S(K517:K521))</f>
        <v/>
      </c>
      <c r="Q518" s="9" t="str">
        <f t="shared" si="2205"/>
        <v/>
      </c>
      <c r="R518" s="126" t="str">
        <f>IF(K518="","",K518/VLOOKUP('Table 3'!A518,'Table 1'!$A$3:$E$999,5,FALSE))</f>
        <v/>
      </c>
      <c r="S518" s="58" t="s">
        <v>23</v>
      </c>
      <c r="T518" s="52" t="str">
        <f>IF(M518="","",M518/VLOOKUP(A518,'Table 1'!$A$3:$E$999,5,FALSE))</f>
        <v/>
      </c>
    </row>
    <row r="519" spans="1:20" s="139" customFormat="1" x14ac:dyDescent="0.2">
      <c r="A519" s="30" t="str">
        <f t="shared" ref="A519" si="2407">IF(A517="","",A517)</f>
        <v/>
      </c>
      <c r="B519" s="30"/>
      <c r="C519" s="30" t="str">
        <f>IF(A519="","",LOOKUP(A519,'Table 1'!$A$3:$A$9999,'Table 1'!$I$3:$I$9999))</f>
        <v/>
      </c>
      <c r="D519" s="121"/>
      <c r="E519" s="68" t="s">
        <v>23</v>
      </c>
      <c r="F519" s="80"/>
      <c r="G519" s="71" t="str">
        <f t="shared" si="2198"/>
        <v/>
      </c>
      <c r="H519" s="77" t="str">
        <f t="shared" ref="H519" si="2408">IF(D519="","",AVERAGE(D517:D521))</f>
        <v/>
      </c>
      <c r="I519" s="94" t="str">
        <f t="shared" ref="I519" si="2409">IF(D519="","",_xlfn.STDEV.S(D517:D521))</f>
        <v/>
      </c>
      <c r="J519" s="77" t="str">
        <f t="shared" si="2201"/>
        <v/>
      </c>
      <c r="K519" s="132" t="str">
        <f>IF(D519="","",D519*'Table 2'!D519)</f>
        <v/>
      </c>
      <c r="L519" s="68" t="s">
        <v>23</v>
      </c>
      <c r="M519" s="135" t="str">
        <f>IF(D519="","",F519*'Table 2'!D519)</f>
        <v/>
      </c>
      <c r="N519" s="71" t="str">
        <f t="shared" si="2202"/>
        <v/>
      </c>
      <c r="O519" s="14" t="str">
        <f t="shared" ref="O519" si="2410">IF(D519="","",AVERAGE(K517:K521))</f>
        <v/>
      </c>
      <c r="P519" s="73" t="str">
        <f t="shared" ref="P519" si="2411">IF(D519="","",_xlfn.STDEV.S(K517:K521))</f>
        <v/>
      </c>
      <c r="Q519" s="9" t="str">
        <f t="shared" si="2205"/>
        <v/>
      </c>
      <c r="R519" s="126" t="str">
        <f>IF(K519="","",K519/VLOOKUP('Table 3'!A519,'Table 1'!$A$3:$E$999,5,FALSE))</f>
        <v/>
      </c>
      <c r="S519" s="58" t="s">
        <v>23</v>
      </c>
      <c r="T519" s="52" t="str">
        <f>IF(M519="","",M519/VLOOKUP(A519,'Table 1'!$A$3:$E$999,5,FALSE))</f>
        <v/>
      </c>
    </row>
    <row r="520" spans="1:20" s="139" customFormat="1" x14ac:dyDescent="0.2">
      <c r="A520" s="30" t="str">
        <f t="shared" ref="A520" si="2412">IF(A517="","",A517)</f>
        <v/>
      </c>
      <c r="B520" s="30"/>
      <c r="C520" s="30" t="str">
        <f>IF(A520="","",LOOKUP(A520,'Table 1'!$A$3:$A$9999,'Table 1'!$I$3:$I$9999))</f>
        <v/>
      </c>
      <c r="D520" s="121"/>
      <c r="E520" s="68" t="s">
        <v>23</v>
      </c>
      <c r="F520" s="80"/>
      <c r="G520" s="71" t="str">
        <f t="shared" si="2198"/>
        <v/>
      </c>
      <c r="H520" s="77" t="str">
        <f t="shared" ref="H520" si="2413">IF(D520="","",AVERAGE(D517:D521))</f>
        <v/>
      </c>
      <c r="I520" s="94" t="str">
        <f t="shared" ref="I520" si="2414">IF(D520="","",_xlfn.STDEV.S(D517:D521))</f>
        <v/>
      </c>
      <c r="J520" s="77" t="str">
        <f t="shared" si="2201"/>
        <v/>
      </c>
      <c r="K520" s="132" t="str">
        <f>IF(D520="","",D520*'Table 2'!D520)</f>
        <v/>
      </c>
      <c r="L520" s="68" t="s">
        <v>23</v>
      </c>
      <c r="M520" s="135" t="str">
        <f>IF(D520="","",F520*'Table 2'!D520)</f>
        <v/>
      </c>
      <c r="N520" s="71" t="str">
        <f t="shared" si="2202"/>
        <v/>
      </c>
      <c r="O520" s="14" t="str">
        <f t="shared" ref="O520" si="2415">IF(D520="","",AVERAGE(K517:K521))</f>
        <v/>
      </c>
      <c r="P520" s="73" t="str">
        <f t="shared" ref="P520" si="2416">IF(D520="","",_xlfn.STDEV.S(K517:K521))</f>
        <v/>
      </c>
      <c r="Q520" s="9" t="str">
        <f t="shared" si="2205"/>
        <v/>
      </c>
      <c r="R520" s="126" t="str">
        <f>IF(K520="","",K520/VLOOKUP('Table 3'!A520,'Table 1'!$A$3:$E$999,5,FALSE))</f>
        <v/>
      </c>
      <c r="S520" s="58" t="s">
        <v>23</v>
      </c>
      <c r="T520" s="52" t="str">
        <f>IF(M520="","",M520/VLOOKUP(A520,'Table 1'!$A$3:$E$999,5,FALSE))</f>
        <v/>
      </c>
    </row>
    <row r="521" spans="1:20" s="139" customFormat="1" ht="16" thickBot="1" x14ac:dyDescent="0.25">
      <c r="A521" s="29" t="str">
        <f t="shared" ref="A521" si="2417">IF(A517="","",A517)</f>
        <v/>
      </c>
      <c r="B521" s="29"/>
      <c r="C521" s="29" t="str">
        <f>IF(A521="","",LOOKUP(A521,'Table 1'!$A$3:$A$9999,'Table 1'!$I$3:$I$9999))</f>
        <v/>
      </c>
      <c r="D521" s="122"/>
      <c r="E521" s="67" t="s">
        <v>23</v>
      </c>
      <c r="F521" s="81"/>
      <c r="G521" s="72" t="str">
        <f t="shared" si="2198"/>
        <v/>
      </c>
      <c r="H521" s="78" t="str">
        <f t="shared" ref="H521" si="2418">IF(D521="","",AVERAGE(D517:D521))</f>
        <v/>
      </c>
      <c r="I521" s="93" t="str">
        <f t="shared" ref="I521" si="2419">IF(D521="","",_xlfn.STDEV.S(D517:D521))</f>
        <v/>
      </c>
      <c r="J521" s="78" t="str">
        <f t="shared" si="2201"/>
        <v/>
      </c>
      <c r="K521" s="133" t="str">
        <f>IF(D521="","",D521*'Table 2'!D521)</f>
        <v/>
      </c>
      <c r="L521" s="67" t="s">
        <v>23</v>
      </c>
      <c r="M521" s="136" t="str">
        <f>IF(D521="","",F521*'Table 2'!D521)</f>
        <v/>
      </c>
      <c r="N521" s="72" t="str">
        <f t="shared" si="2202"/>
        <v/>
      </c>
      <c r="O521" s="13" t="str">
        <f t="shared" ref="O521" si="2420">IF(D521="","",AVERAGE(K517:K521))</f>
        <v/>
      </c>
      <c r="P521" s="74" t="str">
        <f t="shared" ref="P521" si="2421">IF(D521="","",_xlfn.STDEV.S(K517:K521))</f>
        <v/>
      </c>
      <c r="Q521" s="8" t="str">
        <f t="shared" si="2205"/>
        <v/>
      </c>
      <c r="R521" s="127" t="str">
        <f>IF(K521="","",K521/VLOOKUP('Table 3'!A521,'Table 1'!$A$3:$E$999,5,FALSE))</f>
        <v/>
      </c>
      <c r="S521" s="57" t="s">
        <v>23</v>
      </c>
      <c r="T521" s="51" t="str">
        <f>IF(M521="","",M521/VLOOKUP(A521,'Table 1'!$A$3:$E$999,5,FALSE))</f>
        <v/>
      </c>
    </row>
    <row r="522" spans="1:20" s="139" customFormat="1" x14ac:dyDescent="0.2">
      <c r="A522" s="113"/>
      <c r="B522" s="113"/>
      <c r="C522" s="31" t="str">
        <f>IF(A522="","",LOOKUP(A522,'Table 1'!$A$3:$A$9999,'Table 1'!$I$3:$I$9999))</f>
        <v/>
      </c>
      <c r="D522" s="120"/>
      <c r="E522" s="66" t="s">
        <v>23</v>
      </c>
      <c r="F522" s="79"/>
      <c r="G522" s="70" t="str">
        <f t="shared" si="2198"/>
        <v/>
      </c>
      <c r="H522" s="76" t="str">
        <f t="shared" ref="H522" si="2422">IF(D522="","",AVERAGE(D522:D526))</f>
        <v/>
      </c>
      <c r="I522" s="76" t="str">
        <f t="shared" ref="I522" si="2423">IF(D522="","",_xlfn.STDEV.S(D522:D526))</f>
        <v/>
      </c>
      <c r="J522" s="76" t="str">
        <f t="shared" si="2201"/>
        <v/>
      </c>
      <c r="K522" s="131" t="str">
        <f>IF(D522="","",D522*'Table 2'!D522)</f>
        <v/>
      </c>
      <c r="L522" s="66" t="s">
        <v>23</v>
      </c>
      <c r="M522" s="134" t="str">
        <f>IF(D522="","",F522*'Table 2'!D522)</f>
        <v/>
      </c>
      <c r="N522" s="70" t="str">
        <f t="shared" si="2202"/>
        <v/>
      </c>
      <c r="O522" s="15" t="str">
        <f t="shared" ref="O522" si="2424">IF(D522="","",AVERAGE(K522:K526))</f>
        <v/>
      </c>
      <c r="P522" s="15" t="str">
        <f t="shared" ref="P522" si="2425">IF(D522="","",_xlfn.STDEV.S(K522:K526))</f>
        <v/>
      </c>
      <c r="Q522" s="10" t="str">
        <f t="shared" si="2205"/>
        <v/>
      </c>
      <c r="R522" s="137" t="str">
        <f>IF(K522="","",K522/VLOOKUP('Table 3'!A522,'Table 1'!$A$3:$E$999,5,FALSE))</f>
        <v/>
      </c>
      <c r="S522" s="59" t="s">
        <v>23</v>
      </c>
      <c r="T522" s="53" t="str">
        <f>IF(M522="","",M522/VLOOKUP(A522,'Table 1'!$A$3:$E$999,5,FALSE))</f>
        <v/>
      </c>
    </row>
    <row r="523" spans="1:20" s="139" customFormat="1" x14ac:dyDescent="0.2">
      <c r="A523" s="30" t="str">
        <f t="shared" ref="A523" si="2426">IF(A522="","",A522)</f>
        <v/>
      </c>
      <c r="B523" s="30"/>
      <c r="C523" s="30" t="str">
        <f>IF(A523="","",LOOKUP(A523,'Table 1'!$A$3:$A$9999,'Table 1'!$I$3:$I$9999))</f>
        <v/>
      </c>
      <c r="D523" s="121"/>
      <c r="E523" s="68" t="s">
        <v>23</v>
      </c>
      <c r="F523" s="80"/>
      <c r="G523" s="71" t="str">
        <f t="shared" si="2198"/>
        <v/>
      </c>
      <c r="H523" s="77" t="str">
        <f t="shared" ref="H523" si="2427">IF(D523="","",AVERAGE(D522:D526))</f>
        <v/>
      </c>
      <c r="I523" s="94" t="str">
        <f t="shared" ref="I523" si="2428">IF(D523="","",_xlfn.STDEV.S(D522:D526))</f>
        <v/>
      </c>
      <c r="J523" s="77" t="str">
        <f t="shared" si="2201"/>
        <v/>
      </c>
      <c r="K523" s="132" t="str">
        <f>IF(D523="","",D523*'Table 2'!D523)</f>
        <v/>
      </c>
      <c r="L523" s="68" t="s">
        <v>23</v>
      </c>
      <c r="M523" s="135" t="str">
        <f>IF(D523="","",F523*'Table 2'!D523)</f>
        <v/>
      </c>
      <c r="N523" s="71" t="str">
        <f t="shared" si="2202"/>
        <v/>
      </c>
      <c r="O523" s="14" t="str">
        <f t="shared" ref="O523" si="2429">IF(D523="","",AVERAGE(K522:K526))</f>
        <v/>
      </c>
      <c r="P523" s="73" t="str">
        <f t="shared" ref="P523" si="2430">IF(D523="","",_xlfn.STDEV.S(K522:K526))</f>
        <v/>
      </c>
      <c r="Q523" s="9" t="str">
        <f t="shared" si="2205"/>
        <v/>
      </c>
      <c r="R523" s="126" t="str">
        <f>IF(K523="","",K523/VLOOKUP('Table 3'!A523,'Table 1'!$A$3:$E$999,5,FALSE))</f>
        <v/>
      </c>
      <c r="S523" s="58" t="s">
        <v>23</v>
      </c>
      <c r="T523" s="52" t="str">
        <f>IF(M523="","",M523/VLOOKUP(A523,'Table 1'!$A$3:$E$999,5,FALSE))</f>
        <v/>
      </c>
    </row>
    <row r="524" spans="1:20" s="139" customFormat="1" x14ac:dyDescent="0.2">
      <c r="A524" s="30" t="str">
        <f t="shared" ref="A524" si="2431">IF(A522="","",A522)</f>
        <v/>
      </c>
      <c r="B524" s="30"/>
      <c r="C524" s="30" t="str">
        <f>IF(A524="","",LOOKUP(A524,'Table 1'!$A$3:$A$9999,'Table 1'!$I$3:$I$9999))</f>
        <v/>
      </c>
      <c r="D524" s="121"/>
      <c r="E524" s="68" t="s">
        <v>23</v>
      </c>
      <c r="F524" s="80"/>
      <c r="G524" s="71" t="str">
        <f t="shared" si="2198"/>
        <v/>
      </c>
      <c r="H524" s="77" t="str">
        <f t="shared" ref="H524" si="2432">IF(D524="","",AVERAGE(D522:D526))</f>
        <v/>
      </c>
      <c r="I524" s="94" t="str">
        <f t="shared" ref="I524" si="2433">IF(D524="","",_xlfn.STDEV.S(D522:D526))</f>
        <v/>
      </c>
      <c r="J524" s="77" t="str">
        <f t="shared" si="2201"/>
        <v/>
      </c>
      <c r="K524" s="132" t="str">
        <f>IF(D524="","",D524*'Table 2'!D524)</f>
        <v/>
      </c>
      <c r="L524" s="68" t="s">
        <v>23</v>
      </c>
      <c r="M524" s="135" t="str">
        <f>IF(D524="","",F524*'Table 2'!D524)</f>
        <v/>
      </c>
      <c r="N524" s="71" t="str">
        <f t="shared" si="2202"/>
        <v/>
      </c>
      <c r="O524" s="14" t="str">
        <f t="shared" ref="O524" si="2434">IF(D524="","",AVERAGE(K522:K526))</f>
        <v/>
      </c>
      <c r="P524" s="73" t="str">
        <f t="shared" ref="P524" si="2435">IF(D524="","",_xlfn.STDEV.S(K522:K526))</f>
        <v/>
      </c>
      <c r="Q524" s="9" t="str">
        <f t="shared" si="2205"/>
        <v/>
      </c>
      <c r="R524" s="126" t="str">
        <f>IF(K524="","",K524/VLOOKUP('Table 3'!A524,'Table 1'!$A$3:$E$999,5,FALSE))</f>
        <v/>
      </c>
      <c r="S524" s="58" t="s">
        <v>23</v>
      </c>
      <c r="T524" s="52" t="str">
        <f>IF(M524="","",M524/VLOOKUP(A524,'Table 1'!$A$3:$E$999,5,FALSE))</f>
        <v/>
      </c>
    </row>
    <row r="525" spans="1:20" s="139" customFormat="1" x14ac:dyDescent="0.2">
      <c r="A525" s="30" t="str">
        <f t="shared" ref="A525" si="2436">IF(A522="","",A522)</f>
        <v/>
      </c>
      <c r="B525" s="30"/>
      <c r="C525" s="30" t="str">
        <f>IF(A525="","",LOOKUP(A525,'Table 1'!$A$3:$A$9999,'Table 1'!$I$3:$I$9999))</f>
        <v/>
      </c>
      <c r="D525" s="121"/>
      <c r="E525" s="68" t="s">
        <v>23</v>
      </c>
      <c r="F525" s="80"/>
      <c r="G525" s="71" t="str">
        <f t="shared" si="2198"/>
        <v/>
      </c>
      <c r="H525" s="77" t="str">
        <f t="shared" ref="H525" si="2437">IF(D525="","",AVERAGE(D522:D526))</f>
        <v/>
      </c>
      <c r="I525" s="94" t="str">
        <f t="shared" ref="I525" si="2438">IF(D525="","",_xlfn.STDEV.S(D522:D526))</f>
        <v/>
      </c>
      <c r="J525" s="77" t="str">
        <f t="shared" si="2201"/>
        <v/>
      </c>
      <c r="K525" s="132" t="str">
        <f>IF(D525="","",D525*'Table 2'!D525)</f>
        <v/>
      </c>
      <c r="L525" s="68" t="s">
        <v>23</v>
      </c>
      <c r="M525" s="135" t="str">
        <f>IF(D525="","",F525*'Table 2'!D525)</f>
        <v/>
      </c>
      <c r="N525" s="71" t="str">
        <f t="shared" si="2202"/>
        <v/>
      </c>
      <c r="O525" s="14" t="str">
        <f t="shared" ref="O525" si="2439">IF(D525="","",AVERAGE(K522:K526))</f>
        <v/>
      </c>
      <c r="P525" s="73" t="str">
        <f t="shared" ref="P525" si="2440">IF(D525="","",_xlfn.STDEV.S(K522:K526))</f>
        <v/>
      </c>
      <c r="Q525" s="9" t="str">
        <f t="shared" si="2205"/>
        <v/>
      </c>
      <c r="R525" s="126" t="str">
        <f>IF(K525="","",K525/VLOOKUP('Table 3'!A525,'Table 1'!$A$3:$E$999,5,FALSE))</f>
        <v/>
      </c>
      <c r="S525" s="58" t="s">
        <v>23</v>
      </c>
      <c r="T525" s="52" t="str">
        <f>IF(M525="","",M525/VLOOKUP(A525,'Table 1'!$A$3:$E$999,5,FALSE))</f>
        <v/>
      </c>
    </row>
    <row r="526" spans="1:20" s="139" customFormat="1" ht="16" thickBot="1" x14ac:dyDescent="0.25">
      <c r="A526" s="29" t="str">
        <f t="shared" ref="A526" si="2441">IF(A522="","",A522)</f>
        <v/>
      </c>
      <c r="B526" s="29"/>
      <c r="C526" s="29" t="str">
        <f>IF(A526="","",LOOKUP(A526,'Table 1'!$A$3:$A$9999,'Table 1'!$I$3:$I$9999))</f>
        <v/>
      </c>
      <c r="D526" s="122"/>
      <c r="E526" s="67" t="s">
        <v>23</v>
      </c>
      <c r="F526" s="81"/>
      <c r="G526" s="72" t="str">
        <f t="shared" si="2198"/>
        <v/>
      </c>
      <c r="H526" s="78" t="str">
        <f t="shared" ref="H526" si="2442">IF(D526="","",AVERAGE(D522:D526))</f>
        <v/>
      </c>
      <c r="I526" s="93" t="str">
        <f t="shared" ref="I526" si="2443">IF(D526="","",_xlfn.STDEV.S(D522:D526))</f>
        <v/>
      </c>
      <c r="J526" s="78" t="str">
        <f t="shared" si="2201"/>
        <v/>
      </c>
      <c r="K526" s="133" t="str">
        <f>IF(D526="","",D526*'Table 2'!D526)</f>
        <v/>
      </c>
      <c r="L526" s="67" t="s">
        <v>23</v>
      </c>
      <c r="M526" s="136" t="str">
        <f>IF(D526="","",F526*'Table 2'!D526)</f>
        <v/>
      </c>
      <c r="N526" s="72" t="str">
        <f t="shared" si="2202"/>
        <v/>
      </c>
      <c r="O526" s="13" t="str">
        <f t="shared" ref="O526" si="2444">IF(D526="","",AVERAGE(K522:K526))</f>
        <v/>
      </c>
      <c r="P526" s="74" t="str">
        <f t="shared" ref="P526" si="2445">IF(D526="","",_xlfn.STDEV.S(K522:K526))</f>
        <v/>
      </c>
      <c r="Q526" s="8" t="str">
        <f t="shared" si="2205"/>
        <v/>
      </c>
      <c r="R526" s="127" t="str">
        <f>IF(K526="","",K526/VLOOKUP('Table 3'!A526,'Table 1'!$A$3:$E$999,5,FALSE))</f>
        <v/>
      </c>
      <c r="S526" s="57" t="s">
        <v>23</v>
      </c>
      <c r="T526" s="51" t="str">
        <f>IF(M526="","",M526/VLOOKUP(A526,'Table 1'!$A$3:$E$999,5,FALSE))</f>
        <v/>
      </c>
    </row>
    <row r="527" spans="1:20" s="139" customFormat="1" x14ac:dyDescent="0.2">
      <c r="A527" s="113"/>
      <c r="B527" s="113"/>
      <c r="C527" s="31" t="str">
        <f>IF(A527="","",LOOKUP(A527,'Table 1'!$A$3:$A$9999,'Table 1'!$I$3:$I$9999))</f>
        <v/>
      </c>
      <c r="D527" s="120"/>
      <c r="E527" s="66" t="s">
        <v>23</v>
      </c>
      <c r="F527" s="79"/>
      <c r="G527" s="70" t="str">
        <f t="shared" si="2198"/>
        <v/>
      </c>
      <c r="H527" s="76" t="str">
        <f t="shared" ref="H527" si="2446">IF(D527="","",AVERAGE(D527:D531))</f>
        <v/>
      </c>
      <c r="I527" s="76" t="str">
        <f t="shared" ref="I527" si="2447">IF(D527="","",_xlfn.STDEV.S(D527:D531))</f>
        <v/>
      </c>
      <c r="J527" s="76" t="str">
        <f t="shared" si="2201"/>
        <v/>
      </c>
      <c r="K527" s="131" t="str">
        <f>IF(D527="","",D527*'Table 2'!D527)</f>
        <v/>
      </c>
      <c r="L527" s="66" t="s">
        <v>23</v>
      </c>
      <c r="M527" s="134" t="str">
        <f>IF(D527="","",F527*'Table 2'!D527)</f>
        <v/>
      </c>
      <c r="N527" s="70" t="str">
        <f t="shared" si="2202"/>
        <v/>
      </c>
      <c r="O527" s="15" t="str">
        <f t="shared" ref="O527" si="2448">IF(D527="","",AVERAGE(K527:K531))</f>
        <v/>
      </c>
      <c r="P527" s="15" t="str">
        <f t="shared" ref="P527" si="2449">IF(D527="","",_xlfn.STDEV.S(K527:K531))</f>
        <v/>
      </c>
      <c r="Q527" s="10" t="str">
        <f t="shared" si="2205"/>
        <v/>
      </c>
      <c r="R527" s="137" t="str">
        <f>IF(K527="","",K527/VLOOKUP('Table 3'!A527,'Table 1'!$A$3:$E$999,5,FALSE))</f>
        <v/>
      </c>
      <c r="S527" s="59" t="s">
        <v>23</v>
      </c>
      <c r="T527" s="53" t="str">
        <f>IF(M527="","",M527/VLOOKUP(A527,'Table 1'!$A$3:$E$999,5,FALSE))</f>
        <v/>
      </c>
    </row>
    <row r="528" spans="1:20" s="139" customFormat="1" x14ac:dyDescent="0.2">
      <c r="A528" s="30" t="str">
        <f t="shared" ref="A528" si="2450">IF(A527="","",A527)</f>
        <v/>
      </c>
      <c r="B528" s="30"/>
      <c r="C528" s="30" t="str">
        <f>IF(A528="","",LOOKUP(A528,'Table 1'!$A$3:$A$9999,'Table 1'!$I$3:$I$9999))</f>
        <v/>
      </c>
      <c r="D528" s="121"/>
      <c r="E528" s="68" t="s">
        <v>23</v>
      </c>
      <c r="F528" s="80"/>
      <c r="G528" s="71" t="str">
        <f t="shared" si="2198"/>
        <v/>
      </c>
      <c r="H528" s="77" t="str">
        <f t="shared" ref="H528" si="2451">IF(D528="","",AVERAGE(D527:D531))</f>
        <v/>
      </c>
      <c r="I528" s="94" t="str">
        <f t="shared" ref="I528" si="2452">IF(D528="","",_xlfn.STDEV.S(D527:D531))</f>
        <v/>
      </c>
      <c r="J528" s="77" t="str">
        <f t="shared" si="2201"/>
        <v/>
      </c>
      <c r="K528" s="132" t="str">
        <f>IF(D528="","",D528*'Table 2'!D528)</f>
        <v/>
      </c>
      <c r="L528" s="68" t="s">
        <v>23</v>
      </c>
      <c r="M528" s="135" t="str">
        <f>IF(D528="","",F528*'Table 2'!D528)</f>
        <v/>
      </c>
      <c r="N528" s="71" t="str">
        <f t="shared" si="2202"/>
        <v/>
      </c>
      <c r="O528" s="14" t="str">
        <f t="shared" ref="O528" si="2453">IF(D528="","",AVERAGE(K527:K531))</f>
        <v/>
      </c>
      <c r="P528" s="73" t="str">
        <f t="shared" ref="P528" si="2454">IF(D528="","",_xlfn.STDEV.S(K527:K531))</f>
        <v/>
      </c>
      <c r="Q528" s="9" t="str">
        <f t="shared" si="2205"/>
        <v/>
      </c>
      <c r="R528" s="126" t="str">
        <f>IF(K528="","",K528/VLOOKUP('Table 3'!A528,'Table 1'!$A$3:$E$999,5,FALSE))</f>
        <v/>
      </c>
      <c r="S528" s="58" t="s">
        <v>23</v>
      </c>
      <c r="T528" s="52" t="str">
        <f>IF(M528="","",M528/VLOOKUP(A528,'Table 1'!$A$3:$E$999,5,FALSE))</f>
        <v/>
      </c>
    </row>
    <row r="529" spans="1:20" s="139" customFormat="1" x14ac:dyDescent="0.2">
      <c r="A529" s="30" t="str">
        <f t="shared" ref="A529" si="2455">IF(A527="","",A527)</f>
        <v/>
      </c>
      <c r="B529" s="30"/>
      <c r="C529" s="30" t="str">
        <f>IF(A529="","",LOOKUP(A529,'Table 1'!$A$3:$A$9999,'Table 1'!$I$3:$I$9999))</f>
        <v/>
      </c>
      <c r="D529" s="121"/>
      <c r="E529" s="68" t="s">
        <v>23</v>
      </c>
      <c r="F529" s="80"/>
      <c r="G529" s="71" t="str">
        <f t="shared" si="2198"/>
        <v/>
      </c>
      <c r="H529" s="77" t="str">
        <f t="shared" ref="H529" si="2456">IF(D529="","",AVERAGE(D527:D531))</f>
        <v/>
      </c>
      <c r="I529" s="94" t="str">
        <f t="shared" ref="I529" si="2457">IF(D529="","",_xlfn.STDEV.S(D527:D531))</f>
        <v/>
      </c>
      <c r="J529" s="77" t="str">
        <f t="shared" si="2201"/>
        <v/>
      </c>
      <c r="K529" s="132" t="str">
        <f>IF(D529="","",D529*'Table 2'!D529)</f>
        <v/>
      </c>
      <c r="L529" s="68" t="s">
        <v>23</v>
      </c>
      <c r="M529" s="135" t="str">
        <f>IF(D529="","",F529*'Table 2'!D529)</f>
        <v/>
      </c>
      <c r="N529" s="71" t="str">
        <f t="shared" si="2202"/>
        <v/>
      </c>
      <c r="O529" s="14" t="str">
        <f t="shared" ref="O529" si="2458">IF(D529="","",AVERAGE(K527:K531))</f>
        <v/>
      </c>
      <c r="P529" s="73" t="str">
        <f t="shared" ref="P529" si="2459">IF(D529="","",_xlfn.STDEV.S(K527:K531))</f>
        <v/>
      </c>
      <c r="Q529" s="9" t="str">
        <f t="shared" si="2205"/>
        <v/>
      </c>
      <c r="R529" s="126" t="str">
        <f>IF(K529="","",K529/VLOOKUP('Table 3'!A529,'Table 1'!$A$3:$E$999,5,FALSE))</f>
        <v/>
      </c>
      <c r="S529" s="58" t="s">
        <v>23</v>
      </c>
      <c r="T529" s="52" t="str">
        <f>IF(M529="","",M529/VLOOKUP(A529,'Table 1'!$A$3:$E$999,5,FALSE))</f>
        <v/>
      </c>
    </row>
    <row r="530" spans="1:20" s="139" customFormat="1" x14ac:dyDescent="0.2">
      <c r="A530" s="30" t="str">
        <f t="shared" ref="A530" si="2460">IF(A527="","",A527)</f>
        <v/>
      </c>
      <c r="B530" s="30"/>
      <c r="C530" s="30" t="str">
        <f>IF(A530="","",LOOKUP(A530,'Table 1'!$A$3:$A$9999,'Table 1'!$I$3:$I$9999))</f>
        <v/>
      </c>
      <c r="D530" s="121"/>
      <c r="E530" s="68" t="s">
        <v>23</v>
      </c>
      <c r="F530" s="80"/>
      <c r="G530" s="71" t="str">
        <f t="shared" si="2198"/>
        <v/>
      </c>
      <c r="H530" s="77" t="str">
        <f t="shared" ref="H530" si="2461">IF(D530="","",AVERAGE(D527:D531))</f>
        <v/>
      </c>
      <c r="I530" s="94" t="str">
        <f t="shared" ref="I530" si="2462">IF(D530="","",_xlfn.STDEV.S(D527:D531))</f>
        <v/>
      </c>
      <c r="J530" s="77" t="str">
        <f t="shared" si="2201"/>
        <v/>
      </c>
      <c r="K530" s="132" t="str">
        <f>IF(D530="","",D530*'Table 2'!D530)</f>
        <v/>
      </c>
      <c r="L530" s="68" t="s">
        <v>23</v>
      </c>
      <c r="M530" s="135" t="str">
        <f>IF(D530="","",F530*'Table 2'!D530)</f>
        <v/>
      </c>
      <c r="N530" s="71" t="str">
        <f t="shared" si="2202"/>
        <v/>
      </c>
      <c r="O530" s="14" t="str">
        <f t="shared" ref="O530" si="2463">IF(D530="","",AVERAGE(K527:K531))</f>
        <v/>
      </c>
      <c r="P530" s="73" t="str">
        <f t="shared" ref="P530" si="2464">IF(D530="","",_xlfn.STDEV.S(K527:K531))</f>
        <v/>
      </c>
      <c r="Q530" s="9" t="str">
        <f t="shared" si="2205"/>
        <v/>
      </c>
      <c r="R530" s="126" t="str">
        <f>IF(K530="","",K530/VLOOKUP('Table 3'!A530,'Table 1'!$A$3:$E$999,5,FALSE))</f>
        <v/>
      </c>
      <c r="S530" s="58" t="s">
        <v>23</v>
      </c>
      <c r="T530" s="52" t="str">
        <f>IF(M530="","",M530/VLOOKUP(A530,'Table 1'!$A$3:$E$999,5,FALSE))</f>
        <v/>
      </c>
    </row>
    <row r="531" spans="1:20" s="139" customFormat="1" ht="16" thickBot="1" x14ac:dyDescent="0.25">
      <c r="A531" s="29" t="str">
        <f t="shared" ref="A531" si="2465">IF(A527="","",A527)</f>
        <v/>
      </c>
      <c r="B531" s="29"/>
      <c r="C531" s="29" t="str">
        <f>IF(A531="","",LOOKUP(A531,'Table 1'!$A$3:$A$9999,'Table 1'!$I$3:$I$9999))</f>
        <v/>
      </c>
      <c r="D531" s="122"/>
      <c r="E531" s="67" t="s">
        <v>23</v>
      </c>
      <c r="F531" s="81"/>
      <c r="G531" s="72" t="str">
        <f t="shared" si="2198"/>
        <v/>
      </c>
      <c r="H531" s="78" t="str">
        <f t="shared" ref="H531" si="2466">IF(D531="","",AVERAGE(D527:D531))</f>
        <v/>
      </c>
      <c r="I531" s="93" t="str">
        <f t="shared" ref="I531" si="2467">IF(D531="","",_xlfn.STDEV.S(D527:D531))</f>
        <v/>
      </c>
      <c r="J531" s="78" t="str">
        <f t="shared" si="2201"/>
        <v/>
      </c>
      <c r="K531" s="133" t="str">
        <f>IF(D531="","",D531*'Table 2'!D531)</f>
        <v/>
      </c>
      <c r="L531" s="67" t="s">
        <v>23</v>
      </c>
      <c r="M531" s="136" t="str">
        <f>IF(D531="","",F531*'Table 2'!D531)</f>
        <v/>
      </c>
      <c r="N531" s="72" t="str">
        <f t="shared" si="2202"/>
        <v/>
      </c>
      <c r="O531" s="13" t="str">
        <f t="shared" ref="O531" si="2468">IF(D531="","",AVERAGE(K527:K531))</f>
        <v/>
      </c>
      <c r="P531" s="74" t="str">
        <f t="shared" ref="P531" si="2469">IF(D531="","",_xlfn.STDEV.S(K527:K531))</f>
        <v/>
      </c>
      <c r="Q531" s="8" t="str">
        <f t="shared" si="2205"/>
        <v/>
      </c>
      <c r="R531" s="127" t="str">
        <f>IF(K531="","",K531/VLOOKUP('Table 3'!A531,'Table 1'!$A$3:$E$999,5,FALSE))</f>
        <v/>
      </c>
      <c r="S531" s="57" t="s">
        <v>23</v>
      </c>
      <c r="T531" s="51" t="str">
        <f>IF(M531="","",M531/VLOOKUP(A531,'Table 1'!$A$3:$E$999,5,FALSE))</f>
        <v/>
      </c>
    </row>
    <row r="532" spans="1:20" s="139" customFormat="1" x14ac:dyDescent="0.2">
      <c r="A532" s="113"/>
      <c r="B532" s="113"/>
      <c r="C532" s="31" t="str">
        <f>IF(A532="","",LOOKUP(A532,'Table 1'!$A$3:$A$9999,'Table 1'!$I$3:$I$9999))</f>
        <v/>
      </c>
      <c r="D532" s="120"/>
      <c r="E532" s="66" t="s">
        <v>23</v>
      </c>
      <c r="F532" s="79"/>
      <c r="G532" s="70" t="str">
        <f t="shared" si="2198"/>
        <v/>
      </c>
      <c r="H532" s="76" t="str">
        <f t="shared" ref="H532" si="2470">IF(D532="","",AVERAGE(D532:D536))</f>
        <v/>
      </c>
      <c r="I532" s="76" t="str">
        <f t="shared" ref="I532" si="2471">IF(D532="","",_xlfn.STDEV.S(D532:D536))</f>
        <v/>
      </c>
      <c r="J532" s="76" t="str">
        <f t="shared" si="2201"/>
        <v/>
      </c>
      <c r="K532" s="131" t="str">
        <f>IF(D532="","",D532*'Table 2'!D532)</f>
        <v/>
      </c>
      <c r="L532" s="66" t="s">
        <v>23</v>
      </c>
      <c r="M532" s="134" t="str">
        <f>IF(D532="","",F532*'Table 2'!D532)</f>
        <v/>
      </c>
      <c r="N532" s="70" t="str">
        <f t="shared" si="2202"/>
        <v/>
      </c>
      <c r="O532" s="15" t="str">
        <f t="shared" ref="O532" si="2472">IF(D532="","",AVERAGE(K532:K536))</f>
        <v/>
      </c>
      <c r="P532" s="15" t="str">
        <f t="shared" ref="P532" si="2473">IF(D532="","",_xlfn.STDEV.S(K532:K536))</f>
        <v/>
      </c>
      <c r="Q532" s="10" t="str">
        <f t="shared" si="2205"/>
        <v/>
      </c>
      <c r="R532" s="137" t="str">
        <f>IF(K532="","",K532/VLOOKUP('Table 3'!A532,'Table 1'!$A$3:$E$999,5,FALSE))</f>
        <v/>
      </c>
      <c r="S532" s="59" t="s">
        <v>23</v>
      </c>
      <c r="T532" s="53" t="str">
        <f>IF(M532="","",M532/VLOOKUP(A532,'Table 1'!$A$3:$E$999,5,FALSE))</f>
        <v/>
      </c>
    </row>
    <row r="533" spans="1:20" s="139" customFormat="1" x14ac:dyDescent="0.2">
      <c r="A533" s="30" t="str">
        <f t="shared" ref="A533" si="2474">IF(A532="","",A532)</f>
        <v/>
      </c>
      <c r="B533" s="30"/>
      <c r="C533" s="30" t="str">
        <f>IF(A533="","",LOOKUP(A533,'Table 1'!$A$3:$A$9999,'Table 1'!$I$3:$I$9999))</f>
        <v/>
      </c>
      <c r="D533" s="121"/>
      <c r="E533" s="68" t="s">
        <v>23</v>
      </c>
      <c r="F533" s="80"/>
      <c r="G533" s="71" t="str">
        <f t="shared" si="2198"/>
        <v/>
      </c>
      <c r="H533" s="77" t="str">
        <f t="shared" ref="H533" si="2475">IF(D533="","",AVERAGE(D532:D536))</f>
        <v/>
      </c>
      <c r="I533" s="94" t="str">
        <f t="shared" ref="I533" si="2476">IF(D533="","",_xlfn.STDEV.S(D532:D536))</f>
        <v/>
      </c>
      <c r="J533" s="77" t="str">
        <f t="shared" si="2201"/>
        <v/>
      </c>
      <c r="K533" s="132" t="str">
        <f>IF(D533="","",D533*'Table 2'!D533)</f>
        <v/>
      </c>
      <c r="L533" s="68" t="s">
        <v>23</v>
      </c>
      <c r="M533" s="135" t="str">
        <f>IF(D533="","",F533*'Table 2'!D533)</f>
        <v/>
      </c>
      <c r="N533" s="71" t="str">
        <f t="shared" si="2202"/>
        <v/>
      </c>
      <c r="O533" s="14" t="str">
        <f t="shared" ref="O533" si="2477">IF(D533="","",AVERAGE(K532:K536))</f>
        <v/>
      </c>
      <c r="P533" s="73" t="str">
        <f t="shared" ref="P533" si="2478">IF(D533="","",_xlfn.STDEV.S(K532:K536))</f>
        <v/>
      </c>
      <c r="Q533" s="9" t="str">
        <f t="shared" si="2205"/>
        <v/>
      </c>
      <c r="R533" s="126" t="str">
        <f>IF(K533="","",K533/VLOOKUP('Table 3'!A533,'Table 1'!$A$3:$E$999,5,FALSE))</f>
        <v/>
      </c>
      <c r="S533" s="58" t="s">
        <v>23</v>
      </c>
      <c r="T533" s="52" t="str">
        <f>IF(M533="","",M533/VLOOKUP(A533,'Table 1'!$A$3:$E$999,5,FALSE))</f>
        <v/>
      </c>
    </row>
    <row r="534" spans="1:20" s="139" customFormat="1" x14ac:dyDescent="0.2">
      <c r="A534" s="30" t="str">
        <f t="shared" ref="A534" si="2479">IF(A532="","",A532)</f>
        <v/>
      </c>
      <c r="B534" s="30"/>
      <c r="C534" s="30" t="str">
        <f>IF(A534="","",LOOKUP(A534,'Table 1'!$A$3:$A$9999,'Table 1'!$I$3:$I$9999))</f>
        <v/>
      </c>
      <c r="D534" s="121"/>
      <c r="E534" s="68" t="s">
        <v>23</v>
      </c>
      <c r="F534" s="80"/>
      <c r="G534" s="71" t="str">
        <f t="shared" si="2198"/>
        <v/>
      </c>
      <c r="H534" s="77" t="str">
        <f t="shared" ref="H534" si="2480">IF(D534="","",AVERAGE(D532:D536))</f>
        <v/>
      </c>
      <c r="I534" s="94" t="str">
        <f t="shared" ref="I534" si="2481">IF(D534="","",_xlfn.STDEV.S(D532:D536))</f>
        <v/>
      </c>
      <c r="J534" s="77" t="str">
        <f t="shared" si="2201"/>
        <v/>
      </c>
      <c r="K534" s="132" t="str">
        <f>IF(D534="","",D534*'Table 2'!D534)</f>
        <v/>
      </c>
      <c r="L534" s="68" t="s">
        <v>23</v>
      </c>
      <c r="M534" s="135" t="str">
        <f>IF(D534="","",F534*'Table 2'!D534)</f>
        <v/>
      </c>
      <c r="N534" s="71" t="str">
        <f t="shared" si="2202"/>
        <v/>
      </c>
      <c r="O534" s="14" t="str">
        <f t="shared" ref="O534" si="2482">IF(D534="","",AVERAGE(K532:K536))</f>
        <v/>
      </c>
      <c r="P534" s="73" t="str">
        <f t="shared" ref="P534" si="2483">IF(D534="","",_xlfn.STDEV.S(K532:K536))</f>
        <v/>
      </c>
      <c r="Q534" s="9" t="str">
        <f t="shared" si="2205"/>
        <v/>
      </c>
      <c r="R534" s="126" t="str">
        <f>IF(K534="","",K534/VLOOKUP('Table 3'!A534,'Table 1'!$A$3:$E$999,5,FALSE))</f>
        <v/>
      </c>
      <c r="S534" s="58" t="s">
        <v>23</v>
      </c>
      <c r="T534" s="52" t="str">
        <f>IF(M534="","",M534/VLOOKUP(A534,'Table 1'!$A$3:$E$999,5,FALSE))</f>
        <v/>
      </c>
    </row>
    <row r="535" spans="1:20" s="139" customFormat="1" x14ac:dyDescent="0.2">
      <c r="A535" s="30" t="str">
        <f t="shared" ref="A535" si="2484">IF(A532="","",A532)</f>
        <v/>
      </c>
      <c r="B535" s="30"/>
      <c r="C535" s="30" t="str">
        <f>IF(A535="","",LOOKUP(A535,'Table 1'!$A$3:$A$9999,'Table 1'!$I$3:$I$9999))</f>
        <v/>
      </c>
      <c r="D535" s="121"/>
      <c r="E535" s="68" t="s">
        <v>23</v>
      </c>
      <c r="F535" s="80"/>
      <c r="G535" s="71" t="str">
        <f t="shared" si="2198"/>
        <v/>
      </c>
      <c r="H535" s="77" t="str">
        <f t="shared" ref="H535" si="2485">IF(D535="","",AVERAGE(D532:D536))</f>
        <v/>
      </c>
      <c r="I535" s="94" t="str">
        <f t="shared" ref="I535" si="2486">IF(D535="","",_xlfn.STDEV.S(D532:D536))</f>
        <v/>
      </c>
      <c r="J535" s="77" t="str">
        <f t="shared" si="2201"/>
        <v/>
      </c>
      <c r="K535" s="132" t="str">
        <f>IF(D535="","",D535*'Table 2'!D535)</f>
        <v/>
      </c>
      <c r="L535" s="68" t="s">
        <v>23</v>
      </c>
      <c r="M535" s="135" t="str">
        <f>IF(D535="","",F535*'Table 2'!D535)</f>
        <v/>
      </c>
      <c r="N535" s="71" t="str">
        <f t="shared" si="2202"/>
        <v/>
      </c>
      <c r="O535" s="14" t="str">
        <f t="shared" ref="O535" si="2487">IF(D535="","",AVERAGE(K532:K536))</f>
        <v/>
      </c>
      <c r="P535" s="73" t="str">
        <f t="shared" ref="P535" si="2488">IF(D535="","",_xlfn.STDEV.S(K532:K536))</f>
        <v/>
      </c>
      <c r="Q535" s="9" t="str">
        <f t="shared" si="2205"/>
        <v/>
      </c>
      <c r="R535" s="126" t="str">
        <f>IF(K535="","",K535/VLOOKUP('Table 3'!A535,'Table 1'!$A$3:$E$999,5,FALSE))</f>
        <v/>
      </c>
      <c r="S535" s="58" t="s">
        <v>23</v>
      </c>
      <c r="T535" s="52" t="str">
        <f>IF(M535="","",M535/VLOOKUP(A535,'Table 1'!$A$3:$E$999,5,FALSE))</f>
        <v/>
      </c>
    </row>
    <row r="536" spans="1:20" s="139" customFormat="1" ht="16" thickBot="1" x14ac:dyDescent="0.25">
      <c r="A536" s="29" t="str">
        <f t="shared" ref="A536" si="2489">IF(A532="","",A532)</f>
        <v/>
      </c>
      <c r="B536" s="29"/>
      <c r="C536" s="29" t="str">
        <f>IF(A536="","",LOOKUP(A536,'Table 1'!$A$3:$A$9999,'Table 1'!$I$3:$I$9999))</f>
        <v/>
      </c>
      <c r="D536" s="122"/>
      <c r="E536" s="67" t="s">
        <v>23</v>
      </c>
      <c r="F536" s="81"/>
      <c r="G536" s="72" t="str">
        <f t="shared" si="2198"/>
        <v/>
      </c>
      <c r="H536" s="78" t="str">
        <f t="shared" ref="H536" si="2490">IF(D536="","",AVERAGE(D532:D536))</f>
        <v/>
      </c>
      <c r="I536" s="93" t="str">
        <f t="shared" ref="I536" si="2491">IF(D536="","",_xlfn.STDEV.S(D532:D536))</f>
        <v/>
      </c>
      <c r="J536" s="78" t="str">
        <f t="shared" si="2201"/>
        <v/>
      </c>
      <c r="K536" s="133" t="str">
        <f>IF(D536="","",D536*'Table 2'!D536)</f>
        <v/>
      </c>
      <c r="L536" s="67" t="s">
        <v>23</v>
      </c>
      <c r="M536" s="136" t="str">
        <f>IF(D536="","",F536*'Table 2'!D536)</f>
        <v/>
      </c>
      <c r="N536" s="72" t="str">
        <f t="shared" si="2202"/>
        <v/>
      </c>
      <c r="O536" s="13" t="str">
        <f t="shared" ref="O536" si="2492">IF(D536="","",AVERAGE(K532:K536))</f>
        <v/>
      </c>
      <c r="P536" s="74" t="str">
        <f t="shared" ref="P536" si="2493">IF(D536="","",_xlfn.STDEV.S(K532:K536))</f>
        <v/>
      </c>
      <c r="Q536" s="8" t="str">
        <f t="shared" si="2205"/>
        <v/>
      </c>
      <c r="R536" s="127" t="str">
        <f>IF(K536="","",K536/VLOOKUP('Table 3'!A536,'Table 1'!$A$3:$E$999,5,FALSE))</f>
        <v/>
      </c>
      <c r="S536" s="57" t="s">
        <v>23</v>
      </c>
      <c r="T536" s="51" t="str">
        <f>IF(M536="","",M536/VLOOKUP(A536,'Table 1'!$A$3:$E$999,5,FALSE))</f>
        <v/>
      </c>
    </row>
    <row r="537" spans="1:20" s="139" customFormat="1" x14ac:dyDescent="0.2">
      <c r="A537" s="113"/>
      <c r="B537" s="113"/>
      <c r="C537" s="31" t="str">
        <f>IF(A537="","",LOOKUP(A537,'Table 1'!$A$3:$A$9999,'Table 1'!$I$3:$I$9999))</f>
        <v/>
      </c>
      <c r="D537" s="120"/>
      <c r="E537" s="66" t="s">
        <v>23</v>
      </c>
      <c r="F537" s="79"/>
      <c r="G537" s="70" t="str">
        <f t="shared" si="2198"/>
        <v/>
      </c>
      <c r="H537" s="76" t="str">
        <f t="shared" ref="H537" si="2494">IF(D537="","",AVERAGE(D537:D541))</f>
        <v/>
      </c>
      <c r="I537" s="76" t="str">
        <f t="shared" ref="I537" si="2495">IF(D537="","",_xlfn.STDEV.S(D537:D541))</f>
        <v/>
      </c>
      <c r="J537" s="76" t="str">
        <f t="shared" si="2201"/>
        <v/>
      </c>
      <c r="K537" s="131" t="str">
        <f>IF(D537="","",D537*'Table 2'!D537)</f>
        <v/>
      </c>
      <c r="L537" s="66" t="s">
        <v>23</v>
      </c>
      <c r="M537" s="134" t="str">
        <f>IF(D537="","",F537*'Table 2'!D537)</f>
        <v/>
      </c>
      <c r="N537" s="70" t="str">
        <f t="shared" si="2202"/>
        <v/>
      </c>
      <c r="O537" s="15" t="str">
        <f t="shared" ref="O537" si="2496">IF(D537="","",AVERAGE(K537:K541))</f>
        <v/>
      </c>
      <c r="P537" s="15" t="str">
        <f t="shared" ref="P537" si="2497">IF(D537="","",_xlfn.STDEV.S(K537:K541))</f>
        <v/>
      </c>
      <c r="Q537" s="10" t="str">
        <f t="shared" si="2205"/>
        <v/>
      </c>
      <c r="R537" s="137" t="str">
        <f>IF(K537="","",K537/VLOOKUP('Table 3'!A537,'Table 1'!$A$3:$E$999,5,FALSE))</f>
        <v/>
      </c>
      <c r="S537" s="59" t="s">
        <v>23</v>
      </c>
      <c r="T537" s="53" t="str">
        <f>IF(M537="","",M537/VLOOKUP(A537,'Table 1'!$A$3:$E$999,5,FALSE))</f>
        <v/>
      </c>
    </row>
    <row r="538" spans="1:20" s="139" customFormat="1" x14ac:dyDescent="0.2">
      <c r="A538" s="30" t="str">
        <f t="shared" ref="A538" si="2498">IF(A537="","",A537)</f>
        <v/>
      </c>
      <c r="B538" s="30"/>
      <c r="C538" s="30" t="str">
        <f>IF(A538="","",LOOKUP(A538,'Table 1'!$A$3:$A$9999,'Table 1'!$I$3:$I$9999))</f>
        <v/>
      </c>
      <c r="D538" s="121"/>
      <c r="E538" s="68" t="s">
        <v>23</v>
      </c>
      <c r="F538" s="80"/>
      <c r="G538" s="71" t="str">
        <f t="shared" si="2198"/>
        <v/>
      </c>
      <c r="H538" s="77" t="str">
        <f t="shared" ref="H538" si="2499">IF(D538="","",AVERAGE(D537:D541))</f>
        <v/>
      </c>
      <c r="I538" s="94" t="str">
        <f t="shared" ref="I538" si="2500">IF(D538="","",_xlfn.STDEV.S(D537:D541))</f>
        <v/>
      </c>
      <c r="J538" s="77" t="str">
        <f t="shared" si="2201"/>
        <v/>
      </c>
      <c r="K538" s="132" t="str">
        <f>IF(D538="","",D538*'Table 2'!D538)</f>
        <v/>
      </c>
      <c r="L538" s="68" t="s">
        <v>23</v>
      </c>
      <c r="M538" s="135" t="str">
        <f>IF(D538="","",F538*'Table 2'!D538)</f>
        <v/>
      </c>
      <c r="N538" s="71" t="str">
        <f t="shared" si="2202"/>
        <v/>
      </c>
      <c r="O538" s="14" t="str">
        <f t="shared" ref="O538" si="2501">IF(D538="","",AVERAGE(K537:K541))</f>
        <v/>
      </c>
      <c r="P538" s="73" t="str">
        <f t="shared" ref="P538" si="2502">IF(D538="","",_xlfn.STDEV.S(K537:K541))</f>
        <v/>
      </c>
      <c r="Q538" s="9" t="str">
        <f t="shared" si="2205"/>
        <v/>
      </c>
      <c r="R538" s="126" t="str">
        <f>IF(K538="","",K538/VLOOKUP('Table 3'!A538,'Table 1'!$A$3:$E$999,5,FALSE))</f>
        <v/>
      </c>
      <c r="S538" s="58" t="s">
        <v>23</v>
      </c>
      <c r="T538" s="52" t="str">
        <f>IF(M538="","",M538/VLOOKUP(A538,'Table 1'!$A$3:$E$999,5,FALSE))</f>
        <v/>
      </c>
    </row>
    <row r="539" spans="1:20" s="139" customFormat="1" x14ac:dyDescent="0.2">
      <c r="A539" s="30" t="str">
        <f t="shared" ref="A539" si="2503">IF(A537="","",A537)</f>
        <v/>
      </c>
      <c r="B539" s="30"/>
      <c r="C539" s="30" t="str">
        <f>IF(A539="","",LOOKUP(A539,'Table 1'!$A$3:$A$9999,'Table 1'!$I$3:$I$9999))</f>
        <v/>
      </c>
      <c r="D539" s="121"/>
      <c r="E539" s="68" t="s">
        <v>23</v>
      </c>
      <c r="F539" s="80"/>
      <c r="G539" s="71" t="str">
        <f t="shared" si="2198"/>
        <v/>
      </c>
      <c r="H539" s="77" t="str">
        <f t="shared" ref="H539" si="2504">IF(D539="","",AVERAGE(D537:D541))</f>
        <v/>
      </c>
      <c r="I539" s="94" t="str">
        <f t="shared" ref="I539" si="2505">IF(D539="","",_xlfn.STDEV.S(D537:D541))</f>
        <v/>
      </c>
      <c r="J539" s="77" t="str">
        <f t="shared" si="2201"/>
        <v/>
      </c>
      <c r="K539" s="132" t="str">
        <f>IF(D539="","",D539*'Table 2'!D539)</f>
        <v/>
      </c>
      <c r="L539" s="68" t="s">
        <v>23</v>
      </c>
      <c r="M539" s="135" t="str">
        <f>IF(D539="","",F539*'Table 2'!D539)</f>
        <v/>
      </c>
      <c r="N539" s="71" t="str">
        <f t="shared" si="2202"/>
        <v/>
      </c>
      <c r="O539" s="14" t="str">
        <f t="shared" ref="O539" si="2506">IF(D539="","",AVERAGE(K537:K541))</f>
        <v/>
      </c>
      <c r="P539" s="73" t="str">
        <f t="shared" ref="P539" si="2507">IF(D539="","",_xlfn.STDEV.S(K537:K541))</f>
        <v/>
      </c>
      <c r="Q539" s="9" t="str">
        <f t="shared" si="2205"/>
        <v/>
      </c>
      <c r="R539" s="126" t="str">
        <f>IF(K539="","",K539/VLOOKUP('Table 3'!A539,'Table 1'!$A$3:$E$999,5,FALSE))</f>
        <v/>
      </c>
      <c r="S539" s="58" t="s">
        <v>23</v>
      </c>
      <c r="T539" s="52" t="str">
        <f>IF(M539="","",M539/VLOOKUP(A539,'Table 1'!$A$3:$E$999,5,FALSE))</f>
        <v/>
      </c>
    </row>
    <row r="540" spans="1:20" s="139" customFormat="1" x14ac:dyDescent="0.2">
      <c r="A540" s="30" t="str">
        <f t="shared" ref="A540" si="2508">IF(A537="","",A537)</f>
        <v/>
      </c>
      <c r="B540" s="30"/>
      <c r="C540" s="30" t="str">
        <f>IF(A540="","",LOOKUP(A540,'Table 1'!$A$3:$A$9999,'Table 1'!$I$3:$I$9999))</f>
        <v/>
      </c>
      <c r="D540" s="121"/>
      <c r="E540" s="68" t="s">
        <v>23</v>
      </c>
      <c r="F540" s="80"/>
      <c r="G540" s="71" t="str">
        <f t="shared" ref="G540:G603" si="2509">IF(D540="","",(D540-H540)/H540)</f>
        <v/>
      </c>
      <c r="H540" s="77" t="str">
        <f t="shared" ref="H540" si="2510">IF(D540="","",AVERAGE(D537:D541))</f>
        <v/>
      </c>
      <c r="I540" s="94" t="str">
        <f t="shared" ref="I540" si="2511">IF(D540="","",_xlfn.STDEV.S(D537:D541))</f>
        <v/>
      </c>
      <c r="J540" s="77" t="str">
        <f t="shared" ref="J540:J603" si="2512">IF(D540="","",I540/H540)</f>
        <v/>
      </c>
      <c r="K540" s="132" t="str">
        <f>IF(D540="","",D540*'Table 2'!D540)</f>
        <v/>
      </c>
      <c r="L540" s="68" t="s">
        <v>23</v>
      </c>
      <c r="M540" s="135" t="str">
        <f>IF(D540="","",F540*'Table 2'!D540)</f>
        <v/>
      </c>
      <c r="N540" s="71" t="str">
        <f t="shared" ref="N540:N603" si="2513">IF(D540="","",(K540-O540)/O540)</f>
        <v/>
      </c>
      <c r="O540" s="14" t="str">
        <f t="shared" ref="O540" si="2514">IF(D540="","",AVERAGE(K537:K541))</f>
        <v/>
      </c>
      <c r="P540" s="73" t="str">
        <f t="shared" ref="P540" si="2515">IF(D540="","",_xlfn.STDEV.S(K537:K541))</f>
        <v/>
      </c>
      <c r="Q540" s="9" t="str">
        <f t="shared" ref="Q540:Q603" si="2516">IF(D540="","",P540/O540)</f>
        <v/>
      </c>
      <c r="R540" s="126" t="str">
        <f>IF(K540="","",K540/VLOOKUP('Table 3'!A540,'Table 1'!$A$3:$E$999,5,FALSE))</f>
        <v/>
      </c>
      <c r="S540" s="58" t="s">
        <v>23</v>
      </c>
      <c r="T540" s="52" t="str">
        <f>IF(M540="","",M540/VLOOKUP(A540,'Table 1'!$A$3:$E$999,5,FALSE))</f>
        <v/>
      </c>
    </row>
    <row r="541" spans="1:20" s="139" customFormat="1" ht="16" thickBot="1" x14ac:dyDescent="0.25">
      <c r="A541" s="29" t="str">
        <f t="shared" ref="A541" si="2517">IF(A537="","",A537)</f>
        <v/>
      </c>
      <c r="B541" s="29"/>
      <c r="C541" s="29" t="str">
        <f>IF(A541="","",LOOKUP(A541,'Table 1'!$A$3:$A$9999,'Table 1'!$I$3:$I$9999))</f>
        <v/>
      </c>
      <c r="D541" s="122"/>
      <c r="E541" s="67" t="s">
        <v>23</v>
      </c>
      <c r="F541" s="81"/>
      <c r="G541" s="72" t="str">
        <f t="shared" si="2509"/>
        <v/>
      </c>
      <c r="H541" s="78" t="str">
        <f t="shared" ref="H541" si="2518">IF(D541="","",AVERAGE(D537:D541))</f>
        <v/>
      </c>
      <c r="I541" s="93" t="str">
        <f t="shared" ref="I541" si="2519">IF(D541="","",_xlfn.STDEV.S(D537:D541))</f>
        <v/>
      </c>
      <c r="J541" s="78" t="str">
        <f t="shared" si="2512"/>
        <v/>
      </c>
      <c r="K541" s="133" t="str">
        <f>IF(D541="","",D541*'Table 2'!D541)</f>
        <v/>
      </c>
      <c r="L541" s="67" t="s">
        <v>23</v>
      </c>
      <c r="M541" s="136" t="str">
        <f>IF(D541="","",F541*'Table 2'!D541)</f>
        <v/>
      </c>
      <c r="N541" s="72" t="str">
        <f t="shared" si="2513"/>
        <v/>
      </c>
      <c r="O541" s="13" t="str">
        <f t="shared" ref="O541" si="2520">IF(D541="","",AVERAGE(K537:K541))</f>
        <v/>
      </c>
      <c r="P541" s="74" t="str">
        <f t="shared" ref="P541" si="2521">IF(D541="","",_xlfn.STDEV.S(K537:K541))</f>
        <v/>
      </c>
      <c r="Q541" s="8" t="str">
        <f t="shared" si="2516"/>
        <v/>
      </c>
      <c r="R541" s="127" t="str">
        <f>IF(K541="","",K541/VLOOKUP('Table 3'!A541,'Table 1'!$A$3:$E$999,5,FALSE))</f>
        <v/>
      </c>
      <c r="S541" s="57" t="s">
        <v>23</v>
      </c>
      <c r="T541" s="51" t="str">
        <f>IF(M541="","",M541/VLOOKUP(A541,'Table 1'!$A$3:$E$999,5,FALSE))</f>
        <v/>
      </c>
    </row>
    <row r="542" spans="1:20" s="139" customFormat="1" x14ac:dyDescent="0.2">
      <c r="A542" s="113"/>
      <c r="B542" s="113"/>
      <c r="C542" s="31" t="str">
        <f>IF(A542="","",LOOKUP(A542,'Table 1'!$A$3:$A$9999,'Table 1'!$I$3:$I$9999))</f>
        <v/>
      </c>
      <c r="D542" s="120"/>
      <c r="E542" s="66" t="s">
        <v>23</v>
      </c>
      <c r="F542" s="79"/>
      <c r="G542" s="70" t="str">
        <f t="shared" si="2509"/>
        <v/>
      </c>
      <c r="H542" s="76" t="str">
        <f t="shared" ref="H542" si="2522">IF(D542="","",AVERAGE(D542:D546))</f>
        <v/>
      </c>
      <c r="I542" s="76" t="str">
        <f t="shared" ref="I542" si="2523">IF(D542="","",_xlfn.STDEV.S(D542:D546))</f>
        <v/>
      </c>
      <c r="J542" s="76" t="str">
        <f t="shared" si="2512"/>
        <v/>
      </c>
      <c r="K542" s="131" t="str">
        <f>IF(D542="","",D542*'Table 2'!D542)</f>
        <v/>
      </c>
      <c r="L542" s="66" t="s">
        <v>23</v>
      </c>
      <c r="M542" s="134" t="str">
        <f>IF(D542="","",F542*'Table 2'!D542)</f>
        <v/>
      </c>
      <c r="N542" s="70" t="str">
        <f t="shared" si="2513"/>
        <v/>
      </c>
      <c r="O542" s="15" t="str">
        <f t="shared" ref="O542" si="2524">IF(D542="","",AVERAGE(K542:K546))</f>
        <v/>
      </c>
      <c r="P542" s="15" t="str">
        <f t="shared" ref="P542" si="2525">IF(D542="","",_xlfn.STDEV.S(K542:K546))</f>
        <v/>
      </c>
      <c r="Q542" s="10" t="str">
        <f t="shared" si="2516"/>
        <v/>
      </c>
      <c r="R542" s="137" t="str">
        <f>IF(K542="","",K542/VLOOKUP('Table 3'!A542,'Table 1'!$A$3:$E$999,5,FALSE))</f>
        <v/>
      </c>
      <c r="S542" s="59" t="s">
        <v>23</v>
      </c>
      <c r="T542" s="53" t="str">
        <f>IF(M542="","",M542/VLOOKUP(A542,'Table 1'!$A$3:$E$999,5,FALSE))</f>
        <v/>
      </c>
    </row>
    <row r="543" spans="1:20" s="139" customFormat="1" x14ac:dyDescent="0.2">
      <c r="A543" s="30" t="str">
        <f t="shared" ref="A543" si="2526">IF(A542="","",A542)</f>
        <v/>
      </c>
      <c r="B543" s="30"/>
      <c r="C543" s="30" t="str">
        <f>IF(A543="","",LOOKUP(A543,'Table 1'!$A$3:$A$9999,'Table 1'!$I$3:$I$9999))</f>
        <v/>
      </c>
      <c r="D543" s="121"/>
      <c r="E543" s="68" t="s">
        <v>23</v>
      </c>
      <c r="F543" s="80"/>
      <c r="G543" s="71" t="str">
        <f t="shared" si="2509"/>
        <v/>
      </c>
      <c r="H543" s="77" t="str">
        <f t="shared" ref="H543" si="2527">IF(D543="","",AVERAGE(D542:D546))</f>
        <v/>
      </c>
      <c r="I543" s="94" t="str">
        <f t="shared" ref="I543" si="2528">IF(D543="","",_xlfn.STDEV.S(D542:D546))</f>
        <v/>
      </c>
      <c r="J543" s="77" t="str">
        <f t="shared" si="2512"/>
        <v/>
      </c>
      <c r="K543" s="132" t="str">
        <f>IF(D543="","",D543*'Table 2'!D543)</f>
        <v/>
      </c>
      <c r="L543" s="68" t="s">
        <v>23</v>
      </c>
      <c r="M543" s="135" t="str">
        <f>IF(D543="","",F543*'Table 2'!D543)</f>
        <v/>
      </c>
      <c r="N543" s="71" t="str">
        <f t="shared" si="2513"/>
        <v/>
      </c>
      <c r="O543" s="14" t="str">
        <f t="shared" ref="O543" si="2529">IF(D543="","",AVERAGE(K542:K546))</f>
        <v/>
      </c>
      <c r="P543" s="73" t="str">
        <f t="shared" ref="P543" si="2530">IF(D543="","",_xlfn.STDEV.S(K542:K546))</f>
        <v/>
      </c>
      <c r="Q543" s="9" t="str">
        <f t="shared" si="2516"/>
        <v/>
      </c>
      <c r="R543" s="126" t="str">
        <f>IF(K543="","",K543/VLOOKUP('Table 3'!A543,'Table 1'!$A$3:$E$999,5,FALSE))</f>
        <v/>
      </c>
      <c r="S543" s="58" t="s">
        <v>23</v>
      </c>
      <c r="T543" s="52" t="str">
        <f>IF(M543="","",M543/VLOOKUP(A543,'Table 1'!$A$3:$E$999,5,FALSE))</f>
        <v/>
      </c>
    </row>
    <row r="544" spans="1:20" s="139" customFormat="1" x14ac:dyDescent="0.2">
      <c r="A544" s="30" t="str">
        <f t="shared" ref="A544" si="2531">IF(A542="","",A542)</f>
        <v/>
      </c>
      <c r="B544" s="30"/>
      <c r="C544" s="30" t="str">
        <f>IF(A544="","",LOOKUP(A544,'Table 1'!$A$3:$A$9999,'Table 1'!$I$3:$I$9999))</f>
        <v/>
      </c>
      <c r="D544" s="121"/>
      <c r="E544" s="68" t="s">
        <v>23</v>
      </c>
      <c r="F544" s="80"/>
      <c r="G544" s="71" t="str">
        <f t="shared" si="2509"/>
        <v/>
      </c>
      <c r="H544" s="77" t="str">
        <f t="shared" ref="H544" si="2532">IF(D544="","",AVERAGE(D542:D546))</f>
        <v/>
      </c>
      <c r="I544" s="94" t="str">
        <f t="shared" ref="I544" si="2533">IF(D544="","",_xlfn.STDEV.S(D542:D546))</f>
        <v/>
      </c>
      <c r="J544" s="77" t="str">
        <f t="shared" si="2512"/>
        <v/>
      </c>
      <c r="K544" s="132" t="str">
        <f>IF(D544="","",D544*'Table 2'!D544)</f>
        <v/>
      </c>
      <c r="L544" s="68" t="s">
        <v>23</v>
      </c>
      <c r="M544" s="135" t="str">
        <f>IF(D544="","",F544*'Table 2'!D544)</f>
        <v/>
      </c>
      <c r="N544" s="71" t="str">
        <f t="shared" si="2513"/>
        <v/>
      </c>
      <c r="O544" s="14" t="str">
        <f t="shared" ref="O544" si="2534">IF(D544="","",AVERAGE(K542:K546))</f>
        <v/>
      </c>
      <c r="P544" s="73" t="str">
        <f t="shared" ref="P544" si="2535">IF(D544="","",_xlfn.STDEV.S(K542:K546))</f>
        <v/>
      </c>
      <c r="Q544" s="9" t="str">
        <f t="shared" si="2516"/>
        <v/>
      </c>
      <c r="R544" s="126" t="str">
        <f>IF(K544="","",K544/VLOOKUP('Table 3'!A544,'Table 1'!$A$3:$E$999,5,FALSE))</f>
        <v/>
      </c>
      <c r="S544" s="58" t="s">
        <v>23</v>
      </c>
      <c r="T544" s="52" t="str">
        <f>IF(M544="","",M544/VLOOKUP(A544,'Table 1'!$A$3:$E$999,5,FALSE))</f>
        <v/>
      </c>
    </row>
    <row r="545" spans="1:20" s="139" customFormat="1" x14ac:dyDescent="0.2">
      <c r="A545" s="30" t="str">
        <f t="shared" ref="A545" si="2536">IF(A542="","",A542)</f>
        <v/>
      </c>
      <c r="B545" s="30"/>
      <c r="C545" s="30" t="str">
        <f>IF(A545="","",LOOKUP(A545,'Table 1'!$A$3:$A$9999,'Table 1'!$I$3:$I$9999))</f>
        <v/>
      </c>
      <c r="D545" s="121"/>
      <c r="E545" s="68" t="s">
        <v>23</v>
      </c>
      <c r="F545" s="80"/>
      <c r="G545" s="71" t="str">
        <f t="shared" si="2509"/>
        <v/>
      </c>
      <c r="H545" s="77" t="str">
        <f t="shared" ref="H545" si="2537">IF(D545="","",AVERAGE(D542:D546))</f>
        <v/>
      </c>
      <c r="I545" s="94" t="str">
        <f t="shared" ref="I545" si="2538">IF(D545="","",_xlfn.STDEV.S(D542:D546))</f>
        <v/>
      </c>
      <c r="J545" s="77" t="str">
        <f t="shared" si="2512"/>
        <v/>
      </c>
      <c r="K545" s="132" t="str">
        <f>IF(D545="","",D545*'Table 2'!D545)</f>
        <v/>
      </c>
      <c r="L545" s="68" t="s">
        <v>23</v>
      </c>
      <c r="M545" s="135" t="str">
        <f>IF(D545="","",F545*'Table 2'!D545)</f>
        <v/>
      </c>
      <c r="N545" s="71" t="str">
        <f t="shared" si="2513"/>
        <v/>
      </c>
      <c r="O545" s="14" t="str">
        <f t="shared" ref="O545" si="2539">IF(D545="","",AVERAGE(K542:K546))</f>
        <v/>
      </c>
      <c r="P545" s="73" t="str">
        <f t="shared" ref="P545" si="2540">IF(D545="","",_xlfn.STDEV.S(K542:K546))</f>
        <v/>
      </c>
      <c r="Q545" s="9" t="str">
        <f t="shared" si="2516"/>
        <v/>
      </c>
      <c r="R545" s="126" t="str">
        <f>IF(K545="","",K545/VLOOKUP('Table 3'!A545,'Table 1'!$A$3:$E$999,5,FALSE))</f>
        <v/>
      </c>
      <c r="S545" s="58" t="s">
        <v>23</v>
      </c>
      <c r="T545" s="52" t="str">
        <f>IF(M545="","",M545/VLOOKUP(A545,'Table 1'!$A$3:$E$999,5,FALSE))</f>
        <v/>
      </c>
    </row>
    <row r="546" spans="1:20" s="139" customFormat="1" ht="16" thickBot="1" x14ac:dyDescent="0.25">
      <c r="A546" s="29" t="str">
        <f t="shared" ref="A546" si="2541">IF(A542="","",A542)</f>
        <v/>
      </c>
      <c r="B546" s="29"/>
      <c r="C546" s="29" t="str">
        <f>IF(A546="","",LOOKUP(A546,'Table 1'!$A$3:$A$9999,'Table 1'!$I$3:$I$9999))</f>
        <v/>
      </c>
      <c r="D546" s="122"/>
      <c r="E546" s="67" t="s">
        <v>23</v>
      </c>
      <c r="F546" s="81"/>
      <c r="G546" s="72" t="str">
        <f t="shared" si="2509"/>
        <v/>
      </c>
      <c r="H546" s="78" t="str">
        <f t="shared" ref="H546" si="2542">IF(D546="","",AVERAGE(D542:D546))</f>
        <v/>
      </c>
      <c r="I546" s="93" t="str">
        <f t="shared" ref="I546" si="2543">IF(D546="","",_xlfn.STDEV.S(D542:D546))</f>
        <v/>
      </c>
      <c r="J546" s="78" t="str">
        <f t="shared" si="2512"/>
        <v/>
      </c>
      <c r="K546" s="133" t="str">
        <f>IF(D546="","",D546*'Table 2'!D546)</f>
        <v/>
      </c>
      <c r="L546" s="67" t="s">
        <v>23</v>
      </c>
      <c r="M546" s="136" t="str">
        <f>IF(D546="","",F546*'Table 2'!D546)</f>
        <v/>
      </c>
      <c r="N546" s="72" t="str">
        <f t="shared" si="2513"/>
        <v/>
      </c>
      <c r="O546" s="13" t="str">
        <f t="shared" ref="O546" si="2544">IF(D546="","",AVERAGE(K542:K546))</f>
        <v/>
      </c>
      <c r="P546" s="74" t="str">
        <f t="shared" ref="P546" si="2545">IF(D546="","",_xlfn.STDEV.S(K542:K546))</f>
        <v/>
      </c>
      <c r="Q546" s="8" t="str">
        <f t="shared" si="2516"/>
        <v/>
      </c>
      <c r="R546" s="127" t="str">
        <f>IF(K546="","",K546/VLOOKUP('Table 3'!A546,'Table 1'!$A$3:$E$999,5,FALSE))</f>
        <v/>
      </c>
      <c r="S546" s="57" t="s">
        <v>23</v>
      </c>
      <c r="T546" s="51" t="str">
        <f>IF(M546="","",M546/VLOOKUP(A546,'Table 1'!$A$3:$E$999,5,FALSE))</f>
        <v/>
      </c>
    </row>
    <row r="547" spans="1:20" s="139" customFormat="1" x14ac:dyDescent="0.2">
      <c r="A547" s="113"/>
      <c r="B547" s="113"/>
      <c r="C547" s="31" t="str">
        <f>IF(A547="","",LOOKUP(A547,'Table 1'!$A$3:$A$9999,'Table 1'!$I$3:$I$9999))</f>
        <v/>
      </c>
      <c r="D547" s="120"/>
      <c r="E547" s="66" t="s">
        <v>23</v>
      </c>
      <c r="F547" s="79"/>
      <c r="G547" s="70" t="str">
        <f t="shared" si="2509"/>
        <v/>
      </c>
      <c r="H547" s="76" t="str">
        <f t="shared" ref="H547" si="2546">IF(D547="","",AVERAGE(D547:D551))</f>
        <v/>
      </c>
      <c r="I547" s="76" t="str">
        <f t="shared" ref="I547" si="2547">IF(D547="","",_xlfn.STDEV.S(D547:D551))</f>
        <v/>
      </c>
      <c r="J547" s="76" t="str">
        <f t="shared" si="2512"/>
        <v/>
      </c>
      <c r="K547" s="131" t="str">
        <f>IF(D547="","",D547*'Table 2'!D547)</f>
        <v/>
      </c>
      <c r="L547" s="66" t="s">
        <v>23</v>
      </c>
      <c r="M547" s="134" t="str">
        <f>IF(D547="","",F547*'Table 2'!D547)</f>
        <v/>
      </c>
      <c r="N547" s="70" t="str">
        <f t="shared" si="2513"/>
        <v/>
      </c>
      <c r="O547" s="15" t="str">
        <f t="shared" ref="O547" si="2548">IF(D547="","",AVERAGE(K547:K551))</f>
        <v/>
      </c>
      <c r="P547" s="15" t="str">
        <f t="shared" ref="P547" si="2549">IF(D547="","",_xlfn.STDEV.S(K547:K551))</f>
        <v/>
      </c>
      <c r="Q547" s="10" t="str">
        <f t="shared" si="2516"/>
        <v/>
      </c>
      <c r="R547" s="137" t="str">
        <f>IF(K547="","",K547/VLOOKUP('Table 3'!A547,'Table 1'!$A$3:$E$999,5,FALSE))</f>
        <v/>
      </c>
      <c r="S547" s="59" t="s">
        <v>23</v>
      </c>
      <c r="T547" s="53" t="str">
        <f>IF(M547="","",M547/VLOOKUP(A547,'Table 1'!$A$3:$E$999,5,FALSE))</f>
        <v/>
      </c>
    </row>
    <row r="548" spans="1:20" s="139" customFormat="1" x14ac:dyDescent="0.2">
      <c r="A548" s="30" t="str">
        <f t="shared" ref="A548" si="2550">IF(A547="","",A547)</f>
        <v/>
      </c>
      <c r="B548" s="30"/>
      <c r="C548" s="30" t="str">
        <f>IF(A548="","",LOOKUP(A548,'Table 1'!$A$3:$A$9999,'Table 1'!$I$3:$I$9999))</f>
        <v/>
      </c>
      <c r="D548" s="121"/>
      <c r="E548" s="68" t="s">
        <v>23</v>
      </c>
      <c r="F548" s="80"/>
      <c r="G548" s="71" t="str">
        <f t="shared" si="2509"/>
        <v/>
      </c>
      <c r="H548" s="77" t="str">
        <f t="shared" ref="H548" si="2551">IF(D548="","",AVERAGE(D547:D551))</f>
        <v/>
      </c>
      <c r="I548" s="94" t="str">
        <f t="shared" ref="I548" si="2552">IF(D548="","",_xlfn.STDEV.S(D547:D551))</f>
        <v/>
      </c>
      <c r="J548" s="77" t="str">
        <f t="shared" si="2512"/>
        <v/>
      </c>
      <c r="K548" s="132" t="str">
        <f>IF(D548="","",D548*'Table 2'!D548)</f>
        <v/>
      </c>
      <c r="L548" s="68" t="s">
        <v>23</v>
      </c>
      <c r="M548" s="135" t="str">
        <f>IF(D548="","",F548*'Table 2'!D548)</f>
        <v/>
      </c>
      <c r="N548" s="71" t="str">
        <f t="shared" si="2513"/>
        <v/>
      </c>
      <c r="O548" s="14" t="str">
        <f t="shared" ref="O548" si="2553">IF(D548="","",AVERAGE(K547:K551))</f>
        <v/>
      </c>
      <c r="P548" s="73" t="str">
        <f t="shared" ref="P548" si="2554">IF(D548="","",_xlfn.STDEV.S(K547:K551))</f>
        <v/>
      </c>
      <c r="Q548" s="9" t="str">
        <f t="shared" si="2516"/>
        <v/>
      </c>
      <c r="R548" s="126" t="str">
        <f>IF(K548="","",K548/VLOOKUP('Table 3'!A548,'Table 1'!$A$3:$E$999,5,FALSE))</f>
        <v/>
      </c>
      <c r="S548" s="58" t="s">
        <v>23</v>
      </c>
      <c r="T548" s="52" t="str">
        <f>IF(M548="","",M548/VLOOKUP(A548,'Table 1'!$A$3:$E$999,5,FALSE))</f>
        <v/>
      </c>
    </row>
    <row r="549" spans="1:20" s="139" customFormat="1" x14ac:dyDescent="0.2">
      <c r="A549" s="30" t="str">
        <f t="shared" ref="A549" si="2555">IF(A547="","",A547)</f>
        <v/>
      </c>
      <c r="B549" s="30"/>
      <c r="C549" s="30" t="str">
        <f>IF(A549="","",LOOKUP(A549,'Table 1'!$A$3:$A$9999,'Table 1'!$I$3:$I$9999))</f>
        <v/>
      </c>
      <c r="D549" s="121"/>
      <c r="E549" s="68" t="s">
        <v>23</v>
      </c>
      <c r="F549" s="80"/>
      <c r="G549" s="71" t="str">
        <f t="shared" si="2509"/>
        <v/>
      </c>
      <c r="H549" s="77" t="str">
        <f t="shared" ref="H549" si="2556">IF(D549="","",AVERAGE(D547:D551))</f>
        <v/>
      </c>
      <c r="I549" s="94" t="str">
        <f t="shared" ref="I549" si="2557">IF(D549="","",_xlfn.STDEV.S(D547:D551))</f>
        <v/>
      </c>
      <c r="J549" s="77" t="str">
        <f t="shared" si="2512"/>
        <v/>
      </c>
      <c r="K549" s="132" t="str">
        <f>IF(D549="","",D549*'Table 2'!D549)</f>
        <v/>
      </c>
      <c r="L549" s="68" t="s">
        <v>23</v>
      </c>
      <c r="M549" s="135" t="str">
        <f>IF(D549="","",F549*'Table 2'!D549)</f>
        <v/>
      </c>
      <c r="N549" s="71" t="str">
        <f t="shared" si="2513"/>
        <v/>
      </c>
      <c r="O549" s="14" t="str">
        <f t="shared" ref="O549" si="2558">IF(D549="","",AVERAGE(K547:K551))</f>
        <v/>
      </c>
      <c r="P549" s="73" t="str">
        <f t="shared" ref="P549" si="2559">IF(D549="","",_xlfn.STDEV.S(K547:K551))</f>
        <v/>
      </c>
      <c r="Q549" s="9" t="str">
        <f t="shared" si="2516"/>
        <v/>
      </c>
      <c r="R549" s="126" t="str">
        <f>IF(K549="","",K549/VLOOKUP('Table 3'!A549,'Table 1'!$A$3:$E$999,5,FALSE))</f>
        <v/>
      </c>
      <c r="S549" s="58" t="s">
        <v>23</v>
      </c>
      <c r="T549" s="52" t="str">
        <f>IF(M549="","",M549/VLOOKUP(A549,'Table 1'!$A$3:$E$999,5,FALSE))</f>
        <v/>
      </c>
    </row>
    <row r="550" spans="1:20" s="139" customFormat="1" x14ac:dyDescent="0.2">
      <c r="A550" s="30" t="str">
        <f t="shared" ref="A550" si="2560">IF(A547="","",A547)</f>
        <v/>
      </c>
      <c r="B550" s="30"/>
      <c r="C550" s="30" t="str">
        <f>IF(A550="","",LOOKUP(A550,'Table 1'!$A$3:$A$9999,'Table 1'!$I$3:$I$9999))</f>
        <v/>
      </c>
      <c r="D550" s="121"/>
      <c r="E550" s="68" t="s">
        <v>23</v>
      </c>
      <c r="F550" s="80"/>
      <c r="G550" s="71" t="str">
        <f t="shared" si="2509"/>
        <v/>
      </c>
      <c r="H550" s="77" t="str">
        <f t="shared" ref="H550" si="2561">IF(D550="","",AVERAGE(D547:D551))</f>
        <v/>
      </c>
      <c r="I550" s="94" t="str">
        <f t="shared" ref="I550" si="2562">IF(D550="","",_xlfn.STDEV.S(D547:D551))</f>
        <v/>
      </c>
      <c r="J550" s="77" t="str">
        <f t="shared" si="2512"/>
        <v/>
      </c>
      <c r="K550" s="132" t="str">
        <f>IF(D550="","",D550*'Table 2'!D550)</f>
        <v/>
      </c>
      <c r="L550" s="68" t="s">
        <v>23</v>
      </c>
      <c r="M550" s="135" t="str">
        <f>IF(D550="","",F550*'Table 2'!D550)</f>
        <v/>
      </c>
      <c r="N550" s="71" t="str">
        <f t="shared" si="2513"/>
        <v/>
      </c>
      <c r="O550" s="14" t="str">
        <f t="shared" ref="O550" si="2563">IF(D550="","",AVERAGE(K547:K551))</f>
        <v/>
      </c>
      <c r="P550" s="73" t="str">
        <f t="shared" ref="P550" si="2564">IF(D550="","",_xlfn.STDEV.S(K547:K551))</f>
        <v/>
      </c>
      <c r="Q550" s="9" t="str">
        <f t="shared" si="2516"/>
        <v/>
      </c>
      <c r="R550" s="126" t="str">
        <f>IF(K550="","",K550/VLOOKUP('Table 3'!A550,'Table 1'!$A$3:$E$999,5,FALSE))</f>
        <v/>
      </c>
      <c r="S550" s="58" t="s">
        <v>23</v>
      </c>
      <c r="T550" s="52" t="str">
        <f>IF(M550="","",M550/VLOOKUP(A550,'Table 1'!$A$3:$E$999,5,FALSE))</f>
        <v/>
      </c>
    </row>
    <row r="551" spans="1:20" s="139" customFormat="1" ht="16" thickBot="1" x14ac:dyDescent="0.25">
      <c r="A551" s="29" t="str">
        <f t="shared" ref="A551" si="2565">IF(A547="","",A547)</f>
        <v/>
      </c>
      <c r="B551" s="29"/>
      <c r="C551" s="29" t="str">
        <f>IF(A551="","",LOOKUP(A551,'Table 1'!$A$3:$A$9999,'Table 1'!$I$3:$I$9999))</f>
        <v/>
      </c>
      <c r="D551" s="122"/>
      <c r="E551" s="67" t="s">
        <v>23</v>
      </c>
      <c r="F551" s="81"/>
      <c r="G551" s="72" t="str">
        <f t="shared" si="2509"/>
        <v/>
      </c>
      <c r="H551" s="78" t="str">
        <f t="shared" ref="H551" si="2566">IF(D551="","",AVERAGE(D547:D551))</f>
        <v/>
      </c>
      <c r="I551" s="93" t="str">
        <f t="shared" ref="I551" si="2567">IF(D551="","",_xlfn.STDEV.S(D547:D551))</f>
        <v/>
      </c>
      <c r="J551" s="78" t="str">
        <f t="shared" si="2512"/>
        <v/>
      </c>
      <c r="K551" s="133" t="str">
        <f>IF(D551="","",D551*'Table 2'!D551)</f>
        <v/>
      </c>
      <c r="L551" s="67" t="s">
        <v>23</v>
      </c>
      <c r="M551" s="136" t="str">
        <f>IF(D551="","",F551*'Table 2'!D551)</f>
        <v/>
      </c>
      <c r="N551" s="72" t="str">
        <f t="shared" si="2513"/>
        <v/>
      </c>
      <c r="O551" s="13" t="str">
        <f t="shared" ref="O551" si="2568">IF(D551="","",AVERAGE(K547:K551))</f>
        <v/>
      </c>
      <c r="P551" s="74" t="str">
        <f t="shared" ref="P551" si="2569">IF(D551="","",_xlfn.STDEV.S(K547:K551))</f>
        <v/>
      </c>
      <c r="Q551" s="8" t="str">
        <f t="shared" si="2516"/>
        <v/>
      </c>
      <c r="R551" s="127" t="str">
        <f>IF(K551="","",K551/VLOOKUP('Table 3'!A551,'Table 1'!$A$3:$E$999,5,FALSE))</f>
        <v/>
      </c>
      <c r="S551" s="57" t="s">
        <v>23</v>
      </c>
      <c r="T551" s="51" t="str">
        <f>IF(M551="","",M551/VLOOKUP(A551,'Table 1'!$A$3:$E$999,5,FALSE))</f>
        <v/>
      </c>
    </row>
    <row r="552" spans="1:20" s="139" customFormat="1" x14ac:dyDescent="0.2">
      <c r="A552" s="113"/>
      <c r="B552" s="113"/>
      <c r="C552" s="31" t="str">
        <f>IF(A552="","",LOOKUP(A552,'Table 1'!$A$3:$A$9999,'Table 1'!$I$3:$I$9999))</f>
        <v/>
      </c>
      <c r="D552" s="120"/>
      <c r="E552" s="66" t="s">
        <v>23</v>
      </c>
      <c r="F552" s="79"/>
      <c r="G552" s="70" t="str">
        <f t="shared" si="2509"/>
        <v/>
      </c>
      <c r="H552" s="76" t="str">
        <f t="shared" ref="H552" si="2570">IF(D552="","",AVERAGE(D552:D556))</f>
        <v/>
      </c>
      <c r="I552" s="76" t="str">
        <f t="shared" ref="I552" si="2571">IF(D552="","",_xlfn.STDEV.S(D552:D556))</f>
        <v/>
      </c>
      <c r="J552" s="76" t="str">
        <f t="shared" si="2512"/>
        <v/>
      </c>
      <c r="K552" s="131" t="str">
        <f>IF(D552="","",D552*'Table 2'!D552)</f>
        <v/>
      </c>
      <c r="L552" s="66" t="s">
        <v>23</v>
      </c>
      <c r="M552" s="134" t="str">
        <f>IF(D552="","",F552*'Table 2'!D552)</f>
        <v/>
      </c>
      <c r="N552" s="70" t="str">
        <f t="shared" si="2513"/>
        <v/>
      </c>
      <c r="O552" s="15" t="str">
        <f t="shared" ref="O552" si="2572">IF(D552="","",AVERAGE(K552:K556))</f>
        <v/>
      </c>
      <c r="P552" s="15" t="str">
        <f t="shared" ref="P552" si="2573">IF(D552="","",_xlfn.STDEV.S(K552:K556))</f>
        <v/>
      </c>
      <c r="Q552" s="10" t="str">
        <f t="shared" si="2516"/>
        <v/>
      </c>
      <c r="R552" s="137" t="str">
        <f>IF(K552="","",K552/VLOOKUP('Table 3'!A552,'Table 1'!$A$3:$E$999,5,FALSE))</f>
        <v/>
      </c>
      <c r="S552" s="59" t="s">
        <v>23</v>
      </c>
      <c r="T552" s="53" t="str">
        <f>IF(M552="","",M552/VLOOKUP(A552,'Table 1'!$A$3:$E$999,5,FALSE))</f>
        <v/>
      </c>
    </row>
    <row r="553" spans="1:20" s="139" customFormat="1" x14ac:dyDescent="0.2">
      <c r="A553" s="30" t="str">
        <f t="shared" ref="A553" si="2574">IF(A552="","",A552)</f>
        <v/>
      </c>
      <c r="B553" s="30"/>
      <c r="C553" s="30" t="str">
        <f>IF(A553="","",LOOKUP(A553,'Table 1'!$A$3:$A$9999,'Table 1'!$I$3:$I$9999))</f>
        <v/>
      </c>
      <c r="D553" s="121"/>
      <c r="E553" s="68" t="s">
        <v>23</v>
      </c>
      <c r="F553" s="80"/>
      <c r="G553" s="71" t="str">
        <f t="shared" si="2509"/>
        <v/>
      </c>
      <c r="H553" s="77" t="str">
        <f t="shared" ref="H553" si="2575">IF(D553="","",AVERAGE(D552:D556))</f>
        <v/>
      </c>
      <c r="I553" s="94" t="str">
        <f t="shared" ref="I553" si="2576">IF(D553="","",_xlfn.STDEV.S(D552:D556))</f>
        <v/>
      </c>
      <c r="J553" s="77" t="str">
        <f t="shared" si="2512"/>
        <v/>
      </c>
      <c r="K553" s="132" t="str">
        <f>IF(D553="","",D553*'Table 2'!D553)</f>
        <v/>
      </c>
      <c r="L553" s="68" t="s">
        <v>23</v>
      </c>
      <c r="M553" s="135" t="str">
        <f>IF(D553="","",F553*'Table 2'!D553)</f>
        <v/>
      </c>
      <c r="N553" s="71" t="str">
        <f t="shared" si="2513"/>
        <v/>
      </c>
      <c r="O553" s="14" t="str">
        <f t="shared" ref="O553" si="2577">IF(D553="","",AVERAGE(K552:K556))</f>
        <v/>
      </c>
      <c r="P553" s="73" t="str">
        <f t="shared" ref="P553" si="2578">IF(D553="","",_xlfn.STDEV.S(K552:K556))</f>
        <v/>
      </c>
      <c r="Q553" s="9" t="str">
        <f t="shared" si="2516"/>
        <v/>
      </c>
      <c r="R553" s="126" t="str">
        <f>IF(K553="","",K553/VLOOKUP('Table 3'!A553,'Table 1'!$A$3:$E$999,5,FALSE))</f>
        <v/>
      </c>
      <c r="S553" s="58" t="s">
        <v>23</v>
      </c>
      <c r="T553" s="52" t="str">
        <f>IF(M553="","",M553/VLOOKUP(A553,'Table 1'!$A$3:$E$999,5,FALSE))</f>
        <v/>
      </c>
    </row>
    <row r="554" spans="1:20" s="139" customFormat="1" x14ac:dyDescent="0.2">
      <c r="A554" s="30" t="str">
        <f t="shared" ref="A554" si="2579">IF(A552="","",A552)</f>
        <v/>
      </c>
      <c r="B554" s="30"/>
      <c r="C554" s="30" t="str">
        <f>IF(A554="","",LOOKUP(A554,'Table 1'!$A$3:$A$9999,'Table 1'!$I$3:$I$9999))</f>
        <v/>
      </c>
      <c r="D554" s="121"/>
      <c r="E554" s="68" t="s">
        <v>23</v>
      </c>
      <c r="F554" s="80"/>
      <c r="G554" s="71" t="str">
        <f t="shared" si="2509"/>
        <v/>
      </c>
      <c r="H554" s="77" t="str">
        <f t="shared" ref="H554" si="2580">IF(D554="","",AVERAGE(D552:D556))</f>
        <v/>
      </c>
      <c r="I554" s="94" t="str">
        <f t="shared" ref="I554" si="2581">IF(D554="","",_xlfn.STDEV.S(D552:D556))</f>
        <v/>
      </c>
      <c r="J554" s="77" t="str">
        <f t="shared" si="2512"/>
        <v/>
      </c>
      <c r="K554" s="132" t="str">
        <f>IF(D554="","",D554*'Table 2'!D554)</f>
        <v/>
      </c>
      <c r="L554" s="68" t="s">
        <v>23</v>
      </c>
      <c r="M554" s="135" t="str">
        <f>IF(D554="","",F554*'Table 2'!D554)</f>
        <v/>
      </c>
      <c r="N554" s="71" t="str">
        <f t="shared" si="2513"/>
        <v/>
      </c>
      <c r="O554" s="14" t="str">
        <f t="shared" ref="O554" si="2582">IF(D554="","",AVERAGE(K552:K556))</f>
        <v/>
      </c>
      <c r="P554" s="73" t="str">
        <f t="shared" ref="P554" si="2583">IF(D554="","",_xlfn.STDEV.S(K552:K556))</f>
        <v/>
      </c>
      <c r="Q554" s="9" t="str">
        <f t="shared" si="2516"/>
        <v/>
      </c>
      <c r="R554" s="126" t="str">
        <f>IF(K554="","",K554/VLOOKUP('Table 3'!A554,'Table 1'!$A$3:$E$999,5,FALSE))</f>
        <v/>
      </c>
      <c r="S554" s="58" t="s">
        <v>23</v>
      </c>
      <c r="T554" s="52" t="str">
        <f>IF(M554="","",M554/VLOOKUP(A554,'Table 1'!$A$3:$E$999,5,FALSE))</f>
        <v/>
      </c>
    </row>
    <row r="555" spans="1:20" s="139" customFormat="1" x14ac:dyDescent="0.2">
      <c r="A555" s="30" t="str">
        <f t="shared" ref="A555" si="2584">IF(A552="","",A552)</f>
        <v/>
      </c>
      <c r="B555" s="30"/>
      <c r="C555" s="30" t="str">
        <f>IF(A555="","",LOOKUP(A555,'Table 1'!$A$3:$A$9999,'Table 1'!$I$3:$I$9999))</f>
        <v/>
      </c>
      <c r="D555" s="121"/>
      <c r="E555" s="68" t="s">
        <v>23</v>
      </c>
      <c r="F555" s="80"/>
      <c r="G555" s="71" t="str">
        <f t="shared" si="2509"/>
        <v/>
      </c>
      <c r="H555" s="77" t="str">
        <f t="shared" ref="H555" si="2585">IF(D555="","",AVERAGE(D552:D556))</f>
        <v/>
      </c>
      <c r="I555" s="94" t="str">
        <f t="shared" ref="I555" si="2586">IF(D555="","",_xlfn.STDEV.S(D552:D556))</f>
        <v/>
      </c>
      <c r="J555" s="77" t="str">
        <f t="shared" si="2512"/>
        <v/>
      </c>
      <c r="K555" s="132" t="str">
        <f>IF(D555="","",D555*'Table 2'!D555)</f>
        <v/>
      </c>
      <c r="L555" s="68" t="s">
        <v>23</v>
      </c>
      <c r="M555" s="135" t="str">
        <f>IF(D555="","",F555*'Table 2'!D555)</f>
        <v/>
      </c>
      <c r="N555" s="71" t="str">
        <f t="shared" si="2513"/>
        <v/>
      </c>
      <c r="O555" s="14" t="str">
        <f t="shared" ref="O555" si="2587">IF(D555="","",AVERAGE(K552:K556))</f>
        <v/>
      </c>
      <c r="P555" s="73" t="str">
        <f t="shared" ref="P555" si="2588">IF(D555="","",_xlfn.STDEV.S(K552:K556))</f>
        <v/>
      </c>
      <c r="Q555" s="9" t="str">
        <f t="shared" si="2516"/>
        <v/>
      </c>
      <c r="R555" s="126" t="str">
        <f>IF(K555="","",K555/VLOOKUP('Table 3'!A555,'Table 1'!$A$3:$E$999,5,FALSE))</f>
        <v/>
      </c>
      <c r="S555" s="58" t="s">
        <v>23</v>
      </c>
      <c r="T555" s="52" t="str">
        <f>IF(M555="","",M555/VLOOKUP(A555,'Table 1'!$A$3:$E$999,5,FALSE))</f>
        <v/>
      </c>
    </row>
    <row r="556" spans="1:20" s="139" customFormat="1" ht="16" thickBot="1" x14ac:dyDescent="0.25">
      <c r="A556" s="29" t="str">
        <f t="shared" ref="A556" si="2589">IF(A552="","",A552)</f>
        <v/>
      </c>
      <c r="B556" s="29"/>
      <c r="C556" s="29" t="str">
        <f>IF(A556="","",LOOKUP(A556,'Table 1'!$A$3:$A$9999,'Table 1'!$I$3:$I$9999))</f>
        <v/>
      </c>
      <c r="D556" s="122"/>
      <c r="E556" s="67" t="s">
        <v>23</v>
      </c>
      <c r="F556" s="81"/>
      <c r="G556" s="72" t="str">
        <f t="shared" si="2509"/>
        <v/>
      </c>
      <c r="H556" s="78" t="str">
        <f t="shared" ref="H556" si="2590">IF(D556="","",AVERAGE(D552:D556))</f>
        <v/>
      </c>
      <c r="I556" s="93" t="str">
        <f t="shared" ref="I556" si="2591">IF(D556="","",_xlfn.STDEV.S(D552:D556))</f>
        <v/>
      </c>
      <c r="J556" s="78" t="str">
        <f t="shared" si="2512"/>
        <v/>
      </c>
      <c r="K556" s="133" t="str">
        <f>IF(D556="","",D556*'Table 2'!D556)</f>
        <v/>
      </c>
      <c r="L556" s="67" t="s">
        <v>23</v>
      </c>
      <c r="M556" s="136" t="str">
        <f>IF(D556="","",F556*'Table 2'!D556)</f>
        <v/>
      </c>
      <c r="N556" s="72" t="str">
        <f t="shared" si="2513"/>
        <v/>
      </c>
      <c r="O556" s="13" t="str">
        <f t="shared" ref="O556" si="2592">IF(D556="","",AVERAGE(K552:K556))</f>
        <v/>
      </c>
      <c r="P556" s="74" t="str">
        <f t="shared" ref="P556" si="2593">IF(D556="","",_xlfn.STDEV.S(K552:K556))</f>
        <v/>
      </c>
      <c r="Q556" s="8" t="str">
        <f t="shared" si="2516"/>
        <v/>
      </c>
      <c r="R556" s="127" t="str">
        <f>IF(K556="","",K556/VLOOKUP('Table 3'!A556,'Table 1'!$A$3:$E$999,5,FALSE))</f>
        <v/>
      </c>
      <c r="S556" s="57" t="s">
        <v>23</v>
      </c>
      <c r="T556" s="51" t="str">
        <f>IF(M556="","",M556/VLOOKUP(A556,'Table 1'!$A$3:$E$999,5,FALSE))</f>
        <v/>
      </c>
    </row>
    <row r="557" spans="1:20" s="139" customFormat="1" x14ac:dyDescent="0.2">
      <c r="A557" s="113"/>
      <c r="B557" s="113"/>
      <c r="C557" s="31" t="str">
        <f>IF(A557="","",LOOKUP(A557,'Table 1'!$A$3:$A$9999,'Table 1'!$I$3:$I$9999))</f>
        <v/>
      </c>
      <c r="D557" s="120"/>
      <c r="E557" s="66" t="s">
        <v>23</v>
      </c>
      <c r="F557" s="79"/>
      <c r="G557" s="70" t="str">
        <f t="shared" si="2509"/>
        <v/>
      </c>
      <c r="H557" s="76" t="str">
        <f t="shared" ref="H557" si="2594">IF(D557="","",AVERAGE(D557:D561))</f>
        <v/>
      </c>
      <c r="I557" s="76" t="str">
        <f t="shared" ref="I557" si="2595">IF(D557="","",_xlfn.STDEV.S(D557:D561))</f>
        <v/>
      </c>
      <c r="J557" s="76" t="str">
        <f t="shared" si="2512"/>
        <v/>
      </c>
      <c r="K557" s="131" t="str">
        <f>IF(D557="","",D557*'Table 2'!D557)</f>
        <v/>
      </c>
      <c r="L557" s="66" t="s">
        <v>23</v>
      </c>
      <c r="M557" s="134" t="str">
        <f>IF(D557="","",F557*'Table 2'!D557)</f>
        <v/>
      </c>
      <c r="N557" s="70" t="str">
        <f t="shared" si="2513"/>
        <v/>
      </c>
      <c r="O557" s="15" t="str">
        <f t="shared" ref="O557" si="2596">IF(D557="","",AVERAGE(K557:K561))</f>
        <v/>
      </c>
      <c r="P557" s="15" t="str">
        <f t="shared" ref="P557" si="2597">IF(D557="","",_xlfn.STDEV.S(K557:K561))</f>
        <v/>
      </c>
      <c r="Q557" s="10" t="str">
        <f t="shared" si="2516"/>
        <v/>
      </c>
      <c r="R557" s="137" t="str">
        <f>IF(K557="","",K557/VLOOKUP('Table 3'!A557,'Table 1'!$A$3:$E$999,5,FALSE))</f>
        <v/>
      </c>
      <c r="S557" s="59" t="s">
        <v>23</v>
      </c>
      <c r="T557" s="53" t="str">
        <f>IF(M557="","",M557/VLOOKUP(A557,'Table 1'!$A$3:$E$999,5,FALSE))</f>
        <v/>
      </c>
    </row>
    <row r="558" spans="1:20" s="139" customFormat="1" x14ac:dyDescent="0.2">
      <c r="A558" s="30" t="str">
        <f t="shared" ref="A558" si="2598">IF(A557="","",A557)</f>
        <v/>
      </c>
      <c r="B558" s="30"/>
      <c r="C558" s="30" t="str">
        <f>IF(A558="","",LOOKUP(A558,'Table 1'!$A$3:$A$9999,'Table 1'!$I$3:$I$9999))</f>
        <v/>
      </c>
      <c r="D558" s="121"/>
      <c r="E558" s="68" t="s">
        <v>23</v>
      </c>
      <c r="F558" s="80"/>
      <c r="G558" s="71" t="str">
        <f t="shared" si="2509"/>
        <v/>
      </c>
      <c r="H558" s="77" t="str">
        <f t="shared" ref="H558" si="2599">IF(D558="","",AVERAGE(D557:D561))</f>
        <v/>
      </c>
      <c r="I558" s="94" t="str">
        <f t="shared" ref="I558" si="2600">IF(D558="","",_xlfn.STDEV.S(D557:D561))</f>
        <v/>
      </c>
      <c r="J558" s="77" t="str">
        <f t="shared" si="2512"/>
        <v/>
      </c>
      <c r="K558" s="132" t="str">
        <f>IF(D558="","",D558*'Table 2'!D558)</f>
        <v/>
      </c>
      <c r="L558" s="68" t="s">
        <v>23</v>
      </c>
      <c r="M558" s="135" t="str">
        <f>IF(D558="","",F558*'Table 2'!D558)</f>
        <v/>
      </c>
      <c r="N558" s="71" t="str">
        <f t="shared" si="2513"/>
        <v/>
      </c>
      <c r="O558" s="14" t="str">
        <f t="shared" ref="O558" si="2601">IF(D558="","",AVERAGE(K557:K561))</f>
        <v/>
      </c>
      <c r="P558" s="73" t="str">
        <f t="shared" ref="P558" si="2602">IF(D558="","",_xlfn.STDEV.S(K557:K561))</f>
        <v/>
      </c>
      <c r="Q558" s="9" t="str">
        <f t="shared" si="2516"/>
        <v/>
      </c>
      <c r="R558" s="126" t="str">
        <f>IF(K558="","",K558/VLOOKUP('Table 3'!A558,'Table 1'!$A$3:$E$999,5,FALSE))</f>
        <v/>
      </c>
      <c r="S558" s="58" t="s">
        <v>23</v>
      </c>
      <c r="T558" s="52" t="str">
        <f>IF(M558="","",M558/VLOOKUP(A558,'Table 1'!$A$3:$E$999,5,FALSE))</f>
        <v/>
      </c>
    </row>
    <row r="559" spans="1:20" s="139" customFormat="1" x14ac:dyDescent="0.2">
      <c r="A559" s="30" t="str">
        <f t="shared" ref="A559" si="2603">IF(A557="","",A557)</f>
        <v/>
      </c>
      <c r="B559" s="30"/>
      <c r="C559" s="30" t="str">
        <f>IF(A559="","",LOOKUP(A559,'Table 1'!$A$3:$A$9999,'Table 1'!$I$3:$I$9999))</f>
        <v/>
      </c>
      <c r="D559" s="121"/>
      <c r="E559" s="68" t="s">
        <v>23</v>
      </c>
      <c r="F559" s="80"/>
      <c r="G559" s="71" t="str">
        <f t="shared" si="2509"/>
        <v/>
      </c>
      <c r="H559" s="77" t="str">
        <f t="shared" ref="H559" si="2604">IF(D559="","",AVERAGE(D557:D561))</f>
        <v/>
      </c>
      <c r="I559" s="94" t="str">
        <f t="shared" ref="I559" si="2605">IF(D559="","",_xlfn.STDEV.S(D557:D561))</f>
        <v/>
      </c>
      <c r="J559" s="77" t="str">
        <f t="shared" si="2512"/>
        <v/>
      </c>
      <c r="K559" s="132" t="str">
        <f>IF(D559="","",D559*'Table 2'!D559)</f>
        <v/>
      </c>
      <c r="L559" s="68" t="s">
        <v>23</v>
      </c>
      <c r="M559" s="135" t="str">
        <f>IF(D559="","",F559*'Table 2'!D559)</f>
        <v/>
      </c>
      <c r="N559" s="71" t="str">
        <f t="shared" si="2513"/>
        <v/>
      </c>
      <c r="O559" s="14" t="str">
        <f t="shared" ref="O559" si="2606">IF(D559="","",AVERAGE(K557:K561))</f>
        <v/>
      </c>
      <c r="P559" s="73" t="str">
        <f t="shared" ref="P559" si="2607">IF(D559="","",_xlfn.STDEV.S(K557:K561))</f>
        <v/>
      </c>
      <c r="Q559" s="9" t="str">
        <f t="shared" si="2516"/>
        <v/>
      </c>
      <c r="R559" s="126" t="str">
        <f>IF(K559="","",K559/VLOOKUP('Table 3'!A559,'Table 1'!$A$3:$E$999,5,FALSE))</f>
        <v/>
      </c>
      <c r="S559" s="58" t="s">
        <v>23</v>
      </c>
      <c r="T559" s="52" t="str">
        <f>IF(M559="","",M559/VLOOKUP(A559,'Table 1'!$A$3:$E$999,5,FALSE))</f>
        <v/>
      </c>
    </row>
    <row r="560" spans="1:20" s="139" customFormat="1" x14ac:dyDescent="0.2">
      <c r="A560" s="30" t="str">
        <f t="shared" ref="A560" si="2608">IF(A557="","",A557)</f>
        <v/>
      </c>
      <c r="B560" s="30"/>
      <c r="C560" s="30" t="str">
        <f>IF(A560="","",LOOKUP(A560,'Table 1'!$A$3:$A$9999,'Table 1'!$I$3:$I$9999))</f>
        <v/>
      </c>
      <c r="D560" s="121"/>
      <c r="E560" s="68" t="s">
        <v>23</v>
      </c>
      <c r="F560" s="80"/>
      <c r="G560" s="71" t="str">
        <f t="shared" si="2509"/>
        <v/>
      </c>
      <c r="H560" s="77" t="str">
        <f t="shared" ref="H560" si="2609">IF(D560="","",AVERAGE(D557:D561))</f>
        <v/>
      </c>
      <c r="I560" s="94" t="str">
        <f t="shared" ref="I560" si="2610">IF(D560="","",_xlfn.STDEV.S(D557:D561))</f>
        <v/>
      </c>
      <c r="J560" s="77" t="str">
        <f t="shared" si="2512"/>
        <v/>
      </c>
      <c r="K560" s="132" t="str">
        <f>IF(D560="","",D560*'Table 2'!D560)</f>
        <v/>
      </c>
      <c r="L560" s="68" t="s">
        <v>23</v>
      </c>
      <c r="M560" s="135" t="str">
        <f>IF(D560="","",F560*'Table 2'!D560)</f>
        <v/>
      </c>
      <c r="N560" s="71" t="str">
        <f t="shared" si="2513"/>
        <v/>
      </c>
      <c r="O560" s="14" t="str">
        <f t="shared" ref="O560" si="2611">IF(D560="","",AVERAGE(K557:K561))</f>
        <v/>
      </c>
      <c r="P560" s="73" t="str">
        <f t="shared" ref="P560" si="2612">IF(D560="","",_xlfn.STDEV.S(K557:K561))</f>
        <v/>
      </c>
      <c r="Q560" s="9" t="str">
        <f t="shared" si="2516"/>
        <v/>
      </c>
      <c r="R560" s="126" t="str">
        <f>IF(K560="","",K560/VLOOKUP('Table 3'!A560,'Table 1'!$A$3:$E$999,5,FALSE))</f>
        <v/>
      </c>
      <c r="S560" s="58" t="s">
        <v>23</v>
      </c>
      <c r="T560" s="52" t="str">
        <f>IF(M560="","",M560/VLOOKUP(A560,'Table 1'!$A$3:$E$999,5,FALSE))</f>
        <v/>
      </c>
    </row>
    <row r="561" spans="1:20" s="139" customFormat="1" ht="16" thickBot="1" x14ac:dyDescent="0.25">
      <c r="A561" s="29" t="str">
        <f t="shared" ref="A561" si="2613">IF(A557="","",A557)</f>
        <v/>
      </c>
      <c r="B561" s="29"/>
      <c r="C561" s="29" t="str">
        <f>IF(A561="","",LOOKUP(A561,'Table 1'!$A$3:$A$9999,'Table 1'!$I$3:$I$9999))</f>
        <v/>
      </c>
      <c r="D561" s="122"/>
      <c r="E561" s="67" t="s">
        <v>23</v>
      </c>
      <c r="F561" s="81"/>
      <c r="G561" s="72" t="str">
        <f t="shared" si="2509"/>
        <v/>
      </c>
      <c r="H561" s="78" t="str">
        <f t="shared" ref="H561" si="2614">IF(D561="","",AVERAGE(D557:D561))</f>
        <v/>
      </c>
      <c r="I561" s="93" t="str">
        <f t="shared" ref="I561" si="2615">IF(D561="","",_xlfn.STDEV.S(D557:D561))</f>
        <v/>
      </c>
      <c r="J561" s="78" t="str">
        <f t="shared" si="2512"/>
        <v/>
      </c>
      <c r="K561" s="133" t="str">
        <f>IF(D561="","",D561*'Table 2'!D561)</f>
        <v/>
      </c>
      <c r="L561" s="67" t="s">
        <v>23</v>
      </c>
      <c r="M561" s="136" t="str">
        <f>IF(D561="","",F561*'Table 2'!D561)</f>
        <v/>
      </c>
      <c r="N561" s="72" t="str">
        <f t="shared" si="2513"/>
        <v/>
      </c>
      <c r="O561" s="13" t="str">
        <f t="shared" ref="O561" si="2616">IF(D561="","",AVERAGE(K557:K561))</f>
        <v/>
      </c>
      <c r="P561" s="74" t="str">
        <f t="shared" ref="P561" si="2617">IF(D561="","",_xlfn.STDEV.S(K557:K561))</f>
        <v/>
      </c>
      <c r="Q561" s="8" t="str">
        <f t="shared" si="2516"/>
        <v/>
      </c>
      <c r="R561" s="127" t="str">
        <f>IF(K561="","",K561/VLOOKUP('Table 3'!A561,'Table 1'!$A$3:$E$999,5,FALSE))</f>
        <v/>
      </c>
      <c r="S561" s="57" t="s">
        <v>23</v>
      </c>
      <c r="T561" s="51" t="str">
        <f>IF(M561="","",M561/VLOOKUP(A561,'Table 1'!$A$3:$E$999,5,FALSE))</f>
        <v/>
      </c>
    </row>
    <row r="562" spans="1:20" s="139" customFormat="1" x14ac:dyDescent="0.2">
      <c r="A562" s="113"/>
      <c r="B562" s="113"/>
      <c r="C562" s="31" t="str">
        <f>IF(A562="","",LOOKUP(A562,'Table 1'!$A$3:$A$9999,'Table 1'!$I$3:$I$9999))</f>
        <v/>
      </c>
      <c r="D562" s="120"/>
      <c r="E562" s="66" t="s">
        <v>23</v>
      </c>
      <c r="F562" s="79"/>
      <c r="G562" s="70" t="str">
        <f t="shared" si="2509"/>
        <v/>
      </c>
      <c r="H562" s="76" t="str">
        <f t="shared" ref="H562" si="2618">IF(D562="","",AVERAGE(D562:D566))</f>
        <v/>
      </c>
      <c r="I562" s="76" t="str">
        <f t="shared" ref="I562" si="2619">IF(D562="","",_xlfn.STDEV.S(D562:D566))</f>
        <v/>
      </c>
      <c r="J562" s="76" t="str">
        <f t="shared" si="2512"/>
        <v/>
      </c>
      <c r="K562" s="131" t="str">
        <f>IF(D562="","",D562*'Table 2'!D562)</f>
        <v/>
      </c>
      <c r="L562" s="66" t="s">
        <v>23</v>
      </c>
      <c r="M562" s="134" t="str">
        <f>IF(D562="","",F562*'Table 2'!D562)</f>
        <v/>
      </c>
      <c r="N562" s="70" t="str">
        <f t="shared" si="2513"/>
        <v/>
      </c>
      <c r="O562" s="15" t="str">
        <f t="shared" ref="O562" si="2620">IF(D562="","",AVERAGE(K562:K566))</f>
        <v/>
      </c>
      <c r="P562" s="15" t="str">
        <f t="shared" ref="P562" si="2621">IF(D562="","",_xlfn.STDEV.S(K562:K566))</f>
        <v/>
      </c>
      <c r="Q562" s="10" t="str">
        <f t="shared" si="2516"/>
        <v/>
      </c>
      <c r="R562" s="137" t="str">
        <f>IF(K562="","",K562/VLOOKUP('Table 3'!A562,'Table 1'!$A$3:$E$999,5,FALSE))</f>
        <v/>
      </c>
      <c r="S562" s="59" t="s">
        <v>23</v>
      </c>
      <c r="T562" s="53" t="str">
        <f>IF(M562="","",M562/VLOOKUP(A562,'Table 1'!$A$3:$E$999,5,FALSE))</f>
        <v/>
      </c>
    </row>
    <row r="563" spans="1:20" s="139" customFormat="1" x14ac:dyDescent="0.2">
      <c r="A563" s="30" t="str">
        <f t="shared" ref="A563" si="2622">IF(A562="","",A562)</f>
        <v/>
      </c>
      <c r="B563" s="30"/>
      <c r="C563" s="30" t="str">
        <f>IF(A563="","",LOOKUP(A563,'Table 1'!$A$3:$A$9999,'Table 1'!$I$3:$I$9999))</f>
        <v/>
      </c>
      <c r="D563" s="121"/>
      <c r="E563" s="68" t="s">
        <v>23</v>
      </c>
      <c r="F563" s="80"/>
      <c r="G563" s="71" t="str">
        <f t="shared" si="2509"/>
        <v/>
      </c>
      <c r="H563" s="77" t="str">
        <f t="shared" ref="H563" si="2623">IF(D563="","",AVERAGE(D562:D566))</f>
        <v/>
      </c>
      <c r="I563" s="94" t="str">
        <f t="shared" ref="I563" si="2624">IF(D563="","",_xlfn.STDEV.S(D562:D566))</f>
        <v/>
      </c>
      <c r="J563" s="77" t="str">
        <f t="shared" si="2512"/>
        <v/>
      </c>
      <c r="K563" s="132" t="str">
        <f>IF(D563="","",D563*'Table 2'!D563)</f>
        <v/>
      </c>
      <c r="L563" s="68" t="s">
        <v>23</v>
      </c>
      <c r="M563" s="135" t="str">
        <f>IF(D563="","",F563*'Table 2'!D563)</f>
        <v/>
      </c>
      <c r="N563" s="71" t="str">
        <f t="shared" si="2513"/>
        <v/>
      </c>
      <c r="O563" s="14" t="str">
        <f t="shared" ref="O563" si="2625">IF(D563="","",AVERAGE(K562:K566))</f>
        <v/>
      </c>
      <c r="P563" s="73" t="str">
        <f t="shared" ref="P563" si="2626">IF(D563="","",_xlfn.STDEV.S(K562:K566))</f>
        <v/>
      </c>
      <c r="Q563" s="9" t="str">
        <f t="shared" si="2516"/>
        <v/>
      </c>
      <c r="R563" s="126" t="str">
        <f>IF(K563="","",K563/VLOOKUP('Table 3'!A563,'Table 1'!$A$3:$E$999,5,FALSE))</f>
        <v/>
      </c>
      <c r="S563" s="58" t="s">
        <v>23</v>
      </c>
      <c r="T563" s="52" t="str">
        <f>IF(M563="","",M563/VLOOKUP(A563,'Table 1'!$A$3:$E$999,5,FALSE))</f>
        <v/>
      </c>
    </row>
    <row r="564" spans="1:20" s="139" customFormat="1" x14ac:dyDescent="0.2">
      <c r="A564" s="30" t="str">
        <f t="shared" ref="A564" si="2627">IF(A562="","",A562)</f>
        <v/>
      </c>
      <c r="B564" s="30"/>
      <c r="C564" s="30" t="str">
        <f>IF(A564="","",LOOKUP(A564,'Table 1'!$A$3:$A$9999,'Table 1'!$I$3:$I$9999))</f>
        <v/>
      </c>
      <c r="D564" s="121"/>
      <c r="E564" s="68" t="s">
        <v>23</v>
      </c>
      <c r="F564" s="80"/>
      <c r="G564" s="71" t="str">
        <f t="shared" si="2509"/>
        <v/>
      </c>
      <c r="H564" s="77" t="str">
        <f t="shared" ref="H564" si="2628">IF(D564="","",AVERAGE(D562:D566))</f>
        <v/>
      </c>
      <c r="I564" s="94" t="str">
        <f t="shared" ref="I564" si="2629">IF(D564="","",_xlfn.STDEV.S(D562:D566))</f>
        <v/>
      </c>
      <c r="J564" s="77" t="str">
        <f t="shared" si="2512"/>
        <v/>
      </c>
      <c r="K564" s="132" t="str">
        <f>IF(D564="","",D564*'Table 2'!D564)</f>
        <v/>
      </c>
      <c r="L564" s="68" t="s">
        <v>23</v>
      </c>
      <c r="M564" s="135" t="str">
        <f>IF(D564="","",F564*'Table 2'!D564)</f>
        <v/>
      </c>
      <c r="N564" s="71" t="str">
        <f t="shared" si="2513"/>
        <v/>
      </c>
      <c r="O564" s="14" t="str">
        <f t="shared" ref="O564" si="2630">IF(D564="","",AVERAGE(K562:K566))</f>
        <v/>
      </c>
      <c r="P564" s="73" t="str">
        <f t="shared" ref="P564" si="2631">IF(D564="","",_xlfn.STDEV.S(K562:K566))</f>
        <v/>
      </c>
      <c r="Q564" s="9" t="str">
        <f t="shared" si="2516"/>
        <v/>
      </c>
      <c r="R564" s="126" t="str">
        <f>IF(K564="","",K564/VLOOKUP('Table 3'!A564,'Table 1'!$A$3:$E$999,5,FALSE))</f>
        <v/>
      </c>
      <c r="S564" s="58" t="s">
        <v>23</v>
      </c>
      <c r="T564" s="52" t="str">
        <f>IF(M564="","",M564/VLOOKUP(A564,'Table 1'!$A$3:$E$999,5,FALSE))</f>
        <v/>
      </c>
    </row>
    <row r="565" spans="1:20" s="139" customFormat="1" x14ac:dyDescent="0.2">
      <c r="A565" s="30" t="str">
        <f t="shared" ref="A565" si="2632">IF(A562="","",A562)</f>
        <v/>
      </c>
      <c r="B565" s="30"/>
      <c r="C565" s="30" t="str">
        <f>IF(A565="","",LOOKUP(A565,'Table 1'!$A$3:$A$9999,'Table 1'!$I$3:$I$9999))</f>
        <v/>
      </c>
      <c r="D565" s="121"/>
      <c r="E565" s="68" t="s">
        <v>23</v>
      </c>
      <c r="F565" s="80"/>
      <c r="G565" s="71" t="str">
        <f t="shared" si="2509"/>
        <v/>
      </c>
      <c r="H565" s="77" t="str">
        <f t="shared" ref="H565" si="2633">IF(D565="","",AVERAGE(D562:D566))</f>
        <v/>
      </c>
      <c r="I565" s="94" t="str">
        <f t="shared" ref="I565" si="2634">IF(D565="","",_xlfn.STDEV.S(D562:D566))</f>
        <v/>
      </c>
      <c r="J565" s="77" t="str">
        <f t="shared" si="2512"/>
        <v/>
      </c>
      <c r="K565" s="132" t="str">
        <f>IF(D565="","",D565*'Table 2'!D565)</f>
        <v/>
      </c>
      <c r="L565" s="68" t="s">
        <v>23</v>
      </c>
      <c r="M565" s="135" t="str">
        <f>IF(D565="","",F565*'Table 2'!D565)</f>
        <v/>
      </c>
      <c r="N565" s="71" t="str">
        <f t="shared" si="2513"/>
        <v/>
      </c>
      <c r="O565" s="14" t="str">
        <f t="shared" ref="O565" si="2635">IF(D565="","",AVERAGE(K562:K566))</f>
        <v/>
      </c>
      <c r="P565" s="73" t="str">
        <f t="shared" ref="P565" si="2636">IF(D565="","",_xlfn.STDEV.S(K562:K566))</f>
        <v/>
      </c>
      <c r="Q565" s="9" t="str">
        <f t="shared" si="2516"/>
        <v/>
      </c>
      <c r="R565" s="126" t="str">
        <f>IF(K565="","",K565/VLOOKUP('Table 3'!A565,'Table 1'!$A$3:$E$999,5,FALSE))</f>
        <v/>
      </c>
      <c r="S565" s="58" t="s">
        <v>23</v>
      </c>
      <c r="T565" s="52" t="str">
        <f>IF(M565="","",M565/VLOOKUP(A565,'Table 1'!$A$3:$E$999,5,FALSE))</f>
        <v/>
      </c>
    </row>
    <row r="566" spans="1:20" s="139" customFormat="1" ht="16" thickBot="1" x14ac:dyDescent="0.25">
      <c r="A566" s="29" t="str">
        <f t="shared" ref="A566" si="2637">IF(A562="","",A562)</f>
        <v/>
      </c>
      <c r="B566" s="29"/>
      <c r="C566" s="29" t="str">
        <f>IF(A566="","",LOOKUP(A566,'Table 1'!$A$3:$A$9999,'Table 1'!$I$3:$I$9999))</f>
        <v/>
      </c>
      <c r="D566" s="122"/>
      <c r="E566" s="67" t="s">
        <v>23</v>
      </c>
      <c r="F566" s="81"/>
      <c r="G566" s="72" t="str">
        <f t="shared" si="2509"/>
        <v/>
      </c>
      <c r="H566" s="78" t="str">
        <f t="shared" ref="H566" si="2638">IF(D566="","",AVERAGE(D562:D566))</f>
        <v/>
      </c>
      <c r="I566" s="93" t="str">
        <f t="shared" ref="I566" si="2639">IF(D566="","",_xlfn.STDEV.S(D562:D566))</f>
        <v/>
      </c>
      <c r="J566" s="78" t="str">
        <f t="shared" si="2512"/>
        <v/>
      </c>
      <c r="K566" s="133" t="str">
        <f>IF(D566="","",D566*'Table 2'!D566)</f>
        <v/>
      </c>
      <c r="L566" s="67" t="s">
        <v>23</v>
      </c>
      <c r="M566" s="136" t="str">
        <f>IF(D566="","",F566*'Table 2'!D566)</f>
        <v/>
      </c>
      <c r="N566" s="72" t="str">
        <f t="shared" si="2513"/>
        <v/>
      </c>
      <c r="O566" s="13" t="str">
        <f t="shared" ref="O566" si="2640">IF(D566="","",AVERAGE(K562:K566))</f>
        <v/>
      </c>
      <c r="P566" s="74" t="str">
        <f t="shared" ref="P566" si="2641">IF(D566="","",_xlfn.STDEV.S(K562:K566))</f>
        <v/>
      </c>
      <c r="Q566" s="8" t="str">
        <f t="shared" si="2516"/>
        <v/>
      </c>
      <c r="R566" s="127" t="str">
        <f>IF(K566="","",K566/VLOOKUP('Table 3'!A566,'Table 1'!$A$3:$E$999,5,FALSE))</f>
        <v/>
      </c>
      <c r="S566" s="57" t="s">
        <v>23</v>
      </c>
      <c r="T566" s="51" t="str">
        <f>IF(M566="","",M566/VLOOKUP(A566,'Table 1'!$A$3:$E$999,5,FALSE))</f>
        <v/>
      </c>
    </row>
    <row r="567" spans="1:20" s="139" customFormat="1" x14ac:dyDescent="0.2">
      <c r="A567" s="113"/>
      <c r="B567" s="113"/>
      <c r="C567" s="31" t="str">
        <f>IF(A567="","",LOOKUP(A567,'Table 1'!$A$3:$A$9999,'Table 1'!$I$3:$I$9999))</f>
        <v/>
      </c>
      <c r="D567" s="120"/>
      <c r="E567" s="66" t="s">
        <v>23</v>
      </c>
      <c r="F567" s="79"/>
      <c r="G567" s="70" t="str">
        <f t="shared" si="2509"/>
        <v/>
      </c>
      <c r="H567" s="76" t="str">
        <f t="shared" ref="H567" si="2642">IF(D567="","",AVERAGE(D567:D571))</f>
        <v/>
      </c>
      <c r="I567" s="76" t="str">
        <f t="shared" ref="I567" si="2643">IF(D567="","",_xlfn.STDEV.S(D567:D571))</f>
        <v/>
      </c>
      <c r="J567" s="76" t="str">
        <f t="shared" si="2512"/>
        <v/>
      </c>
      <c r="K567" s="131" t="str">
        <f>IF(D567="","",D567*'Table 2'!D567)</f>
        <v/>
      </c>
      <c r="L567" s="66" t="s">
        <v>23</v>
      </c>
      <c r="M567" s="134" t="str">
        <f>IF(D567="","",F567*'Table 2'!D567)</f>
        <v/>
      </c>
      <c r="N567" s="70" t="str">
        <f t="shared" si="2513"/>
        <v/>
      </c>
      <c r="O567" s="15" t="str">
        <f t="shared" ref="O567" si="2644">IF(D567="","",AVERAGE(K567:K571))</f>
        <v/>
      </c>
      <c r="P567" s="15" t="str">
        <f t="shared" ref="P567" si="2645">IF(D567="","",_xlfn.STDEV.S(K567:K571))</f>
        <v/>
      </c>
      <c r="Q567" s="10" t="str">
        <f t="shared" si="2516"/>
        <v/>
      </c>
      <c r="R567" s="137" t="str">
        <f>IF(K567="","",K567/VLOOKUP('Table 3'!A567,'Table 1'!$A$3:$E$999,5,FALSE))</f>
        <v/>
      </c>
      <c r="S567" s="59" t="s">
        <v>23</v>
      </c>
      <c r="T567" s="53" t="str">
        <f>IF(M567="","",M567/VLOOKUP(A567,'Table 1'!$A$3:$E$999,5,FALSE))</f>
        <v/>
      </c>
    </row>
    <row r="568" spans="1:20" s="139" customFormat="1" x14ac:dyDescent="0.2">
      <c r="A568" s="30" t="str">
        <f t="shared" ref="A568" si="2646">IF(A567="","",A567)</f>
        <v/>
      </c>
      <c r="B568" s="30"/>
      <c r="C568" s="30" t="str">
        <f>IF(A568="","",LOOKUP(A568,'Table 1'!$A$3:$A$9999,'Table 1'!$I$3:$I$9999))</f>
        <v/>
      </c>
      <c r="D568" s="121"/>
      <c r="E568" s="68" t="s">
        <v>23</v>
      </c>
      <c r="F568" s="80"/>
      <c r="G568" s="71" t="str">
        <f t="shared" si="2509"/>
        <v/>
      </c>
      <c r="H568" s="77" t="str">
        <f t="shared" ref="H568" si="2647">IF(D568="","",AVERAGE(D567:D571))</f>
        <v/>
      </c>
      <c r="I568" s="94" t="str">
        <f t="shared" ref="I568" si="2648">IF(D568="","",_xlfn.STDEV.S(D567:D571))</f>
        <v/>
      </c>
      <c r="J568" s="77" t="str">
        <f t="shared" si="2512"/>
        <v/>
      </c>
      <c r="K568" s="132" t="str">
        <f>IF(D568="","",D568*'Table 2'!D568)</f>
        <v/>
      </c>
      <c r="L568" s="68" t="s">
        <v>23</v>
      </c>
      <c r="M568" s="135" t="str">
        <f>IF(D568="","",F568*'Table 2'!D568)</f>
        <v/>
      </c>
      <c r="N568" s="71" t="str">
        <f t="shared" si="2513"/>
        <v/>
      </c>
      <c r="O568" s="14" t="str">
        <f t="shared" ref="O568" si="2649">IF(D568="","",AVERAGE(K567:K571))</f>
        <v/>
      </c>
      <c r="P568" s="73" t="str">
        <f t="shared" ref="P568" si="2650">IF(D568="","",_xlfn.STDEV.S(K567:K571))</f>
        <v/>
      </c>
      <c r="Q568" s="9" t="str">
        <f t="shared" si="2516"/>
        <v/>
      </c>
      <c r="R568" s="126" t="str">
        <f>IF(K568="","",K568/VLOOKUP('Table 3'!A568,'Table 1'!$A$3:$E$999,5,FALSE))</f>
        <v/>
      </c>
      <c r="S568" s="58" t="s">
        <v>23</v>
      </c>
      <c r="T568" s="52" t="str">
        <f>IF(M568="","",M568/VLOOKUP(A568,'Table 1'!$A$3:$E$999,5,FALSE))</f>
        <v/>
      </c>
    </row>
    <row r="569" spans="1:20" s="139" customFormat="1" x14ac:dyDescent="0.2">
      <c r="A569" s="30" t="str">
        <f t="shared" ref="A569" si="2651">IF(A567="","",A567)</f>
        <v/>
      </c>
      <c r="B569" s="30"/>
      <c r="C569" s="30" t="str">
        <f>IF(A569="","",LOOKUP(A569,'Table 1'!$A$3:$A$9999,'Table 1'!$I$3:$I$9999))</f>
        <v/>
      </c>
      <c r="D569" s="121"/>
      <c r="E569" s="68" t="s">
        <v>23</v>
      </c>
      <c r="F569" s="80"/>
      <c r="G569" s="71" t="str">
        <f t="shared" si="2509"/>
        <v/>
      </c>
      <c r="H569" s="77" t="str">
        <f t="shared" ref="H569" si="2652">IF(D569="","",AVERAGE(D567:D571))</f>
        <v/>
      </c>
      <c r="I569" s="94" t="str">
        <f t="shared" ref="I569" si="2653">IF(D569="","",_xlfn.STDEV.S(D567:D571))</f>
        <v/>
      </c>
      <c r="J569" s="77" t="str">
        <f t="shared" si="2512"/>
        <v/>
      </c>
      <c r="K569" s="132" t="str">
        <f>IF(D569="","",D569*'Table 2'!D569)</f>
        <v/>
      </c>
      <c r="L569" s="68" t="s">
        <v>23</v>
      </c>
      <c r="M569" s="135" t="str">
        <f>IF(D569="","",F569*'Table 2'!D569)</f>
        <v/>
      </c>
      <c r="N569" s="71" t="str">
        <f t="shared" si="2513"/>
        <v/>
      </c>
      <c r="O569" s="14" t="str">
        <f t="shared" ref="O569" si="2654">IF(D569="","",AVERAGE(K567:K571))</f>
        <v/>
      </c>
      <c r="P569" s="73" t="str">
        <f t="shared" ref="P569" si="2655">IF(D569="","",_xlfn.STDEV.S(K567:K571))</f>
        <v/>
      </c>
      <c r="Q569" s="9" t="str">
        <f t="shared" si="2516"/>
        <v/>
      </c>
      <c r="R569" s="126" t="str">
        <f>IF(K569="","",K569/VLOOKUP('Table 3'!A569,'Table 1'!$A$3:$E$999,5,FALSE))</f>
        <v/>
      </c>
      <c r="S569" s="58" t="s">
        <v>23</v>
      </c>
      <c r="T569" s="52" t="str">
        <f>IF(M569="","",M569/VLOOKUP(A569,'Table 1'!$A$3:$E$999,5,FALSE))</f>
        <v/>
      </c>
    </row>
    <row r="570" spans="1:20" s="139" customFormat="1" x14ac:dyDescent="0.2">
      <c r="A570" s="30" t="str">
        <f t="shared" ref="A570" si="2656">IF(A567="","",A567)</f>
        <v/>
      </c>
      <c r="B570" s="30"/>
      <c r="C570" s="30" t="str">
        <f>IF(A570="","",LOOKUP(A570,'Table 1'!$A$3:$A$9999,'Table 1'!$I$3:$I$9999))</f>
        <v/>
      </c>
      <c r="D570" s="121"/>
      <c r="E570" s="68" t="s">
        <v>23</v>
      </c>
      <c r="F570" s="80"/>
      <c r="G570" s="71" t="str">
        <f t="shared" si="2509"/>
        <v/>
      </c>
      <c r="H570" s="77" t="str">
        <f t="shared" ref="H570" si="2657">IF(D570="","",AVERAGE(D567:D571))</f>
        <v/>
      </c>
      <c r="I570" s="94" t="str">
        <f t="shared" ref="I570" si="2658">IF(D570="","",_xlfn.STDEV.S(D567:D571))</f>
        <v/>
      </c>
      <c r="J570" s="77" t="str">
        <f t="shared" si="2512"/>
        <v/>
      </c>
      <c r="K570" s="132" t="str">
        <f>IF(D570="","",D570*'Table 2'!D570)</f>
        <v/>
      </c>
      <c r="L570" s="68" t="s">
        <v>23</v>
      </c>
      <c r="M570" s="135" t="str">
        <f>IF(D570="","",F570*'Table 2'!D570)</f>
        <v/>
      </c>
      <c r="N570" s="71" t="str">
        <f t="shared" si="2513"/>
        <v/>
      </c>
      <c r="O570" s="14" t="str">
        <f t="shared" ref="O570" si="2659">IF(D570="","",AVERAGE(K567:K571))</f>
        <v/>
      </c>
      <c r="P570" s="73" t="str">
        <f t="shared" ref="P570" si="2660">IF(D570="","",_xlfn.STDEV.S(K567:K571))</f>
        <v/>
      </c>
      <c r="Q570" s="9" t="str">
        <f t="shared" si="2516"/>
        <v/>
      </c>
      <c r="R570" s="126" t="str">
        <f>IF(K570="","",K570/VLOOKUP('Table 3'!A570,'Table 1'!$A$3:$E$999,5,FALSE))</f>
        <v/>
      </c>
      <c r="S570" s="58" t="s">
        <v>23</v>
      </c>
      <c r="T570" s="52" t="str">
        <f>IF(M570="","",M570/VLOOKUP(A570,'Table 1'!$A$3:$E$999,5,FALSE))</f>
        <v/>
      </c>
    </row>
    <row r="571" spans="1:20" s="139" customFormat="1" ht="16" thickBot="1" x14ac:dyDescent="0.25">
      <c r="A571" s="29" t="str">
        <f t="shared" ref="A571" si="2661">IF(A567="","",A567)</f>
        <v/>
      </c>
      <c r="B571" s="29"/>
      <c r="C571" s="29" t="str">
        <f>IF(A571="","",LOOKUP(A571,'Table 1'!$A$3:$A$9999,'Table 1'!$I$3:$I$9999))</f>
        <v/>
      </c>
      <c r="D571" s="122"/>
      <c r="E571" s="67" t="s">
        <v>23</v>
      </c>
      <c r="F571" s="81"/>
      <c r="G571" s="72" t="str">
        <f t="shared" si="2509"/>
        <v/>
      </c>
      <c r="H571" s="78" t="str">
        <f t="shared" ref="H571" si="2662">IF(D571="","",AVERAGE(D567:D571))</f>
        <v/>
      </c>
      <c r="I571" s="93" t="str">
        <f t="shared" ref="I571" si="2663">IF(D571="","",_xlfn.STDEV.S(D567:D571))</f>
        <v/>
      </c>
      <c r="J571" s="78" t="str">
        <f t="shared" si="2512"/>
        <v/>
      </c>
      <c r="K571" s="133" t="str">
        <f>IF(D571="","",D571*'Table 2'!D571)</f>
        <v/>
      </c>
      <c r="L571" s="67" t="s">
        <v>23</v>
      </c>
      <c r="M571" s="136" t="str">
        <f>IF(D571="","",F571*'Table 2'!D571)</f>
        <v/>
      </c>
      <c r="N571" s="72" t="str">
        <f t="shared" si="2513"/>
        <v/>
      </c>
      <c r="O571" s="13" t="str">
        <f t="shared" ref="O571" si="2664">IF(D571="","",AVERAGE(K567:K571))</f>
        <v/>
      </c>
      <c r="P571" s="74" t="str">
        <f t="shared" ref="P571" si="2665">IF(D571="","",_xlfn.STDEV.S(K567:K571))</f>
        <v/>
      </c>
      <c r="Q571" s="8" t="str">
        <f t="shared" si="2516"/>
        <v/>
      </c>
      <c r="R571" s="127" t="str">
        <f>IF(K571="","",K571/VLOOKUP('Table 3'!A571,'Table 1'!$A$3:$E$999,5,FALSE))</f>
        <v/>
      </c>
      <c r="S571" s="57" t="s">
        <v>23</v>
      </c>
      <c r="T571" s="51" t="str">
        <f>IF(M571="","",M571/VLOOKUP(A571,'Table 1'!$A$3:$E$999,5,FALSE))</f>
        <v/>
      </c>
    </row>
    <row r="572" spans="1:20" s="139" customFormat="1" x14ac:dyDescent="0.2">
      <c r="A572" s="113"/>
      <c r="B572" s="113"/>
      <c r="C572" s="31" t="str">
        <f>IF(A572="","",LOOKUP(A572,'Table 1'!$A$3:$A$9999,'Table 1'!$I$3:$I$9999))</f>
        <v/>
      </c>
      <c r="D572" s="120"/>
      <c r="E572" s="66" t="s">
        <v>23</v>
      </c>
      <c r="F572" s="79"/>
      <c r="G572" s="70" t="str">
        <f t="shared" si="2509"/>
        <v/>
      </c>
      <c r="H572" s="76" t="str">
        <f t="shared" ref="H572" si="2666">IF(D572="","",AVERAGE(D572:D576))</f>
        <v/>
      </c>
      <c r="I572" s="76" t="str">
        <f t="shared" ref="I572" si="2667">IF(D572="","",_xlfn.STDEV.S(D572:D576))</f>
        <v/>
      </c>
      <c r="J572" s="76" t="str">
        <f t="shared" si="2512"/>
        <v/>
      </c>
      <c r="K572" s="131" t="str">
        <f>IF(D572="","",D572*'Table 2'!D572)</f>
        <v/>
      </c>
      <c r="L572" s="66" t="s">
        <v>23</v>
      </c>
      <c r="M572" s="134" t="str">
        <f>IF(D572="","",F572*'Table 2'!D572)</f>
        <v/>
      </c>
      <c r="N572" s="70" t="str">
        <f t="shared" si="2513"/>
        <v/>
      </c>
      <c r="O572" s="15" t="str">
        <f t="shared" ref="O572" si="2668">IF(D572="","",AVERAGE(K572:K576))</f>
        <v/>
      </c>
      <c r="P572" s="15" t="str">
        <f t="shared" ref="P572" si="2669">IF(D572="","",_xlfn.STDEV.S(K572:K576))</f>
        <v/>
      </c>
      <c r="Q572" s="10" t="str">
        <f t="shared" si="2516"/>
        <v/>
      </c>
      <c r="R572" s="137" t="str">
        <f>IF(K572="","",K572/VLOOKUP('Table 3'!A572,'Table 1'!$A$3:$E$999,5,FALSE))</f>
        <v/>
      </c>
      <c r="S572" s="59" t="s">
        <v>23</v>
      </c>
      <c r="T572" s="53" t="str">
        <f>IF(M572="","",M572/VLOOKUP(A572,'Table 1'!$A$3:$E$999,5,FALSE))</f>
        <v/>
      </c>
    </row>
    <row r="573" spans="1:20" s="139" customFormat="1" x14ac:dyDescent="0.2">
      <c r="A573" s="30" t="str">
        <f t="shared" ref="A573" si="2670">IF(A572="","",A572)</f>
        <v/>
      </c>
      <c r="B573" s="30"/>
      <c r="C573" s="30" t="str">
        <f>IF(A573="","",LOOKUP(A573,'Table 1'!$A$3:$A$9999,'Table 1'!$I$3:$I$9999))</f>
        <v/>
      </c>
      <c r="D573" s="121"/>
      <c r="E573" s="68" t="s">
        <v>23</v>
      </c>
      <c r="F573" s="80"/>
      <c r="G573" s="71" t="str">
        <f t="shared" si="2509"/>
        <v/>
      </c>
      <c r="H573" s="77" t="str">
        <f t="shared" ref="H573" si="2671">IF(D573="","",AVERAGE(D572:D576))</f>
        <v/>
      </c>
      <c r="I573" s="94" t="str">
        <f t="shared" ref="I573" si="2672">IF(D573="","",_xlfn.STDEV.S(D572:D576))</f>
        <v/>
      </c>
      <c r="J573" s="77" t="str">
        <f t="shared" si="2512"/>
        <v/>
      </c>
      <c r="K573" s="132" t="str">
        <f>IF(D573="","",D573*'Table 2'!D573)</f>
        <v/>
      </c>
      <c r="L573" s="68" t="s">
        <v>23</v>
      </c>
      <c r="M573" s="135" t="str">
        <f>IF(D573="","",F573*'Table 2'!D573)</f>
        <v/>
      </c>
      <c r="N573" s="71" t="str">
        <f t="shared" si="2513"/>
        <v/>
      </c>
      <c r="O573" s="14" t="str">
        <f t="shared" ref="O573" si="2673">IF(D573="","",AVERAGE(K572:K576))</f>
        <v/>
      </c>
      <c r="P573" s="73" t="str">
        <f t="shared" ref="P573" si="2674">IF(D573="","",_xlfn.STDEV.S(K572:K576))</f>
        <v/>
      </c>
      <c r="Q573" s="9" t="str">
        <f t="shared" si="2516"/>
        <v/>
      </c>
      <c r="R573" s="126" t="str">
        <f>IF(K573="","",K573/VLOOKUP('Table 3'!A573,'Table 1'!$A$3:$E$999,5,FALSE))</f>
        <v/>
      </c>
      <c r="S573" s="58" t="s">
        <v>23</v>
      </c>
      <c r="T573" s="52" t="str">
        <f>IF(M573="","",M573/VLOOKUP(A573,'Table 1'!$A$3:$E$999,5,FALSE))</f>
        <v/>
      </c>
    </row>
    <row r="574" spans="1:20" s="139" customFormat="1" x14ac:dyDescent="0.2">
      <c r="A574" s="30" t="str">
        <f t="shared" ref="A574" si="2675">IF(A572="","",A572)</f>
        <v/>
      </c>
      <c r="B574" s="30"/>
      <c r="C574" s="30" t="str">
        <f>IF(A574="","",LOOKUP(A574,'Table 1'!$A$3:$A$9999,'Table 1'!$I$3:$I$9999))</f>
        <v/>
      </c>
      <c r="D574" s="121"/>
      <c r="E574" s="68" t="s">
        <v>23</v>
      </c>
      <c r="F574" s="80"/>
      <c r="G574" s="71" t="str">
        <f t="shared" si="2509"/>
        <v/>
      </c>
      <c r="H574" s="77" t="str">
        <f t="shared" ref="H574" si="2676">IF(D574="","",AVERAGE(D572:D576))</f>
        <v/>
      </c>
      <c r="I574" s="94" t="str">
        <f t="shared" ref="I574" si="2677">IF(D574="","",_xlfn.STDEV.S(D572:D576))</f>
        <v/>
      </c>
      <c r="J574" s="77" t="str">
        <f t="shared" si="2512"/>
        <v/>
      </c>
      <c r="K574" s="132" t="str">
        <f>IF(D574="","",D574*'Table 2'!D574)</f>
        <v/>
      </c>
      <c r="L574" s="68" t="s">
        <v>23</v>
      </c>
      <c r="M574" s="135" t="str">
        <f>IF(D574="","",F574*'Table 2'!D574)</f>
        <v/>
      </c>
      <c r="N574" s="71" t="str">
        <f t="shared" si="2513"/>
        <v/>
      </c>
      <c r="O574" s="14" t="str">
        <f t="shared" ref="O574" si="2678">IF(D574="","",AVERAGE(K572:K576))</f>
        <v/>
      </c>
      <c r="P574" s="73" t="str">
        <f t="shared" ref="P574" si="2679">IF(D574="","",_xlfn.STDEV.S(K572:K576))</f>
        <v/>
      </c>
      <c r="Q574" s="9" t="str">
        <f t="shared" si="2516"/>
        <v/>
      </c>
      <c r="R574" s="126" t="str">
        <f>IF(K574="","",K574/VLOOKUP('Table 3'!A574,'Table 1'!$A$3:$E$999,5,FALSE))</f>
        <v/>
      </c>
      <c r="S574" s="58" t="s">
        <v>23</v>
      </c>
      <c r="T574" s="52" t="str">
        <f>IF(M574="","",M574/VLOOKUP(A574,'Table 1'!$A$3:$E$999,5,FALSE))</f>
        <v/>
      </c>
    </row>
    <row r="575" spans="1:20" s="139" customFormat="1" x14ac:dyDescent="0.2">
      <c r="A575" s="30" t="str">
        <f t="shared" ref="A575" si="2680">IF(A572="","",A572)</f>
        <v/>
      </c>
      <c r="B575" s="30"/>
      <c r="C575" s="30" t="str">
        <f>IF(A575="","",LOOKUP(A575,'Table 1'!$A$3:$A$9999,'Table 1'!$I$3:$I$9999))</f>
        <v/>
      </c>
      <c r="D575" s="121"/>
      <c r="E575" s="68" t="s">
        <v>23</v>
      </c>
      <c r="F575" s="80"/>
      <c r="G575" s="71" t="str">
        <f t="shared" si="2509"/>
        <v/>
      </c>
      <c r="H575" s="77" t="str">
        <f t="shared" ref="H575" si="2681">IF(D575="","",AVERAGE(D572:D576))</f>
        <v/>
      </c>
      <c r="I575" s="94" t="str">
        <f t="shared" ref="I575" si="2682">IF(D575="","",_xlfn.STDEV.S(D572:D576))</f>
        <v/>
      </c>
      <c r="J575" s="77" t="str">
        <f t="shared" si="2512"/>
        <v/>
      </c>
      <c r="K575" s="132" t="str">
        <f>IF(D575="","",D575*'Table 2'!D575)</f>
        <v/>
      </c>
      <c r="L575" s="68" t="s">
        <v>23</v>
      </c>
      <c r="M575" s="135" t="str">
        <f>IF(D575="","",F575*'Table 2'!D575)</f>
        <v/>
      </c>
      <c r="N575" s="71" t="str">
        <f t="shared" si="2513"/>
        <v/>
      </c>
      <c r="O575" s="14" t="str">
        <f t="shared" ref="O575" si="2683">IF(D575="","",AVERAGE(K572:K576))</f>
        <v/>
      </c>
      <c r="P575" s="73" t="str">
        <f t="shared" ref="P575" si="2684">IF(D575="","",_xlfn.STDEV.S(K572:K576))</f>
        <v/>
      </c>
      <c r="Q575" s="9" t="str">
        <f t="shared" si="2516"/>
        <v/>
      </c>
      <c r="R575" s="126" t="str">
        <f>IF(K575="","",K575/VLOOKUP('Table 3'!A575,'Table 1'!$A$3:$E$999,5,FALSE))</f>
        <v/>
      </c>
      <c r="S575" s="58" t="s">
        <v>23</v>
      </c>
      <c r="T575" s="52" t="str">
        <f>IF(M575="","",M575/VLOOKUP(A575,'Table 1'!$A$3:$E$999,5,FALSE))</f>
        <v/>
      </c>
    </row>
    <row r="576" spans="1:20" s="139" customFormat="1" ht="16" thickBot="1" x14ac:dyDescent="0.25">
      <c r="A576" s="29" t="str">
        <f t="shared" ref="A576" si="2685">IF(A572="","",A572)</f>
        <v/>
      </c>
      <c r="B576" s="29"/>
      <c r="C576" s="29" t="str">
        <f>IF(A576="","",LOOKUP(A576,'Table 1'!$A$3:$A$9999,'Table 1'!$I$3:$I$9999))</f>
        <v/>
      </c>
      <c r="D576" s="122"/>
      <c r="E576" s="67" t="s">
        <v>23</v>
      </c>
      <c r="F576" s="81"/>
      <c r="G576" s="72" t="str">
        <f t="shared" si="2509"/>
        <v/>
      </c>
      <c r="H576" s="78" t="str">
        <f t="shared" ref="H576" si="2686">IF(D576="","",AVERAGE(D572:D576))</f>
        <v/>
      </c>
      <c r="I576" s="93" t="str">
        <f t="shared" ref="I576" si="2687">IF(D576="","",_xlfn.STDEV.S(D572:D576))</f>
        <v/>
      </c>
      <c r="J576" s="78" t="str">
        <f t="shared" si="2512"/>
        <v/>
      </c>
      <c r="K576" s="133" t="str">
        <f>IF(D576="","",D576*'Table 2'!D576)</f>
        <v/>
      </c>
      <c r="L576" s="67" t="s">
        <v>23</v>
      </c>
      <c r="M576" s="136" t="str">
        <f>IF(D576="","",F576*'Table 2'!D576)</f>
        <v/>
      </c>
      <c r="N576" s="72" t="str">
        <f t="shared" si="2513"/>
        <v/>
      </c>
      <c r="O576" s="13" t="str">
        <f t="shared" ref="O576" si="2688">IF(D576="","",AVERAGE(K572:K576))</f>
        <v/>
      </c>
      <c r="P576" s="74" t="str">
        <f t="shared" ref="P576" si="2689">IF(D576="","",_xlfn.STDEV.S(K572:K576))</f>
        <v/>
      </c>
      <c r="Q576" s="8" t="str">
        <f t="shared" si="2516"/>
        <v/>
      </c>
      <c r="R576" s="127" t="str">
        <f>IF(K576="","",K576/VLOOKUP('Table 3'!A576,'Table 1'!$A$3:$E$999,5,FALSE))</f>
        <v/>
      </c>
      <c r="S576" s="57" t="s">
        <v>23</v>
      </c>
      <c r="T576" s="51" t="str">
        <f>IF(M576="","",M576/VLOOKUP(A576,'Table 1'!$A$3:$E$999,5,FALSE))</f>
        <v/>
      </c>
    </row>
    <row r="577" spans="1:20" s="139" customFormat="1" x14ac:dyDescent="0.2">
      <c r="A577" s="113"/>
      <c r="B577" s="113"/>
      <c r="C577" s="31" t="str">
        <f>IF(A577="","",LOOKUP(A577,'Table 1'!$A$3:$A$9999,'Table 1'!$I$3:$I$9999))</f>
        <v/>
      </c>
      <c r="D577" s="120"/>
      <c r="E577" s="66" t="s">
        <v>23</v>
      </c>
      <c r="F577" s="79"/>
      <c r="G577" s="70" t="str">
        <f t="shared" si="2509"/>
        <v/>
      </c>
      <c r="H577" s="76" t="str">
        <f t="shared" ref="H577" si="2690">IF(D577="","",AVERAGE(D577:D581))</f>
        <v/>
      </c>
      <c r="I577" s="76" t="str">
        <f t="shared" ref="I577" si="2691">IF(D577="","",_xlfn.STDEV.S(D577:D581))</f>
        <v/>
      </c>
      <c r="J577" s="76" t="str">
        <f t="shared" si="2512"/>
        <v/>
      </c>
      <c r="K577" s="131" t="str">
        <f>IF(D577="","",D577*'Table 2'!D577)</f>
        <v/>
      </c>
      <c r="L577" s="66" t="s">
        <v>23</v>
      </c>
      <c r="M577" s="134" t="str">
        <f>IF(D577="","",F577*'Table 2'!D577)</f>
        <v/>
      </c>
      <c r="N577" s="70" t="str">
        <f t="shared" si="2513"/>
        <v/>
      </c>
      <c r="O577" s="15" t="str">
        <f t="shared" ref="O577" si="2692">IF(D577="","",AVERAGE(K577:K581))</f>
        <v/>
      </c>
      <c r="P577" s="15" t="str">
        <f t="shared" ref="P577" si="2693">IF(D577="","",_xlfn.STDEV.S(K577:K581))</f>
        <v/>
      </c>
      <c r="Q577" s="10" t="str">
        <f t="shared" si="2516"/>
        <v/>
      </c>
      <c r="R577" s="137" t="str">
        <f>IF(K577="","",K577/VLOOKUP('Table 3'!A577,'Table 1'!$A$3:$E$999,5,FALSE))</f>
        <v/>
      </c>
      <c r="S577" s="59" t="s">
        <v>23</v>
      </c>
      <c r="T577" s="53" t="str">
        <f>IF(M577="","",M577/VLOOKUP(A577,'Table 1'!$A$3:$E$999,5,FALSE))</f>
        <v/>
      </c>
    </row>
    <row r="578" spans="1:20" s="139" customFormat="1" x14ac:dyDescent="0.2">
      <c r="A578" s="30" t="str">
        <f t="shared" ref="A578" si="2694">IF(A577="","",A577)</f>
        <v/>
      </c>
      <c r="B578" s="30"/>
      <c r="C578" s="30" t="str">
        <f>IF(A578="","",LOOKUP(A578,'Table 1'!$A$3:$A$9999,'Table 1'!$I$3:$I$9999))</f>
        <v/>
      </c>
      <c r="D578" s="121"/>
      <c r="E578" s="68" t="s">
        <v>23</v>
      </c>
      <c r="F578" s="80"/>
      <c r="G578" s="71" t="str">
        <f t="shared" si="2509"/>
        <v/>
      </c>
      <c r="H578" s="77" t="str">
        <f t="shared" ref="H578" si="2695">IF(D578="","",AVERAGE(D577:D581))</f>
        <v/>
      </c>
      <c r="I578" s="94" t="str">
        <f t="shared" ref="I578" si="2696">IF(D578="","",_xlfn.STDEV.S(D577:D581))</f>
        <v/>
      </c>
      <c r="J578" s="77" t="str">
        <f t="shared" si="2512"/>
        <v/>
      </c>
      <c r="K578" s="132" t="str">
        <f>IF(D578="","",D578*'Table 2'!D578)</f>
        <v/>
      </c>
      <c r="L578" s="68" t="s">
        <v>23</v>
      </c>
      <c r="M578" s="135" t="str">
        <f>IF(D578="","",F578*'Table 2'!D578)</f>
        <v/>
      </c>
      <c r="N578" s="71" t="str">
        <f t="shared" si="2513"/>
        <v/>
      </c>
      <c r="O578" s="14" t="str">
        <f t="shared" ref="O578" si="2697">IF(D578="","",AVERAGE(K577:K581))</f>
        <v/>
      </c>
      <c r="P578" s="73" t="str">
        <f t="shared" ref="P578" si="2698">IF(D578="","",_xlfn.STDEV.S(K577:K581))</f>
        <v/>
      </c>
      <c r="Q578" s="9" t="str">
        <f t="shared" si="2516"/>
        <v/>
      </c>
      <c r="R578" s="126" t="str">
        <f>IF(K578="","",K578/VLOOKUP('Table 3'!A578,'Table 1'!$A$3:$E$999,5,FALSE))</f>
        <v/>
      </c>
      <c r="S578" s="58" t="s">
        <v>23</v>
      </c>
      <c r="T578" s="52" t="str">
        <f>IF(M578="","",M578/VLOOKUP(A578,'Table 1'!$A$3:$E$999,5,FALSE))</f>
        <v/>
      </c>
    </row>
    <row r="579" spans="1:20" s="139" customFormat="1" x14ac:dyDescent="0.2">
      <c r="A579" s="30" t="str">
        <f t="shared" ref="A579" si="2699">IF(A577="","",A577)</f>
        <v/>
      </c>
      <c r="B579" s="30"/>
      <c r="C579" s="30" t="str">
        <f>IF(A579="","",LOOKUP(A579,'Table 1'!$A$3:$A$9999,'Table 1'!$I$3:$I$9999))</f>
        <v/>
      </c>
      <c r="D579" s="121"/>
      <c r="E579" s="68" t="s">
        <v>23</v>
      </c>
      <c r="F579" s="80"/>
      <c r="G579" s="71" t="str">
        <f t="shared" si="2509"/>
        <v/>
      </c>
      <c r="H579" s="77" t="str">
        <f t="shared" ref="H579" si="2700">IF(D579="","",AVERAGE(D577:D581))</f>
        <v/>
      </c>
      <c r="I579" s="94" t="str">
        <f t="shared" ref="I579" si="2701">IF(D579="","",_xlfn.STDEV.S(D577:D581))</f>
        <v/>
      </c>
      <c r="J579" s="77" t="str">
        <f t="shared" si="2512"/>
        <v/>
      </c>
      <c r="K579" s="132" t="str">
        <f>IF(D579="","",D579*'Table 2'!D579)</f>
        <v/>
      </c>
      <c r="L579" s="68" t="s">
        <v>23</v>
      </c>
      <c r="M579" s="135" t="str">
        <f>IF(D579="","",F579*'Table 2'!D579)</f>
        <v/>
      </c>
      <c r="N579" s="71" t="str">
        <f t="shared" si="2513"/>
        <v/>
      </c>
      <c r="O579" s="14" t="str">
        <f t="shared" ref="O579" si="2702">IF(D579="","",AVERAGE(K577:K581))</f>
        <v/>
      </c>
      <c r="P579" s="73" t="str">
        <f t="shared" ref="P579" si="2703">IF(D579="","",_xlfn.STDEV.S(K577:K581))</f>
        <v/>
      </c>
      <c r="Q579" s="9" t="str">
        <f t="shared" si="2516"/>
        <v/>
      </c>
      <c r="R579" s="126" t="str">
        <f>IF(K579="","",K579/VLOOKUP('Table 3'!A579,'Table 1'!$A$3:$E$999,5,FALSE))</f>
        <v/>
      </c>
      <c r="S579" s="58" t="s">
        <v>23</v>
      </c>
      <c r="T579" s="52" t="str">
        <f>IF(M579="","",M579/VLOOKUP(A579,'Table 1'!$A$3:$E$999,5,FALSE))</f>
        <v/>
      </c>
    </row>
    <row r="580" spans="1:20" s="139" customFormat="1" x14ac:dyDescent="0.2">
      <c r="A580" s="30" t="str">
        <f t="shared" ref="A580" si="2704">IF(A577="","",A577)</f>
        <v/>
      </c>
      <c r="B580" s="30"/>
      <c r="C580" s="30" t="str">
        <f>IF(A580="","",LOOKUP(A580,'Table 1'!$A$3:$A$9999,'Table 1'!$I$3:$I$9999))</f>
        <v/>
      </c>
      <c r="D580" s="121"/>
      <c r="E580" s="68" t="s">
        <v>23</v>
      </c>
      <c r="F580" s="80"/>
      <c r="G580" s="71" t="str">
        <f t="shared" si="2509"/>
        <v/>
      </c>
      <c r="H580" s="77" t="str">
        <f t="shared" ref="H580" si="2705">IF(D580="","",AVERAGE(D577:D581))</f>
        <v/>
      </c>
      <c r="I580" s="94" t="str">
        <f t="shared" ref="I580" si="2706">IF(D580="","",_xlfn.STDEV.S(D577:D581))</f>
        <v/>
      </c>
      <c r="J580" s="77" t="str">
        <f t="shared" si="2512"/>
        <v/>
      </c>
      <c r="K580" s="132" t="str">
        <f>IF(D580="","",D580*'Table 2'!D580)</f>
        <v/>
      </c>
      <c r="L580" s="68" t="s">
        <v>23</v>
      </c>
      <c r="M580" s="135" t="str">
        <f>IF(D580="","",F580*'Table 2'!D580)</f>
        <v/>
      </c>
      <c r="N580" s="71" t="str">
        <f t="shared" si="2513"/>
        <v/>
      </c>
      <c r="O580" s="14" t="str">
        <f t="shared" ref="O580" si="2707">IF(D580="","",AVERAGE(K577:K581))</f>
        <v/>
      </c>
      <c r="P580" s="73" t="str">
        <f t="shared" ref="P580" si="2708">IF(D580="","",_xlfn.STDEV.S(K577:K581))</f>
        <v/>
      </c>
      <c r="Q580" s="9" t="str">
        <f t="shared" si="2516"/>
        <v/>
      </c>
      <c r="R580" s="126" t="str">
        <f>IF(K580="","",K580/VLOOKUP('Table 3'!A580,'Table 1'!$A$3:$E$999,5,FALSE))</f>
        <v/>
      </c>
      <c r="S580" s="58" t="s">
        <v>23</v>
      </c>
      <c r="T580" s="52" t="str">
        <f>IF(M580="","",M580/VLOOKUP(A580,'Table 1'!$A$3:$E$999,5,FALSE))</f>
        <v/>
      </c>
    </row>
    <row r="581" spans="1:20" s="139" customFormat="1" ht="16" thickBot="1" x14ac:dyDescent="0.25">
      <c r="A581" s="29" t="str">
        <f t="shared" ref="A581" si="2709">IF(A577="","",A577)</f>
        <v/>
      </c>
      <c r="B581" s="29"/>
      <c r="C581" s="29" t="str">
        <f>IF(A581="","",LOOKUP(A581,'Table 1'!$A$3:$A$9999,'Table 1'!$I$3:$I$9999))</f>
        <v/>
      </c>
      <c r="D581" s="122"/>
      <c r="E581" s="67" t="s">
        <v>23</v>
      </c>
      <c r="F581" s="81"/>
      <c r="G581" s="72" t="str">
        <f t="shared" si="2509"/>
        <v/>
      </c>
      <c r="H581" s="78" t="str">
        <f t="shared" ref="H581" si="2710">IF(D581="","",AVERAGE(D577:D581))</f>
        <v/>
      </c>
      <c r="I581" s="93" t="str">
        <f t="shared" ref="I581" si="2711">IF(D581="","",_xlfn.STDEV.S(D577:D581))</f>
        <v/>
      </c>
      <c r="J581" s="78" t="str">
        <f t="shared" si="2512"/>
        <v/>
      </c>
      <c r="K581" s="133" t="str">
        <f>IF(D581="","",D581*'Table 2'!D581)</f>
        <v/>
      </c>
      <c r="L581" s="67" t="s">
        <v>23</v>
      </c>
      <c r="M581" s="136" t="str">
        <f>IF(D581="","",F581*'Table 2'!D581)</f>
        <v/>
      </c>
      <c r="N581" s="72" t="str">
        <f t="shared" si="2513"/>
        <v/>
      </c>
      <c r="O581" s="13" t="str">
        <f t="shared" ref="O581" si="2712">IF(D581="","",AVERAGE(K577:K581))</f>
        <v/>
      </c>
      <c r="P581" s="74" t="str">
        <f t="shared" ref="P581" si="2713">IF(D581="","",_xlfn.STDEV.S(K577:K581))</f>
        <v/>
      </c>
      <c r="Q581" s="8" t="str">
        <f t="shared" si="2516"/>
        <v/>
      </c>
      <c r="R581" s="127" t="str">
        <f>IF(K581="","",K581/VLOOKUP('Table 3'!A581,'Table 1'!$A$3:$E$999,5,FALSE))</f>
        <v/>
      </c>
      <c r="S581" s="57" t="s">
        <v>23</v>
      </c>
      <c r="T581" s="51" t="str">
        <f>IF(M581="","",M581/VLOOKUP(A581,'Table 1'!$A$3:$E$999,5,FALSE))</f>
        <v/>
      </c>
    </row>
    <row r="582" spans="1:20" s="139" customFormat="1" x14ac:dyDescent="0.2">
      <c r="A582" s="113"/>
      <c r="B582" s="113"/>
      <c r="C582" s="31" t="str">
        <f>IF(A582="","",LOOKUP(A582,'Table 1'!$A$3:$A$9999,'Table 1'!$I$3:$I$9999))</f>
        <v/>
      </c>
      <c r="D582" s="120"/>
      <c r="E582" s="66" t="s">
        <v>23</v>
      </c>
      <c r="F582" s="79"/>
      <c r="G582" s="70" t="str">
        <f t="shared" si="2509"/>
        <v/>
      </c>
      <c r="H582" s="76" t="str">
        <f t="shared" ref="H582" si="2714">IF(D582="","",AVERAGE(D582:D586))</f>
        <v/>
      </c>
      <c r="I582" s="76" t="str">
        <f t="shared" ref="I582" si="2715">IF(D582="","",_xlfn.STDEV.S(D582:D586))</f>
        <v/>
      </c>
      <c r="J582" s="76" t="str">
        <f t="shared" si="2512"/>
        <v/>
      </c>
      <c r="K582" s="131" t="str">
        <f>IF(D582="","",D582*'Table 2'!D582)</f>
        <v/>
      </c>
      <c r="L582" s="66" t="s">
        <v>23</v>
      </c>
      <c r="M582" s="134" t="str">
        <f>IF(D582="","",F582*'Table 2'!D582)</f>
        <v/>
      </c>
      <c r="N582" s="70" t="str">
        <f t="shared" si="2513"/>
        <v/>
      </c>
      <c r="O582" s="15" t="str">
        <f t="shared" ref="O582" si="2716">IF(D582="","",AVERAGE(K582:K586))</f>
        <v/>
      </c>
      <c r="P582" s="15" t="str">
        <f t="shared" ref="P582" si="2717">IF(D582="","",_xlfn.STDEV.S(K582:K586))</f>
        <v/>
      </c>
      <c r="Q582" s="10" t="str">
        <f t="shared" si="2516"/>
        <v/>
      </c>
      <c r="R582" s="137" t="str">
        <f>IF(K582="","",K582/VLOOKUP('Table 3'!A582,'Table 1'!$A$3:$E$999,5,FALSE))</f>
        <v/>
      </c>
      <c r="S582" s="59" t="s">
        <v>23</v>
      </c>
      <c r="T582" s="53" t="str">
        <f>IF(M582="","",M582/VLOOKUP(A582,'Table 1'!$A$3:$E$999,5,FALSE))</f>
        <v/>
      </c>
    </row>
    <row r="583" spans="1:20" s="139" customFormat="1" x14ac:dyDescent="0.2">
      <c r="A583" s="30" t="str">
        <f t="shared" ref="A583" si="2718">IF(A582="","",A582)</f>
        <v/>
      </c>
      <c r="B583" s="30"/>
      <c r="C583" s="30" t="str">
        <f>IF(A583="","",LOOKUP(A583,'Table 1'!$A$3:$A$9999,'Table 1'!$I$3:$I$9999))</f>
        <v/>
      </c>
      <c r="D583" s="121"/>
      <c r="E583" s="68" t="s">
        <v>23</v>
      </c>
      <c r="F583" s="80"/>
      <c r="G583" s="71" t="str">
        <f t="shared" si="2509"/>
        <v/>
      </c>
      <c r="H583" s="77" t="str">
        <f t="shared" ref="H583" si="2719">IF(D583="","",AVERAGE(D582:D586))</f>
        <v/>
      </c>
      <c r="I583" s="94" t="str">
        <f t="shared" ref="I583" si="2720">IF(D583="","",_xlfn.STDEV.S(D582:D586))</f>
        <v/>
      </c>
      <c r="J583" s="77" t="str">
        <f t="shared" si="2512"/>
        <v/>
      </c>
      <c r="K583" s="132" t="str">
        <f>IF(D583="","",D583*'Table 2'!D583)</f>
        <v/>
      </c>
      <c r="L583" s="68" t="s">
        <v>23</v>
      </c>
      <c r="M583" s="135" t="str">
        <f>IF(D583="","",F583*'Table 2'!D583)</f>
        <v/>
      </c>
      <c r="N583" s="71" t="str">
        <f t="shared" si="2513"/>
        <v/>
      </c>
      <c r="O583" s="14" t="str">
        <f t="shared" ref="O583" si="2721">IF(D583="","",AVERAGE(K582:K586))</f>
        <v/>
      </c>
      <c r="P583" s="73" t="str">
        <f t="shared" ref="P583" si="2722">IF(D583="","",_xlfn.STDEV.S(K582:K586))</f>
        <v/>
      </c>
      <c r="Q583" s="9" t="str">
        <f t="shared" si="2516"/>
        <v/>
      </c>
      <c r="R583" s="126" t="str">
        <f>IF(K583="","",K583/VLOOKUP('Table 3'!A583,'Table 1'!$A$3:$E$999,5,FALSE))</f>
        <v/>
      </c>
      <c r="S583" s="58" t="s">
        <v>23</v>
      </c>
      <c r="T583" s="52" t="str">
        <f>IF(M583="","",M583/VLOOKUP(A583,'Table 1'!$A$3:$E$999,5,FALSE))</f>
        <v/>
      </c>
    </row>
    <row r="584" spans="1:20" s="139" customFormat="1" x14ac:dyDescent="0.2">
      <c r="A584" s="30" t="str">
        <f t="shared" ref="A584" si="2723">IF(A582="","",A582)</f>
        <v/>
      </c>
      <c r="B584" s="30"/>
      <c r="C584" s="30" t="str">
        <f>IF(A584="","",LOOKUP(A584,'Table 1'!$A$3:$A$9999,'Table 1'!$I$3:$I$9999))</f>
        <v/>
      </c>
      <c r="D584" s="121"/>
      <c r="E584" s="68" t="s">
        <v>23</v>
      </c>
      <c r="F584" s="80"/>
      <c r="G584" s="71" t="str">
        <f t="shared" si="2509"/>
        <v/>
      </c>
      <c r="H584" s="77" t="str">
        <f t="shared" ref="H584" si="2724">IF(D584="","",AVERAGE(D582:D586))</f>
        <v/>
      </c>
      <c r="I584" s="94" t="str">
        <f t="shared" ref="I584" si="2725">IF(D584="","",_xlfn.STDEV.S(D582:D586))</f>
        <v/>
      </c>
      <c r="J584" s="77" t="str">
        <f t="shared" si="2512"/>
        <v/>
      </c>
      <c r="K584" s="132" t="str">
        <f>IF(D584="","",D584*'Table 2'!D584)</f>
        <v/>
      </c>
      <c r="L584" s="68" t="s">
        <v>23</v>
      </c>
      <c r="M584" s="135" t="str">
        <f>IF(D584="","",F584*'Table 2'!D584)</f>
        <v/>
      </c>
      <c r="N584" s="71" t="str">
        <f t="shared" si="2513"/>
        <v/>
      </c>
      <c r="O584" s="14" t="str">
        <f t="shared" ref="O584" si="2726">IF(D584="","",AVERAGE(K582:K586))</f>
        <v/>
      </c>
      <c r="P584" s="73" t="str">
        <f t="shared" ref="P584" si="2727">IF(D584="","",_xlfn.STDEV.S(K582:K586))</f>
        <v/>
      </c>
      <c r="Q584" s="9" t="str">
        <f t="shared" si="2516"/>
        <v/>
      </c>
      <c r="R584" s="126" t="str">
        <f>IF(K584="","",K584/VLOOKUP('Table 3'!A584,'Table 1'!$A$3:$E$999,5,FALSE))</f>
        <v/>
      </c>
      <c r="S584" s="58" t="s">
        <v>23</v>
      </c>
      <c r="T584" s="52" t="str">
        <f>IF(M584="","",M584/VLOOKUP(A584,'Table 1'!$A$3:$E$999,5,FALSE))</f>
        <v/>
      </c>
    </row>
    <row r="585" spans="1:20" s="139" customFormat="1" x14ac:dyDescent="0.2">
      <c r="A585" s="30" t="str">
        <f t="shared" ref="A585" si="2728">IF(A582="","",A582)</f>
        <v/>
      </c>
      <c r="B585" s="30"/>
      <c r="C585" s="30" t="str">
        <f>IF(A585="","",LOOKUP(A585,'Table 1'!$A$3:$A$9999,'Table 1'!$I$3:$I$9999))</f>
        <v/>
      </c>
      <c r="D585" s="121"/>
      <c r="E585" s="68" t="s">
        <v>23</v>
      </c>
      <c r="F585" s="80"/>
      <c r="G585" s="71" t="str">
        <f t="shared" si="2509"/>
        <v/>
      </c>
      <c r="H585" s="77" t="str">
        <f t="shared" ref="H585" si="2729">IF(D585="","",AVERAGE(D582:D586))</f>
        <v/>
      </c>
      <c r="I585" s="94" t="str">
        <f t="shared" ref="I585" si="2730">IF(D585="","",_xlfn.STDEV.S(D582:D586))</f>
        <v/>
      </c>
      <c r="J585" s="77" t="str">
        <f t="shared" si="2512"/>
        <v/>
      </c>
      <c r="K585" s="132" t="str">
        <f>IF(D585="","",D585*'Table 2'!D585)</f>
        <v/>
      </c>
      <c r="L585" s="68" t="s">
        <v>23</v>
      </c>
      <c r="M585" s="135" t="str">
        <f>IF(D585="","",F585*'Table 2'!D585)</f>
        <v/>
      </c>
      <c r="N585" s="71" t="str">
        <f t="shared" si="2513"/>
        <v/>
      </c>
      <c r="O585" s="14" t="str">
        <f t="shared" ref="O585" si="2731">IF(D585="","",AVERAGE(K582:K586))</f>
        <v/>
      </c>
      <c r="P585" s="73" t="str">
        <f t="shared" ref="P585" si="2732">IF(D585="","",_xlfn.STDEV.S(K582:K586))</f>
        <v/>
      </c>
      <c r="Q585" s="9" t="str">
        <f t="shared" si="2516"/>
        <v/>
      </c>
      <c r="R585" s="126" t="str">
        <f>IF(K585="","",K585/VLOOKUP('Table 3'!A585,'Table 1'!$A$3:$E$999,5,FALSE))</f>
        <v/>
      </c>
      <c r="S585" s="58" t="s">
        <v>23</v>
      </c>
      <c r="T585" s="52" t="str">
        <f>IF(M585="","",M585/VLOOKUP(A585,'Table 1'!$A$3:$E$999,5,FALSE))</f>
        <v/>
      </c>
    </row>
    <row r="586" spans="1:20" s="139" customFormat="1" ht="16" thickBot="1" x14ac:dyDescent="0.25">
      <c r="A586" s="29" t="str">
        <f t="shared" ref="A586" si="2733">IF(A582="","",A582)</f>
        <v/>
      </c>
      <c r="B586" s="29"/>
      <c r="C586" s="29" t="str">
        <f>IF(A586="","",LOOKUP(A586,'Table 1'!$A$3:$A$9999,'Table 1'!$I$3:$I$9999))</f>
        <v/>
      </c>
      <c r="D586" s="122"/>
      <c r="E586" s="67" t="s">
        <v>23</v>
      </c>
      <c r="F586" s="81"/>
      <c r="G586" s="72" t="str">
        <f t="shared" si="2509"/>
        <v/>
      </c>
      <c r="H586" s="78" t="str">
        <f t="shared" ref="H586" si="2734">IF(D586="","",AVERAGE(D582:D586))</f>
        <v/>
      </c>
      <c r="I586" s="93" t="str">
        <f t="shared" ref="I586" si="2735">IF(D586="","",_xlfn.STDEV.S(D582:D586))</f>
        <v/>
      </c>
      <c r="J586" s="78" t="str">
        <f t="shared" si="2512"/>
        <v/>
      </c>
      <c r="K586" s="133" t="str">
        <f>IF(D586="","",D586*'Table 2'!D586)</f>
        <v/>
      </c>
      <c r="L586" s="67" t="s">
        <v>23</v>
      </c>
      <c r="M586" s="136" t="str">
        <f>IF(D586="","",F586*'Table 2'!D586)</f>
        <v/>
      </c>
      <c r="N586" s="72" t="str">
        <f t="shared" si="2513"/>
        <v/>
      </c>
      <c r="O586" s="13" t="str">
        <f t="shared" ref="O586" si="2736">IF(D586="","",AVERAGE(K582:K586))</f>
        <v/>
      </c>
      <c r="P586" s="74" t="str">
        <f t="shared" ref="P586" si="2737">IF(D586="","",_xlfn.STDEV.S(K582:K586))</f>
        <v/>
      </c>
      <c r="Q586" s="8" t="str">
        <f t="shared" si="2516"/>
        <v/>
      </c>
      <c r="R586" s="127" t="str">
        <f>IF(K586="","",K586/VLOOKUP('Table 3'!A586,'Table 1'!$A$3:$E$999,5,FALSE))</f>
        <v/>
      </c>
      <c r="S586" s="57" t="s">
        <v>23</v>
      </c>
      <c r="T586" s="51" t="str">
        <f>IF(M586="","",M586/VLOOKUP(A586,'Table 1'!$A$3:$E$999,5,FALSE))</f>
        <v/>
      </c>
    </row>
    <row r="587" spans="1:20" s="139" customFormat="1" x14ac:dyDescent="0.2">
      <c r="A587" s="113"/>
      <c r="B587" s="113"/>
      <c r="C587" s="31" t="str">
        <f>IF(A587="","",LOOKUP(A587,'Table 1'!$A$3:$A$9999,'Table 1'!$I$3:$I$9999))</f>
        <v/>
      </c>
      <c r="D587" s="120"/>
      <c r="E587" s="66" t="s">
        <v>23</v>
      </c>
      <c r="F587" s="79"/>
      <c r="G587" s="70" t="str">
        <f t="shared" si="2509"/>
        <v/>
      </c>
      <c r="H587" s="76" t="str">
        <f t="shared" ref="H587" si="2738">IF(D587="","",AVERAGE(D587:D591))</f>
        <v/>
      </c>
      <c r="I587" s="76" t="str">
        <f t="shared" ref="I587" si="2739">IF(D587="","",_xlfn.STDEV.S(D587:D591))</f>
        <v/>
      </c>
      <c r="J587" s="76" t="str">
        <f t="shared" si="2512"/>
        <v/>
      </c>
      <c r="K587" s="131" t="str">
        <f>IF(D587="","",D587*'Table 2'!D587)</f>
        <v/>
      </c>
      <c r="L587" s="66" t="s">
        <v>23</v>
      </c>
      <c r="M587" s="134" t="str">
        <f>IF(D587="","",F587*'Table 2'!D587)</f>
        <v/>
      </c>
      <c r="N587" s="70" t="str">
        <f t="shared" si="2513"/>
        <v/>
      </c>
      <c r="O587" s="15" t="str">
        <f t="shared" ref="O587" si="2740">IF(D587="","",AVERAGE(K587:K591))</f>
        <v/>
      </c>
      <c r="P587" s="15" t="str">
        <f t="shared" ref="P587" si="2741">IF(D587="","",_xlfn.STDEV.S(K587:K591))</f>
        <v/>
      </c>
      <c r="Q587" s="10" t="str">
        <f t="shared" si="2516"/>
        <v/>
      </c>
      <c r="R587" s="137" t="str">
        <f>IF(K587="","",K587/VLOOKUP('Table 3'!A587,'Table 1'!$A$3:$E$999,5,FALSE))</f>
        <v/>
      </c>
      <c r="S587" s="59" t="s">
        <v>23</v>
      </c>
      <c r="T587" s="53" t="str">
        <f>IF(M587="","",M587/VLOOKUP(A587,'Table 1'!$A$3:$E$999,5,FALSE))</f>
        <v/>
      </c>
    </row>
    <row r="588" spans="1:20" s="139" customFormat="1" x14ac:dyDescent="0.2">
      <c r="A588" s="30" t="str">
        <f t="shared" ref="A588" si="2742">IF(A587="","",A587)</f>
        <v/>
      </c>
      <c r="B588" s="30"/>
      <c r="C588" s="30" t="str">
        <f>IF(A588="","",LOOKUP(A588,'Table 1'!$A$3:$A$9999,'Table 1'!$I$3:$I$9999))</f>
        <v/>
      </c>
      <c r="D588" s="121"/>
      <c r="E588" s="68" t="s">
        <v>23</v>
      </c>
      <c r="F588" s="80"/>
      <c r="G588" s="71" t="str">
        <f t="shared" si="2509"/>
        <v/>
      </c>
      <c r="H588" s="77" t="str">
        <f t="shared" ref="H588" si="2743">IF(D588="","",AVERAGE(D587:D591))</f>
        <v/>
      </c>
      <c r="I588" s="94" t="str">
        <f t="shared" ref="I588" si="2744">IF(D588="","",_xlfn.STDEV.S(D587:D591))</f>
        <v/>
      </c>
      <c r="J588" s="77" t="str">
        <f t="shared" si="2512"/>
        <v/>
      </c>
      <c r="K588" s="132" t="str">
        <f>IF(D588="","",D588*'Table 2'!D588)</f>
        <v/>
      </c>
      <c r="L588" s="68" t="s">
        <v>23</v>
      </c>
      <c r="M588" s="135" t="str">
        <f>IF(D588="","",F588*'Table 2'!D588)</f>
        <v/>
      </c>
      <c r="N588" s="71" t="str">
        <f t="shared" si="2513"/>
        <v/>
      </c>
      <c r="O588" s="14" t="str">
        <f t="shared" ref="O588" si="2745">IF(D588="","",AVERAGE(K587:K591))</f>
        <v/>
      </c>
      <c r="P588" s="73" t="str">
        <f t="shared" ref="P588" si="2746">IF(D588="","",_xlfn.STDEV.S(K587:K591))</f>
        <v/>
      </c>
      <c r="Q588" s="9" t="str">
        <f t="shared" si="2516"/>
        <v/>
      </c>
      <c r="R588" s="126" t="str">
        <f>IF(K588="","",K588/VLOOKUP('Table 3'!A588,'Table 1'!$A$3:$E$999,5,FALSE))</f>
        <v/>
      </c>
      <c r="S588" s="58" t="s">
        <v>23</v>
      </c>
      <c r="T588" s="52" t="str">
        <f>IF(M588="","",M588/VLOOKUP(A588,'Table 1'!$A$3:$E$999,5,FALSE))</f>
        <v/>
      </c>
    </row>
    <row r="589" spans="1:20" s="139" customFormat="1" x14ac:dyDescent="0.2">
      <c r="A589" s="30" t="str">
        <f t="shared" ref="A589" si="2747">IF(A587="","",A587)</f>
        <v/>
      </c>
      <c r="B589" s="30"/>
      <c r="C589" s="30" t="str">
        <f>IF(A589="","",LOOKUP(A589,'Table 1'!$A$3:$A$9999,'Table 1'!$I$3:$I$9999))</f>
        <v/>
      </c>
      <c r="D589" s="121"/>
      <c r="E589" s="68" t="s">
        <v>23</v>
      </c>
      <c r="F589" s="80"/>
      <c r="G589" s="71" t="str">
        <f t="shared" si="2509"/>
        <v/>
      </c>
      <c r="H589" s="77" t="str">
        <f t="shared" ref="H589" si="2748">IF(D589="","",AVERAGE(D587:D591))</f>
        <v/>
      </c>
      <c r="I589" s="94" t="str">
        <f t="shared" ref="I589" si="2749">IF(D589="","",_xlfn.STDEV.S(D587:D591))</f>
        <v/>
      </c>
      <c r="J589" s="77" t="str">
        <f t="shared" si="2512"/>
        <v/>
      </c>
      <c r="K589" s="132" t="str">
        <f>IF(D589="","",D589*'Table 2'!D589)</f>
        <v/>
      </c>
      <c r="L589" s="68" t="s">
        <v>23</v>
      </c>
      <c r="M589" s="135" t="str">
        <f>IF(D589="","",F589*'Table 2'!D589)</f>
        <v/>
      </c>
      <c r="N589" s="71" t="str">
        <f t="shared" si="2513"/>
        <v/>
      </c>
      <c r="O589" s="14" t="str">
        <f t="shared" ref="O589" si="2750">IF(D589="","",AVERAGE(K587:K591))</f>
        <v/>
      </c>
      <c r="P589" s="73" t="str">
        <f t="shared" ref="P589" si="2751">IF(D589="","",_xlfn.STDEV.S(K587:K591))</f>
        <v/>
      </c>
      <c r="Q589" s="9" t="str">
        <f t="shared" si="2516"/>
        <v/>
      </c>
      <c r="R589" s="126" t="str">
        <f>IF(K589="","",K589/VLOOKUP('Table 3'!A589,'Table 1'!$A$3:$E$999,5,FALSE))</f>
        <v/>
      </c>
      <c r="S589" s="58" t="s">
        <v>23</v>
      </c>
      <c r="T589" s="52" t="str">
        <f>IF(M589="","",M589/VLOOKUP(A589,'Table 1'!$A$3:$E$999,5,FALSE))</f>
        <v/>
      </c>
    </row>
    <row r="590" spans="1:20" s="139" customFormat="1" x14ac:dyDescent="0.2">
      <c r="A590" s="30" t="str">
        <f t="shared" ref="A590" si="2752">IF(A587="","",A587)</f>
        <v/>
      </c>
      <c r="B590" s="30"/>
      <c r="C590" s="30" t="str">
        <f>IF(A590="","",LOOKUP(A590,'Table 1'!$A$3:$A$9999,'Table 1'!$I$3:$I$9999))</f>
        <v/>
      </c>
      <c r="D590" s="121"/>
      <c r="E590" s="68" t="s">
        <v>23</v>
      </c>
      <c r="F590" s="80"/>
      <c r="G590" s="71" t="str">
        <f t="shared" si="2509"/>
        <v/>
      </c>
      <c r="H590" s="77" t="str">
        <f t="shared" ref="H590" si="2753">IF(D590="","",AVERAGE(D587:D591))</f>
        <v/>
      </c>
      <c r="I590" s="94" t="str">
        <f t="shared" ref="I590" si="2754">IF(D590="","",_xlfn.STDEV.S(D587:D591))</f>
        <v/>
      </c>
      <c r="J590" s="77" t="str">
        <f t="shared" si="2512"/>
        <v/>
      </c>
      <c r="K590" s="132" t="str">
        <f>IF(D590="","",D590*'Table 2'!D590)</f>
        <v/>
      </c>
      <c r="L590" s="68" t="s">
        <v>23</v>
      </c>
      <c r="M590" s="135" t="str">
        <f>IF(D590="","",F590*'Table 2'!D590)</f>
        <v/>
      </c>
      <c r="N590" s="71" t="str">
        <f t="shared" si="2513"/>
        <v/>
      </c>
      <c r="O590" s="14" t="str">
        <f t="shared" ref="O590" si="2755">IF(D590="","",AVERAGE(K587:K591))</f>
        <v/>
      </c>
      <c r="P590" s="73" t="str">
        <f t="shared" ref="P590" si="2756">IF(D590="","",_xlfn.STDEV.S(K587:K591))</f>
        <v/>
      </c>
      <c r="Q590" s="9" t="str">
        <f t="shared" si="2516"/>
        <v/>
      </c>
      <c r="R590" s="126" t="str">
        <f>IF(K590="","",K590/VLOOKUP('Table 3'!A590,'Table 1'!$A$3:$E$999,5,FALSE))</f>
        <v/>
      </c>
      <c r="S590" s="58" t="s">
        <v>23</v>
      </c>
      <c r="T590" s="52" t="str">
        <f>IF(M590="","",M590/VLOOKUP(A590,'Table 1'!$A$3:$E$999,5,FALSE))</f>
        <v/>
      </c>
    </row>
    <row r="591" spans="1:20" s="139" customFormat="1" ht="16" thickBot="1" x14ac:dyDescent="0.25">
      <c r="A591" s="29" t="str">
        <f t="shared" ref="A591" si="2757">IF(A587="","",A587)</f>
        <v/>
      </c>
      <c r="B591" s="29"/>
      <c r="C591" s="29" t="str">
        <f>IF(A591="","",LOOKUP(A591,'Table 1'!$A$3:$A$9999,'Table 1'!$I$3:$I$9999))</f>
        <v/>
      </c>
      <c r="D591" s="122"/>
      <c r="E591" s="67" t="s">
        <v>23</v>
      </c>
      <c r="F591" s="81"/>
      <c r="G591" s="72" t="str">
        <f t="shared" si="2509"/>
        <v/>
      </c>
      <c r="H591" s="78" t="str">
        <f t="shared" ref="H591" si="2758">IF(D591="","",AVERAGE(D587:D591))</f>
        <v/>
      </c>
      <c r="I591" s="93" t="str">
        <f t="shared" ref="I591" si="2759">IF(D591="","",_xlfn.STDEV.S(D587:D591))</f>
        <v/>
      </c>
      <c r="J591" s="78" t="str">
        <f t="shared" si="2512"/>
        <v/>
      </c>
      <c r="K591" s="133" t="str">
        <f>IF(D591="","",D591*'Table 2'!D591)</f>
        <v/>
      </c>
      <c r="L591" s="67" t="s">
        <v>23</v>
      </c>
      <c r="M591" s="136" t="str">
        <f>IF(D591="","",F591*'Table 2'!D591)</f>
        <v/>
      </c>
      <c r="N591" s="72" t="str">
        <f t="shared" si="2513"/>
        <v/>
      </c>
      <c r="O591" s="13" t="str">
        <f t="shared" ref="O591" si="2760">IF(D591="","",AVERAGE(K587:K591))</f>
        <v/>
      </c>
      <c r="P591" s="74" t="str">
        <f t="shared" ref="P591" si="2761">IF(D591="","",_xlfn.STDEV.S(K587:K591))</f>
        <v/>
      </c>
      <c r="Q591" s="8" t="str">
        <f t="shared" si="2516"/>
        <v/>
      </c>
      <c r="R591" s="127" t="str">
        <f>IF(K591="","",K591/VLOOKUP('Table 3'!A591,'Table 1'!$A$3:$E$999,5,FALSE))</f>
        <v/>
      </c>
      <c r="S591" s="57" t="s">
        <v>23</v>
      </c>
      <c r="T591" s="51" t="str">
        <f>IF(M591="","",M591/VLOOKUP(A591,'Table 1'!$A$3:$E$999,5,FALSE))</f>
        <v/>
      </c>
    </row>
    <row r="592" spans="1:20" s="139" customFormat="1" x14ac:dyDescent="0.2">
      <c r="A592" s="113"/>
      <c r="B592" s="113"/>
      <c r="C592" s="31" t="str">
        <f>IF(A592="","",LOOKUP(A592,'Table 1'!$A$3:$A$9999,'Table 1'!$I$3:$I$9999))</f>
        <v/>
      </c>
      <c r="D592" s="120"/>
      <c r="E592" s="66" t="s">
        <v>23</v>
      </c>
      <c r="F592" s="79"/>
      <c r="G592" s="70" t="str">
        <f t="shared" si="2509"/>
        <v/>
      </c>
      <c r="H592" s="76" t="str">
        <f t="shared" ref="H592" si="2762">IF(D592="","",AVERAGE(D592:D596))</f>
        <v/>
      </c>
      <c r="I592" s="76" t="str">
        <f t="shared" ref="I592" si="2763">IF(D592="","",_xlfn.STDEV.S(D592:D596))</f>
        <v/>
      </c>
      <c r="J592" s="76" t="str">
        <f t="shared" si="2512"/>
        <v/>
      </c>
      <c r="K592" s="131" t="str">
        <f>IF(D592="","",D592*'Table 2'!D592)</f>
        <v/>
      </c>
      <c r="L592" s="66" t="s">
        <v>23</v>
      </c>
      <c r="M592" s="134" t="str">
        <f>IF(D592="","",F592*'Table 2'!D592)</f>
        <v/>
      </c>
      <c r="N592" s="70" t="str">
        <f t="shared" si="2513"/>
        <v/>
      </c>
      <c r="O592" s="15" t="str">
        <f t="shared" ref="O592" si="2764">IF(D592="","",AVERAGE(K592:K596))</f>
        <v/>
      </c>
      <c r="P592" s="15" t="str">
        <f t="shared" ref="P592" si="2765">IF(D592="","",_xlfn.STDEV.S(K592:K596))</f>
        <v/>
      </c>
      <c r="Q592" s="10" t="str">
        <f t="shared" si="2516"/>
        <v/>
      </c>
      <c r="R592" s="137" t="str">
        <f>IF(K592="","",K592/VLOOKUP('Table 3'!A592,'Table 1'!$A$3:$E$999,5,FALSE))</f>
        <v/>
      </c>
      <c r="S592" s="59" t="s">
        <v>23</v>
      </c>
      <c r="T592" s="53" t="str">
        <f>IF(M592="","",M592/VLOOKUP(A592,'Table 1'!$A$3:$E$999,5,FALSE))</f>
        <v/>
      </c>
    </row>
    <row r="593" spans="1:20" s="139" customFormat="1" x14ac:dyDescent="0.2">
      <c r="A593" s="30" t="str">
        <f t="shared" ref="A593" si="2766">IF(A592="","",A592)</f>
        <v/>
      </c>
      <c r="B593" s="30"/>
      <c r="C593" s="30" t="str">
        <f>IF(A593="","",LOOKUP(A593,'Table 1'!$A$3:$A$9999,'Table 1'!$I$3:$I$9999))</f>
        <v/>
      </c>
      <c r="D593" s="121"/>
      <c r="E593" s="68" t="s">
        <v>23</v>
      </c>
      <c r="F593" s="80"/>
      <c r="G593" s="71" t="str">
        <f t="shared" si="2509"/>
        <v/>
      </c>
      <c r="H593" s="77" t="str">
        <f t="shared" ref="H593" si="2767">IF(D593="","",AVERAGE(D592:D596))</f>
        <v/>
      </c>
      <c r="I593" s="94" t="str">
        <f t="shared" ref="I593" si="2768">IF(D593="","",_xlfn.STDEV.S(D592:D596))</f>
        <v/>
      </c>
      <c r="J593" s="77" t="str">
        <f t="shared" si="2512"/>
        <v/>
      </c>
      <c r="K593" s="132" t="str">
        <f>IF(D593="","",D593*'Table 2'!D593)</f>
        <v/>
      </c>
      <c r="L593" s="68" t="s">
        <v>23</v>
      </c>
      <c r="M593" s="135" t="str">
        <f>IF(D593="","",F593*'Table 2'!D593)</f>
        <v/>
      </c>
      <c r="N593" s="71" t="str">
        <f t="shared" si="2513"/>
        <v/>
      </c>
      <c r="O593" s="14" t="str">
        <f t="shared" ref="O593" si="2769">IF(D593="","",AVERAGE(K592:K596))</f>
        <v/>
      </c>
      <c r="P593" s="73" t="str">
        <f t="shared" ref="P593" si="2770">IF(D593="","",_xlfn.STDEV.S(K592:K596))</f>
        <v/>
      </c>
      <c r="Q593" s="9" t="str">
        <f t="shared" si="2516"/>
        <v/>
      </c>
      <c r="R593" s="126" t="str">
        <f>IF(K593="","",K593/VLOOKUP('Table 3'!A593,'Table 1'!$A$3:$E$999,5,FALSE))</f>
        <v/>
      </c>
      <c r="S593" s="58" t="s">
        <v>23</v>
      </c>
      <c r="T593" s="52" t="str">
        <f>IF(M593="","",M593/VLOOKUP(A593,'Table 1'!$A$3:$E$999,5,FALSE))</f>
        <v/>
      </c>
    </row>
    <row r="594" spans="1:20" s="139" customFormat="1" x14ac:dyDescent="0.2">
      <c r="A594" s="30" t="str">
        <f t="shared" ref="A594" si="2771">IF(A592="","",A592)</f>
        <v/>
      </c>
      <c r="B594" s="30"/>
      <c r="C594" s="30" t="str">
        <f>IF(A594="","",LOOKUP(A594,'Table 1'!$A$3:$A$9999,'Table 1'!$I$3:$I$9999))</f>
        <v/>
      </c>
      <c r="D594" s="121"/>
      <c r="E594" s="68" t="s">
        <v>23</v>
      </c>
      <c r="F594" s="80"/>
      <c r="G594" s="71" t="str">
        <f t="shared" si="2509"/>
        <v/>
      </c>
      <c r="H594" s="77" t="str">
        <f t="shared" ref="H594" si="2772">IF(D594="","",AVERAGE(D592:D596))</f>
        <v/>
      </c>
      <c r="I594" s="94" t="str">
        <f t="shared" ref="I594" si="2773">IF(D594="","",_xlfn.STDEV.S(D592:D596))</f>
        <v/>
      </c>
      <c r="J594" s="77" t="str">
        <f t="shared" si="2512"/>
        <v/>
      </c>
      <c r="K594" s="132" t="str">
        <f>IF(D594="","",D594*'Table 2'!D594)</f>
        <v/>
      </c>
      <c r="L594" s="68" t="s">
        <v>23</v>
      </c>
      <c r="M594" s="135" t="str">
        <f>IF(D594="","",F594*'Table 2'!D594)</f>
        <v/>
      </c>
      <c r="N594" s="71" t="str">
        <f t="shared" si="2513"/>
        <v/>
      </c>
      <c r="O594" s="14" t="str">
        <f t="shared" ref="O594" si="2774">IF(D594="","",AVERAGE(K592:K596))</f>
        <v/>
      </c>
      <c r="P594" s="73" t="str">
        <f t="shared" ref="P594" si="2775">IF(D594="","",_xlfn.STDEV.S(K592:K596))</f>
        <v/>
      </c>
      <c r="Q594" s="9" t="str">
        <f t="shared" si="2516"/>
        <v/>
      </c>
      <c r="R594" s="126" t="str">
        <f>IF(K594="","",K594/VLOOKUP('Table 3'!A594,'Table 1'!$A$3:$E$999,5,FALSE))</f>
        <v/>
      </c>
      <c r="S594" s="58" t="s">
        <v>23</v>
      </c>
      <c r="T594" s="52" t="str">
        <f>IF(M594="","",M594/VLOOKUP(A594,'Table 1'!$A$3:$E$999,5,FALSE))</f>
        <v/>
      </c>
    </row>
    <row r="595" spans="1:20" s="139" customFormat="1" x14ac:dyDescent="0.2">
      <c r="A595" s="30" t="str">
        <f t="shared" ref="A595" si="2776">IF(A592="","",A592)</f>
        <v/>
      </c>
      <c r="B595" s="30"/>
      <c r="C595" s="30" t="str">
        <f>IF(A595="","",LOOKUP(A595,'Table 1'!$A$3:$A$9999,'Table 1'!$I$3:$I$9999))</f>
        <v/>
      </c>
      <c r="D595" s="121"/>
      <c r="E595" s="68" t="s">
        <v>23</v>
      </c>
      <c r="F595" s="80"/>
      <c r="G595" s="71" t="str">
        <f t="shared" si="2509"/>
        <v/>
      </c>
      <c r="H595" s="77" t="str">
        <f t="shared" ref="H595" si="2777">IF(D595="","",AVERAGE(D592:D596))</f>
        <v/>
      </c>
      <c r="I595" s="94" t="str">
        <f t="shared" ref="I595" si="2778">IF(D595="","",_xlfn.STDEV.S(D592:D596))</f>
        <v/>
      </c>
      <c r="J595" s="77" t="str">
        <f t="shared" si="2512"/>
        <v/>
      </c>
      <c r="K595" s="132" t="str">
        <f>IF(D595="","",D595*'Table 2'!D595)</f>
        <v/>
      </c>
      <c r="L595" s="68" t="s">
        <v>23</v>
      </c>
      <c r="M595" s="135" t="str">
        <f>IF(D595="","",F595*'Table 2'!D595)</f>
        <v/>
      </c>
      <c r="N595" s="71" t="str">
        <f t="shared" si="2513"/>
        <v/>
      </c>
      <c r="O595" s="14" t="str">
        <f t="shared" ref="O595" si="2779">IF(D595="","",AVERAGE(K592:K596))</f>
        <v/>
      </c>
      <c r="P595" s="73" t="str">
        <f t="shared" ref="P595" si="2780">IF(D595="","",_xlfn.STDEV.S(K592:K596))</f>
        <v/>
      </c>
      <c r="Q595" s="9" t="str">
        <f t="shared" si="2516"/>
        <v/>
      </c>
      <c r="R595" s="126" t="str">
        <f>IF(K595="","",K595/VLOOKUP('Table 3'!A595,'Table 1'!$A$3:$E$999,5,FALSE))</f>
        <v/>
      </c>
      <c r="S595" s="58" t="s">
        <v>23</v>
      </c>
      <c r="T595" s="52" t="str">
        <f>IF(M595="","",M595/VLOOKUP(A595,'Table 1'!$A$3:$E$999,5,FALSE))</f>
        <v/>
      </c>
    </row>
    <row r="596" spans="1:20" s="139" customFormat="1" ht="16" thickBot="1" x14ac:dyDescent="0.25">
      <c r="A596" s="29" t="str">
        <f t="shared" ref="A596" si="2781">IF(A592="","",A592)</f>
        <v/>
      </c>
      <c r="B596" s="29"/>
      <c r="C596" s="29" t="str">
        <f>IF(A596="","",LOOKUP(A596,'Table 1'!$A$3:$A$9999,'Table 1'!$I$3:$I$9999))</f>
        <v/>
      </c>
      <c r="D596" s="122"/>
      <c r="E596" s="67" t="s">
        <v>23</v>
      </c>
      <c r="F596" s="81"/>
      <c r="G596" s="72" t="str">
        <f t="shared" si="2509"/>
        <v/>
      </c>
      <c r="H596" s="78" t="str">
        <f t="shared" ref="H596" si="2782">IF(D596="","",AVERAGE(D592:D596))</f>
        <v/>
      </c>
      <c r="I596" s="93" t="str">
        <f t="shared" ref="I596" si="2783">IF(D596="","",_xlfn.STDEV.S(D592:D596))</f>
        <v/>
      </c>
      <c r="J596" s="78" t="str">
        <f t="shared" si="2512"/>
        <v/>
      </c>
      <c r="K596" s="133" t="str">
        <f>IF(D596="","",D596*'Table 2'!D596)</f>
        <v/>
      </c>
      <c r="L596" s="67" t="s">
        <v>23</v>
      </c>
      <c r="M596" s="136" t="str">
        <f>IF(D596="","",F596*'Table 2'!D596)</f>
        <v/>
      </c>
      <c r="N596" s="72" t="str">
        <f t="shared" si="2513"/>
        <v/>
      </c>
      <c r="O596" s="13" t="str">
        <f t="shared" ref="O596" si="2784">IF(D596="","",AVERAGE(K592:K596))</f>
        <v/>
      </c>
      <c r="P596" s="74" t="str">
        <f t="shared" ref="P596" si="2785">IF(D596="","",_xlfn.STDEV.S(K592:K596))</f>
        <v/>
      </c>
      <c r="Q596" s="8" t="str">
        <f t="shared" si="2516"/>
        <v/>
      </c>
      <c r="R596" s="127" t="str">
        <f>IF(K596="","",K596/VLOOKUP('Table 3'!A596,'Table 1'!$A$3:$E$999,5,FALSE))</f>
        <v/>
      </c>
      <c r="S596" s="57" t="s">
        <v>23</v>
      </c>
      <c r="T596" s="51" t="str">
        <f>IF(M596="","",M596/VLOOKUP(A596,'Table 1'!$A$3:$E$999,5,FALSE))</f>
        <v/>
      </c>
    </row>
    <row r="597" spans="1:20" s="139" customFormat="1" x14ac:dyDescent="0.2">
      <c r="A597" s="113"/>
      <c r="B597" s="113"/>
      <c r="C597" s="31" t="str">
        <f>IF(A597="","",LOOKUP(A597,'Table 1'!$A$3:$A$9999,'Table 1'!$I$3:$I$9999))</f>
        <v/>
      </c>
      <c r="D597" s="120"/>
      <c r="E597" s="66" t="s">
        <v>23</v>
      </c>
      <c r="F597" s="79"/>
      <c r="G597" s="70" t="str">
        <f t="shared" si="2509"/>
        <v/>
      </c>
      <c r="H597" s="76" t="str">
        <f t="shared" ref="H597" si="2786">IF(D597="","",AVERAGE(D597:D601))</f>
        <v/>
      </c>
      <c r="I597" s="76" t="str">
        <f t="shared" ref="I597" si="2787">IF(D597="","",_xlfn.STDEV.S(D597:D601))</f>
        <v/>
      </c>
      <c r="J597" s="76" t="str">
        <f t="shared" si="2512"/>
        <v/>
      </c>
      <c r="K597" s="131" t="str">
        <f>IF(D597="","",D597*'Table 2'!D597)</f>
        <v/>
      </c>
      <c r="L597" s="66" t="s">
        <v>23</v>
      </c>
      <c r="M597" s="134" t="str">
        <f>IF(D597="","",F597*'Table 2'!D597)</f>
        <v/>
      </c>
      <c r="N597" s="70" t="str">
        <f t="shared" si="2513"/>
        <v/>
      </c>
      <c r="O597" s="15" t="str">
        <f t="shared" ref="O597" si="2788">IF(D597="","",AVERAGE(K597:K601))</f>
        <v/>
      </c>
      <c r="P597" s="15" t="str">
        <f t="shared" ref="P597" si="2789">IF(D597="","",_xlfn.STDEV.S(K597:K601))</f>
        <v/>
      </c>
      <c r="Q597" s="10" t="str">
        <f t="shared" si="2516"/>
        <v/>
      </c>
      <c r="R597" s="137" t="str">
        <f>IF(K597="","",K597/VLOOKUP('Table 3'!A597,'Table 1'!$A$3:$E$999,5,FALSE))</f>
        <v/>
      </c>
      <c r="S597" s="59" t="s">
        <v>23</v>
      </c>
      <c r="T597" s="53" t="str">
        <f>IF(M597="","",M597/VLOOKUP(A597,'Table 1'!$A$3:$E$999,5,FALSE))</f>
        <v/>
      </c>
    </row>
    <row r="598" spans="1:20" s="139" customFormat="1" x14ac:dyDescent="0.2">
      <c r="A598" s="30" t="str">
        <f t="shared" ref="A598" si="2790">IF(A597="","",A597)</f>
        <v/>
      </c>
      <c r="B598" s="30"/>
      <c r="C598" s="30" t="str">
        <f>IF(A598="","",LOOKUP(A598,'Table 1'!$A$3:$A$9999,'Table 1'!$I$3:$I$9999))</f>
        <v/>
      </c>
      <c r="D598" s="121"/>
      <c r="E598" s="68" t="s">
        <v>23</v>
      </c>
      <c r="F598" s="80"/>
      <c r="G598" s="71" t="str">
        <f t="shared" si="2509"/>
        <v/>
      </c>
      <c r="H598" s="77" t="str">
        <f t="shared" ref="H598" si="2791">IF(D598="","",AVERAGE(D597:D601))</f>
        <v/>
      </c>
      <c r="I598" s="94" t="str">
        <f t="shared" ref="I598" si="2792">IF(D598="","",_xlfn.STDEV.S(D597:D601))</f>
        <v/>
      </c>
      <c r="J598" s="77" t="str">
        <f t="shared" si="2512"/>
        <v/>
      </c>
      <c r="K598" s="132" t="str">
        <f>IF(D598="","",D598*'Table 2'!D598)</f>
        <v/>
      </c>
      <c r="L598" s="68" t="s">
        <v>23</v>
      </c>
      <c r="M598" s="135" t="str">
        <f>IF(D598="","",F598*'Table 2'!D598)</f>
        <v/>
      </c>
      <c r="N598" s="71" t="str">
        <f t="shared" si="2513"/>
        <v/>
      </c>
      <c r="O598" s="14" t="str">
        <f t="shared" ref="O598" si="2793">IF(D598="","",AVERAGE(K597:K601))</f>
        <v/>
      </c>
      <c r="P598" s="73" t="str">
        <f t="shared" ref="P598" si="2794">IF(D598="","",_xlfn.STDEV.S(K597:K601))</f>
        <v/>
      </c>
      <c r="Q598" s="9" t="str">
        <f t="shared" si="2516"/>
        <v/>
      </c>
      <c r="R598" s="126" t="str">
        <f>IF(K598="","",K598/VLOOKUP('Table 3'!A598,'Table 1'!$A$3:$E$999,5,FALSE))</f>
        <v/>
      </c>
      <c r="S598" s="58" t="s">
        <v>23</v>
      </c>
      <c r="T598" s="52" t="str">
        <f>IF(M598="","",M598/VLOOKUP(A598,'Table 1'!$A$3:$E$999,5,FALSE))</f>
        <v/>
      </c>
    </row>
    <row r="599" spans="1:20" s="139" customFormat="1" x14ac:dyDescent="0.2">
      <c r="A599" s="30" t="str">
        <f t="shared" ref="A599" si="2795">IF(A597="","",A597)</f>
        <v/>
      </c>
      <c r="B599" s="30"/>
      <c r="C599" s="30" t="str">
        <f>IF(A599="","",LOOKUP(A599,'Table 1'!$A$3:$A$9999,'Table 1'!$I$3:$I$9999))</f>
        <v/>
      </c>
      <c r="D599" s="121"/>
      <c r="E599" s="68" t="s">
        <v>23</v>
      </c>
      <c r="F599" s="80"/>
      <c r="G599" s="71" t="str">
        <f t="shared" si="2509"/>
        <v/>
      </c>
      <c r="H599" s="77" t="str">
        <f t="shared" ref="H599" si="2796">IF(D599="","",AVERAGE(D597:D601))</f>
        <v/>
      </c>
      <c r="I599" s="94" t="str">
        <f t="shared" ref="I599" si="2797">IF(D599="","",_xlfn.STDEV.S(D597:D601))</f>
        <v/>
      </c>
      <c r="J599" s="77" t="str">
        <f t="shared" si="2512"/>
        <v/>
      </c>
      <c r="K599" s="132" t="str">
        <f>IF(D599="","",D599*'Table 2'!D599)</f>
        <v/>
      </c>
      <c r="L599" s="68" t="s">
        <v>23</v>
      </c>
      <c r="M599" s="135" t="str">
        <f>IF(D599="","",F599*'Table 2'!D599)</f>
        <v/>
      </c>
      <c r="N599" s="71" t="str">
        <f t="shared" si="2513"/>
        <v/>
      </c>
      <c r="O599" s="14" t="str">
        <f t="shared" ref="O599" si="2798">IF(D599="","",AVERAGE(K597:K601))</f>
        <v/>
      </c>
      <c r="P599" s="73" t="str">
        <f t="shared" ref="P599" si="2799">IF(D599="","",_xlfn.STDEV.S(K597:K601))</f>
        <v/>
      </c>
      <c r="Q599" s="9" t="str">
        <f t="shared" si="2516"/>
        <v/>
      </c>
      <c r="R599" s="126" t="str">
        <f>IF(K599="","",K599/VLOOKUP('Table 3'!A599,'Table 1'!$A$3:$E$999,5,FALSE))</f>
        <v/>
      </c>
      <c r="S599" s="58" t="s">
        <v>23</v>
      </c>
      <c r="T599" s="52" t="str">
        <f>IF(M599="","",M599/VLOOKUP(A599,'Table 1'!$A$3:$E$999,5,FALSE))</f>
        <v/>
      </c>
    </row>
    <row r="600" spans="1:20" s="139" customFormat="1" x14ac:dyDescent="0.2">
      <c r="A600" s="30" t="str">
        <f t="shared" ref="A600" si="2800">IF(A597="","",A597)</f>
        <v/>
      </c>
      <c r="B600" s="30"/>
      <c r="C600" s="30" t="str">
        <f>IF(A600="","",LOOKUP(A600,'Table 1'!$A$3:$A$9999,'Table 1'!$I$3:$I$9999))</f>
        <v/>
      </c>
      <c r="D600" s="121"/>
      <c r="E600" s="68" t="s">
        <v>23</v>
      </c>
      <c r="F600" s="80"/>
      <c r="G600" s="71" t="str">
        <f t="shared" si="2509"/>
        <v/>
      </c>
      <c r="H600" s="77" t="str">
        <f t="shared" ref="H600" si="2801">IF(D600="","",AVERAGE(D597:D601))</f>
        <v/>
      </c>
      <c r="I600" s="94" t="str">
        <f t="shared" ref="I600" si="2802">IF(D600="","",_xlfn.STDEV.S(D597:D601))</f>
        <v/>
      </c>
      <c r="J600" s="77" t="str">
        <f t="shared" si="2512"/>
        <v/>
      </c>
      <c r="K600" s="132" t="str">
        <f>IF(D600="","",D600*'Table 2'!D600)</f>
        <v/>
      </c>
      <c r="L600" s="68" t="s">
        <v>23</v>
      </c>
      <c r="M600" s="135" t="str">
        <f>IF(D600="","",F600*'Table 2'!D600)</f>
        <v/>
      </c>
      <c r="N600" s="71" t="str">
        <f t="shared" si="2513"/>
        <v/>
      </c>
      <c r="O600" s="14" t="str">
        <f t="shared" ref="O600" si="2803">IF(D600="","",AVERAGE(K597:K601))</f>
        <v/>
      </c>
      <c r="P600" s="73" t="str">
        <f t="shared" ref="P600" si="2804">IF(D600="","",_xlfn.STDEV.S(K597:K601))</f>
        <v/>
      </c>
      <c r="Q600" s="9" t="str">
        <f t="shared" si="2516"/>
        <v/>
      </c>
      <c r="R600" s="126" t="str">
        <f>IF(K600="","",K600/VLOOKUP('Table 3'!A600,'Table 1'!$A$3:$E$999,5,FALSE))</f>
        <v/>
      </c>
      <c r="S600" s="58" t="s">
        <v>23</v>
      </c>
      <c r="T600" s="52" t="str">
        <f>IF(M600="","",M600/VLOOKUP(A600,'Table 1'!$A$3:$E$999,5,FALSE))</f>
        <v/>
      </c>
    </row>
    <row r="601" spans="1:20" s="139" customFormat="1" ht="16" thickBot="1" x14ac:dyDescent="0.25">
      <c r="A601" s="29" t="str">
        <f t="shared" ref="A601" si="2805">IF(A597="","",A597)</f>
        <v/>
      </c>
      <c r="B601" s="29"/>
      <c r="C601" s="29" t="str">
        <f>IF(A601="","",LOOKUP(A601,'Table 1'!$A$3:$A$9999,'Table 1'!$I$3:$I$9999))</f>
        <v/>
      </c>
      <c r="D601" s="122"/>
      <c r="E601" s="67" t="s">
        <v>23</v>
      </c>
      <c r="F601" s="81"/>
      <c r="G601" s="72" t="str">
        <f t="shared" si="2509"/>
        <v/>
      </c>
      <c r="H601" s="78" t="str">
        <f t="shared" ref="H601" si="2806">IF(D601="","",AVERAGE(D597:D601))</f>
        <v/>
      </c>
      <c r="I601" s="93" t="str">
        <f t="shared" ref="I601" si="2807">IF(D601="","",_xlfn.STDEV.S(D597:D601))</f>
        <v/>
      </c>
      <c r="J601" s="78" t="str">
        <f t="shared" si="2512"/>
        <v/>
      </c>
      <c r="K601" s="133" t="str">
        <f>IF(D601="","",D601*'Table 2'!D601)</f>
        <v/>
      </c>
      <c r="L601" s="67" t="s">
        <v>23</v>
      </c>
      <c r="M601" s="136" t="str">
        <f>IF(D601="","",F601*'Table 2'!D601)</f>
        <v/>
      </c>
      <c r="N601" s="72" t="str">
        <f t="shared" si="2513"/>
        <v/>
      </c>
      <c r="O601" s="13" t="str">
        <f t="shared" ref="O601" si="2808">IF(D601="","",AVERAGE(K597:K601))</f>
        <v/>
      </c>
      <c r="P601" s="74" t="str">
        <f t="shared" ref="P601" si="2809">IF(D601="","",_xlfn.STDEV.S(K597:K601))</f>
        <v/>
      </c>
      <c r="Q601" s="8" t="str">
        <f t="shared" si="2516"/>
        <v/>
      </c>
      <c r="R601" s="127" t="str">
        <f>IF(K601="","",K601/VLOOKUP('Table 3'!A601,'Table 1'!$A$3:$E$999,5,FALSE))</f>
        <v/>
      </c>
      <c r="S601" s="57" t="s">
        <v>23</v>
      </c>
      <c r="T601" s="51" t="str">
        <f>IF(M601="","",M601/VLOOKUP(A601,'Table 1'!$A$3:$E$999,5,FALSE))</f>
        <v/>
      </c>
    </row>
    <row r="602" spans="1:20" s="139" customFormat="1" x14ac:dyDescent="0.2">
      <c r="A602" s="113"/>
      <c r="B602" s="113"/>
      <c r="C602" s="31" t="str">
        <f>IF(A602="","",LOOKUP(A602,'Table 1'!$A$3:$A$9999,'Table 1'!$I$3:$I$9999))</f>
        <v/>
      </c>
      <c r="D602" s="120"/>
      <c r="E602" s="66" t="s">
        <v>23</v>
      </c>
      <c r="F602" s="79"/>
      <c r="G602" s="70" t="str">
        <f t="shared" si="2509"/>
        <v/>
      </c>
      <c r="H602" s="76" t="str">
        <f t="shared" ref="H602" si="2810">IF(D602="","",AVERAGE(D602:D606))</f>
        <v/>
      </c>
      <c r="I602" s="76" t="str">
        <f t="shared" ref="I602" si="2811">IF(D602="","",_xlfn.STDEV.S(D602:D606))</f>
        <v/>
      </c>
      <c r="J602" s="76" t="str">
        <f t="shared" si="2512"/>
        <v/>
      </c>
      <c r="K602" s="131" t="str">
        <f>IF(D602="","",D602*'Table 2'!D602)</f>
        <v/>
      </c>
      <c r="L602" s="66" t="s">
        <v>23</v>
      </c>
      <c r="M602" s="134" t="str">
        <f>IF(D602="","",F602*'Table 2'!D602)</f>
        <v/>
      </c>
      <c r="N602" s="70" t="str">
        <f t="shared" si="2513"/>
        <v/>
      </c>
      <c r="O602" s="15" t="str">
        <f t="shared" ref="O602" si="2812">IF(D602="","",AVERAGE(K602:K606))</f>
        <v/>
      </c>
      <c r="P602" s="15" t="str">
        <f t="shared" ref="P602" si="2813">IF(D602="","",_xlfn.STDEV.S(K602:K606))</f>
        <v/>
      </c>
      <c r="Q602" s="10" t="str">
        <f t="shared" si="2516"/>
        <v/>
      </c>
      <c r="R602" s="137" t="str">
        <f>IF(K602="","",K602/VLOOKUP('Table 3'!A602,'Table 1'!$A$3:$E$999,5,FALSE))</f>
        <v/>
      </c>
      <c r="S602" s="59" t="s">
        <v>23</v>
      </c>
      <c r="T602" s="53" t="str">
        <f>IF(M602="","",M602/VLOOKUP(A602,'Table 1'!$A$3:$E$999,5,FALSE))</f>
        <v/>
      </c>
    </row>
    <row r="603" spans="1:20" s="139" customFormat="1" x14ac:dyDescent="0.2">
      <c r="A603" s="30" t="str">
        <f t="shared" ref="A603" si="2814">IF(A602="","",A602)</f>
        <v/>
      </c>
      <c r="B603" s="30"/>
      <c r="C603" s="30" t="str">
        <f>IF(A603="","",LOOKUP(A603,'Table 1'!$A$3:$A$9999,'Table 1'!$I$3:$I$9999))</f>
        <v/>
      </c>
      <c r="D603" s="121"/>
      <c r="E603" s="68" t="s">
        <v>23</v>
      </c>
      <c r="F603" s="80"/>
      <c r="G603" s="71" t="str">
        <f t="shared" si="2509"/>
        <v/>
      </c>
      <c r="H603" s="77" t="str">
        <f t="shared" ref="H603" si="2815">IF(D603="","",AVERAGE(D602:D606))</f>
        <v/>
      </c>
      <c r="I603" s="94" t="str">
        <f t="shared" ref="I603" si="2816">IF(D603="","",_xlfn.STDEV.S(D602:D606))</f>
        <v/>
      </c>
      <c r="J603" s="77" t="str">
        <f t="shared" si="2512"/>
        <v/>
      </c>
      <c r="K603" s="132" t="str">
        <f>IF(D603="","",D603*'Table 2'!D603)</f>
        <v/>
      </c>
      <c r="L603" s="68" t="s">
        <v>23</v>
      </c>
      <c r="M603" s="135" t="str">
        <f>IF(D603="","",F603*'Table 2'!D603)</f>
        <v/>
      </c>
      <c r="N603" s="71" t="str">
        <f t="shared" si="2513"/>
        <v/>
      </c>
      <c r="O603" s="14" t="str">
        <f t="shared" ref="O603" si="2817">IF(D603="","",AVERAGE(K602:K606))</f>
        <v/>
      </c>
      <c r="P603" s="73" t="str">
        <f t="shared" ref="P603" si="2818">IF(D603="","",_xlfn.STDEV.S(K602:K606))</f>
        <v/>
      </c>
      <c r="Q603" s="9" t="str">
        <f t="shared" si="2516"/>
        <v/>
      </c>
      <c r="R603" s="126" t="str">
        <f>IF(K603="","",K603/VLOOKUP('Table 3'!A603,'Table 1'!$A$3:$E$999,5,FALSE))</f>
        <v/>
      </c>
      <c r="S603" s="58" t="s">
        <v>23</v>
      </c>
      <c r="T603" s="52" t="str">
        <f>IF(M603="","",M603/VLOOKUP(A603,'Table 1'!$A$3:$E$999,5,FALSE))</f>
        <v/>
      </c>
    </row>
    <row r="604" spans="1:20" s="139" customFormat="1" x14ac:dyDescent="0.2">
      <c r="A604" s="30" t="str">
        <f t="shared" ref="A604" si="2819">IF(A602="","",A602)</f>
        <v/>
      </c>
      <c r="B604" s="30"/>
      <c r="C604" s="30" t="str">
        <f>IF(A604="","",LOOKUP(A604,'Table 1'!$A$3:$A$9999,'Table 1'!$I$3:$I$9999))</f>
        <v/>
      </c>
      <c r="D604" s="121"/>
      <c r="E604" s="68" t="s">
        <v>23</v>
      </c>
      <c r="F604" s="80"/>
      <c r="G604" s="71" t="str">
        <f t="shared" ref="G604:G667" si="2820">IF(D604="","",(D604-H604)/H604)</f>
        <v/>
      </c>
      <c r="H604" s="77" t="str">
        <f t="shared" ref="H604" si="2821">IF(D604="","",AVERAGE(D602:D606))</f>
        <v/>
      </c>
      <c r="I604" s="94" t="str">
        <f t="shared" ref="I604" si="2822">IF(D604="","",_xlfn.STDEV.S(D602:D606))</f>
        <v/>
      </c>
      <c r="J604" s="77" t="str">
        <f t="shared" ref="J604:J667" si="2823">IF(D604="","",I604/H604)</f>
        <v/>
      </c>
      <c r="K604" s="132" t="str">
        <f>IF(D604="","",D604*'Table 2'!D604)</f>
        <v/>
      </c>
      <c r="L604" s="68" t="s">
        <v>23</v>
      </c>
      <c r="M604" s="135" t="str">
        <f>IF(D604="","",F604*'Table 2'!D604)</f>
        <v/>
      </c>
      <c r="N604" s="71" t="str">
        <f t="shared" ref="N604:N667" si="2824">IF(D604="","",(K604-O604)/O604)</f>
        <v/>
      </c>
      <c r="O604" s="14" t="str">
        <f t="shared" ref="O604" si="2825">IF(D604="","",AVERAGE(K602:K606))</f>
        <v/>
      </c>
      <c r="P604" s="73" t="str">
        <f t="shared" ref="P604" si="2826">IF(D604="","",_xlfn.STDEV.S(K602:K606))</f>
        <v/>
      </c>
      <c r="Q604" s="9" t="str">
        <f t="shared" ref="Q604:Q667" si="2827">IF(D604="","",P604/O604)</f>
        <v/>
      </c>
      <c r="R604" s="126" t="str">
        <f>IF(K604="","",K604/VLOOKUP('Table 3'!A604,'Table 1'!$A$3:$E$999,5,FALSE))</f>
        <v/>
      </c>
      <c r="S604" s="58" t="s">
        <v>23</v>
      </c>
      <c r="T604" s="52" t="str">
        <f>IF(M604="","",M604/VLOOKUP(A604,'Table 1'!$A$3:$E$999,5,FALSE))</f>
        <v/>
      </c>
    </row>
    <row r="605" spans="1:20" s="139" customFormat="1" x14ac:dyDescent="0.2">
      <c r="A605" s="30" t="str">
        <f t="shared" ref="A605" si="2828">IF(A602="","",A602)</f>
        <v/>
      </c>
      <c r="B605" s="30"/>
      <c r="C605" s="30" t="str">
        <f>IF(A605="","",LOOKUP(A605,'Table 1'!$A$3:$A$9999,'Table 1'!$I$3:$I$9999))</f>
        <v/>
      </c>
      <c r="D605" s="121"/>
      <c r="E605" s="68" t="s">
        <v>23</v>
      </c>
      <c r="F605" s="80"/>
      <c r="G605" s="71" t="str">
        <f t="shared" si="2820"/>
        <v/>
      </c>
      <c r="H605" s="77" t="str">
        <f t="shared" ref="H605" si="2829">IF(D605="","",AVERAGE(D602:D606))</f>
        <v/>
      </c>
      <c r="I605" s="94" t="str">
        <f t="shared" ref="I605" si="2830">IF(D605="","",_xlfn.STDEV.S(D602:D606))</f>
        <v/>
      </c>
      <c r="J605" s="77" t="str">
        <f t="shared" si="2823"/>
        <v/>
      </c>
      <c r="K605" s="132" t="str">
        <f>IF(D605="","",D605*'Table 2'!D605)</f>
        <v/>
      </c>
      <c r="L605" s="68" t="s">
        <v>23</v>
      </c>
      <c r="M605" s="135" t="str">
        <f>IF(D605="","",F605*'Table 2'!D605)</f>
        <v/>
      </c>
      <c r="N605" s="71" t="str">
        <f t="shared" si="2824"/>
        <v/>
      </c>
      <c r="O605" s="14" t="str">
        <f t="shared" ref="O605" si="2831">IF(D605="","",AVERAGE(K602:K606))</f>
        <v/>
      </c>
      <c r="P605" s="73" t="str">
        <f t="shared" ref="P605" si="2832">IF(D605="","",_xlfn.STDEV.S(K602:K606))</f>
        <v/>
      </c>
      <c r="Q605" s="9" t="str">
        <f t="shared" si="2827"/>
        <v/>
      </c>
      <c r="R605" s="126" t="str">
        <f>IF(K605="","",K605/VLOOKUP('Table 3'!A605,'Table 1'!$A$3:$E$999,5,FALSE))</f>
        <v/>
      </c>
      <c r="S605" s="58" t="s">
        <v>23</v>
      </c>
      <c r="T605" s="52" t="str">
        <f>IF(M605="","",M605/VLOOKUP(A605,'Table 1'!$A$3:$E$999,5,FALSE))</f>
        <v/>
      </c>
    </row>
    <row r="606" spans="1:20" s="139" customFormat="1" ht="16" thickBot="1" x14ac:dyDescent="0.25">
      <c r="A606" s="29" t="str">
        <f t="shared" ref="A606" si="2833">IF(A602="","",A602)</f>
        <v/>
      </c>
      <c r="B606" s="29"/>
      <c r="C606" s="29" t="str">
        <f>IF(A606="","",LOOKUP(A606,'Table 1'!$A$3:$A$9999,'Table 1'!$I$3:$I$9999))</f>
        <v/>
      </c>
      <c r="D606" s="122"/>
      <c r="E606" s="67" t="s">
        <v>23</v>
      </c>
      <c r="F606" s="81"/>
      <c r="G606" s="72" t="str">
        <f t="shared" si="2820"/>
        <v/>
      </c>
      <c r="H606" s="78" t="str">
        <f t="shared" ref="H606" si="2834">IF(D606="","",AVERAGE(D602:D606))</f>
        <v/>
      </c>
      <c r="I606" s="93" t="str">
        <f t="shared" ref="I606" si="2835">IF(D606="","",_xlfn.STDEV.S(D602:D606))</f>
        <v/>
      </c>
      <c r="J606" s="78" t="str">
        <f t="shared" si="2823"/>
        <v/>
      </c>
      <c r="K606" s="133" t="str">
        <f>IF(D606="","",D606*'Table 2'!D606)</f>
        <v/>
      </c>
      <c r="L606" s="67" t="s">
        <v>23</v>
      </c>
      <c r="M606" s="136" t="str">
        <f>IF(D606="","",F606*'Table 2'!D606)</f>
        <v/>
      </c>
      <c r="N606" s="72" t="str">
        <f t="shared" si="2824"/>
        <v/>
      </c>
      <c r="O606" s="13" t="str">
        <f t="shared" ref="O606" si="2836">IF(D606="","",AVERAGE(K602:K606))</f>
        <v/>
      </c>
      <c r="P606" s="74" t="str">
        <f t="shared" ref="P606" si="2837">IF(D606="","",_xlfn.STDEV.S(K602:K606))</f>
        <v/>
      </c>
      <c r="Q606" s="8" t="str">
        <f t="shared" si="2827"/>
        <v/>
      </c>
      <c r="R606" s="127" t="str">
        <f>IF(K606="","",K606/VLOOKUP('Table 3'!A606,'Table 1'!$A$3:$E$999,5,FALSE))</f>
        <v/>
      </c>
      <c r="S606" s="57" t="s">
        <v>23</v>
      </c>
      <c r="T606" s="51" t="str">
        <f>IF(M606="","",M606/VLOOKUP(A606,'Table 1'!$A$3:$E$999,5,FALSE))</f>
        <v/>
      </c>
    </row>
    <row r="607" spans="1:20" s="139" customFormat="1" x14ac:dyDescent="0.2">
      <c r="A607" s="113"/>
      <c r="B607" s="113"/>
      <c r="C607" s="31" t="str">
        <f>IF(A607="","",LOOKUP(A607,'Table 1'!$A$3:$A$9999,'Table 1'!$I$3:$I$9999))</f>
        <v/>
      </c>
      <c r="D607" s="120"/>
      <c r="E607" s="66" t="s">
        <v>23</v>
      </c>
      <c r="F607" s="79"/>
      <c r="G607" s="70" t="str">
        <f t="shared" si="2820"/>
        <v/>
      </c>
      <c r="H607" s="76" t="str">
        <f t="shared" ref="H607" si="2838">IF(D607="","",AVERAGE(D607:D611))</f>
        <v/>
      </c>
      <c r="I607" s="76" t="str">
        <f t="shared" ref="I607" si="2839">IF(D607="","",_xlfn.STDEV.S(D607:D611))</f>
        <v/>
      </c>
      <c r="J607" s="76" t="str">
        <f t="shared" si="2823"/>
        <v/>
      </c>
      <c r="K607" s="131" t="str">
        <f>IF(D607="","",D607*'Table 2'!D607)</f>
        <v/>
      </c>
      <c r="L607" s="66" t="s">
        <v>23</v>
      </c>
      <c r="M607" s="134" t="str">
        <f>IF(D607="","",F607*'Table 2'!D607)</f>
        <v/>
      </c>
      <c r="N607" s="70" t="str">
        <f t="shared" si="2824"/>
        <v/>
      </c>
      <c r="O607" s="15" t="str">
        <f t="shared" ref="O607" si="2840">IF(D607="","",AVERAGE(K607:K611))</f>
        <v/>
      </c>
      <c r="P607" s="15" t="str">
        <f t="shared" ref="P607" si="2841">IF(D607="","",_xlfn.STDEV.S(K607:K611))</f>
        <v/>
      </c>
      <c r="Q607" s="10" t="str">
        <f t="shared" si="2827"/>
        <v/>
      </c>
      <c r="R607" s="137" t="str">
        <f>IF(K607="","",K607/VLOOKUP('Table 3'!A607,'Table 1'!$A$3:$E$999,5,FALSE))</f>
        <v/>
      </c>
      <c r="S607" s="59" t="s">
        <v>23</v>
      </c>
      <c r="T607" s="53" t="str">
        <f>IF(M607="","",M607/VLOOKUP(A607,'Table 1'!$A$3:$E$999,5,FALSE))</f>
        <v/>
      </c>
    </row>
    <row r="608" spans="1:20" s="139" customFormat="1" x14ac:dyDescent="0.2">
      <c r="A608" s="30" t="str">
        <f t="shared" ref="A608" si="2842">IF(A607="","",A607)</f>
        <v/>
      </c>
      <c r="B608" s="30"/>
      <c r="C608" s="30" t="str">
        <f>IF(A608="","",LOOKUP(A608,'Table 1'!$A$3:$A$9999,'Table 1'!$I$3:$I$9999))</f>
        <v/>
      </c>
      <c r="D608" s="121"/>
      <c r="E608" s="68" t="s">
        <v>23</v>
      </c>
      <c r="F608" s="80"/>
      <c r="G608" s="71" t="str">
        <f t="shared" si="2820"/>
        <v/>
      </c>
      <c r="H608" s="77" t="str">
        <f t="shared" ref="H608" si="2843">IF(D608="","",AVERAGE(D607:D611))</f>
        <v/>
      </c>
      <c r="I608" s="94" t="str">
        <f t="shared" ref="I608" si="2844">IF(D608="","",_xlfn.STDEV.S(D607:D611))</f>
        <v/>
      </c>
      <c r="J608" s="77" t="str">
        <f t="shared" si="2823"/>
        <v/>
      </c>
      <c r="K608" s="132" t="str">
        <f>IF(D608="","",D608*'Table 2'!D608)</f>
        <v/>
      </c>
      <c r="L608" s="68" t="s">
        <v>23</v>
      </c>
      <c r="M608" s="135" t="str">
        <f>IF(D608="","",F608*'Table 2'!D608)</f>
        <v/>
      </c>
      <c r="N608" s="71" t="str">
        <f t="shared" si="2824"/>
        <v/>
      </c>
      <c r="O608" s="14" t="str">
        <f t="shared" ref="O608" si="2845">IF(D608="","",AVERAGE(K607:K611))</f>
        <v/>
      </c>
      <c r="P608" s="73" t="str">
        <f t="shared" ref="P608" si="2846">IF(D608="","",_xlfn.STDEV.S(K607:K611))</f>
        <v/>
      </c>
      <c r="Q608" s="9" t="str">
        <f t="shared" si="2827"/>
        <v/>
      </c>
      <c r="R608" s="126" t="str">
        <f>IF(K608="","",K608/VLOOKUP('Table 3'!A608,'Table 1'!$A$3:$E$999,5,FALSE))</f>
        <v/>
      </c>
      <c r="S608" s="58" t="s">
        <v>23</v>
      </c>
      <c r="T608" s="52" t="str">
        <f>IF(M608="","",M608/VLOOKUP(A608,'Table 1'!$A$3:$E$999,5,FALSE))</f>
        <v/>
      </c>
    </row>
    <row r="609" spans="1:20" s="139" customFormat="1" x14ac:dyDescent="0.2">
      <c r="A609" s="30" t="str">
        <f t="shared" ref="A609" si="2847">IF(A607="","",A607)</f>
        <v/>
      </c>
      <c r="B609" s="30"/>
      <c r="C609" s="30" t="str">
        <f>IF(A609="","",LOOKUP(A609,'Table 1'!$A$3:$A$9999,'Table 1'!$I$3:$I$9999))</f>
        <v/>
      </c>
      <c r="D609" s="121"/>
      <c r="E609" s="68" t="s">
        <v>23</v>
      </c>
      <c r="F609" s="80"/>
      <c r="G609" s="71" t="str">
        <f t="shared" si="2820"/>
        <v/>
      </c>
      <c r="H609" s="77" t="str">
        <f t="shared" ref="H609" si="2848">IF(D609="","",AVERAGE(D607:D611))</f>
        <v/>
      </c>
      <c r="I609" s="94" t="str">
        <f t="shared" ref="I609" si="2849">IF(D609="","",_xlfn.STDEV.S(D607:D611))</f>
        <v/>
      </c>
      <c r="J609" s="77" t="str">
        <f t="shared" si="2823"/>
        <v/>
      </c>
      <c r="K609" s="132" t="str">
        <f>IF(D609="","",D609*'Table 2'!D609)</f>
        <v/>
      </c>
      <c r="L609" s="68" t="s">
        <v>23</v>
      </c>
      <c r="M609" s="135" t="str">
        <f>IF(D609="","",F609*'Table 2'!D609)</f>
        <v/>
      </c>
      <c r="N609" s="71" t="str">
        <f t="shared" si="2824"/>
        <v/>
      </c>
      <c r="O609" s="14" t="str">
        <f t="shared" ref="O609" si="2850">IF(D609="","",AVERAGE(K607:K611))</f>
        <v/>
      </c>
      <c r="P609" s="73" t="str">
        <f t="shared" ref="P609" si="2851">IF(D609="","",_xlfn.STDEV.S(K607:K611))</f>
        <v/>
      </c>
      <c r="Q609" s="9" t="str">
        <f t="shared" si="2827"/>
        <v/>
      </c>
      <c r="R609" s="126" t="str">
        <f>IF(K609="","",K609/VLOOKUP('Table 3'!A609,'Table 1'!$A$3:$E$999,5,FALSE))</f>
        <v/>
      </c>
      <c r="S609" s="58" t="s">
        <v>23</v>
      </c>
      <c r="T609" s="52" t="str">
        <f>IF(M609="","",M609/VLOOKUP(A609,'Table 1'!$A$3:$E$999,5,FALSE))</f>
        <v/>
      </c>
    </row>
    <row r="610" spans="1:20" s="139" customFormat="1" x14ac:dyDescent="0.2">
      <c r="A610" s="30" t="str">
        <f t="shared" ref="A610" si="2852">IF(A607="","",A607)</f>
        <v/>
      </c>
      <c r="B610" s="30"/>
      <c r="C610" s="30" t="str">
        <f>IF(A610="","",LOOKUP(A610,'Table 1'!$A$3:$A$9999,'Table 1'!$I$3:$I$9999))</f>
        <v/>
      </c>
      <c r="D610" s="121"/>
      <c r="E610" s="68" t="s">
        <v>23</v>
      </c>
      <c r="F610" s="80"/>
      <c r="G610" s="71" t="str">
        <f t="shared" si="2820"/>
        <v/>
      </c>
      <c r="H610" s="77" t="str">
        <f t="shared" ref="H610" si="2853">IF(D610="","",AVERAGE(D607:D611))</f>
        <v/>
      </c>
      <c r="I610" s="94" t="str">
        <f t="shared" ref="I610" si="2854">IF(D610="","",_xlfn.STDEV.S(D607:D611))</f>
        <v/>
      </c>
      <c r="J610" s="77" t="str">
        <f t="shared" si="2823"/>
        <v/>
      </c>
      <c r="K610" s="132" t="str">
        <f>IF(D610="","",D610*'Table 2'!D610)</f>
        <v/>
      </c>
      <c r="L610" s="68" t="s">
        <v>23</v>
      </c>
      <c r="M610" s="135" t="str">
        <f>IF(D610="","",F610*'Table 2'!D610)</f>
        <v/>
      </c>
      <c r="N610" s="71" t="str">
        <f t="shared" si="2824"/>
        <v/>
      </c>
      <c r="O610" s="14" t="str">
        <f t="shared" ref="O610" si="2855">IF(D610="","",AVERAGE(K607:K611))</f>
        <v/>
      </c>
      <c r="P610" s="73" t="str">
        <f t="shared" ref="P610" si="2856">IF(D610="","",_xlfn.STDEV.S(K607:K611))</f>
        <v/>
      </c>
      <c r="Q610" s="9" t="str">
        <f t="shared" si="2827"/>
        <v/>
      </c>
      <c r="R610" s="126" t="str">
        <f>IF(K610="","",K610/VLOOKUP('Table 3'!A610,'Table 1'!$A$3:$E$999,5,FALSE))</f>
        <v/>
      </c>
      <c r="S610" s="58" t="s">
        <v>23</v>
      </c>
      <c r="T610" s="52" t="str">
        <f>IF(M610="","",M610/VLOOKUP(A610,'Table 1'!$A$3:$E$999,5,FALSE))</f>
        <v/>
      </c>
    </row>
    <row r="611" spans="1:20" s="139" customFormat="1" ht="16" thickBot="1" x14ac:dyDescent="0.25">
      <c r="A611" s="29" t="str">
        <f t="shared" ref="A611" si="2857">IF(A607="","",A607)</f>
        <v/>
      </c>
      <c r="B611" s="29"/>
      <c r="C611" s="29" t="str">
        <f>IF(A611="","",LOOKUP(A611,'Table 1'!$A$3:$A$9999,'Table 1'!$I$3:$I$9999))</f>
        <v/>
      </c>
      <c r="D611" s="122"/>
      <c r="E611" s="67" t="s">
        <v>23</v>
      </c>
      <c r="F611" s="81"/>
      <c r="G611" s="72" t="str">
        <f t="shared" si="2820"/>
        <v/>
      </c>
      <c r="H611" s="78" t="str">
        <f t="shared" ref="H611" si="2858">IF(D611="","",AVERAGE(D607:D611))</f>
        <v/>
      </c>
      <c r="I611" s="93" t="str">
        <f t="shared" ref="I611" si="2859">IF(D611="","",_xlfn.STDEV.S(D607:D611))</f>
        <v/>
      </c>
      <c r="J611" s="78" t="str">
        <f t="shared" si="2823"/>
        <v/>
      </c>
      <c r="K611" s="133" t="str">
        <f>IF(D611="","",D611*'Table 2'!D611)</f>
        <v/>
      </c>
      <c r="L611" s="67" t="s">
        <v>23</v>
      </c>
      <c r="M611" s="136" t="str">
        <f>IF(D611="","",F611*'Table 2'!D611)</f>
        <v/>
      </c>
      <c r="N611" s="72" t="str">
        <f t="shared" si="2824"/>
        <v/>
      </c>
      <c r="O611" s="13" t="str">
        <f t="shared" ref="O611" si="2860">IF(D611="","",AVERAGE(K607:K611))</f>
        <v/>
      </c>
      <c r="P611" s="74" t="str">
        <f t="shared" ref="P611" si="2861">IF(D611="","",_xlfn.STDEV.S(K607:K611))</f>
        <v/>
      </c>
      <c r="Q611" s="8" t="str">
        <f t="shared" si="2827"/>
        <v/>
      </c>
      <c r="R611" s="127" t="str">
        <f>IF(K611="","",K611/VLOOKUP('Table 3'!A611,'Table 1'!$A$3:$E$999,5,FALSE))</f>
        <v/>
      </c>
      <c r="S611" s="57" t="s">
        <v>23</v>
      </c>
      <c r="T611" s="51" t="str">
        <f>IF(M611="","",M611/VLOOKUP(A611,'Table 1'!$A$3:$E$999,5,FALSE))</f>
        <v/>
      </c>
    </row>
    <row r="612" spans="1:20" s="139" customFormat="1" x14ac:dyDescent="0.2">
      <c r="A612" s="113"/>
      <c r="B612" s="113"/>
      <c r="C612" s="31" t="str">
        <f>IF(A612="","",LOOKUP(A612,'Table 1'!$A$3:$A$9999,'Table 1'!$I$3:$I$9999))</f>
        <v/>
      </c>
      <c r="D612" s="120"/>
      <c r="E612" s="66" t="s">
        <v>23</v>
      </c>
      <c r="F612" s="79"/>
      <c r="G612" s="70" t="str">
        <f t="shared" si="2820"/>
        <v/>
      </c>
      <c r="H612" s="76" t="str">
        <f t="shared" ref="H612" si="2862">IF(D612="","",AVERAGE(D612:D616))</f>
        <v/>
      </c>
      <c r="I612" s="76" t="str">
        <f t="shared" ref="I612" si="2863">IF(D612="","",_xlfn.STDEV.S(D612:D616))</f>
        <v/>
      </c>
      <c r="J612" s="76" t="str">
        <f t="shared" si="2823"/>
        <v/>
      </c>
      <c r="K612" s="131" t="str">
        <f>IF(D612="","",D612*'Table 2'!D612)</f>
        <v/>
      </c>
      <c r="L612" s="66" t="s">
        <v>23</v>
      </c>
      <c r="M612" s="134" t="str">
        <f>IF(D612="","",F612*'Table 2'!D612)</f>
        <v/>
      </c>
      <c r="N612" s="70" t="str">
        <f t="shared" si="2824"/>
        <v/>
      </c>
      <c r="O612" s="15" t="str">
        <f t="shared" ref="O612" si="2864">IF(D612="","",AVERAGE(K612:K616))</f>
        <v/>
      </c>
      <c r="P612" s="15" t="str">
        <f t="shared" ref="P612" si="2865">IF(D612="","",_xlfn.STDEV.S(K612:K616))</f>
        <v/>
      </c>
      <c r="Q612" s="10" t="str">
        <f t="shared" si="2827"/>
        <v/>
      </c>
      <c r="R612" s="137" t="str">
        <f>IF(K612="","",K612/VLOOKUP('Table 3'!A612,'Table 1'!$A$3:$E$999,5,FALSE))</f>
        <v/>
      </c>
      <c r="S612" s="59" t="s">
        <v>23</v>
      </c>
      <c r="T612" s="53" t="str">
        <f>IF(M612="","",M612/VLOOKUP(A612,'Table 1'!$A$3:$E$999,5,FALSE))</f>
        <v/>
      </c>
    </row>
    <row r="613" spans="1:20" s="139" customFormat="1" x14ac:dyDescent="0.2">
      <c r="A613" s="30" t="str">
        <f t="shared" ref="A613" si="2866">IF(A612="","",A612)</f>
        <v/>
      </c>
      <c r="B613" s="30"/>
      <c r="C613" s="30" t="str">
        <f>IF(A613="","",LOOKUP(A613,'Table 1'!$A$3:$A$9999,'Table 1'!$I$3:$I$9999))</f>
        <v/>
      </c>
      <c r="D613" s="121"/>
      <c r="E613" s="68" t="s">
        <v>23</v>
      </c>
      <c r="F613" s="80"/>
      <c r="G613" s="71" t="str">
        <f t="shared" si="2820"/>
        <v/>
      </c>
      <c r="H613" s="77" t="str">
        <f t="shared" ref="H613" si="2867">IF(D613="","",AVERAGE(D612:D616))</f>
        <v/>
      </c>
      <c r="I613" s="94" t="str">
        <f t="shared" ref="I613" si="2868">IF(D613="","",_xlfn.STDEV.S(D612:D616))</f>
        <v/>
      </c>
      <c r="J613" s="77" t="str">
        <f t="shared" si="2823"/>
        <v/>
      </c>
      <c r="K613" s="132" t="str">
        <f>IF(D613="","",D613*'Table 2'!D613)</f>
        <v/>
      </c>
      <c r="L613" s="68" t="s">
        <v>23</v>
      </c>
      <c r="M613" s="135" t="str">
        <f>IF(D613="","",F613*'Table 2'!D613)</f>
        <v/>
      </c>
      <c r="N613" s="71" t="str">
        <f t="shared" si="2824"/>
        <v/>
      </c>
      <c r="O613" s="14" t="str">
        <f t="shared" ref="O613" si="2869">IF(D613="","",AVERAGE(K612:K616))</f>
        <v/>
      </c>
      <c r="P613" s="73" t="str">
        <f t="shared" ref="P613" si="2870">IF(D613="","",_xlfn.STDEV.S(K612:K616))</f>
        <v/>
      </c>
      <c r="Q613" s="9" t="str">
        <f t="shared" si="2827"/>
        <v/>
      </c>
      <c r="R613" s="126" t="str">
        <f>IF(K613="","",K613/VLOOKUP('Table 3'!A613,'Table 1'!$A$3:$E$999,5,FALSE))</f>
        <v/>
      </c>
      <c r="S613" s="58" t="s">
        <v>23</v>
      </c>
      <c r="T613" s="52" t="str">
        <f>IF(M613="","",M613/VLOOKUP(A613,'Table 1'!$A$3:$E$999,5,FALSE))</f>
        <v/>
      </c>
    </row>
    <row r="614" spans="1:20" s="139" customFormat="1" x14ac:dyDescent="0.2">
      <c r="A614" s="30" t="str">
        <f t="shared" ref="A614" si="2871">IF(A612="","",A612)</f>
        <v/>
      </c>
      <c r="B614" s="30"/>
      <c r="C614" s="30" t="str">
        <f>IF(A614="","",LOOKUP(A614,'Table 1'!$A$3:$A$9999,'Table 1'!$I$3:$I$9999))</f>
        <v/>
      </c>
      <c r="D614" s="121"/>
      <c r="E614" s="68" t="s">
        <v>23</v>
      </c>
      <c r="F614" s="80"/>
      <c r="G614" s="71" t="str">
        <f t="shared" si="2820"/>
        <v/>
      </c>
      <c r="H614" s="77" t="str">
        <f t="shared" ref="H614" si="2872">IF(D614="","",AVERAGE(D612:D616))</f>
        <v/>
      </c>
      <c r="I614" s="94" t="str">
        <f t="shared" ref="I614" si="2873">IF(D614="","",_xlfn.STDEV.S(D612:D616))</f>
        <v/>
      </c>
      <c r="J614" s="77" t="str">
        <f t="shared" si="2823"/>
        <v/>
      </c>
      <c r="K614" s="132" t="str">
        <f>IF(D614="","",D614*'Table 2'!D614)</f>
        <v/>
      </c>
      <c r="L614" s="68" t="s">
        <v>23</v>
      </c>
      <c r="M614" s="135" t="str">
        <f>IF(D614="","",F614*'Table 2'!D614)</f>
        <v/>
      </c>
      <c r="N614" s="71" t="str">
        <f t="shared" si="2824"/>
        <v/>
      </c>
      <c r="O614" s="14" t="str">
        <f t="shared" ref="O614" si="2874">IF(D614="","",AVERAGE(K612:K616))</f>
        <v/>
      </c>
      <c r="P614" s="73" t="str">
        <f t="shared" ref="P614" si="2875">IF(D614="","",_xlfn.STDEV.S(K612:K616))</f>
        <v/>
      </c>
      <c r="Q614" s="9" t="str">
        <f t="shared" si="2827"/>
        <v/>
      </c>
      <c r="R614" s="126" t="str">
        <f>IF(K614="","",K614/VLOOKUP('Table 3'!A614,'Table 1'!$A$3:$E$999,5,FALSE))</f>
        <v/>
      </c>
      <c r="S614" s="58" t="s">
        <v>23</v>
      </c>
      <c r="T614" s="52" t="str">
        <f>IF(M614="","",M614/VLOOKUP(A614,'Table 1'!$A$3:$E$999,5,FALSE))</f>
        <v/>
      </c>
    </row>
    <row r="615" spans="1:20" s="139" customFormat="1" x14ac:dyDescent="0.2">
      <c r="A615" s="30" t="str">
        <f t="shared" ref="A615" si="2876">IF(A612="","",A612)</f>
        <v/>
      </c>
      <c r="B615" s="30"/>
      <c r="C615" s="30" t="str">
        <f>IF(A615="","",LOOKUP(A615,'Table 1'!$A$3:$A$9999,'Table 1'!$I$3:$I$9999))</f>
        <v/>
      </c>
      <c r="D615" s="121"/>
      <c r="E615" s="68" t="s">
        <v>23</v>
      </c>
      <c r="F615" s="80"/>
      <c r="G615" s="71" t="str">
        <f t="shared" si="2820"/>
        <v/>
      </c>
      <c r="H615" s="77" t="str">
        <f t="shared" ref="H615" si="2877">IF(D615="","",AVERAGE(D612:D616))</f>
        <v/>
      </c>
      <c r="I615" s="94" t="str">
        <f t="shared" ref="I615" si="2878">IF(D615="","",_xlfn.STDEV.S(D612:D616))</f>
        <v/>
      </c>
      <c r="J615" s="77" t="str">
        <f t="shared" si="2823"/>
        <v/>
      </c>
      <c r="K615" s="132" t="str">
        <f>IF(D615="","",D615*'Table 2'!D615)</f>
        <v/>
      </c>
      <c r="L615" s="68" t="s">
        <v>23</v>
      </c>
      <c r="M615" s="135" t="str">
        <f>IF(D615="","",F615*'Table 2'!D615)</f>
        <v/>
      </c>
      <c r="N615" s="71" t="str">
        <f t="shared" si="2824"/>
        <v/>
      </c>
      <c r="O615" s="14" t="str">
        <f t="shared" ref="O615" si="2879">IF(D615="","",AVERAGE(K612:K616))</f>
        <v/>
      </c>
      <c r="P615" s="73" t="str">
        <f t="shared" ref="P615" si="2880">IF(D615="","",_xlfn.STDEV.S(K612:K616))</f>
        <v/>
      </c>
      <c r="Q615" s="9" t="str">
        <f t="shared" si="2827"/>
        <v/>
      </c>
      <c r="R615" s="126" t="str">
        <f>IF(K615="","",K615/VLOOKUP('Table 3'!A615,'Table 1'!$A$3:$E$999,5,FALSE))</f>
        <v/>
      </c>
      <c r="S615" s="58" t="s">
        <v>23</v>
      </c>
      <c r="T615" s="52" t="str">
        <f>IF(M615="","",M615/VLOOKUP(A615,'Table 1'!$A$3:$E$999,5,FALSE))</f>
        <v/>
      </c>
    </row>
    <row r="616" spans="1:20" s="139" customFormat="1" ht="16" thickBot="1" x14ac:dyDescent="0.25">
      <c r="A616" s="29" t="str">
        <f t="shared" ref="A616" si="2881">IF(A612="","",A612)</f>
        <v/>
      </c>
      <c r="B616" s="29"/>
      <c r="C616" s="29" t="str">
        <f>IF(A616="","",LOOKUP(A616,'Table 1'!$A$3:$A$9999,'Table 1'!$I$3:$I$9999))</f>
        <v/>
      </c>
      <c r="D616" s="122"/>
      <c r="E616" s="67" t="s">
        <v>23</v>
      </c>
      <c r="F616" s="81"/>
      <c r="G616" s="72" t="str">
        <f t="shared" si="2820"/>
        <v/>
      </c>
      <c r="H616" s="78" t="str">
        <f t="shared" ref="H616" si="2882">IF(D616="","",AVERAGE(D612:D616))</f>
        <v/>
      </c>
      <c r="I616" s="93" t="str">
        <f t="shared" ref="I616" si="2883">IF(D616="","",_xlfn.STDEV.S(D612:D616))</f>
        <v/>
      </c>
      <c r="J616" s="78" t="str">
        <f t="shared" si="2823"/>
        <v/>
      </c>
      <c r="K616" s="133" t="str">
        <f>IF(D616="","",D616*'Table 2'!D616)</f>
        <v/>
      </c>
      <c r="L616" s="67" t="s">
        <v>23</v>
      </c>
      <c r="M616" s="136" t="str">
        <f>IF(D616="","",F616*'Table 2'!D616)</f>
        <v/>
      </c>
      <c r="N616" s="72" t="str">
        <f t="shared" si="2824"/>
        <v/>
      </c>
      <c r="O616" s="13" t="str">
        <f t="shared" ref="O616" si="2884">IF(D616="","",AVERAGE(K612:K616))</f>
        <v/>
      </c>
      <c r="P616" s="74" t="str">
        <f t="shared" ref="P616" si="2885">IF(D616="","",_xlfn.STDEV.S(K612:K616))</f>
        <v/>
      </c>
      <c r="Q616" s="8" t="str">
        <f t="shared" si="2827"/>
        <v/>
      </c>
      <c r="R616" s="127" t="str">
        <f>IF(K616="","",K616/VLOOKUP('Table 3'!A616,'Table 1'!$A$3:$E$999,5,FALSE))</f>
        <v/>
      </c>
      <c r="S616" s="57" t="s">
        <v>23</v>
      </c>
      <c r="T616" s="51" t="str">
        <f>IF(M616="","",M616/VLOOKUP(A616,'Table 1'!$A$3:$E$999,5,FALSE))</f>
        <v/>
      </c>
    </row>
    <row r="617" spans="1:20" s="139" customFormat="1" x14ac:dyDescent="0.2">
      <c r="A617" s="113"/>
      <c r="B617" s="113"/>
      <c r="C617" s="31" t="str">
        <f>IF(A617="","",LOOKUP(A617,'Table 1'!$A$3:$A$9999,'Table 1'!$I$3:$I$9999))</f>
        <v/>
      </c>
      <c r="D617" s="120"/>
      <c r="E617" s="66" t="s">
        <v>23</v>
      </c>
      <c r="F617" s="79"/>
      <c r="G617" s="70" t="str">
        <f t="shared" si="2820"/>
        <v/>
      </c>
      <c r="H617" s="76" t="str">
        <f t="shared" ref="H617" si="2886">IF(D617="","",AVERAGE(D617:D621))</f>
        <v/>
      </c>
      <c r="I617" s="76" t="str">
        <f t="shared" ref="I617" si="2887">IF(D617="","",_xlfn.STDEV.S(D617:D621))</f>
        <v/>
      </c>
      <c r="J617" s="76" t="str">
        <f t="shared" si="2823"/>
        <v/>
      </c>
      <c r="K617" s="131" t="str">
        <f>IF(D617="","",D617*'Table 2'!D617)</f>
        <v/>
      </c>
      <c r="L617" s="66" t="s">
        <v>23</v>
      </c>
      <c r="M617" s="134" t="str">
        <f>IF(D617="","",F617*'Table 2'!D617)</f>
        <v/>
      </c>
      <c r="N617" s="70" t="str">
        <f t="shared" si="2824"/>
        <v/>
      </c>
      <c r="O617" s="15" t="str">
        <f t="shared" ref="O617" si="2888">IF(D617="","",AVERAGE(K617:K621))</f>
        <v/>
      </c>
      <c r="P617" s="15" t="str">
        <f t="shared" ref="P617" si="2889">IF(D617="","",_xlfn.STDEV.S(K617:K621))</f>
        <v/>
      </c>
      <c r="Q617" s="10" t="str">
        <f t="shared" si="2827"/>
        <v/>
      </c>
      <c r="R617" s="137" t="str">
        <f>IF(K617="","",K617/VLOOKUP('Table 3'!A617,'Table 1'!$A$3:$E$999,5,FALSE))</f>
        <v/>
      </c>
      <c r="S617" s="59" t="s">
        <v>23</v>
      </c>
      <c r="T617" s="53" t="str">
        <f>IF(M617="","",M617/VLOOKUP(A617,'Table 1'!$A$3:$E$999,5,FALSE))</f>
        <v/>
      </c>
    </row>
    <row r="618" spans="1:20" s="139" customFormat="1" x14ac:dyDescent="0.2">
      <c r="A618" s="30" t="str">
        <f t="shared" ref="A618" si="2890">IF(A617="","",A617)</f>
        <v/>
      </c>
      <c r="B618" s="30"/>
      <c r="C618" s="30" t="str">
        <f>IF(A618="","",LOOKUP(A618,'Table 1'!$A$3:$A$9999,'Table 1'!$I$3:$I$9999))</f>
        <v/>
      </c>
      <c r="D618" s="121"/>
      <c r="E618" s="68" t="s">
        <v>23</v>
      </c>
      <c r="F618" s="80"/>
      <c r="G618" s="71" t="str">
        <f t="shared" si="2820"/>
        <v/>
      </c>
      <c r="H618" s="77" t="str">
        <f t="shared" ref="H618" si="2891">IF(D618="","",AVERAGE(D617:D621))</f>
        <v/>
      </c>
      <c r="I618" s="94" t="str">
        <f t="shared" ref="I618" si="2892">IF(D618="","",_xlfn.STDEV.S(D617:D621))</f>
        <v/>
      </c>
      <c r="J618" s="77" t="str">
        <f t="shared" si="2823"/>
        <v/>
      </c>
      <c r="K618" s="132" t="str">
        <f>IF(D618="","",D618*'Table 2'!D618)</f>
        <v/>
      </c>
      <c r="L618" s="68" t="s">
        <v>23</v>
      </c>
      <c r="M618" s="135" t="str">
        <f>IF(D618="","",F618*'Table 2'!D618)</f>
        <v/>
      </c>
      <c r="N618" s="71" t="str">
        <f t="shared" si="2824"/>
        <v/>
      </c>
      <c r="O618" s="14" t="str">
        <f t="shared" ref="O618" si="2893">IF(D618="","",AVERAGE(K617:K621))</f>
        <v/>
      </c>
      <c r="P618" s="73" t="str">
        <f t="shared" ref="P618" si="2894">IF(D618="","",_xlfn.STDEV.S(K617:K621))</f>
        <v/>
      </c>
      <c r="Q618" s="9" t="str">
        <f t="shared" si="2827"/>
        <v/>
      </c>
      <c r="R618" s="126" t="str">
        <f>IF(K618="","",K618/VLOOKUP('Table 3'!A618,'Table 1'!$A$3:$E$999,5,FALSE))</f>
        <v/>
      </c>
      <c r="S618" s="58" t="s">
        <v>23</v>
      </c>
      <c r="T618" s="52" t="str">
        <f>IF(M618="","",M618/VLOOKUP(A618,'Table 1'!$A$3:$E$999,5,FALSE))</f>
        <v/>
      </c>
    </row>
    <row r="619" spans="1:20" s="139" customFormat="1" x14ac:dyDescent="0.2">
      <c r="A619" s="30" t="str">
        <f t="shared" ref="A619" si="2895">IF(A617="","",A617)</f>
        <v/>
      </c>
      <c r="B619" s="30"/>
      <c r="C619" s="30" t="str">
        <f>IF(A619="","",LOOKUP(A619,'Table 1'!$A$3:$A$9999,'Table 1'!$I$3:$I$9999))</f>
        <v/>
      </c>
      <c r="D619" s="121"/>
      <c r="E619" s="68" t="s">
        <v>23</v>
      </c>
      <c r="F619" s="80"/>
      <c r="G619" s="71" t="str">
        <f t="shared" si="2820"/>
        <v/>
      </c>
      <c r="H619" s="77" t="str">
        <f t="shared" ref="H619" si="2896">IF(D619="","",AVERAGE(D617:D621))</f>
        <v/>
      </c>
      <c r="I619" s="94" t="str">
        <f t="shared" ref="I619" si="2897">IF(D619="","",_xlfn.STDEV.S(D617:D621))</f>
        <v/>
      </c>
      <c r="J619" s="77" t="str">
        <f t="shared" si="2823"/>
        <v/>
      </c>
      <c r="K619" s="132" t="str">
        <f>IF(D619="","",D619*'Table 2'!D619)</f>
        <v/>
      </c>
      <c r="L619" s="68" t="s">
        <v>23</v>
      </c>
      <c r="M619" s="135" t="str">
        <f>IF(D619="","",F619*'Table 2'!D619)</f>
        <v/>
      </c>
      <c r="N619" s="71" t="str">
        <f t="shared" si="2824"/>
        <v/>
      </c>
      <c r="O619" s="14" t="str">
        <f t="shared" ref="O619" si="2898">IF(D619="","",AVERAGE(K617:K621))</f>
        <v/>
      </c>
      <c r="P619" s="73" t="str">
        <f t="shared" ref="P619" si="2899">IF(D619="","",_xlfn.STDEV.S(K617:K621))</f>
        <v/>
      </c>
      <c r="Q619" s="9" t="str">
        <f t="shared" si="2827"/>
        <v/>
      </c>
      <c r="R619" s="126" t="str">
        <f>IF(K619="","",K619/VLOOKUP('Table 3'!A619,'Table 1'!$A$3:$E$999,5,FALSE))</f>
        <v/>
      </c>
      <c r="S619" s="58" t="s">
        <v>23</v>
      </c>
      <c r="T619" s="52" t="str">
        <f>IF(M619="","",M619/VLOOKUP(A619,'Table 1'!$A$3:$E$999,5,FALSE))</f>
        <v/>
      </c>
    </row>
    <row r="620" spans="1:20" s="139" customFormat="1" x14ac:dyDescent="0.2">
      <c r="A620" s="30" t="str">
        <f t="shared" ref="A620" si="2900">IF(A617="","",A617)</f>
        <v/>
      </c>
      <c r="B620" s="30"/>
      <c r="C620" s="30" t="str">
        <f>IF(A620="","",LOOKUP(A620,'Table 1'!$A$3:$A$9999,'Table 1'!$I$3:$I$9999))</f>
        <v/>
      </c>
      <c r="D620" s="121"/>
      <c r="E620" s="68" t="s">
        <v>23</v>
      </c>
      <c r="F620" s="80"/>
      <c r="G620" s="71" t="str">
        <f t="shared" si="2820"/>
        <v/>
      </c>
      <c r="H620" s="77" t="str">
        <f t="shared" ref="H620" si="2901">IF(D620="","",AVERAGE(D617:D621))</f>
        <v/>
      </c>
      <c r="I620" s="94" t="str">
        <f t="shared" ref="I620" si="2902">IF(D620="","",_xlfn.STDEV.S(D617:D621))</f>
        <v/>
      </c>
      <c r="J620" s="77" t="str">
        <f t="shared" si="2823"/>
        <v/>
      </c>
      <c r="K620" s="132" t="str">
        <f>IF(D620="","",D620*'Table 2'!D620)</f>
        <v/>
      </c>
      <c r="L620" s="68" t="s">
        <v>23</v>
      </c>
      <c r="M620" s="135" t="str">
        <f>IF(D620="","",F620*'Table 2'!D620)</f>
        <v/>
      </c>
      <c r="N620" s="71" t="str">
        <f t="shared" si="2824"/>
        <v/>
      </c>
      <c r="O620" s="14" t="str">
        <f t="shared" ref="O620" si="2903">IF(D620="","",AVERAGE(K617:K621))</f>
        <v/>
      </c>
      <c r="P620" s="73" t="str">
        <f t="shared" ref="P620" si="2904">IF(D620="","",_xlfn.STDEV.S(K617:K621))</f>
        <v/>
      </c>
      <c r="Q620" s="9" t="str">
        <f t="shared" si="2827"/>
        <v/>
      </c>
      <c r="R620" s="126" t="str">
        <f>IF(K620="","",K620/VLOOKUP('Table 3'!A620,'Table 1'!$A$3:$E$999,5,FALSE))</f>
        <v/>
      </c>
      <c r="S620" s="58" t="s">
        <v>23</v>
      </c>
      <c r="T620" s="52" t="str">
        <f>IF(M620="","",M620/VLOOKUP(A620,'Table 1'!$A$3:$E$999,5,FALSE))</f>
        <v/>
      </c>
    </row>
    <row r="621" spans="1:20" s="139" customFormat="1" ht="16" thickBot="1" x14ac:dyDescent="0.25">
      <c r="A621" s="29" t="str">
        <f t="shared" ref="A621" si="2905">IF(A617="","",A617)</f>
        <v/>
      </c>
      <c r="B621" s="29"/>
      <c r="C621" s="29" t="str">
        <f>IF(A621="","",LOOKUP(A621,'Table 1'!$A$3:$A$9999,'Table 1'!$I$3:$I$9999))</f>
        <v/>
      </c>
      <c r="D621" s="122"/>
      <c r="E621" s="67" t="s">
        <v>23</v>
      </c>
      <c r="F621" s="81"/>
      <c r="G621" s="72" t="str">
        <f t="shared" si="2820"/>
        <v/>
      </c>
      <c r="H621" s="78" t="str">
        <f t="shared" ref="H621" si="2906">IF(D621="","",AVERAGE(D617:D621))</f>
        <v/>
      </c>
      <c r="I621" s="93" t="str">
        <f t="shared" ref="I621" si="2907">IF(D621="","",_xlfn.STDEV.S(D617:D621))</f>
        <v/>
      </c>
      <c r="J621" s="78" t="str">
        <f t="shared" si="2823"/>
        <v/>
      </c>
      <c r="K621" s="133" t="str">
        <f>IF(D621="","",D621*'Table 2'!D621)</f>
        <v/>
      </c>
      <c r="L621" s="67" t="s">
        <v>23</v>
      </c>
      <c r="M621" s="136" t="str">
        <f>IF(D621="","",F621*'Table 2'!D621)</f>
        <v/>
      </c>
      <c r="N621" s="72" t="str">
        <f t="shared" si="2824"/>
        <v/>
      </c>
      <c r="O621" s="13" t="str">
        <f t="shared" ref="O621" si="2908">IF(D621="","",AVERAGE(K617:K621))</f>
        <v/>
      </c>
      <c r="P621" s="74" t="str">
        <f t="shared" ref="P621" si="2909">IF(D621="","",_xlfn.STDEV.S(K617:K621))</f>
        <v/>
      </c>
      <c r="Q621" s="8" t="str">
        <f t="shared" si="2827"/>
        <v/>
      </c>
      <c r="R621" s="127" t="str">
        <f>IF(K621="","",K621/VLOOKUP('Table 3'!A621,'Table 1'!$A$3:$E$999,5,FALSE))</f>
        <v/>
      </c>
      <c r="S621" s="57" t="s">
        <v>23</v>
      </c>
      <c r="T621" s="51" t="str">
        <f>IF(M621="","",M621/VLOOKUP(A621,'Table 1'!$A$3:$E$999,5,FALSE))</f>
        <v/>
      </c>
    </row>
    <row r="622" spans="1:20" s="139" customFormat="1" x14ac:dyDescent="0.2">
      <c r="A622" s="113"/>
      <c r="B622" s="113"/>
      <c r="C622" s="31" t="str">
        <f>IF(A622="","",LOOKUP(A622,'Table 1'!$A$3:$A$9999,'Table 1'!$I$3:$I$9999))</f>
        <v/>
      </c>
      <c r="D622" s="120"/>
      <c r="E622" s="66" t="s">
        <v>23</v>
      </c>
      <c r="F622" s="79"/>
      <c r="G622" s="70" t="str">
        <f t="shared" si="2820"/>
        <v/>
      </c>
      <c r="H622" s="76" t="str">
        <f t="shared" ref="H622" si="2910">IF(D622="","",AVERAGE(D622:D626))</f>
        <v/>
      </c>
      <c r="I622" s="76" t="str">
        <f t="shared" ref="I622" si="2911">IF(D622="","",_xlfn.STDEV.S(D622:D626))</f>
        <v/>
      </c>
      <c r="J622" s="76" t="str">
        <f t="shared" si="2823"/>
        <v/>
      </c>
      <c r="K622" s="131" t="str">
        <f>IF(D622="","",D622*'Table 2'!D622)</f>
        <v/>
      </c>
      <c r="L622" s="66" t="s">
        <v>23</v>
      </c>
      <c r="M622" s="134" t="str">
        <f>IF(D622="","",F622*'Table 2'!D622)</f>
        <v/>
      </c>
      <c r="N622" s="70" t="str">
        <f t="shared" si="2824"/>
        <v/>
      </c>
      <c r="O622" s="15" t="str">
        <f t="shared" ref="O622" si="2912">IF(D622="","",AVERAGE(K622:K626))</f>
        <v/>
      </c>
      <c r="P622" s="15" t="str">
        <f t="shared" ref="P622" si="2913">IF(D622="","",_xlfn.STDEV.S(K622:K626))</f>
        <v/>
      </c>
      <c r="Q622" s="10" t="str">
        <f t="shared" si="2827"/>
        <v/>
      </c>
      <c r="R622" s="137" t="str">
        <f>IF(K622="","",K622/VLOOKUP('Table 3'!A622,'Table 1'!$A$3:$E$999,5,FALSE))</f>
        <v/>
      </c>
      <c r="S622" s="59" t="s">
        <v>23</v>
      </c>
      <c r="T622" s="53" t="str">
        <f>IF(M622="","",M622/VLOOKUP(A622,'Table 1'!$A$3:$E$999,5,FALSE))</f>
        <v/>
      </c>
    </row>
    <row r="623" spans="1:20" s="139" customFormat="1" x14ac:dyDescent="0.2">
      <c r="A623" s="30" t="str">
        <f t="shared" ref="A623" si="2914">IF(A622="","",A622)</f>
        <v/>
      </c>
      <c r="B623" s="30"/>
      <c r="C623" s="30" t="str">
        <f>IF(A623="","",LOOKUP(A623,'Table 1'!$A$3:$A$9999,'Table 1'!$I$3:$I$9999))</f>
        <v/>
      </c>
      <c r="D623" s="121"/>
      <c r="E623" s="68" t="s">
        <v>23</v>
      </c>
      <c r="F623" s="80"/>
      <c r="G623" s="71" t="str">
        <f t="shared" si="2820"/>
        <v/>
      </c>
      <c r="H623" s="77" t="str">
        <f t="shared" ref="H623" si="2915">IF(D623="","",AVERAGE(D622:D626))</f>
        <v/>
      </c>
      <c r="I623" s="94" t="str">
        <f t="shared" ref="I623" si="2916">IF(D623="","",_xlfn.STDEV.S(D622:D626))</f>
        <v/>
      </c>
      <c r="J623" s="77" t="str">
        <f t="shared" si="2823"/>
        <v/>
      </c>
      <c r="K623" s="132" t="str">
        <f>IF(D623="","",D623*'Table 2'!D623)</f>
        <v/>
      </c>
      <c r="L623" s="68" t="s">
        <v>23</v>
      </c>
      <c r="M623" s="135" t="str">
        <f>IF(D623="","",F623*'Table 2'!D623)</f>
        <v/>
      </c>
      <c r="N623" s="71" t="str">
        <f t="shared" si="2824"/>
        <v/>
      </c>
      <c r="O623" s="14" t="str">
        <f t="shared" ref="O623" si="2917">IF(D623="","",AVERAGE(K622:K626))</f>
        <v/>
      </c>
      <c r="P623" s="73" t="str">
        <f t="shared" ref="P623" si="2918">IF(D623="","",_xlfn.STDEV.S(K622:K626))</f>
        <v/>
      </c>
      <c r="Q623" s="9" t="str">
        <f t="shared" si="2827"/>
        <v/>
      </c>
      <c r="R623" s="126" t="str">
        <f>IF(K623="","",K623/VLOOKUP('Table 3'!A623,'Table 1'!$A$3:$E$999,5,FALSE))</f>
        <v/>
      </c>
      <c r="S623" s="58" t="s">
        <v>23</v>
      </c>
      <c r="T623" s="52" t="str">
        <f>IF(M623="","",M623/VLOOKUP(A623,'Table 1'!$A$3:$E$999,5,FALSE))</f>
        <v/>
      </c>
    </row>
    <row r="624" spans="1:20" s="139" customFormat="1" x14ac:dyDescent="0.2">
      <c r="A624" s="30" t="str">
        <f t="shared" ref="A624" si="2919">IF(A622="","",A622)</f>
        <v/>
      </c>
      <c r="B624" s="30"/>
      <c r="C624" s="30" t="str">
        <f>IF(A624="","",LOOKUP(A624,'Table 1'!$A$3:$A$9999,'Table 1'!$I$3:$I$9999))</f>
        <v/>
      </c>
      <c r="D624" s="121"/>
      <c r="E624" s="68" t="s">
        <v>23</v>
      </c>
      <c r="F624" s="80"/>
      <c r="G624" s="71" t="str">
        <f t="shared" si="2820"/>
        <v/>
      </c>
      <c r="H624" s="77" t="str">
        <f t="shared" ref="H624" si="2920">IF(D624="","",AVERAGE(D622:D626))</f>
        <v/>
      </c>
      <c r="I624" s="94" t="str">
        <f t="shared" ref="I624" si="2921">IF(D624="","",_xlfn.STDEV.S(D622:D626))</f>
        <v/>
      </c>
      <c r="J624" s="77" t="str">
        <f t="shared" si="2823"/>
        <v/>
      </c>
      <c r="K624" s="132" t="str">
        <f>IF(D624="","",D624*'Table 2'!D624)</f>
        <v/>
      </c>
      <c r="L624" s="68" t="s">
        <v>23</v>
      </c>
      <c r="M624" s="135" t="str">
        <f>IF(D624="","",F624*'Table 2'!D624)</f>
        <v/>
      </c>
      <c r="N624" s="71" t="str">
        <f t="shared" si="2824"/>
        <v/>
      </c>
      <c r="O624" s="14" t="str">
        <f t="shared" ref="O624" si="2922">IF(D624="","",AVERAGE(K622:K626))</f>
        <v/>
      </c>
      <c r="P624" s="73" t="str">
        <f t="shared" ref="P624" si="2923">IF(D624="","",_xlfn.STDEV.S(K622:K626))</f>
        <v/>
      </c>
      <c r="Q624" s="9" t="str">
        <f t="shared" si="2827"/>
        <v/>
      </c>
      <c r="R624" s="126" t="str">
        <f>IF(K624="","",K624/VLOOKUP('Table 3'!A624,'Table 1'!$A$3:$E$999,5,FALSE))</f>
        <v/>
      </c>
      <c r="S624" s="58" t="s">
        <v>23</v>
      </c>
      <c r="T624" s="52" t="str">
        <f>IF(M624="","",M624/VLOOKUP(A624,'Table 1'!$A$3:$E$999,5,FALSE))</f>
        <v/>
      </c>
    </row>
    <row r="625" spans="1:20" s="139" customFormat="1" x14ac:dyDescent="0.2">
      <c r="A625" s="30" t="str">
        <f t="shared" ref="A625" si="2924">IF(A622="","",A622)</f>
        <v/>
      </c>
      <c r="B625" s="30"/>
      <c r="C625" s="30" t="str">
        <f>IF(A625="","",LOOKUP(A625,'Table 1'!$A$3:$A$9999,'Table 1'!$I$3:$I$9999))</f>
        <v/>
      </c>
      <c r="D625" s="121"/>
      <c r="E625" s="68" t="s">
        <v>23</v>
      </c>
      <c r="F625" s="80"/>
      <c r="G625" s="71" t="str">
        <f t="shared" si="2820"/>
        <v/>
      </c>
      <c r="H625" s="77" t="str">
        <f t="shared" ref="H625" si="2925">IF(D625="","",AVERAGE(D622:D626))</f>
        <v/>
      </c>
      <c r="I625" s="94" t="str">
        <f t="shared" ref="I625" si="2926">IF(D625="","",_xlfn.STDEV.S(D622:D626))</f>
        <v/>
      </c>
      <c r="J625" s="77" t="str">
        <f t="shared" si="2823"/>
        <v/>
      </c>
      <c r="K625" s="132" t="str">
        <f>IF(D625="","",D625*'Table 2'!D625)</f>
        <v/>
      </c>
      <c r="L625" s="68" t="s">
        <v>23</v>
      </c>
      <c r="M625" s="135" t="str">
        <f>IF(D625="","",F625*'Table 2'!D625)</f>
        <v/>
      </c>
      <c r="N625" s="71" t="str">
        <f t="shared" si="2824"/>
        <v/>
      </c>
      <c r="O625" s="14" t="str">
        <f t="shared" ref="O625" si="2927">IF(D625="","",AVERAGE(K622:K626))</f>
        <v/>
      </c>
      <c r="P625" s="73" t="str">
        <f t="shared" ref="P625" si="2928">IF(D625="","",_xlfn.STDEV.S(K622:K626))</f>
        <v/>
      </c>
      <c r="Q625" s="9" t="str">
        <f t="shared" si="2827"/>
        <v/>
      </c>
      <c r="R625" s="126" t="str">
        <f>IF(K625="","",K625/VLOOKUP('Table 3'!A625,'Table 1'!$A$3:$E$999,5,FALSE))</f>
        <v/>
      </c>
      <c r="S625" s="58" t="s">
        <v>23</v>
      </c>
      <c r="T625" s="52" t="str">
        <f>IF(M625="","",M625/VLOOKUP(A625,'Table 1'!$A$3:$E$999,5,FALSE))</f>
        <v/>
      </c>
    </row>
    <row r="626" spans="1:20" s="139" customFormat="1" ht="16" thickBot="1" x14ac:dyDescent="0.25">
      <c r="A626" s="29" t="str">
        <f t="shared" ref="A626" si="2929">IF(A622="","",A622)</f>
        <v/>
      </c>
      <c r="B626" s="29"/>
      <c r="C626" s="29" t="str">
        <f>IF(A626="","",LOOKUP(A626,'Table 1'!$A$3:$A$9999,'Table 1'!$I$3:$I$9999))</f>
        <v/>
      </c>
      <c r="D626" s="122"/>
      <c r="E626" s="67" t="s">
        <v>23</v>
      </c>
      <c r="F626" s="81"/>
      <c r="G626" s="72" t="str">
        <f t="shared" si="2820"/>
        <v/>
      </c>
      <c r="H626" s="78" t="str">
        <f t="shared" ref="H626" si="2930">IF(D626="","",AVERAGE(D622:D626))</f>
        <v/>
      </c>
      <c r="I626" s="93" t="str">
        <f t="shared" ref="I626" si="2931">IF(D626="","",_xlfn.STDEV.S(D622:D626))</f>
        <v/>
      </c>
      <c r="J626" s="78" t="str">
        <f t="shared" si="2823"/>
        <v/>
      </c>
      <c r="K626" s="133" t="str">
        <f>IF(D626="","",D626*'Table 2'!D626)</f>
        <v/>
      </c>
      <c r="L626" s="67" t="s">
        <v>23</v>
      </c>
      <c r="M626" s="136" t="str">
        <f>IF(D626="","",F626*'Table 2'!D626)</f>
        <v/>
      </c>
      <c r="N626" s="72" t="str">
        <f t="shared" si="2824"/>
        <v/>
      </c>
      <c r="O626" s="13" t="str">
        <f t="shared" ref="O626" si="2932">IF(D626="","",AVERAGE(K622:K626))</f>
        <v/>
      </c>
      <c r="P626" s="74" t="str">
        <f t="shared" ref="P626" si="2933">IF(D626="","",_xlfn.STDEV.S(K622:K626))</f>
        <v/>
      </c>
      <c r="Q626" s="8" t="str">
        <f t="shared" si="2827"/>
        <v/>
      </c>
      <c r="R626" s="127" t="str">
        <f>IF(K626="","",K626/VLOOKUP('Table 3'!A626,'Table 1'!$A$3:$E$999,5,FALSE))</f>
        <v/>
      </c>
      <c r="S626" s="57" t="s">
        <v>23</v>
      </c>
      <c r="T626" s="51" t="str">
        <f>IF(M626="","",M626/VLOOKUP(A626,'Table 1'!$A$3:$E$999,5,FALSE))</f>
        <v/>
      </c>
    </row>
    <row r="627" spans="1:20" s="139" customFormat="1" x14ac:dyDescent="0.2">
      <c r="A627" s="113"/>
      <c r="B627" s="113"/>
      <c r="C627" s="31" t="str">
        <f>IF(A627="","",LOOKUP(A627,'Table 1'!$A$3:$A$9999,'Table 1'!$I$3:$I$9999))</f>
        <v/>
      </c>
      <c r="D627" s="120"/>
      <c r="E627" s="66" t="s">
        <v>23</v>
      </c>
      <c r="F627" s="79"/>
      <c r="G627" s="70" t="str">
        <f t="shared" si="2820"/>
        <v/>
      </c>
      <c r="H627" s="76" t="str">
        <f t="shared" ref="H627" si="2934">IF(D627="","",AVERAGE(D627:D631))</f>
        <v/>
      </c>
      <c r="I627" s="76" t="str">
        <f t="shared" ref="I627" si="2935">IF(D627="","",_xlfn.STDEV.S(D627:D631))</f>
        <v/>
      </c>
      <c r="J627" s="76" t="str">
        <f t="shared" si="2823"/>
        <v/>
      </c>
      <c r="K627" s="131" t="str">
        <f>IF(D627="","",D627*'Table 2'!D627)</f>
        <v/>
      </c>
      <c r="L627" s="66" t="s">
        <v>23</v>
      </c>
      <c r="M627" s="134" t="str">
        <f>IF(D627="","",F627*'Table 2'!D627)</f>
        <v/>
      </c>
      <c r="N627" s="70" t="str">
        <f t="shared" si="2824"/>
        <v/>
      </c>
      <c r="O627" s="15" t="str">
        <f t="shared" ref="O627" si="2936">IF(D627="","",AVERAGE(K627:K631))</f>
        <v/>
      </c>
      <c r="P627" s="15" t="str">
        <f t="shared" ref="P627" si="2937">IF(D627="","",_xlfn.STDEV.S(K627:K631))</f>
        <v/>
      </c>
      <c r="Q627" s="10" t="str">
        <f t="shared" si="2827"/>
        <v/>
      </c>
      <c r="R627" s="137" t="str">
        <f>IF(K627="","",K627/VLOOKUP('Table 3'!A627,'Table 1'!$A$3:$E$999,5,FALSE))</f>
        <v/>
      </c>
      <c r="S627" s="59" t="s">
        <v>23</v>
      </c>
      <c r="T627" s="53" t="str">
        <f>IF(M627="","",M627/VLOOKUP(A627,'Table 1'!$A$3:$E$999,5,FALSE))</f>
        <v/>
      </c>
    </row>
    <row r="628" spans="1:20" s="139" customFormat="1" x14ac:dyDescent="0.2">
      <c r="A628" s="30" t="str">
        <f t="shared" ref="A628" si="2938">IF(A627="","",A627)</f>
        <v/>
      </c>
      <c r="B628" s="30"/>
      <c r="C628" s="30" t="str">
        <f>IF(A628="","",LOOKUP(A628,'Table 1'!$A$3:$A$9999,'Table 1'!$I$3:$I$9999))</f>
        <v/>
      </c>
      <c r="D628" s="121"/>
      <c r="E628" s="68" t="s">
        <v>23</v>
      </c>
      <c r="F628" s="80"/>
      <c r="G628" s="71" t="str">
        <f t="shared" si="2820"/>
        <v/>
      </c>
      <c r="H628" s="77" t="str">
        <f t="shared" ref="H628" si="2939">IF(D628="","",AVERAGE(D627:D631))</f>
        <v/>
      </c>
      <c r="I628" s="94" t="str">
        <f t="shared" ref="I628" si="2940">IF(D628="","",_xlfn.STDEV.S(D627:D631))</f>
        <v/>
      </c>
      <c r="J628" s="77" t="str">
        <f t="shared" si="2823"/>
        <v/>
      </c>
      <c r="K628" s="132" t="str">
        <f>IF(D628="","",D628*'Table 2'!D628)</f>
        <v/>
      </c>
      <c r="L628" s="68" t="s">
        <v>23</v>
      </c>
      <c r="M628" s="135" t="str">
        <f>IF(D628="","",F628*'Table 2'!D628)</f>
        <v/>
      </c>
      <c r="N628" s="71" t="str">
        <f t="shared" si="2824"/>
        <v/>
      </c>
      <c r="O628" s="14" t="str">
        <f t="shared" ref="O628" si="2941">IF(D628="","",AVERAGE(K627:K631))</f>
        <v/>
      </c>
      <c r="P628" s="73" t="str">
        <f t="shared" ref="P628" si="2942">IF(D628="","",_xlfn.STDEV.S(K627:K631))</f>
        <v/>
      </c>
      <c r="Q628" s="9" t="str">
        <f t="shared" si="2827"/>
        <v/>
      </c>
      <c r="R628" s="126" t="str">
        <f>IF(K628="","",K628/VLOOKUP('Table 3'!A628,'Table 1'!$A$3:$E$999,5,FALSE))</f>
        <v/>
      </c>
      <c r="S628" s="58" t="s">
        <v>23</v>
      </c>
      <c r="T628" s="52" t="str">
        <f>IF(M628="","",M628/VLOOKUP(A628,'Table 1'!$A$3:$E$999,5,FALSE))</f>
        <v/>
      </c>
    </row>
    <row r="629" spans="1:20" s="139" customFormat="1" x14ac:dyDescent="0.2">
      <c r="A629" s="30" t="str">
        <f t="shared" ref="A629" si="2943">IF(A627="","",A627)</f>
        <v/>
      </c>
      <c r="B629" s="30"/>
      <c r="C629" s="30" t="str">
        <f>IF(A629="","",LOOKUP(A629,'Table 1'!$A$3:$A$9999,'Table 1'!$I$3:$I$9999))</f>
        <v/>
      </c>
      <c r="D629" s="121"/>
      <c r="E629" s="68" t="s">
        <v>23</v>
      </c>
      <c r="F629" s="80"/>
      <c r="G629" s="71" t="str">
        <f t="shared" si="2820"/>
        <v/>
      </c>
      <c r="H629" s="77" t="str">
        <f t="shared" ref="H629" si="2944">IF(D629="","",AVERAGE(D627:D631))</f>
        <v/>
      </c>
      <c r="I629" s="94" t="str">
        <f t="shared" ref="I629" si="2945">IF(D629="","",_xlfn.STDEV.S(D627:D631))</f>
        <v/>
      </c>
      <c r="J629" s="77" t="str">
        <f t="shared" si="2823"/>
        <v/>
      </c>
      <c r="K629" s="132" t="str">
        <f>IF(D629="","",D629*'Table 2'!D629)</f>
        <v/>
      </c>
      <c r="L629" s="68" t="s">
        <v>23</v>
      </c>
      <c r="M629" s="135" t="str">
        <f>IF(D629="","",F629*'Table 2'!D629)</f>
        <v/>
      </c>
      <c r="N629" s="71" t="str">
        <f t="shared" si="2824"/>
        <v/>
      </c>
      <c r="O629" s="14" t="str">
        <f t="shared" ref="O629" si="2946">IF(D629="","",AVERAGE(K627:K631))</f>
        <v/>
      </c>
      <c r="P629" s="73" t="str">
        <f t="shared" ref="P629" si="2947">IF(D629="","",_xlfn.STDEV.S(K627:K631))</f>
        <v/>
      </c>
      <c r="Q629" s="9" t="str">
        <f t="shared" si="2827"/>
        <v/>
      </c>
      <c r="R629" s="126" t="str">
        <f>IF(K629="","",K629/VLOOKUP('Table 3'!A629,'Table 1'!$A$3:$E$999,5,FALSE))</f>
        <v/>
      </c>
      <c r="S629" s="58" t="s">
        <v>23</v>
      </c>
      <c r="T629" s="52" t="str">
        <f>IF(M629="","",M629/VLOOKUP(A629,'Table 1'!$A$3:$E$999,5,FALSE))</f>
        <v/>
      </c>
    </row>
    <row r="630" spans="1:20" s="139" customFormat="1" x14ac:dyDescent="0.2">
      <c r="A630" s="30" t="str">
        <f t="shared" ref="A630" si="2948">IF(A627="","",A627)</f>
        <v/>
      </c>
      <c r="B630" s="30"/>
      <c r="C630" s="30" t="str">
        <f>IF(A630="","",LOOKUP(A630,'Table 1'!$A$3:$A$9999,'Table 1'!$I$3:$I$9999))</f>
        <v/>
      </c>
      <c r="D630" s="121"/>
      <c r="E630" s="68" t="s">
        <v>23</v>
      </c>
      <c r="F630" s="80"/>
      <c r="G630" s="71" t="str">
        <f t="shared" si="2820"/>
        <v/>
      </c>
      <c r="H630" s="77" t="str">
        <f t="shared" ref="H630" si="2949">IF(D630="","",AVERAGE(D627:D631))</f>
        <v/>
      </c>
      <c r="I630" s="94" t="str">
        <f t="shared" ref="I630" si="2950">IF(D630="","",_xlfn.STDEV.S(D627:D631))</f>
        <v/>
      </c>
      <c r="J630" s="77" t="str">
        <f t="shared" si="2823"/>
        <v/>
      </c>
      <c r="K630" s="132" t="str">
        <f>IF(D630="","",D630*'Table 2'!D630)</f>
        <v/>
      </c>
      <c r="L630" s="68" t="s">
        <v>23</v>
      </c>
      <c r="M630" s="135" t="str">
        <f>IF(D630="","",F630*'Table 2'!D630)</f>
        <v/>
      </c>
      <c r="N630" s="71" t="str">
        <f t="shared" si="2824"/>
        <v/>
      </c>
      <c r="O630" s="14" t="str">
        <f t="shared" ref="O630" si="2951">IF(D630="","",AVERAGE(K627:K631))</f>
        <v/>
      </c>
      <c r="P630" s="73" t="str">
        <f t="shared" ref="P630" si="2952">IF(D630="","",_xlfn.STDEV.S(K627:K631))</f>
        <v/>
      </c>
      <c r="Q630" s="9" t="str">
        <f t="shared" si="2827"/>
        <v/>
      </c>
      <c r="R630" s="126" t="str">
        <f>IF(K630="","",K630/VLOOKUP('Table 3'!A630,'Table 1'!$A$3:$E$999,5,FALSE))</f>
        <v/>
      </c>
      <c r="S630" s="58" t="s">
        <v>23</v>
      </c>
      <c r="T630" s="52" t="str">
        <f>IF(M630="","",M630/VLOOKUP(A630,'Table 1'!$A$3:$E$999,5,FALSE))</f>
        <v/>
      </c>
    </row>
    <row r="631" spans="1:20" s="139" customFormat="1" ht="16" thickBot="1" x14ac:dyDescent="0.25">
      <c r="A631" s="29" t="str">
        <f t="shared" ref="A631" si="2953">IF(A627="","",A627)</f>
        <v/>
      </c>
      <c r="B631" s="29"/>
      <c r="C631" s="29" t="str">
        <f>IF(A631="","",LOOKUP(A631,'Table 1'!$A$3:$A$9999,'Table 1'!$I$3:$I$9999))</f>
        <v/>
      </c>
      <c r="D631" s="122"/>
      <c r="E631" s="67" t="s">
        <v>23</v>
      </c>
      <c r="F631" s="81"/>
      <c r="G631" s="72" t="str">
        <f t="shared" si="2820"/>
        <v/>
      </c>
      <c r="H631" s="78" t="str">
        <f t="shared" ref="H631" si="2954">IF(D631="","",AVERAGE(D627:D631))</f>
        <v/>
      </c>
      <c r="I631" s="93" t="str">
        <f t="shared" ref="I631" si="2955">IF(D631="","",_xlfn.STDEV.S(D627:D631))</f>
        <v/>
      </c>
      <c r="J631" s="78" t="str">
        <f t="shared" si="2823"/>
        <v/>
      </c>
      <c r="K631" s="133" t="str">
        <f>IF(D631="","",D631*'Table 2'!D631)</f>
        <v/>
      </c>
      <c r="L631" s="67" t="s">
        <v>23</v>
      </c>
      <c r="M631" s="136" t="str">
        <f>IF(D631="","",F631*'Table 2'!D631)</f>
        <v/>
      </c>
      <c r="N631" s="72" t="str">
        <f t="shared" si="2824"/>
        <v/>
      </c>
      <c r="O631" s="13" t="str">
        <f t="shared" ref="O631" si="2956">IF(D631="","",AVERAGE(K627:K631))</f>
        <v/>
      </c>
      <c r="P631" s="74" t="str">
        <f t="shared" ref="P631" si="2957">IF(D631="","",_xlfn.STDEV.S(K627:K631))</f>
        <v/>
      </c>
      <c r="Q631" s="8" t="str">
        <f t="shared" si="2827"/>
        <v/>
      </c>
      <c r="R631" s="127" t="str">
        <f>IF(K631="","",K631/VLOOKUP('Table 3'!A631,'Table 1'!$A$3:$E$999,5,FALSE))</f>
        <v/>
      </c>
      <c r="S631" s="57" t="s">
        <v>23</v>
      </c>
      <c r="T631" s="51" t="str">
        <f>IF(M631="","",M631/VLOOKUP(A631,'Table 1'!$A$3:$E$999,5,FALSE))</f>
        <v/>
      </c>
    </row>
    <row r="632" spans="1:20" s="139" customFormat="1" x14ac:dyDescent="0.2">
      <c r="A632" s="113"/>
      <c r="B632" s="113"/>
      <c r="C632" s="31" t="str">
        <f>IF(A632="","",LOOKUP(A632,'Table 1'!$A$3:$A$9999,'Table 1'!$I$3:$I$9999))</f>
        <v/>
      </c>
      <c r="D632" s="120"/>
      <c r="E632" s="66" t="s">
        <v>23</v>
      </c>
      <c r="F632" s="79"/>
      <c r="G632" s="70" t="str">
        <f t="shared" si="2820"/>
        <v/>
      </c>
      <c r="H632" s="76" t="str">
        <f t="shared" ref="H632" si="2958">IF(D632="","",AVERAGE(D632:D636))</f>
        <v/>
      </c>
      <c r="I632" s="76" t="str">
        <f t="shared" ref="I632" si="2959">IF(D632="","",_xlfn.STDEV.S(D632:D636))</f>
        <v/>
      </c>
      <c r="J632" s="76" t="str">
        <f t="shared" si="2823"/>
        <v/>
      </c>
      <c r="K632" s="131" t="str">
        <f>IF(D632="","",D632*'Table 2'!D632)</f>
        <v/>
      </c>
      <c r="L632" s="66" t="s">
        <v>23</v>
      </c>
      <c r="M632" s="134" t="str">
        <f>IF(D632="","",F632*'Table 2'!D632)</f>
        <v/>
      </c>
      <c r="N632" s="70" t="str">
        <f t="shared" si="2824"/>
        <v/>
      </c>
      <c r="O632" s="15" t="str">
        <f t="shared" ref="O632" si="2960">IF(D632="","",AVERAGE(K632:K636))</f>
        <v/>
      </c>
      <c r="P632" s="15" t="str">
        <f t="shared" ref="P632" si="2961">IF(D632="","",_xlfn.STDEV.S(K632:K636))</f>
        <v/>
      </c>
      <c r="Q632" s="10" t="str">
        <f t="shared" si="2827"/>
        <v/>
      </c>
      <c r="R632" s="137" t="str">
        <f>IF(K632="","",K632/VLOOKUP('Table 3'!A632,'Table 1'!$A$3:$E$999,5,FALSE))</f>
        <v/>
      </c>
      <c r="S632" s="59" t="s">
        <v>23</v>
      </c>
      <c r="T632" s="53" t="str">
        <f>IF(M632="","",M632/VLOOKUP(A632,'Table 1'!$A$3:$E$999,5,FALSE))</f>
        <v/>
      </c>
    </row>
    <row r="633" spans="1:20" s="139" customFormat="1" x14ac:dyDescent="0.2">
      <c r="A633" s="30" t="str">
        <f t="shared" ref="A633" si="2962">IF(A632="","",A632)</f>
        <v/>
      </c>
      <c r="B633" s="30"/>
      <c r="C633" s="30" t="str">
        <f>IF(A633="","",LOOKUP(A633,'Table 1'!$A$3:$A$9999,'Table 1'!$I$3:$I$9999))</f>
        <v/>
      </c>
      <c r="D633" s="121"/>
      <c r="E633" s="68" t="s">
        <v>23</v>
      </c>
      <c r="F633" s="80"/>
      <c r="G633" s="71" t="str">
        <f t="shared" si="2820"/>
        <v/>
      </c>
      <c r="H633" s="77" t="str">
        <f t="shared" ref="H633" si="2963">IF(D633="","",AVERAGE(D632:D636))</f>
        <v/>
      </c>
      <c r="I633" s="94" t="str">
        <f t="shared" ref="I633" si="2964">IF(D633="","",_xlfn.STDEV.S(D632:D636))</f>
        <v/>
      </c>
      <c r="J633" s="77" t="str">
        <f t="shared" si="2823"/>
        <v/>
      </c>
      <c r="K633" s="132" t="str">
        <f>IF(D633="","",D633*'Table 2'!D633)</f>
        <v/>
      </c>
      <c r="L633" s="68" t="s">
        <v>23</v>
      </c>
      <c r="M633" s="135" t="str">
        <f>IF(D633="","",F633*'Table 2'!D633)</f>
        <v/>
      </c>
      <c r="N633" s="71" t="str">
        <f t="shared" si="2824"/>
        <v/>
      </c>
      <c r="O633" s="14" t="str">
        <f t="shared" ref="O633" si="2965">IF(D633="","",AVERAGE(K632:K636))</f>
        <v/>
      </c>
      <c r="P633" s="73" t="str">
        <f t="shared" ref="P633" si="2966">IF(D633="","",_xlfn.STDEV.S(K632:K636))</f>
        <v/>
      </c>
      <c r="Q633" s="9" t="str">
        <f t="shared" si="2827"/>
        <v/>
      </c>
      <c r="R633" s="126" t="str">
        <f>IF(K633="","",K633/VLOOKUP('Table 3'!A633,'Table 1'!$A$3:$E$999,5,FALSE))</f>
        <v/>
      </c>
      <c r="S633" s="58" t="s">
        <v>23</v>
      </c>
      <c r="T633" s="52" t="str">
        <f>IF(M633="","",M633/VLOOKUP(A633,'Table 1'!$A$3:$E$999,5,FALSE))</f>
        <v/>
      </c>
    </row>
    <row r="634" spans="1:20" s="139" customFormat="1" x14ac:dyDescent="0.2">
      <c r="A634" s="30" t="str">
        <f t="shared" ref="A634" si="2967">IF(A632="","",A632)</f>
        <v/>
      </c>
      <c r="B634" s="30"/>
      <c r="C634" s="30" t="str">
        <f>IF(A634="","",LOOKUP(A634,'Table 1'!$A$3:$A$9999,'Table 1'!$I$3:$I$9999))</f>
        <v/>
      </c>
      <c r="D634" s="121"/>
      <c r="E634" s="68" t="s">
        <v>23</v>
      </c>
      <c r="F634" s="80"/>
      <c r="G634" s="71" t="str">
        <f t="shared" si="2820"/>
        <v/>
      </c>
      <c r="H634" s="77" t="str">
        <f t="shared" ref="H634" si="2968">IF(D634="","",AVERAGE(D632:D636))</f>
        <v/>
      </c>
      <c r="I634" s="94" t="str">
        <f t="shared" ref="I634" si="2969">IF(D634="","",_xlfn.STDEV.S(D632:D636))</f>
        <v/>
      </c>
      <c r="J634" s="77" t="str">
        <f t="shared" si="2823"/>
        <v/>
      </c>
      <c r="K634" s="132" t="str">
        <f>IF(D634="","",D634*'Table 2'!D634)</f>
        <v/>
      </c>
      <c r="L634" s="68" t="s">
        <v>23</v>
      </c>
      <c r="M634" s="135" t="str">
        <f>IF(D634="","",F634*'Table 2'!D634)</f>
        <v/>
      </c>
      <c r="N634" s="71" t="str">
        <f t="shared" si="2824"/>
        <v/>
      </c>
      <c r="O634" s="14" t="str">
        <f t="shared" ref="O634" si="2970">IF(D634="","",AVERAGE(K632:K636))</f>
        <v/>
      </c>
      <c r="P634" s="73" t="str">
        <f t="shared" ref="P634" si="2971">IF(D634="","",_xlfn.STDEV.S(K632:K636))</f>
        <v/>
      </c>
      <c r="Q634" s="9" t="str">
        <f t="shared" si="2827"/>
        <v/>
      </c>
      <c r="R634" s="126" t="str">
        <f>IF(K634="","",K634/VLOOKUP('Table 3'!A634,'Table 1'!$A$3:$E$999,5,FALSE))</f>
        <v/>
      </c>
      <c r="S634" s="58" t="s">
        <v>23</v>
      </c>
      <c r="T634" s="52" t="str">
        <f>IF(M634="","",M634/VLOOKUP(A634,'Table 1'!$A$3:$E$999,5,FALSE))</f>
        <v/>
      </c>
    </row>
    <row r="635" spans="1:20" s="139" customFormat="1" x14ac:dyDescent="0.2">
      <c r="A635" s="30" t="str">
        <f t="shared" ref="A635" si="2972">IF(A632="","",A632)</f>
        <v/>
      </c>
      <c r="B635" s="30"/>
      <c r="C635" s="30" t="str">
        <f>IF(A635="","",LOOKUP(A635,'Table 1'!$A$3:$A$9999,'Table 1'!$I$3:$I$9999))</f>
        <v/>
      </c>
      <c r="D635" s="121"/>
      <c r="E635" s="68" t="s">
        <v>23</v>
      </c>
      <c r="F635" s="80"/>
      <c r="G635" s="71" t="str">
        <f t="shared" si="2820"/>
        <v/>
      </c>
      <c r="H635" s="77" t="str">
        <f t="shared" ref="H635" si="2973">IF(D635="","",AVERAGE(D632:D636))</f>
        <v/>
      </c>
      <c r="I635" s="94" t="str">
        <f t="shared" ref="I635" si="2974">IF(D635="","",_xlfn.STDEV.S(D632:D636))</f>
        <v/>
      </c>
      <c r="J635" s="77" t="str">
        <f t="shared" si="2823"/>
        <v/>
      </c>
      <c r="K635" s="132" t="str">
        <f>IF(D635="","",D635*'Table 2'!D635)</f>
        <v/>
      </c>
      <c r="L635" s="68" t="s">
        <v>23</v>
      </c>
      <c r="M635" s="135" t="str">
        <f>IF(D635="","",F635*'Table 2'!D635)</f>
        <v/>
      </c>
      <c r="N635" s="71" t="str">
        <f t="shared" si="2824"/>
        <v/>
      </c>
      <c r="O635" s="14" t="str">
        <f t="shared" ref="O635" si="2975">IF(D635="","",AVERAGE(K632:K636))</f>
        <v/>
      </c>
      <c r="P635" s="73" t="str">
        <f t="shared" ref="P635" si="2976">IF(D635="","",_xlfn.STDEV.S(K632:K636))</f>
        <v/>
      </c>
      <c r="Q635" s="9" t="str">
        <f t="shared" si="2827"/>
        <v/>
      </c>
      <c r="R635" s="126" t="str">
        <f>IF(K635="","",K635/VLOOKUP('Table 3'!A635,'Table 1'!$A$3:$E$999,5,FALSE))</f>
        <v/>
      </c>
      <c r="S635" s="58" t="s">
        <v>23</v>
      </c>
      <c r="T635" s="52" t="str">
        <f>IF(M635="","",M635/VLOOKUP(A635,'Table 1'!$A$3:$E$999,5,FALSE))</f>
        <v/>
      </c>
    </row>
    <row r="636" spans="1:20" s="139" customFormat="1" ht="16" thickBot="1" x14ac:dyDescent="0.25">
      <c r="A636" s="29" t="str">
        <f t="shared" ref="A636" si="2977">IF(A632="","",A632)</f>
        <v/>
      </c>
      <c r="B636" s="29"/>
      <c r="C636" s="29" t="str">
        <f>IF(A636="","",LOOKUP(A636,'Table 1'!$A$3:$A$9999,'Table 1'!$I$3:$I$9999))</f>
        <v/>
      </c>
      <c r="D636" s="122"/>
      <c r="E636" s="67" t="s">
        <v>23</v>
      </c>
      <c r="F636" s="81"/>
      <c r="G636" s="72" t="str">
        <f t="shared" si="2820"/>
        <v/>
      </c>
      <c r="H636" s="78" t="str">
        <f t="shared" ref="H636" si="2978">IF(D636="","",AVERAGE(D632:D636))</f>
        <v/>
      </c>
      <c r="I636" s="93" t="str">
        <f t="shared" ref="I636" si="2979">IF(D636="","",_xlfn.STDEV.S(D632:D636))</f>
        <v/>
      </c>
      <c r="J636" s="78" t="str">
        <f t="shared" si="2823"/>
        <v/>
      </c>
      <c r="K636" s="133" t="str">
        <f>IF(D636="","",D636*'Table 2'!D636)</f>
        <v/>
      </c>
      <c r="L636" s="67" t="s">
        <v>23</v>
      </c>
      <c r="M636" s="136" t="str">
        <f>IF(D636="","",F636*'Table 2'!D636)</f>
        <v/>
      </c>
      <c r="N636" s="72" t="str">
        <f t="shared" si="2824"/>
        <v/>
      </c>
      <c r="O636" s="13" t="str">
        <f t="shared" ref="O636" si="2980">IF(D636="","",AVERAGE(K632:K636))</f>
        <v/>
      </c>
      <c r="P636" s="74" t="str">
        <f t="shared" ref="P636" si="2981">IF(D636="","",_xlfn.STDEV.S(K632:K636))</f>
        <v/>
      </c>
      <c r="Q636" s="8" t="str">
        <f t="shared" si="2827"/>
        <v/>
      </c>
      <c r="R636" s="127" t="str">
        <f>IF(K636="","",K636/VLOOKUP('Table 3'!A636,'Table 1'!$A$3:$E$999,5,FALSE))</f>
        <v/>
      </c>
      <c r="S636" s="57" t="s">
        <v>23</v>
      </c>
      <c r="T636" s="51" t="str">
        <f>IF(M636="","",M636/VLOOKUP(A636,'Table 1'!$A$3:$E$999,5,FALSE))</f>
        <v/>
      </c>
    </row>
    <row r="637" spans="1:20" s="139" customFormat="1" x14ac:dyDescent="0.2">
      <c r="A637" s="113"/>
      <c r="B637" s="113"/>
      <c r="C637" s="31" t="str">
        <f>IF(A637="","",LOOKUP(A637,'Table 1'!$A$3:$A$9999,'Table 1'!$I$3:$I$9999))</f>
        <v/>
      </c>
      <c r="D637" s="120"/>
      <c r="E637" s="66" t="s">
        <v>23</v>
      </c>
      <c r="F637" s="79"/>
      <c r="G637" s="70" t="str">
        <f t="shared" si="2820"/>
        <v/>
      </c>
      <c r="H637" s="76" t="str">
        <f t="shared" ref="H637" si="2982">IF(D637="","",AVERAGE(D637:D641))</f>
        <v/>
      </c>
      <c r="I637" s="76" t="str">
        <f t="shared" ref="I637" si="2983">IF(D637="","",_xlfn.STDEV.S(D637:D641))</f>
        <v/>
      </c>
      <c r="J637" s="76" t="str">
        <f t="shared" si="2823"/>
        <v/>
      </c>
      <c r="K637" s="131" t="str">
        <f>IF(D637="","",D637*'Table 2'!D637)</f>
        <v/>
      </c>
      <c r="L637" s="66" t="s">
        <v>23</v>
      </c>
      <c r="M637" s="134" t="str">
        <f>IF(D637="","",F637*'Table 2'!D637)</f>
        <v/>
      </c>
      <c r="N637" s="70" t="str">
        <f t="shared" si="2824"/>
        <v/>
      </c>
      <c r="O637" s="15" t="str">
        <f t="shared" ref="O637" si="2984">IF(D637="","",AVERAGE(K637:K641))</f>
        <v/>
      </c>
      <c r="P637" s="15" t="str">
        <f t="shared" ref="P637" si="2985">IF(D637="","",_xlfn.STDEV.S(K637:K641))</f>
        <v/>
      </c>
      <c r="Q637" s="10" t="str">
        <f t="shared" si="2827"/>
        <v/>
      </c>
      <c r="R637" s="137" t="str">
        <f>IF(K637="","",K637/VLOOKUP('Table 3'!A637,'Table 1'!$A$3:$E$999,5,FALSE))</f>
        <v/>
      </c>
      <c r="S637" s="59" t="s">
        <v>23</v>
      </c>
      <c r="T637" s="53" t="str">
        <f>IF(M637="","",M637/VLOOKUP(A637,'Table 1'!$A$3:$E$999,5,FALSE))</f>
        <v/>
      </c>
    </row>
    <row r="638" spans="1:20" s="139" customFormat="1" x14ac:dyDescent="0.2">
      <c r="A638" s="30" t="str">
        <f t="shared" ref="A638" si="2986">IF(A637="","",A637)</f>
        <v/>
      </c>
      <c r="B638" s="30"/>
      <c r="C638" s="30" t="str">
        <f>IF(A638="","",LOOKUP(A638,'Table 1'!$A$3:$A$9999,'Table 1'!$I$3:$I$9999))</f>
        <v/>
      </c>
      <c r="D638" s="121"/>
      <c r="E638" s="68" t="s">
        <v>23</v>
      </c>
      <c r="F638" s="80"/>
      <c r="G638" s="71" t="str">
        <f t="shared" si="2820"/>
        <v/>
      </c>
      <c r="H638" s="77" t="str">
        <f t="shared" ref="H638" si="2987">IF(D638="","",AVERAGE(D637:D641))</f>
        <v/>
      </c>
      <c r="I638" s="94" t="str">
        <f t="shared" ref="I638" si="2988">IF(D638="","",_xlfn.STDEV.S(D637:D641))</f>
        <v/>
      </c>
      <c r="J638" s="77" t="str">
        <f t="shared" si="2823"/>
        <v/>
      </c>
      <c r="K638" s="132" t="str">
        <f>IF(D638="","",D638*'Table 2'!D638)</f>
        <v/>
      </c>
      <c r="L638" s="68" t="s">
        <v>23</v>
      </c>
      <c r="M638" s="135" t="str">
        <f>IF(D638="","",F638*'Table 2'!D638)</f>
        <v/>
      </c>
      <c r="N638" s="71" t="str">
        <f t="shared" si="2824"/>
        <v/>
      </c>
      <c r="O638" s="14" t="str">
        <f t="shared" ref="O638" si="2989">IF(D638="","",AVERAGE(K637:K641))</f>
        <v/>
      </c>
      <c r="P638" s="73" t="str">
        <f t="shared" ref="P638" si="2990">IF(D638="","",_xlfn.STDEV.S(K637:K641))</f>
        <v/>
      </c>
      <c r="Q638" s="9" t="str">
        <f t="shared" si="2827"/>
        <v/>
      </c>
      <c r="R638" s="126" t="str">
        <f>IF(K638="","",K638/VLOOKUP('Table 3'!A638,'Table 1'!$A$3:$E$999,5,FALSE))</f>
        <v/>
      </c>
      <c r="S638" s="58" t="s">
        <v>23</v>
      </c>
      <c r="T638" s="52" t="str">
        <f>IF(M638="","",M638/VLOOKUP(A638,'Table 1'!$A$3:$E$999,5,FALSE))</f>
        <v/>
      </c>
    </row>
    <row r="639" spans="1:20" s="139" customFormat="1" x14ac:dyDescent="0.2">
      <c r="A639" s="30" t="str">
        <f t="shared" ref="A639" si="2991">IF(A637="","",A637)</f>
        <v/>
      </c>
      <c r="B639" s="30"/>
      <c r="C639" s="30" t="str">
        <f>IF(A639="","",LOOKUP(A639,'Table 1'!$A$3:$A$9999,'Table 1'!$I$3:$I$9999))</f>
        <v/>
      </c>
      <c r="D639" s="121"/>
      <c r="E639" s="68" t="s">
        <v>23</v>
      </c>
      <c r="F639" s="80"/>
      <c r="G639" s="71" t="str">
        <f t="shared" si="2820"/>
        <v/>
      </c>
      <c r="H639" s="77" t="str">
        <f t="shared" ref="H639" si="2992">IF(D639="","",AVERAGE(D637:D641))</f>
        <v/>
      </c>
      <c r="I639" s="94" t="str">
        <f t="shared" ref="I639" si="2993">IF(D639="","",_xlfn.STDEV.S(D637:D641))</f>
        <v/>
      </c>
      <c r="J639" s="77" t="str">
        <f t="shared" si="2823"/>
        <v/>
      </c>
      <c r="K639" s="132" t="str">
        <f>IF(D639="","",D639*'Table 2'!D639)</f>
        <v/>
      </c>
      <c r="L639" s="68" t="s">
        <v>23</v>
      </c>
      <c r="M639" s="135" t="str">
        <f>IF(D639="","",F639*'Table 2'!D639)</f>
        <v/>
      </c>
      <c r="N639" s="71" t="str">
        <f t="shared" si="2824"/>
        <v/>
      </c>
      <c r="O639" s="14" t="str">
        <f t="shared" ref="O639" si="2994">IF(D639="","",AVERAGE(K637:K641))</f>
        <v/>
      </c>
      <c r="P639" s="73" t="str">
        <f t="shared" ref="P639" si="2995">IF(D639="","",_xlfn.STDEV.S(K637:K641))</f>
        <v/>
      </c>
      <c r="Q639" s="9" t="str">
        <f t="shared" si="2827"/>
        <v/>
      </c>
      <c r="R639" s="126" t="str">
        <f>IF(K639="","",K639/VLOOKUP('Table 3'!A639,'Table 1'!$A$3:$E$999,5,FALSE))</f>
        <v/>
      </c>
      <c r="S639" s="58" t="s">
        <v>23</v>
      </c>
      <c r="T639" s="52" t="str">
        <f>IF(M639="","",M639/VLOOKUP(A639,'Table 1'!$A$3:$E$999,5,FALSE))</f>
        <v/>
      </c>
    </row>
    <row r="640" spans="1:20" s="139" customFormat="1" x14ac:dyDescent="0.2">
      <c r="A640" s="30" t="str">
        <f t="shared" ref="A640" si="2996">IF(A637="","",A637)</f>
        <v/>
      </c>
      <c r="B640" s="30"/>
      <c r="C640" s="30" t="str">
        <f>IF(A640="","",LOOKUP(A640,'Table 1'!$A$3:$A$9999,'Table 1'!$I$3:$I$9999))</f>
        <v/>
      </c>
      <c r="D640" s="121"/>
      <c r="E640" s="68" t="s">
        <v>23</v>
      </c>
      <c r="F640" s="80"/>
      <c r="G640" s="71" t="str">
        <f t="shared" si="2820"/>
        <v/>
      </c>
      <c r="H640" s="77" t="str">
        <f t="shared" ref="H640" si="2997">IF(D640="","",AVERAGE(D637:D641))</f>
        <v/>
      </c>
      <c r="I640" s="94" t="str">
        <f t="shared" ref="I640" si="2998">IF(D640="","",_xlfn.STDEV.S(D637:D641))</f>
        <v/>
      </c>
      <c r="J640" s="77" t="str">
        <f t="shared" si="2823"/>
        <v/>
      </c>
      <c r="K640" s="132" t="str">
        <f>IF(D640="","",D640*'Table 2'!D640)</f>
        <v/>
      </c>
      <c r="L640" s="68" t="s">
        <v>23</v>
      </c>
      <c r="M640" s="135" t="str">
        <f>IF(D640="","",F640*'Table 2'!D640)</f>
        <v/>
      </c>
      <c r="N640" s="71" t="str">
        <f t="shared" si="2824"/>
        <v/>
      </c>
      <c r="O640" s="14" t="str">
        <f t="shared" ref="O640" si="2999">IF(D640="","",AVERAGE(K637:K641))</f>
        <v/>
      </c>
      <c r="P640" s="73" t="str">
        <f t="shared" ref="P640" si="3000">IF(D640="","",_xlfn.STDEV.S(K637:K641))</f>
        <v/>
      </c>
      <c r="Q640" s="9" t="str">
        <f t="shared" si="2827"/>
        <v/>
      </c>
      <c r="R640" s="126" t="str">
        <f>IF(K640="","",K640/VLOOKUP('Table 3'!A640,'Table 1'!$A$3:$E$999,5,FALSE))</f>
        <v/>
      </c>
      <c r="S640" s="58" t="s">
        <v>23</v>
      </c>
      <c r="T640" s="52" t="str">
        <f>IF(M640="","",M640/VLOOKUP(A640,'Table 1'!$A$3:$E$999,5,FALSE))</f>
        <v/>
      </c>
    </row>
    <row r="641" spans="1:20" s="139" customFormat="1" ht="16" thickBot="1" x14ac:dyDescent="0.25">
      <c r="A641" s="29" t="str">
        <f t="shared" ref="A641" si="3001">IF(A637="","",A637)</f>
        <v/>
      </c>
      <c r="B641" s="29"/>
      <c r="C641" s="29" t="str">
        <f>IF(A641="","",LOOKUP(A641,'Table 1'!$A$3:$A$9999,'Table 1'!$I$3:$I$9999))</f>
        <v/>
      </c>
      <c r="D641" s="122"/>
      <c r="E641" s="67" t="s">
        <v>23</v>
      </c>
      <c r="F641" s="81"/>
      <c r="G641" s="72" t="str">
        <f t="shared" si="2820"/>
        <v/>
      </c>
      <c r="H641" s="78" t="str">
        <f t="shared" ref="H641" si="3002">IF(D641="","",AVERAGE(D637:D641))</f>
        <v/>
      </c>
      <c r="I641" s="93" t="str">
        <f t="shared" ref="I641" si="3003">IF(D641="","",_xlfn.STDEV.S(D637:D641))</f>
        <v/>
      </c>
      <c r="J641" s="78" t="str">
        <f t="shared" si="2823"/>
        <v/>
      </c>
      <c r="K641" s="133" t="str">
        <f>IF(D641="","",D641*'Table 2'!D641)</f>
        <v/>
      </c>
      <c r="L641" s="67" t="s">
        <v>23</v>
      </c>
      <c r="M641" s="136" t="str">
        <f>IF(D641="","",F641*'Table 2'!D641)</f>
        <v/>
      </c>
      <c r="N641" s="72" t="str">
        <f t="shared" si="2824"/>
        <v/>
      </c>
      <c r="O641" s="13" t="str">
        <f t="shared" ref="O641" si="3004">IF(D641="","",AVERAGE(K637:K641))</f>
        <v/>
      </c>
      <c r="P641" s="74" t="str">
        <f t="shared" ref="P641" si="3005">IF(D641="","",_xlfn.STDEV.S(K637:K641))</f>
        <v/>
      </c>
      <c r="Q641" s="8" t="str">
        <f t="shared" si="2827"/>
        <v/>
      </c>
      <c r="R641" s="127" t="str">
        <f>IF(K641="","",K641/VLOOKUP('Table 3'!A641,'Table 1'!$A$3:$E$999,5,FALSE))</f>
        <v/>
      </c>
      <c r="S641" s="57" t="s">
        <v>23</v>
      </c>
      <c r="T641" s="51" t="str">
        <f>IF(M641="","",M641/VLOOKUP(A641,'Table 1'!$A$3:$E$999,5,FALSE))</f>
        <v/>
      </c>
    </row>
    <row r="642" spans="1:20" s="139" customFormat="1" x14ac:dyDescent="0.2">
      <c r="A642" s="113"/>
      <c r="B642" s="113"/>
      <c r="C642" s="31" t="str">
        <f>IF(A642="","",LOOKUP(A642,'Table 1'!$A$3:$A$9999,'Table 1'!$I$3:$I$9999))</f>
        <v/>
      </c>
      <c r="D642" s="120"/>
      <c r="E642" s="66" t="s">
        <v>23</v>
      </c>
      <c r="F642" s="79"/>
      <c r="G642" s="70" t="str">
        <f t="shared" si="2820"/>
        <v/>
      </c>
      <c r="H642" s="76" t="str">
        <f t="shared" ref="H642" si="3006">IF(D642="","",AVERAGE(D642:D646))</f>
        <v/>
      </c>
      <c r="I642" s="76" t="str">
        <f t="shared" ref="I642" si="3007">IF(D642="","",_xlfn.STDEV.S(D642:D646))</f>
        <v/>
      </c>
      <c r="J642" s="76" t="str">
        <f t="shared" si="2823"/>
        <v/>
      </c>
      <c r="K642" s="131" t="str">
        <f>IF(D642="","",D642*'Table 2'!D642)</f>
        <v/>
      </c>
      <c r="L642" s="66" t="s">
        <v>23</v>
      </c>
      <c r="M642" s="134" t="str">
        <f>IF(D642="","",F642*'Table 2'!D642)</f>
        <v/>
      </c>
      <c r="N642" s="70" t="str">
        <f t="shared" si="2824"/>
        <v/>
      </c>
      <c r="O642" s="15" t="str">
        <f t="shared" ref="O642" si="3008">IF(D642="","",AVERAGE(K642:K646))</f>
        <v/>
      </c>
      <c r="P642" s="15" t="str">
        <f t="shared" ref="P642" si="3009">IF(D642="","",_xlfn.STDEV.S(K642:K646))</f>
        <v/>
      </c>
      <c r="Q642" s="10" t="str">
        <f t="shared" si="2827"/>
        <v/>
      </c>
      <c r="R642" s="137" t="str">
        <f>IF(K642="","",K642/VLOOKUP('Table 3'!A642,'Table 1'!$A$3:$E$999,5,FALSE))</f>
        <v/>
      </c>
      <c r="S642" s="59" t="s">
        <v>23</v>
      </c>
      <c r="T642" s="53" t="str">
        <f>IF(M642="","",M642/VLOOKUP(A642,'Table 1'!$A$3:$E$999,5,FALSE))</f>
        <v/>
      </c>
    </row>
    <row r="643" spans="1:20" s="139" customFormat="1" x14ac:dyDescent="0.2">
      <c r="A643" s="30" t="str">
        <f t="shared" ref="A643" si="3010">IF(A642="","",A642)</f>
        <v/>
      </c>
      <c r="B643" s="30"/>
      <c r="C643" s="30" t="str">
        <f>IF(A643="","",LOOKUP(A643,'Table 1'!$A$3:$A$9999,'Table 1'!$I$3:$I$9999))</f>
        <v/>
      </c>
      <c r="D643" s="121"/>
      <c r="E643" s="68" t="s">
        <v>23</v>
      </c>
      <c r="F643" s="80"/>
      <c r="G643" s="71" t="str">
        <f t="shared" si="2820"/>
        <v/>
      </c>
      <c r="H643" s="77" t="str">
        <f t="shared" ref="H643" si="3011">IF(D643="","",AVERAGE(D642:D646))</f>
        <v/>
      </c>
      <c r="I643" s="94" t="str">
        <f t="shared" ref="I643" si="3012">IF(D643="","",_xlfn.STDEV.S(D642:D646))</f>
        <v/>
      </c>
      <c r="J643" s="77" t="str">
        <f t="shared" si="2823"/>
        <v/>
      </c>
      <c r="K643" s="132" t="str">
        <f>IF(D643="","",D643*'Table 2'!D643)</f>
        <v/>
      </c>
      <c r="L643" s="68" t="s">
        <v>23</v>
      </c>
      <c r="M643" s="135" t="str">
        <f>IF(D643="","",F643*'Table 2'!D643)</f>
        <v/>
      </c>
      <c r="N643" s="71" t="str">
        <f t="shared" si="2824"/>
        <v/>
      </c>
      <c r="O643" s="14" t="str">
        <f t="shared" ref="O643" si="3013">IF(D643="","",AVERAGE(K642:K646))</f>
        <v/>
      </c>
      <c r="P643" s="73" t="str">
        <f t="shared" ref="P643" si="3014">IF(D643="","",_xlfn.STDEV.S(K642:K646))</f>
        <v/>
      </c>
      <c r="Q643" s="9" t="str">
        <f t="shared" si="2827"/>
        <v/>
      </c>
      <c r="R643" s="126" t="str">
        <f>IF(K643="","",K643/VLOOKUP('Table 3'!A643,'Table 1'!$A$3:$E$999,5,FALSE))</f>
        <v/>
      </c>
      <c r="S643" s="58" t="s">
        <v>23</v>
      </c>
      <c r="T643" s="52" t="str">
        <f>IF(M643="","",M643/VLOOKUP(A643,'Table 1'!$A$3:$E$999,5,FALSE))</f>
        <v/>
      </c>
    </row>
    <row r="644" spans="1:20" s="139" customFormat="1" x14ac:dyDescent="0.2">
      <c r="A644" s="30" t="str">
        <f t="shared" ref="A644" si="3015">IF(A642="","",A642)</f>
        <v/>
      </c>
      <c r="B644" s="30"/>
      <c r="C644" s="30" t="str">
        <f>IF(A644="","",LOOKUP(A644,'Table 1'!$A$3:$A$9999,'Table 1'!$I$3:$I$9999))</f>
        <v/>
      </c>
      <c r="D644" s="121"/>
      <c r="E644" s="68" t="s">
        <v>23</v>
      </c>
      <c r="F644" s="80"/>
      <c r="G644" s="71" t="str">
        <f t="shared" si="2820"/>
        <v/>
      </c>
      <c r="H644" s="77" t="str">
        <f t="shared" ref="H644" si="3016">IF(D644="","",AVERAGE(D642:D646))</f>
        <v/>
      </c>
      <c r="I644" s="94" t="str">
        <f t="shared" ref="I644" si="3017">IF(D644="","",_xlfn.STDEV.S(D642:D646))</f>
        <v/>
      </c>
      <c r="J644" s="77" t="str">
        <f t="shared" si="2823"/>
        <v/>
      </c>
      <c r="K644" s="132" t="str">
        <f>IF(D644="","",D644*'Table 2'!D644)</f>
        <v/>
      </c>
      <c r="L644" s="68" t="s">
        <v>23</v>
      </c>
      <c r="M644" s="135" t="str">
        <f>IF(D644="","",F644*'Table 2'!D644)</f>
        <v/>
      </c>
      <c r="N644" s="71" t="str">
        <f t="shared" si="2824"/>
        <v/>
      </c>
      <c r="O644" s="14" t="str">
        <f t="shared" ref="O644" si="3018">IF(D644="","",AVERAGE(K642:K646))</f>
        <v/>
      </c>
      <c r="P644" s="73" t="str">
        <f t="shared" ref="P644" si="3019">IF(D644="","",_xlfn.STDEV.S(K642:K646))</f>
        <v/>
      </c>
      <c r="Q644" s="9" t="str">
        <f t="shared" si="2827"/>
        <v/>
      </c>
      <c r="R644" s="126" t="str">
        <f>IF(K644="","",K644/VLOOKUP('Table 3'!A644,'Table 1'!$A$3:$E$999,5,FALSE))</f>
        <v/>
      </c>
      <c r="S644" s="58" t="s">
        <v>23</v>
      </c>
      <c r="T644" s="52" t="str">
        <f>IF(M644="","",M644/VLOOKUP(A644,'Table 1'!$A$3:$E$999,5,FALSE))</f>
        <v/>
      </c>
    </row>
    <row r="645" spans="1:20" s="139" customFormat="1" x14ac:dyDescent="0.2">
      <c r="A645" s="30" t="str">
        <f t="shared" ref="A645" si="3020">IF(A642="","",A642)</f>
        <v/>
      </c>
      <c r="B645" s="30"/>
      <c r="C645" s="30" t="str">
        <f>IF(A645="","",LOOKUP(A645,'Table 1'!$A$3:$A$9999,'Table 1'!$I$3:$I$9999))</f>
        <v/>
      </c>
      <c r="D645" s="121"/>
      <c r="E645" s="68" t="s">
        <v>23</v>
      </c>
      <c r="F645" s="80"/>
      <c r="G645" s="71" t="str">
        <f t="shared" si="2820"/>
        <v/>
      </c>
      <c r="H645" s="77" t="str">
        <f t="shared" ref="H645" si="3021">IF(D645="","",AVERAGE(D642:D646))</f>
        <v/>
      </c>
      <c r="I645" s="94" t="str">
        <f t="shared" ref="I645" si="3022">IF(D645="","",_xlfn.STDEV.S(D642:D646))</f>
        <v/>
      </c>
      <c r="J645" s="77" t="str">
        <f t="shared" si="2823"/>
        <v/>
      </c>
      <c r="K645" s="132" t="str">
        <f>IF(D645="","",D645*'Table 2'!D645)</f>
        <v/>
      </c>
      <c r="L645" s="68" t="s">
        <v>23</v>
      </c>
      <c r="M645" s="135" t="str">
        <f>IF(D645="","",F645*'Table 2'!D645)</f>
        <v/>
      </c>
      <c r="N645" s="71" t="str">
        <f t="shared" si="2824"/>
        <v/>
      </c>
      <c r="O645" s="14" t="str">
        <f t="shared" ref="O645" si="3023">IF(D645="","",AVERAGE(K642:K646))</f>
        <v/>
      </c>
      <c r="P645" s="73" t="str">
        <f t="shared" ref="P645" si="3024">IF(D645="","",_xlfn.STDEV.S(K642:K646))</f>
        <v/>
      </c>
      <c r="Q645" s="9" t="str">
        <f t="shared" si="2827"/>
        <v/>
      </c>
      <c r="R645" s="126" t="str">
        <f>IF(K645="","",K645/VLOOKUP('Table 3'!A645,'Table 1'!$A$3:$E$999,5,FALSE))</f>
        <v/>
      </c>
      <c r="S645" s="58" t="s">
        <v>23</v>
      </c>
      <c r="T645" s="52" t="str">
        <f>IF(M645="","",M645/VLOOKUP(A645,'Table 1'!$A$3:$E$999,5,FALSE))</f>
        <v/>
      </c>
    </row>
    <row r="646" spans="1:20" s="139" customFormat="1" ht="16" thickBot="1" x14ac:dyDescent="0.25">
      <c r="A646" s="29" t="str">
        <f t="shared" ref="A646" si="3025">IF(A642="","",A642)</f>
        <v/>
      </c>
      <c r="B646" s="29"/>
      <c r="C646" s="29" t="str">
        <f>IF(A646="","",LOOKUP(A646,'Table 1'!$A$3:$A$9999,'Table 1'!$I$3:$I$9999))</f>
        <v/>
      </c>
      <c r="D646" s="122"/>
      <c r="E646" s="67" t="s">
        <v>23</v>
      </c>
      <c r="F646" s="81"/>
      <c r="G646" s="72" t="str">
        <f t="shared" si="2820"/>
        <v/>
      </c>
      <c r="H646" s="78" t="str">
        <f t="shared" ref="H646" si="3026">IF(D646="","",AVERAGE(D642:D646))</f>
        <v/>
      </c>
      <c r="I646" s="93" t="str">
        <f t="shared" ref="I646" si="3027">IF(D646="","",_xlfn.STDEV.S(D642:D646))</f>
        <v/>
      </c>
      <c r="J646" s="78" t="str">
        <f t="shared" si="2823"/>
        <v/>
      </c>
      <c r="K646" s="133" t="str">
        <f>IF(D646="","",D646*'Table 2'!D646)</f>
        <v/>
      </c>
      <c r="L646" s="67" t="s">
        <v>23</v>
      </c>
      <c r="M646" s="136" t="str">
        <f>IF(D646="","",F646*'Table 2'!D646)</f>
        <v/>
      </c>
      <c r="N646" s="72" t="str">
        <f t="shared" si="2824"/>
        <v/>
      </c>
      <c r="O646" s="13" t="str">
        <f t="shared" ref="O646" si="3028">IF(D646="","",AVERAGE(K642:K646))</f>
        <v/>
      </c>
      <c r="P646" s="74" t="str">
        <f t="shared" ref="P646" si="3029">IF(D646="","",_xlfn.STDEV.S(K642:K646))</f>
        <v/>
      </c>
      <c r="Q646" s="8" t="str">
        <f t="shared" si="2827"/>
        <v/>
      </c>
      <c r="R646" s="127" t="str">
        <f>IF(K646="","",K646/VLOOKUP('Table 3'!A646,'Table 1'!$A$3:$E$999,5,FALSE))</f>
        <v/>
      </c>
      <c r="S646" s="57" t="s">
        <v>23</v>
      </c>
      <c r="T646" s="51" t="str">
        <f>IF(M646="","",M646/VLOOKUP(A646,'Table 1'!$A$3:$E$999,5,FALSE))</f>
        <v/>
      </c>
    </row>
    <row r="647" spans="1:20" s="139" customFormat="1" x14ac:dyDescent="0.2">
      <c r="A647" s="113"/>
      <c r="B647" s="113"/>
      <c r="C647" s="31" t="str">
        <f>IF(A647="","",LOOKUP(A647,'Table 1'!$A$3:$A$9999,'Table 1'!$I$3:$I$9999))</f>
        <v/>
      </c>
      <c r="D647" s="120"/>
      <c r="E647" s="66" t="s">
        <v>23</v>
      </c>
      <c r="F647" s="79"/>
      <c r="G647" s="70" t="str">
        <f t="shared" si="2820"/>
        <v/>
      </c>
      <c r="H647" s="76" t="str">
        <f t="shared" ref="H647" si="3030">IF(D647="","",AVERAGE(D647:D651))</f>
        <v/>
      </c>
      <c r="I647" s="76" t="str">
        <f t="shared" ref="I647" si="3031">IF(D647="","",_xlfn.STDEV.S(D647:D651))</f>
        <v/>
      </c>
      <c r="J647" s="76" t="str">
        <f t="shared" si="2823"/>
        <v/>
      </c>
      <c r="K647" s="131" t="str">
        <f>IF(D647="","",D647*'Table 2'!D647)</f>
        <v/>
      </c>
      <c r="L647" s="66" t="s">
        <v>23</v>
      </c>
      <c r="M647" s="134" t="str">
        <f>IF(D647="","",F647*'Table 2'!D647)</f>
        <v/>
      </c>
      <c r="N647" s="70" t="str">
        <f t="shared" si="2824"/>
        <v/>
      </c>
      <c r="O647" s="15" t="str">
        <f t="shared" ref="O647" si="3032">IF(D647="","",AVERAGE(K647:K651))</f>
        <v/>
      </c>
      <c r="P647" s="15" t="str">
        <f t="shared" ref="P647" si="3033">IF(D647="","",_xlfn.STDEV.S(K647:K651))</f>
        <v/>
      </c>
      <c r="Q647" s="10" t="str">
        <f t="shared" si="2827"/>
        <v/>
      </c>
      <c r="R647" s="137" t="str">
        <f>IF(K647="","",K647/VLOOKUP('Table 3'!A647,'Table 1'!$A$3:$E$999,5,FALSE))</f>
        <v/>
      </c>
      <c r="S647" s="59" t="s">
        <v>23</v>
      </c>
      <c r="T647" s="53" t="str">
        <f>IF(M647="","",M647/VLOOKUP(A647,'Table 1'!$A$3:$E$999,5,FALSE))</f>
        <v/>
      </c>
    </row>
    <row r="648" spans="1:20" s="139" customFormat="1" x14ac:dyDescent="0.2">
      <c r="A648" s="30" t="str">
        <f t="shared" ref="A648" si="3034">IF(A647="","",A647)</f>
        <v/>
      </c>
      <c r="B648" s="30"/>
      <c r="C648" s="30" t="str">
        <f>IF(A648="","",LOOKUP(A648,'Table 1'!$A$3:$A$9999,'Table 1'!$I$3:$I$9999))</f>
        <v/>
      </c>
      <c r="D648" s="121"/>
      <c r="E648" s="68" t="s">
        <v>23</v>
      </c>
      <c r="F648" s="80"/>
      <c r="G648" s="71" t="str">
        <f t="shared" si="2820"/>
        <v/>
      </c>
      <c r="H648" s="77" t="str">
        <f t="shared" ref="H648" si="3035">IF(D648="","",AVERAGE(D647:D651))</f>
        <v/>
      </c>
      <c r="I648" s="94" t="str">
        <f t="shared" ref="I648" si="3036">IF(D648="","",_xlfn.STDEV.S(D647:D651))</f>
        <v/>
      </c>
      <c r="J648" s="77" t="str">
        <f t="shared" si="2823"/>
        <v/>
      </c>
      <c r="K648" s="132" t="str">
        <f>IF(D648="","",D648*'Table 2'!D648)</f>
        <v/>
      </c>
      <c r="L648" s="68" t="s">
        <v>23</v>
      </c>
      <c r="M648" s="135" t="str">
        <f>IF(D648="","",F648*'Table 2'!D648)</f>
        <v/>
      </c>
      <c r="N648" s="71" t="str">
        <f t="shared" si="2824"/>
        <v/>
      </c>
      <c r="O648" s="14" t="str">
        <f t="shared" ref="O648" si="3037">IF(D648="","",AVERAGE(K647:K651))</f>
        <v/>
      </c>
      <c r="P648" s="73" t="str">
        <f t="shared" ref="P648" si="3038">IF(D648="","",_xlfn.STDEV.S(K647:K651))</f>
        <v/>
      </c>
      <c r="Q648" s="9" t="str">
        <f t="shared" si="2827"/>
        <v/>
      </c>
      <c r="R648" s="126" t="str">
        <f>IF(K648="","",K648/VLOOKUP('Table 3'!A648,'Table 1'!$A$3:$E$999,5,FALSE))</f>
        <v/>
      </c>
      <c r="S648" s="58" t="s">
        <v>23</v>
      </c>
      <c r="T648" s="52" t="str">
        <f>IF(M648="","",M648/VLOOKUP(A648,'Table 1'!$A$3:$E$999,5,FALSE))</f>
        <v/>
      </c>
    </row>
    <row r="649" spans="1:20" s="139" customFormat="1" x14ac:dyDescent="0.2">
      <c r="A649" s="30" t="str">
        <f t="shared" ref="A649" si="3039">IF(A647="","",A647)</f>
        <v/>
      </c>
      <c r="B649" s="30"/>
      <c r="C649" s="30" t="str">
        <f>IF(A649="","",LOOKUP(A649,'Table 1'!$A$3:$A$9999,'Table 1'!$I$3:$I$9999))</f>
        <v/>
      </c>
      <c r="D649" s="121"/>
      <c r="E649" s="68" t="s">
        <v>23</v>
      </c>
      <c r="F649" s="80"/>
      <c r="G649" s="71" t="str">
        <f t="shared" si="2820"/>
        <v/>
      </c>
      <c r="H649" s="77" t="str">
        <f t="shared" ref="H649" si="3040">IF(D649="","",AVERAGE(D647:D651))</f>
        <v/>
      </c>
      <c r="I649" s="94" t="str">
        <f t="shared" ref="I649" si="3041">IF(D649="","",_xlfn.STDEV.S(D647:D651))</f>
        <v/>
      </c>
      <c r="J649" s="77" t="str">
        <f t="shared" si="2823"/>
        <v/>
      </c>
      <c r="K649" s="132" t="str">
        <f>IF(D649="","",D649*'Table 2'!D649)</f>
        <v/>
      </c>
      <c r="L649" s="68" t="s">
        <v>23</v>
      </c>
      <c r="M649" s="135" t="str">
        <f>IF(D649="","",F649*'Table 2'!D649)</f>
        <v/>
      </c>
      <c r="N649" s="71" t="str">
        <f t="shared" si="2824"/>
        <v/>
      </c>
      <c r="O649" s="14" t="str">
        <f t="shared" ref="O649" si="3042">IF(D649="","",AVERAGE(K647:K651))</f>
        <v/>
      </c>
      <c r="P649" s="73" t="str">
        <f t="shared" ref="P649" si="3043">IF(D649="","",_xlfn.STDEV.S(K647:K651))</f>
        <v/>
      </c>
      <c r="Q649" s="9" t="str">
        <f t="shared" si="2827"/>
        <v/>
      </c>
      <c r="R649" s="126" t="str">
        <f>IF(K649="","",K649/VLOOKUP('Table 3'!A649,'Table 1'!$A$3:$E$999,5,FALSE))</f>
        <v/>
      </c>
      <c r="S649" s="58" t="s">
        <v>23</v>
      </c>
      <c r="T649" s="52" t="str">
        <f>IF(M649="","",M649/VLOOKUP(A649,'Table 1'!$A$3:$E$999,5,FALSE))</f>
        <v/>
      </c>
    </row>
    <row r="650" spans="1:20" s="139" customFormat="1" x14ac:dyDescent="0.2">
      <c r="A650" s="30" t="str">
        <f t="shared" ref="A650" si="3044">IF(A647="","",A647)</f>
        <v/>
      </c>
      <c r="B650" s="30"/>
      <c r="C650" s="30" t="str">
        <f>IF(A650="","",LOOKUP(A650,'Table 1'!$A$3:$A$9999,'Table 1'!$I$3:$I$9999))</f>
        <v/>
      </c>
      <c r="D650" s="121"/>
      <c r="E650" s="68" t="s">
        <v>23</v>
      </c>
      <c r="F650" s="80"/>
      <c r="G650" s="71" t="str">
        <f t="shared" si="2820"/>
        <v/>
      </c>
      <c r="H650" s="77" t="str">
        <f t="shared" ref="H650" si="3045">IF(D650="","",AVERAGE(D647:D651))</f>
        <v/>
      </c>
      <c r="I650" s="94" t="str">
        <f t="shared" ref="I650" si="3046">IF(D650="","",_xlfn.STDEV.S(D647:D651))</f>
        <v/>
      </c>
      <c r="J650" s="77" t="str">
        <f t="shared" si="2823"/>
        <v/>
      </c>
      <c r="K650" s="132" t="str">
        <f>IF(D650="","",D650*'Table 2'!D650)</f>
        <v/>
      </c>
      <c r="L650" s="68" t="s">
        <v>23</v>
      </c>
      <c r="M650" s="135" t="str">
        <f>IF(D650="","",F650*'Table 2'!D650)</f>
        <v/>
      </c>
      <c r="N650" s="71" t="str">
        <f t="shared" si="2824"/>
        <v/>
      </c>
      <c r="O650" s="14" t="str">
        <f t="shared" ref="O650" si="3047">IF(D650="","",AVERAGE(K647:K651))</f>
        <v/>
      </c>
      <c r="P650" s="73" t="str">
        <f t="shared" ref="P650" si="3048">IF(D650="","",_xlfn.STDEV.S(K647:K651))</f>
        <v/>
      </c>
      <c r="Q650" s="9" t="str">
        <f t="shared" si="2827"/>
        <v/>
      </c>
      <c r="R650" s="126" t="str">
        <f>IF(K650="","",K650/VLOOKUP('Table 3'!A650,'Table 1'!$A$3:$E$999,5,FALSE))</f>
        <v/>
      </c>
      <c r="S650" s="58" t="s">
        <v>23</v>
      </c>
      <c r="T650" s="52" t="str">
        <f>IF(M650="","",M650/VLOOKUP(A650,'Table 1'!$A$3:$E$999,5,FALSE))</f>
        <v/>
      </c>
    </row>
    <row r="651" spans="1:20" s="139" customFormat="1" ht="16" thickBot="1" x14ac:dyDescent="0.25">
      <c r="A651" s="29" t="str">
        <f t="shared" ref="A651" si="3049">IF(A647="","",A647)</f>
        <v/>
      </c>
      <c r="B651" s="29"/>
      <c r="C651" s="29" t="str">
        <f>IF(A651="","",LOOKUP(A651,'Table 1'!$A$3:$A$9999,'Table 1'!$I$3:$I$9999))</f>
        <v/>
      </c>
      <c r="D651" s="122"/>
      <c r="E651" s="67" t="s">
        <v>23</v>
      </c>
      <c r="F651" s="81"/>
      <c r="G651" s="72" t="str">
        <f t="shared" si="2820"/>
        <v/>
      </c>
      <c r="H651" s="78" t="str">
        <f t="shared" ref="H651" si="3050">IF(D651="","",AVERAGE(D647:D651))</f>
        <v/>
      </c>
      <c r="I651" s="93" t="str">
        <f t="shared" ref="I651" si="3051">IF(D651="","",_xlfn.STDEV.S(D647:D651))</f>
        <v/>
      </c>
      <c r="J651" s="78" t="str">
        <f t="shared" si="2823"/>
        <v/>
      </c>
      <c r="K651" s="133" t="str">
        <f>IF(D651="","",D651*'Table 2'!D651)</f>
        <v/>
      </c>
      <c r="L651" s="67" t="s">
        <v>23</v>
      </c>
      <c r="M651" s="136" t="str">
        <f>IF(D651="","",F651*'Table 2'!D651)</f>
        <v/>
      </c>
      <c r="N651" s="72" t="str">
        <f t="shared" si="2824"/>
        <v/>
      </c>
      <c r="O651" s="13" t="str">
        <f t="shared" ref="O651" si="3052">IF(D651="","",AVERAGE(K647:K651))</f>
        <v/>
      </c>
      <c r="P651" s="74" t="str">
        <f t="shared" ref="P651" si="3053">IF(D651="","",_xlfn.STDEV.S(K647:K651))</f>
        <v/>
      </c>
      <c r="Q651" s="8" t="str">
        <f t="shared" si="2827"/>
        <v/>
      </c>
      <c r="R651" s="127" t="str">
        <f>IF(K651="","",K651/VLOOKUP('Table 3'!A651,'Table 1'!$A$3:$E$999,5,FALSE))</f>
        <v/>
      </c>
      <c r="S651" s="57" t="s">
        <v>23</v>
      </c>
      <c r="T651" s="51" t="str">
        <f>IF(M651="","",M651/VLOOKUP(A651,'Table 1'!$A$3:$E$999,5,FALSE))</f>
        <v/>
      </c>
    </row>
    <row r="652" spans="1:20" s="139" customFormat="1" x14ac:dyDescent="0.2">
      <c r="A652" s="113"/>
      <c r="B652" s="113"/>
      <c r="C652" s="31" t="str">
        <f>IF(A652="","",LOOKUP(A652,'Table 1'!$A$3:$A$9999,'Table 1'!$I$3:$I$9999))</f>
        <v/>
      </c>
      <c r="D652" s="120"/>
      <c r="E652" s="66" t="s">
        <v>23</v>
      </c>
      <c r="F652" s="79"/>
      <c r="G652" s="70" t="str">
        <f t="shared" si="2820"/>
        <v/>
      </c>
      <c r="H652" s="76" t="str">
        <f t="shared" ref="H652" si="3054">IF(D652="","",AVERAGE(D652:D656))</f>
        <v/>
      </c>
      <c r="I652" s="76" t="str">
        <f t="shared" ref="I652" si="3055">IF(D652="","",_xlfn.STDEV.S(D652:D656))</f>
        <v/>
      </c>
      <c r="J652" s="76" t="str">
        <f t="shared" si="2823"/>
        <v/>
      </c>
      <c r="K652" s="131" t="str">
        <f>IF(D652="","",D652*'Table 2'!D652)</f>
        <v/>
      </c>
      <c r="L652" s="66" t="s">
        <v>23</v>
      </c>
      <c r="M652" s="134" t="str">
        <f>IF(D652="","",F652*'Table 2'!D652)</f>
        <v/>
      </c>
      <c r="N652" s="70" t="str">
        <f t="shared" si="2824"/>
        <v/>
      </c>
      <c r="O652" s="15" t="str">
        <f t="shared" ref="O652" si="3056">IF(D652="","",AVERAGE(K652:K656))</f>
        <v/>
      </c>
      <c r="P652" s="15" t="str">
        <f t="shared" ref="P652" si="3057">IF(D652="","",_xlfn.STDEV.S(K652:K656))</f>
        <v/>
      </c>
      <c r="Q652" s="10" t="str">
        <f t="shared" si="2827"/>
        <v/>
      </c>
      <c r="R652" s="137" t="str">
        <f>IF(K652="","",K652/VLOOKUP('Table 3'!A652,'Table 1'!$A$3:$E$999,5,FALSE))</f>
        <v/>
      </c>
      <c r="S652" s="59" t="s">
        <v>23</v>
      </c>
      <c r="T652" s="53" t="str">
        <f>IF(M652="","",M652/VLOOKUP(A652,'Table 1'!$A$3:$E$999,5,FALSE))</f>
        <v/>
      </c>
    </row>
    <row r="653" spans="1:20" s="139" customFormat="1" x14ac:dyDescent="0.2">
      <c r="A653" s="30" t="str">
        <f t="shared" ref="A653" si="3058">IF(A652="","",A652)</f>
        <v/>
      </c>
      <c r="B653" s="30"/>
      <c r="C653" s="30" t="str">
        <f>IF(A653="","",LOOKUP(A653,'Table 1'!$A$3:$A$9999,'Table 1'!$I$3:$I$9999))</f>
        <v/>
      </c>
      <c r="D653" s="121"/>
      <c r="E653" s="68" t="s">
        <v>23</v>
      </c>
      <c r="F653" s="80"/>
      <c r="G653" s="71" t="str">
        <f t="shared" si="2820"/>
        <v/>
      </c>
      <c r="H653" s="77" t="str">
        <f t="shared" ref="H653" si="3059">IF(D653="","",AVERAGE(D652:D656))</f>
        <v/>
      </c>
      <c r="I653" s="94" t="str">
        <f t="shared" ref="I653" si="3060">IF(D653="","",_xlfn.STDEV.S(D652:D656))</f>
        <v/>
      </c>
      <c r="J653" s="77" t="str">
        <f t="shared" si="2823"/>
        <v/>
      </c>
      <c r="K653" s="132" t="str">
        <f>IF(D653="","",D653*'Table 2'!D653)</f>
        <v/>
      </c>
      <c r="L653" s="68" t="s">
        <v>23</v>
      </c>
      <c r="M653" s="135" t="str">
        <f>IF(D653="","",F653*'Table 2'!D653)</f>
        <v/>
      </c>
      <c r="N653" s="71" t="str">
        <f t="shared" si="2824"/>
        <v/>
      </c>
      <c r="O653" s="14" t="str">
        <f t="shared" ref="O653" si="3061">IF(D653="","",AVERAGE(K652:K656))</f>
        <v/>
      </c>
      <c r="P653" s="73" t="str">
        <f t="shared" ref="P653" si="3062">IF(D653="","",_xlfn.STDEV.S(K652:K656))</f>
        <v/>
      </c>
      <c r="Q653" s="9" t="str">
        <f t="shared" si="2827"/>
        <v/>
      </c>
      <c r="R653" s="126" t="str">
        <f>IF(K653="","",K653/VLOOKUP('Table 3'!A653,'Table 1'!$A$3:$E$999,5,FALSE))</f>
        <v/>
      </c>
      <c r="S653" s="58" t="s">
        <v>23</v>
      </c>
      <c r="T653" s="52" t="str">
        <f>IF(M653="","",M653/VLOOKUP(A653,'Table 1'!$A$3:$E$999,5,FALSE))</f>
        <v/>
      </c>
    </row>
    <row r="654" spans="1:20" s="139" customFormat="1" x14ac:dyDescent="0.2">
      <c r="A654" s="30" t="str">
        <f t="shared" ref="A654" si="3063">IF(A652="","",A652)</f>
        <v/>
      </c>
      <c r="B654" s="30"/>
      <c r="C654" s="30" t="str">
        <f>IF(A654="","",LOOKUP(A654,'Table 1'!$A$3:$A$9999,'Table 1'!$I$3:$I$9999))</f>
        <v/>
      </c>
      <c r="D654" s="121"/>
      <c r="E654" s="68" t="s">
        <v>23</v>
      </c>
      <c r="F654" s="80"/>
      <c r="G654" s="71" t="str">
        <f t="shared" si="2820"/>
        <v/>
      </c>
      <c r="H654" s="77" t="str">
        <f t="shared" ref="H654" si="3064">IF(D654="","",AVERAGE(D652:D656))</f>
        <v/>
      </c>
      <c r="I654" s="94" t="str">
        <f t="shared" ref="I654" si="3065">IF(D654="","",_xlfn.STDEV.S(D652:D656))</f>
        <v/>
      </c>
      <c r="J654" s="77" t="str">
        <f t="shared" si="2823"/>
        <v/>
      </c>
      <c r="K654" s="132" t="str">
        <f>IF(D654="","",D654*'Table 2'!D654)</f>
        <v/>
      </c>
      <c r="L654" s="68" t="s">
        <v>23</v>
      </c>
      <c r="M654" s="135" t="str">
        <f>IF(D654="","",F654*'Table 2'!D654)</f>
        <v/>
      </c>
      <c r="N654" s="71" t="str">
        <f t="shared" si="2824"/>
        <v/>
      </c>
      <c r="O654" s="14" t="str">
        <f t="shared" ref="O654" si="3066">IF(D654="","",AVERAGE(K652:K656))</f>
        <v/>
      </c>
      <c r="P654" s="73" t="str">
        <f t="shared" ref="P654" si="3067">IF(D654="","",_xlfn.STDEV.S(K652:K656))</f>
        <v/>
      </c>
      <c r="Q654" s="9" t="str">
        <f t="shared" si="2827"/>
        <v/>
      </c>
      <c r="R654" s="126" t="str">
        <f>IF(K654="","",K654/VLOOKUP('Table 3'!A654,'Table 1'!$A$3:$E$999,5,FALSE))</f>
        <v/>
      </c>
      <c r="S654" s="58" t="s">
        <v>23</v>
      </c>
      <c r="T654" s="52" t="str">
        <f>IF(M654="","",M654/VLOOKUP(A654,'Table 1'!$A$3:$E$999,5,FALSE))</f>
        <v/>
      </c>
    </row>
    <row r="655" spans="1:20" s="139" customFormat="1" x14ac:dyDescent="0.2">
      <c r="A655" s="30" t="str">
        <f t="shared" ref="A655" si="3068">IF(A652="","",A652)</f>
        <v/>
      </c>
      <c r="B655" s="30"/>
      <c r="C655" s="30" t="str">
        <f>IF(A655="","",LOOKUP(A655,'Table 1'!$A$3:$A$9999,'Table 1'!$I$3:$I$9999))</f>
        <v/>
      </c>
      <c r="D655" s="121"/>
      <c r="E655" s="68" t="s">
        <v>23</v>
      </c>
      <c r="F655" s="80"/>
      <c r="G655" s="71" t="str">
        <f t="shared" si="2820"/>
        <v/>
      </c>
      <c r="H655" s="77" t="str">
        <f t="shared" ref="H655" si="3069">IF(D655="","",AVERAGE(D652:D656))</f>
        <v/>
      </c>
      <c r="I655" s="94" t="str">
        <f t="shared" ref="I655" si="3070">IF(D655="","",_xlfn.STDEV.S(D652:D656))</f>
        <v/>
      </c>
      <c r="J655" s="77" t="str">
        <f t="shared" si="2823"/>
        <v/>
      </c>
      <c r="K655" s="132" t="str">
        <f>IF(D655="","",D655*'Table 2'!D655)</f>
        <v/>
      </c>
      <c r="L655" s="68" t="s">
        <v>23</v>
      </c>
      <c r="M655" s="135" t="str">
        <f>IF(D655="","",F655*'Table 2'!D655)</f>
        <v/>
      </c>
      <c r="N655" s="71" t="str">
        <f t="shared" si="2824"/>
        <v/>
      </c>
      <c r="O655" s="14" t="str">
        <f t="shared" ref="O655" si="3071">IF(D655="","",AVERAGE(K652:K656))</f>
        <v/>
      </c>
      <c r="P655" s="73" t="str">
        <f t="shared" ref="P655" si="3072">IF(D655="","",_xlfn.STDEV.S(K652:K656))</f>
        <v/>
      </c>
      <c r="Q655" s="9" t="str">
        <f t="shared" si="2827"/>
        <v/>
      </c>
      <c r="R655" s="126" t="str">
        <f>IF(K655="","",K655/VLOOKUP('Table 3'!A655,'Table 1'!$A$3:$E$999,5,FALSE))</f>
        <v/>
      </c>
      <c r="S655" s="58" t="s">
        <v>23</v>
      </c>
      <c r="T655" s="52" t="str">
        <f>IF(M655="","",M655/VLOOKUP(A655,'Table 1'!$A$3:$E$999,5,FALSE))</f>
        <v/>
      </c>
    </row>
    <row r="656" spans="1:20" s="139" customFormat="1" ht="16" thickBot="1" x14ac:dyDescent="0.25">
      <c r="A656" s="29" t="str">
        <f t="shared" ref="A656" si="3073">IF(A652="","",A652)</f>
        <v/>
      </c>
      <c r="B656" s="29"/>
      <c r="C656" s="29" t="str">
        <f>IF(A656="","",LOOKUP(A656,'Table 1'!$A$3:$A$9999,'Table 1'!$I$3:$I$9999))</f>
        <v/>
      </c>
      <c r="D656" s="122"/>
      <c r="E656" s="67" t="s">
        <v>23</v>
      </c>
      <c r="F656" s="81"/>
      <c r="G656" s="72" t="str">
        <f t="shared" si="2820"/>
        <v/>
      </c>
      <c r="H656" s="78" t="str">
        <f t="shared" ref="H656" si="3074">IF(D656="","",AVERAGE(D652:D656))</f>
        <v/>
      </c>
      <c r="I656" s="93" t="str">
        <f t="shared" ref="I656" si="3075">IF(D656="","",_xlfn.STDEV.S(D652:D656))</f>
        <v/>
      </c>
      <c r="J656" s="78" t="str">
        <f t="shared" si="2823"/>
        <v/>
      </c>
      <c r="K656" s="133" t="str">
        <f>IF(D656="","",D656*'Table 2'!D656)</f>
        <v/>
      </c>
      <c r="L656" s="67" t="s">
        <v>23</v>
      </c>
      <c r="M656" s="136" t="str">
        <f>IF(D656="","",F656*'Table 2'!D656)</f>
        <v/>
      </c>
      <c r="N656" s="72" t="str">
        <f t="shared" si="2824"/>
        <v/>
      </c>
      <c r="O656" s="13" t="str">
        <f t="shared" ref="O656" si="3076">IF(D656="","",AVERAGE(K652:K656))</f>
        <v/>
      </c>
      <c r="P656" s="74" t="str">
        <f t="shared" ref="P656" si="3077">IF(D656="","",_xlfn.STDEV.S(K652:K656))</f>
        <v/>
      </c>
      <c r="Q656" s="8" t="str">
        <f t="shared" si="2827"/>
        <v/>
      </c>
      <c r="R656" s="127" t="str">
        <f>IF(K656="","",K656/VLOOKUP('Table 3'!A656,'Table 1'!$A$3:$E$999,5,FALSE))</f>
        <v/>
      </c>
      <c r="S656" s="57" t="s">
        <v>23</v>
      </c>
      <c r="T656" s="51" t="str">
        <f>IF(M656="","",M656/VLOOKUP(A656,'Table 1'!$A$3:$E$999,5,FALSE))</f>
        <v/>
      </c>
    </row>
    <row r="657" spans="1:20" s="139" customFormat="1" x14ac:dyDescent="0.2">
      <c r="A657" s="113"/>
      <c r="B657" s="113"/>
      <c r="C657" s="31" t="str">
        <f>IF(A657="","",LOOKUP(A657,'Table 1'!$A$3:$A$9999,'Table 1'!$I$3:$I$9999))</f>
        <v/>
      </c>
      <c r="D657" s="120"/>
      <c r="E657" s="66" t="s">
        <v>23</v>
      </c>
      <c r="F657" s="79"/>
      <c r="G657" s="70" t="str">
        <f t="shared" si="2820"/>
        <v/>
      </c>
      <c r="H657" s="76" t="str">
        <f t="shared" ref="H657" si="3078">IF(D657="","",AVERAGE(D657:D661))</f>
        <v/>
      </c>
      <c r="I657" s="76" t="str">
        <f t="shared" ref="I657" si="3079">IF(D657="","",_xlfn.STDEV.S(D657:D661))</f>
        <v/>
      </c>
      <c r="J657" s="76" t="str">
        <f t="shared" si="2823"/>
        <v/>
      </c>
      <c r="K657" s="131" t="str">
        <f>IF(D657="","",D657*'Table 2'!D657)</f>
        <v/>
      </c>
      <c r="L657" s="66" t="s">
        <v>23</v>
      </c>
      <c r="M657" s="134" t="str">
        <f>IF(D657="","",F657*'Table 2'!D657)</f>
        <v/>
      </c>
      <c r="N657" s="70" t="str">
        <f t="shared" si="2824"/>
        <v/>
      </c>
      <c r="O657" s="15" t="str">
        <f t="shared" ref="O657" si="3080">IF(D657="","",AVERAGE(K657:K661))</f>
        <v/>
      </c>
      <c r="P657" s="15" t="str">
        <f t="shared" ref="P657" si="3081">IF(D657="","",_xlfn.STDEV.S(K657:K661))</f>
        <v/>
      </c>
      <c r="Q657" s="10" t="str">
        <f t="shared" si="2827"/>
        <v/>
      </c>
      <c r="R657" s="137" t="str">
        <f>IF(K657="","",K657/VLOOKUP('Table 3'!A657,'Table 1'!$A$3:$E$999,5,FALSE))</f>
        <v/>
      </c>
      <c r="S657" s="59" t="s">
        <v>23</v>
      </c>
      <c r="T657" s="53" t="str">
        <f>IF(M657="","",M657/VLOOKUP(A657,'Table 1'!$A$3:$E$999,5,FALSE))</f>
        <v/>
      </c>
    </row>
    <row r="658" spans="1:20" s="139" customFormat="1" x14ac:dyDescent="0.2">
      <c r="A658" s="30" t="str">
        <f t="shared" ref="A658" si="3082">IF(A657="","",A657)</f>
        <v/>
      </c>
      <c r="B658" s="30"/>
      <c r="C658" s="30" t="str">
        <f>IF(A658="","",LOOKUP(A658,'Table 1'!$A$3:$A$9999,'Table 1'!$I$3:$I$9999))</f>
        <v/>
      </c>
      <c r="D658" s="121"/>
      <c r="E658" s="68" t="s">
        <v>23</v>
      </c>
      <c r="F658" s="80"/>
      <c r="G658" s="71" t="str">
        <f t="shared" si="2820"/>
        <v/>
      </c>
      <c r="H658" s="77" t="str">
        <f t="shared" ref="H658" si="3083">IF(D658="","",AVERAGE(D657:D661))</f>
        <v/>
      </c>
      <c r="I658" s="94" t="str">
        <f t="shared" ref="I658" si="3084">IF(D658="","",_xlfn.STDEV.S(D657:D661))</f>
        <v/>
      </c>
      <c r="J658" s="77" t="str">
        <f t="shared" si="2823"/>
        <v/>
      </c>
      <c r="K658" s="132" t="str">
        <f>IF(D658="","",D658*'Table 2'!D658)</f>
        <v/>
      </c>
      <c r="L658" s="68" t="s">
        <v>23</v>
      </c>
      <c r="M658" s="135" t="str">
        <f>IF(D658="","",F658*'Table 2'!D658)</f>
        <v/>
      </c>
      <c r="N658" s="71" t="str">
        <f t="shared" si="2824"/>
        <v/>
      </c>
      <c r="O658" s="14" t="str">
        <f t="shared" ref="O658" si="3085">IF(D658="","",AVERAGE(K657:K661))</f>
        <v/>
      </c>
      <c r="P658" s="73" t="str">
        <f t="shared" ref="P658" si="3086">IF(D658="","",_xlfn.STDEV.S(K657:K661))</f>
        <v/>
      </c>
      <c r="Q658" s="9" t="str">
        <f t="shared" si="2827"/>
        <v/>
      </c>
      <c r="R658" s="126" t="str">
        <f>IF(K658="","",K658/VLOOKUP('Table 3'!A658,'Table 1'!$A$3:$E$999,5,FALSE))</f>
        <v/>
      </c>
      <c r="S658" s="58" t="s">
        <v>23</v>
      </c>
      <c r="T658" s="52" t="str">
        <f>IF(M658="","",M658/VLOOKUP(A658,'Table 1'!$A$3:$E$999,5,FALSE))</f>
        <v/>
      </c>
    </row>
    <row r="659" spans="1:20" s="139" customFormat="1" x14ac:dyDescent="0.2">
      <c r="A659" s="30" t="str">
        <f t="shared" ref="A659" si="3087">IF(A657="","",A657)</f>
        <v/>
      </c>
      <c r="B659" s="30"/>
      <c r="C659" s="30" t="str">
        <f>IF(A659="","",LOOKUP(A659,'Table 1'!$A$3:$A$9999,'Table 1'!$I$3:$I$9999))</f>
        <v/>
      </c>
      <c r="D659" s="121"/>
      <c r="E659" s="68" t="s">
        <v>23</v>
      </c>
      <c r="F659" s="80"/>
      <c r="G659" s="71" t="str">
        <f t="shared" si="2820"/>
        <v/>
      </c>
      <c r="H659" s="77" t="str">
        <f t="shared" ref="H659" si="3088">IF(D659="","",AVERAGE(D657:D661))</f>
        <v/>
      </c>
      <c r="I659" s="94" t="str">
        <f t="shared" ref="I659" si="3089">IF(D659="","",_xlfn.STDEV.S(D657:D661))</f>
        <v/>
      </c>
      <c r="J659" s="77" t="str">
        <f t="shared" si="2823"/>
        <v/>
      </c>
      <c r="K659" s="132" t="str">
        <f>IF(D659="","",D659*'Table 2'!D659)</f>
        <v/>
      </c>
      <c r="L659" s="68" t="s">
        <v>23</v>
      </c>
      <c r="M659" s="135" t="str">
        <f>IF(D659="","",F659*'Table 2'!D659)</f>
        <v/>
      </c>
      <c r="N659" s="71" t="str">
        <f t="shared" si="2824"/>
        <v/>
      </c>
      <c r="O659" s="14" t="str">
        <f t="shared" ref="O659" si="3090">IF(D659="","",AVERAGE(K657:K661))</f>
        <v/>
      </c>
      <c r="P659" s="73" t="str">
        <f t="shared" ref="P659" si="3091">IF(D659="","",_xlfn.STDEV.S(K657:K661))</f>
        <v/>
      </c>
      <c r="Q659" s="9" t="str">
        <f t="shared" si="2827"/>
        <v/>
      </c>
      <c r="R659" s="126" t="str">
        <f>IF(K659="","",K659/VLOOKUP('Table 3'!A659,'Table 1'!$A$3:$E$999,5,FALSE))</f>
        <v/>
      </c>
      <c r="S659" s="58" t="s">
        <v>23</v>
      </c>
      <c r="T659" s="52" t="str">
        <f>IF(M659="","",M659/VLOOKUP(A659,'Table 1'!$A$3:$E$999,5,FALSE))</f>
        <v/>
      </c>
    </row>
    <row r="660" spans="1:20" s="139" customFormat="1" x14ac:dyDescent="0.2">
      <c r="A660" s="30" t="str">
        <f t="shared" ref="A660" si="3092">IF(A657="","",A657)</f>
        <v/>
      </c>
      <c r="B660" s="30"/>
      <c r="C660" s="30" t="str">
        <f>IF(A660="","",LOOKUP(A660,'Table 1'!$A$3:$A$9999,'Table 1'!$I$3:$I$9999))</f>
        <v/>
      </c>
      <c r="D660" s="121"/>
      <c r="E660" s="68" t="s">
        <v>23</v>
      </c>
      <c r="F660" s="80"/>
      <c r="G660" s="71" t="str">
        <f t="shared" si="2820"/>
        <v/>
      </c>
      <c r="H660" s="77" t="str">
        <f t="shared" ref="H660" si="3093">IF(D660="","",AVERAGE(D657:D661))</f>
        <v/>
      </c>
      <c r="I660" s="94" t="str">
        <f t="shared" ref="I660" si="3094">IF(D660="","",_xlfn.STDEV.S(D657:D661))</f>
        <v/>
      </c>
      <c r="J660" s="77" t="str">
        <f t="shared" si="2823"/>
        <v/>
      </c>
      <c r="K660" s="132" t="str">
        <f>IF(D660="","",D660*'Table 2'!D660)</f>
        <v/>
      </c>
      <c r="L660" s="68" t="s">
        <v>23</v>
      </c>
      <c r="M660" s="135" t="str">
        <f>IF(D660="","",F660*'Table 2'!D660)</f>
        <v/>
      </c>
      <c r="N660" s="71" t="str">
        <f t="shared" si="2824"/>
        <v/>
      </c>
      <c r="O660" s="14" t="str">
        <f t="shared" ref="O660" si="3095">IF(D660="","",AVERAGE(K657:K661))</f>
        <v/>
      </c>
      <c r="P660" s="73" t="str">
        <f t="shared" ref="P660" si="3096">IF(D660="","",_xlfn.STDEV.S(K657:K661))</f>
        <v/>
      </c>
      <c r="Q660" s="9" t="str">
        <f t="shared" si="2827"/>
        <v/>
      </c>
      <c r="R660" s="126" t="str">
        <f>IF(K660="","",K660/VLOOKUP('Table 3'!A660,'Table 1'!$A$3:$E$999,5,FALSE))</f>
        <v/>
      </c>
      <c r="S660" s="58" t="s">
        <v>23</v>
      </c>
      <c r="T660" s="52" t="str">
        <f>IF(M660="","",M660/VLOOKUP(A660,'Table 1'!$A$3:$E$999,5,FALSE))</f>
        <v/>
      </c>
    </row>
    <row r="661" spans="1:20" s="139" customFormat="1" ht="16" thickBot="1" x14ac:dyDescent="0.25">
      <c r="A661" s="29" t="str">
        <f t="shared" ref="A661" si="3097">IF(A657="","",A657)</f>
        <v/>
      </c>
      <c r="B661" s="29"/>
      <c r="C661" s="29" t="str">
        <f>IF(A661="","",LOOKUP(A661,'Table 1'!$A$3:$A$9999,'Table 1'!$I$3:$I$9999))</f>
        <v/>
      </c>
      <c r="D661" s="122"/>
      <c r="E661" s="67" t="s">
        <v>23</v>
      </c>
      <c r="F661" s="81"/>
      <c r="G661" s="72" t="str">
        <f t="shared" si="2820"/>
        <v/>
      </c>
      <c r="H661" s="78" t="str">
        <f t="shared" ref="H661" si="3098">IF(D661="","",AVERAGE(D657:D661))</f>
        <v/>
      </c>
      <c r="I661" s="93" t="str">
        <f t="shared" ref="I661" si="3099">IF(D661="","",_xlfn.STDEV.S(D657:D661))</f>
        <v/>
      </c>
      <c r="J661" s="78" t="str">
        <f t="shared" si="2823"/>
        <v/>
      </c>
      <c r="K661" s="133" t="str">
        <f>IF(D661="","",D661*'Table 2'!D661)</f>
        <v/>
      </c>
      <c r="L661" s="67" t="s">
        <v>23</v>
      </c>
      <c r="M661" s="136" t="str">
        <f>IF(D661="","",F661*'Table 2'!D661)</f>
        <v/>
      </c>
      <c r="N661" s="72" t="str">
        <f t="shared" si="2824"/>
        <v/>
      </c>
      <c r="O661" s="13" t="str">
        <f t="shared" ref="O661" si="3100">IF(D661="","",AVERAGE(K657:K661))</f>
        <v/>
      </c>
      <c r="P661" s="74" t="str">
        <f t="shared" ref="P661" si="3101">IF(D661="","",_xlfn.STDEV.S(K657:K661))</f>
        <v/>
      </c>
      <c r="Q661" s="8" t="str">
        <f t="shared" si="2827"/>
        <v/>
      </c>
      <c r="R661" s="127" t="str">
        <f>IF(K661="","",K661/VLOOKUP('Table 3'!A661,'Table 1'!$A$3:$E$999,5,FALSE))</f>
        <v/>
      </c>
      <c r="S661" s="57" t="s">
        <v>23</v>
      </c>
      <c r="T661" s="51" t="str">
        <f>IF(M661="","",M661/VLOOKUP(A661,'Table 1'!$A$3:$E$999,5,FALSE))</f>
        <v/>
      </c>
    </row>
    <row r="662" spans="1:20" s="139" customFormat="1" x14ac:dyDescent="0.2">
      <c r="A662" s="113"/>
      <c r="B662" s="113"/>
      <c r="C662" s="31" t="str">
        <f>IF(A662="","",LOOKUP(A662,'Table 1'!$A$3:$A$9999,'Table 1'!$I$3:$I$9999))</f>
        <v/>
      </c>
      <c r="D662" s="120"/>
      <c r="E662" s="66" t="s">
        <v>23</v>
      </c>
      <c r="F662" s="79"/>
      <c r="G662" s="70" t="str">
        <f t="shared" si="2820"/>
        <v/>
      </c>
      <c r="H662" s="76" t="str">
        <f t="shared" ref="H662" si="3102">IF(D662="","",AVERAGE(D662:D666))</f>
        <v/>
      </c>
      <c r="I662" s="76" t="str">
        <f t="shared" ref="I662" si="3103">IF(D662="","",_xlfn.STDEV.S(D662:D666))</f>
        <v/>
      </c>
      <c r="J662" s="76" t="str">
        <f t="shared" si="2823"/>
        <v/>
      </c>
      <c r="K662" s="131" t="str">
        <f>IF(D662="","",D662*'Table 2'!D662)</f>
        <v/>
      </c>
      <c r="L662" s="66" t="s">
        <v>23</v>
      </c>
      <c r="M662" s="134" t="str">
        <f>IF(D662="","",F662*'Table 2'!D662)</f>
        <v/>
      </c>
      <c r="N662" s="70" t="str">
        <f t="shared" si="2824"/>
        <v/>
      </c>
      <c r="O662" s="15" t="str">
        <f t="shared" ref="O662" si="3104">IF(D662="","",AVERAGE(K662:K666))</f>
        <v/>
      </c>
      <c r="P662" s="15" t="str">
        <f t="shared" ref="P662" si="3105">IF(D662="","",_xlfn.STDEV.S(K662:K666))</f>
        <v/>
      </c>
      <c r="Q662" s="10" t="str">
        <f t="shared" si="2827"/>
        <v/>
      </c>
      <c r="R662" s="137" t="str">
        <f>IF(K662="","",K662/VLOOKUP('Table 3'!A662,'Table 1'!$A$3:$E$999,5,FALSE))</f>
        <v/>
      </c>
      <c r="S662" s="59" t="s">
        <v>23</v>
      </c>
      <c r="T662" s="53" t="str">
        <f>IF(M662="","",M662/VLOOKUP(A662,'Table 1'!$A$3:$E$999,5,FALSE))</f>
        <v/>
      </c>
    </row>
    <row r="663" spans="1:20" s="139" customFormat="1" x14ac:dyDescent="0.2">
      <c r="A663" s="30" t="str">
        <f t="shared" ref="A663" si="3106">IF(A662="","",A662)</f>
        <v/>
      </c>
      <c r="B663" s="30"/>
      <c r="C663" s="30" t="str">
        <f>IF(A663="","",LOOKUP(A663,'Table 1'!$A$3:$A$9999,'Table 1'!$I$3:$I$9999))</f>
        <v/>
      </c>
      <c r="D663" s="121"/>
      <c r="E663" s="68" t="s">
        <v>23</v>
      </c>
      <c r="F663" s="80"/>
      <c r="G663" s="71" t="str">
        <f t="shared" si="2820"/>
        <v/>
      </c>
      <c r="H663" s="77" t="str">
        <f t="shared" ref="H663" si="3107">IF(D663="","",AVERAGE(D662:D666))</f>
        <v/>
      </c>
      <c r="I663" s="94" t="str">
        <f t="shared" ref="I663" si="3108">IF(D663="","",_xlfn.STDEV.S(D662:D666))</f>
        <v/>
      </c>
      <c r="J663" s="77" t="str">
        <f t="shared" si="2823"/>
        <v/>
      </c>
      <c r="K663" s="132" t="str">
        <f>IF(D663="","",D663*'Table 2'!D663)</f>
        <v/>
      </c>
      <c r="L663" s="68" t="s">
        <v>23</v>
      </c>
      <c r="M663" s="135" t="str">
        <f>IF(D663="","",F663*'Table 2'!D663)</f>
        <v/>
      </c>
      <c r="N663" s="71" t="str">
        <f t="shared" si="2824"/>
        <v/>
      </c>
      <c r="O663" s="14" t="str">
        <f t="shared" ref="O663" si="3109">IF(D663="","",AVERAGE(K662:K666))</f>
        <v/>
      </c>
      <c r="P663" s="73" t="str">
        <f t="shared" ref="P663" si="3110">IF(D663="","",_xlfn.STDEV.S(K662:K666))</f>
        <v/>
      </c>
      <c r="Q663" s="9" t="str">
        <f t="shared" si="2827"/>
        <v/>
      </c>
      <c r="R663" s="126" t="str">
        <f>IF(K663="","",K663/VLOOKUP('Table 3'!A663,'Table 1'!$A$3:$E$999,5,FALSE))</f>
        <v/>
      </c>
      <c r="S663" s="58" t="s">
        <v>23</v>
      </c>
      <c r="T663" s="52" t="str">
        <f>IF(M663="","",M663/VLOOKUP(A663,'Table 1'!$A$3:$E$999,5,FALSE))</f>
        <v/>
      </c>
    </row>
    <row r="664" spans="1:20" s="139" customFormat="1" x14ac:dyDescent="0.2">
      <c r="A664" s="30" t="str">
        <f t="shared" ref="A664" si="3111">IF(A662="","",A662)</f>
        <v/>
      </c>
      <c r="B664" s="30"/>
      <c r="C664" s="30" t="str">
        <f>IF(A664="","",LOOKUP(A664,'Table 1'!$A$3:$A$9999,'Table 1'!$I$3:$I$9999))</f>
        <v/>
      </c>
      <c r="D664" s="121"/>
      <c r="E664" s="68" t="s">
        <v>23</v>
      </c>
      <c r="F664" s="80"/>
      <c r="G664" s="71" t="str">
        <f t="shared" si="2820"/>
        <v/>
      </c>
      <c r="H664" s="77" t="str">
        <f t="shared" ref="H664" si="3112">IF(D664="","",AVERAGE(D662:D666))</f>
        <v/>
      </c>
      <c r="I664" s="94" t="str">
        <f t="shared" ref="I664" si="3113">IF(D664="","",_xlfn.STDEV.S(D662:D666))</f>
        <v/>
      </c>
      <c r="J664" s="77" t="str">
        <f t="shared" si="2823"/>
        <v/>
      </c>
      <c r="K664" s="132" t="str">
        <f>IF(D664="","",D664*'Table 2'!D664)</f>
        <v/>
      </c>
      <c r="L664" s="68" t="s">
        <v>23</v>
      </c>
      <c r="M664" s="135" t="str">
        <f>IF(D664="","",F664*'Table 2'!D664)</f>
        <v/>
      </c>
      <c r="N664" s="71" t="str">
        <f t="shared" si="2824"/>
        <v/>
      </c>
      <c r="O664" s="14" t="str">
        <f t="shared" ref="O664" si="3114">IF(D664="","",AVERAGE(K662:K666))</f>
        <v/>
      </c>
      <c r="P664" s="73" t="str">
        <f t="shared" ref="P664" si="3115">IF(D664="","",_xlfn.STDEV.S(K662:K666))</f>
        <v/>
      </c>
      <c r="Q664" s="9" t="str">
        <f t="shared" si="2827"/>
        <v/>
      </c>
      <c r="R664" s="126" t="str">
        <f>IF(K664="","",K664/VLOOKUP('Table 3'!A664,'Table 1'!$A$3:$E$999,5,FALSE))</f>
        <v/>
      </c>
      <c r="S664" s="58" t="s">
        <v>23</v>
      </c>
      <c r="T664" s="52" t="str">
        <f>IF(M664="","",M664/VLOOKUP(A664,'Table 1'!$A$3:$E$999,5,FALSE))</f>
        <v/>
      </c>
    </row>
    <row r="665" spans="1:20" s="139" customFormat="1" x14ac:dyDescent="0.2">
      <c r="A665" s="30" t="str">
        <f t="shared" ref="A665" si="3116">IF(A662="","",A662)</f>
        <v/>
      </c>
      <c r="B665" s="30"/>
      <c r="C665" s="30" t="str">
        <f>IF(A665="","",LOOKUP(A665,'Table 1'!$A$3:$A$9999,'Table 1'!$I$3:$I$9999))</f>
        <v/>
      </c>
      <c r="D665" s="121"/>
      <c r="E665" s="68" t="s">
        <v>23</v>
      </c>
      <c r="F665" s="80"/>
      <c r="G665" s="71" t="str">
        <f t="shared" si="2820"/>
        <v/>
      </c>
      <c r="H665" s="77" t="str">
        <f t="shared" ref="H665" si="3117">IF(D665="","",AVERAGE(D662:D666))</f>
        <v/>
      </c>
      <c r="I665" s="94" t="str">
        <f t="shared" ref="I665" si="3118">IF(D665="","",_xlfn.STDEV.S(D662:D666))</f>
        <v/>
      </c>
      <c r="J665" s="77" t="str">
        <f t="shared" si="2823"/>
        <v/>
      </c>
      <c r="K665" s="132" t="str">
        <f>IF(D665="","",D665*'Table 2'!D665)</f>
        <v/>
      </c>
      <c r="L665" s="68" t="s">
        <v>23</v>
      </c>
      <c r="M665" s="135" t="str">
        <f>IF(D665="","",F665*'Table 2'!D665)</f>
        <v/>
      </c>
      <c r="N665" s="71" t="str">
        <f t="shared" si="2824"/>
        <v/>
      </c>
      <c r="O665" s="14" t="str">
        <f t="shared" ref="O665" si="3119">IF(D665="","",AVERAGE(K662:K666))</f>
        <v/>
      </c>
      <c r="P665" s="73" t="str">
        <f t="shared" ref="P665" si="3120">IF(D665="","",_xlfn.STDEV.S(K662:K666))</f>
        <v/>
      </c>
      <c r="Q665" s="9" t="str">
        <f t="shared" si="2827"/>
        <v/>
      </c>
      <c r="R665" s="126" t="str">
        <f>IF(K665="","",K665/VLOOKUP('Table 3'!A665,'Table 1'!$A$3:$E$999,5,FALSE))</f>
        <v/>
      </c>
      <c r="S665" s="58" t="s">
        <v>23</v>
      </c>
      <c r="T665" s="52" t="str">
        <f>IF(M665="","",M665/VLOOKUP(A665,'Table 1'!$A$3:$E$999,5,FALSE))</f>
        <v/>
      </c>
    </row>
    <row r="666" spans="1:20" s="139" customFormat="1" ht="16" thickBot="1" x14ac:dyDescent="0.25">
      <c r="A666" s="29" t="str">
        <f t="shared" ref="A666" si="3121">IF(A662="","",A662)</f>
        <v/>
      </c>
      <c r="B666" s="29"/>
      <c r="C666" s="29" t="str">
        <f>IF(A666="","",LOOKUP(A666,'Table 1'!$A$3:$A$9999,'Table 1'!$I$3:$I$9999))</f>
        <v/>
      </c>
      <c r="D666" s="122"/>
      <c r="E666" s="67" t="s">
        <v>23</v>
      </c>
      <c r="F666" s="81"/>
      <c r="G666" s="72" t="str">
        <f t="shared" si="2820"/>
        <v/>
      </c>
      <c r="H666" s="78" t="str">
        <f t="shared" ref="H666" si="3122">IF(D666="","",AVERAGE(D662:D666))</f>
        <v/>
      </c>
      <c r="I666" s="93" t="str">
        <f t="shared" ref="I666" si="3123">IF(D666="","",_xlfn.STDEV.S(D662:D666))</f>
        <v/>
      </c>
      <c r="J666" s="78" t="str">
        <f t="shared" si="2823"/>
        <v/>
      </c>
      <c r="K666" s="133" t="str">
        <f>IF(D666="","",D666*'Table 2'!D666)</f>
        <v/>
      </c>
      <c r="L666" s="67" t="s">
        <v>23</v>
      </c>
      <c r="M666" s="136" t="str">
        <f>IF(D666="","",F666*'Table 2'!D666)</f>
        <v/>
      </c>
      <c r="N666" s="72" t="str">
        <f t="shared" si="2824"/>
        <v/>
      </c>
      <c r="O666" s="13" t="str">
        <f t="shared" ref="O666" si="3124">IF(D666="","",AVERAGE(K662:K666))</f>
        <v/>
      </c>
      <c r="P666" s="74" t="str">
        <f t="shared" ref="P666" si="3125">IF(D666="","",_xlfn.STDEV.S(K662:K666))</f>
        <v/>
      </c>
      <c r="Q666" s="8" t="str">
        <f t="shared" si="2827"/>
        <v/>
      </c>
      <c r="R666" s="127" t="str">
        <f>IF(K666="","",K666/VLOOKUP('Table 3'!A666,'Table 1'!$A$3:$E$999,5,FALSE))</f>
        <v/>
      </c>
      <c r="S666" s="57" t="s">
        <v>23</v>
      </c>
      <c r="T666" s="51" t="str">
        <f>IF(M666="","",M666/VLOOKUP(A666,'Table 1'!$A$3:$E$999,5,FALSE))</f>
        <v/>
      </c>
    </row>
    <row r="667" spans="1:20" s="139" customFormat="1" x14ac:dyDescent="0.2">
      <c r="A667" s="113"/>
      <c r="B667" s="113"/>
      <c r="C667" s="31" t="str">
        <f>IF(A667="","",LOOKUP(A667,'Table 1'!$A$3:$A$9999,'Table 1'!$I$3:$I$9999))</f>
        <v/>
      </c>
      <c r="D667" s="120"/>
      <c r="E667" s="66" t="s">
        <v>23</v>
      </c>
      <c r="F667" s="79"/>
      <c r="G667" s="70" t="str">
        <f t="shared" si="2820"/>
        <v/>
      </c>
      <c r="H667" s="76" t="str">
        <f t="shared" ref="H667" si="3126">IF(D667="","",AVERAGE(D667:D671))</f>
        <v/>
      </c>
      <c r="I667" s="76" t="str">
        <f t="shared" ref="I667" si="3127">IF(D667="","",_xlfn.STDEV.S(D667:D671))</f>
        <v/>
      </c>
      <c r="J667" s="76" t="str">
        <f t="shared" si="2823"/>
        <v/>
      </c>
      <c r="K667" s="131" t="str">
        <f>IF(D667="","",D667*'Table 2'!D667)</f>
        <v/>
      </c>
      <c r="L667" s="66" t="s">
        <v>23</v>
      </c>
      <c r="M667" s="134" t="str">
        <f>IF(D667="","",F667*'Table 2'!D667)</f>
        <v/>
      </c>
      <c r="N667" s="70" t="str">
        <f t="shared" si="2824"/>
        <v/>
      </c>
      <c r="O667" s="15" t="str">
        <f t="shared" ref="O667" si="3128">IF(D667="","",AVERAGE(K667:K671))</f>
        <v/>
      </c>
      <c r="P667" s="15" t="str">
        <f t="shared" ref="P667" si="3129">IF(D667="","",_xlfn.STDEV.S(K667:K671))</f>
        <v/>
      </c>
      <c r="Q667" s="10" t="str">
        <f t="shared" si="2827"/>
        <v/>
      </c>
      <c r="R667" s="137" t="str">
        <f>IF(K667="","",K667/VLOOKUP('Table 3'!A667,'Table 1'!$A$3:$E$999,5,FALSE))</f>
        <v/>
      </c>
      <c r="S667" s="59" t="s">
        <v>23</v>
      </c>
      <c r="T667" s="53" t="str">
        <f>IF(M667="","",M667/VLOOKUP(A667,'Table 1'!$A$3:$E$999,5,FALSE))</f>
        <v/>
      </c>
    </row>
    <row r="668" spans="1:20" s="139" customFormat="1" x14ac:dyDescent="0.2">
      <c r="A668" s="30" t="str">
        <f t="shared" ref="A668" si="3130">IF(A667="","",A667)</f>
        <v/>
      </c>
      <c r="B668" s="30"/>
      <c r="C668" s="30" t="str">
        <f>IF(A668="","",LOOKUP(A668,'Table 1'!$A$3:$A$9999,'Table 1'!$I$3:$I$9999))</f>
        <v/>
      </c>
      <c r="D668" s="121"/>
      <c r="E668" s="68" t="s">
        <v>23</v>
      </c>
      <c r="F668" s="80"/>
      <c r="G668" s="71" t="str">
        <f t="shared" ref="G668:G731" si="3131">IF(D668="","",(D668-H668)/H668)</f>
        <v/>
      </c>
      <c r="H668" s="77" t="str">
        <f t="shared" ref="H668" si="3132">IF(D668="","",AVERAGE(D667:D671))</f>
        <v/>
      </c>
      <c r="I668" s="94" t="str">
        <f t="shared" ref="I668" si="3133">IF(D668="","",_xlfn.STDEV.S(D667:D671))</f>
        <v/>
      </c>
      <c r="J668" s="77" t="str">
        <f t="shared" ref="J668:J731" si="3134">IF(D668="","",I668/H668)</f>
        <v/>
      </c>
      <c r="K668" s="132" t="str">
        <f>IF(D668="","",D668*'Table 2'!D668)</f>
        <v/>
      </c>
      <c r="L668" s="68" t="s">
        <v>23</v>
      </c>
      <c r="M668" s="135" t="str">
        <f>IF(D668="","",F668*'Table 2'!D668)</f>
        <v/>
      </c>
      <c r="N668" s="71" t="str">
        <f t="shared" ref="N668:N731" si="3135">IF(D668="","",(K668-O668)/O668)</f>
        <v/>
      </c>
      <c r="O668" s="14" t="str">
        <f t="shared" ref="O668" si="3136">IF(D668="","",AVERAGE(K667:K671))</f>
        <v/>
      </c>
      <c r="P668" s="73" t="str">
        <f t="shared" ref="P668" si="3137">IF(D668="","",_xlfn.STDEV.S(K667:K671))</f>
        <v/>
      </c>
      <c r="Q668" s="9" t="str">
        <f t="shared" ref="Q668:Q731" si="3138">IF(D668="","",P668/O668)</f>
        <v/>
      </c>
      <c r="R668" s="126" t="str">
        <f>IF(K668="","",K668/VLOOKUP('Table 3'!A668,'Table 1'!$A$3:$E$999,5,FALSE))</f>
        <v/>
      </c>
      <c r="S668" s="58" t="s">
        <v>23</v>
      </c>
      <c r="T668" s="52" t="str">
        <f>IF(M668="","",M668/VLOOKUP(A668,'Table 1'!$A$3:$E$999,5,FALSE))</f>
        <v/>
      </c>
    </row>
    <row r="669" spans="1:20" s="139" customFormat="1" x14ac:dyDescent="0.2">
      <c r="A669" s="30" t="str">
        <f t="shared" ref="A669" si="3139">IF(A667="","",A667)</f>
        <v/>
      </c>
      <c r="B669" s="30"/>
      <c r="C669" s="30" t="str">
        <f>IF(A669="","",LOOKUP(A669,'Table 1'!$A$3:$A$9999,'Table 1'!$I$3:$I$9999))</f>
        <v/>
      </c>
      <c r="D669" s="121"/>
      <c r="E669" s="68" t="s">
        <v>23</v>
      </c>
      <c r="F669" s="80"/>
      <c r="G669" s="71" t="str">
        <f t="shared" si="3131"/>
        <v/>
      </c>
      <c r="H669" s="77" t="str">
        <f t="shared" ref="H669" si="3140">IF(D669="","",AVERAGE(D667:D671))</f>
        <v/>
      </c>
      <c r="I669" s="94" t="str">
        <f t="shared" ref="I669" si="3141">IF(D669="","",_xlfn.STDEV.S(D667:D671))</f>
        <v/>
      </c>
      <c r="J669" s="77" t="str">
        <f t="shared" si="3134"/>
        <v/>
      </c>
      <c r="K669" s="132" t="str">
        <f>IF(D669="","",D669*'Table 2'!D669)</f>
        <v/>
      </c>
      <c r="L669" s="68" t="s">
        <v>23</v>
      </c>
      <c r="M669" s="135" t="str">
        <f>IF(D669="","",F669*'Table 2'!D669)</f>
        <v/>
      </c>
      <c r="N669" s="71" t="str">
        <f t="shared" si="3135"/>
        <v/>
      </c>
      <c r="O669" s="14" t="str">
        <f t="shared" ref="O669" si="3142">IF(D669="","",AVERAGE(K667:K671))</f>
        <v/>
      </c>
      <c r="P669" s="73" t="str">
        <f t="shared" ref="P669" si="3143">IF(D669="","",_xlfn.STDEV.S(K667:K671))</f>
        <v/>
      </c>
      <c r="Q669" s="9" t="str">
        <f t="shared" si="3138"/>
        <v/>
      </c>
      <c r="R669" s="126" t="str">
        <f>IF(K669="","",K669/VLOOKUP('Table 3'!A669,'Table 1'!$A$3:$E$999,5,FALSE))</f>
        <v/>
      </c>
      <c r="S669" s="58" t="s">
        <v>23</v>
      </c>
      <c r="T669" s="52" t="str">
        <f>IF(M669="","",M669/VLOOKUP(A669,'Table 1'!$A$3:$E$999,5,FALSE))</f>
        <v/>
      </c>
    </row>
    <row r="670" spans="1:20" s="139" customFormat="1" x14ac:dyDescent="0.2">
      <c r="A670" s="30" t="str">
        <f t="shared" ref="A670" si="3144">IF(A667="","",A667)</f>
        <v/>
      </c>
      <c r="B670" s="30"/>
      <c r="C670" s="30" t="str">
        <f>IF(A670="","",LOOKUP(A670,'Table 1'!$A$3:$A$9999,'Table 1'!$I$3:$I$9999))</f>
        <v/>
      </c>
      <c r="D670" s="121"/>
      <c r="E670" s="68" t="s">
        <v>23</v>
      </c>
      <c r="F670" s="80"/>
      <c r="G670" s="71" t="str">
        <f t="shared" si="3131"/>
        <v/>
      </c>
      <c r="H670" s="77" t="str">
        <f t="shared" ref="H670" si="3145">IF(D670="","",AVERAGE(D667:D671))</f>
        <v/>
      </c>
      <c r="I670" s="94" t="str">
        <f t="shared" ref="I670" si="3146">IF(D670="","",_xlfn.STDEV.S(D667:D671))</f>
        <v/>
      </c>
      <c r="J670" s="77" t="str">
        <f t="shared" si="3134"/>
        <v/>
      </c>
      <c r="K670" s="132" t="str">
        <f>IF(D670="","",D670*'Table 2'!D670)</f>
        <v/>
      </c>
      <c r="L670" s="68" t="s">
        <v>23</v>
      </c>
      <c r="M670" s="135" t="str">
        <f>IF(D670="","",F670*'Table 2'!D670)</f>
        <v/>
      </c>
      <c r="N670" s="71" t="str">
        <f t="shared" si="3135"/>
        <v/>
      </c>
      <c r="O670" s="14" t="str">
        <f t="shared" ref="O670" si="3147">IF(D670="","",AVERAGE(K667:K671))</f>
        <v/>
      </c>
      <c r="P670" s="73" t="str">
        <f t="shared" ref="P670" si="3148">IF(D670="","",_xlfn.STDEV.S(K667:K671))</f>
        <v/>
      </c>
      <c r="Q670" s="9" t="str">
        <f t="shared" si="3138"/>
        <v/>
      </c>
      <c r="R670" s="126" t="str">
        <f>IF(K670="","",K670/VLOOKUP('Table 3'!A670,'Table 1'!$A$3:$E$999,5,FALSE))</f>
        <v/>
      </c>
      <c r="S670" s="58" t="s">
        <v>23</v>
      </c>
      <c r="T670" s="52" t="str">
        <f>IF(M670="","",M670/VLOOKUP(A670,'Table 1'!$A$3:$E$999,5,FALSE))</f>
        <v/>
      </c>
    </row>
    <row r="671" spans="1:20" s="139" customFormat="1" ht="16" thickBot="1" x14ac:dyDescent="0.25">
      <c r="A671" s="29" t="str">
        <f t="shared" ref="A671" si="3149">IF(A667="","",A667)</f>
        <v/>
      </c>
      <c r="B671" s="29"/>
      <c r="C671" s="29" t="str">
        <f>IF(A671="","",LOOKUP(A671,'Table 1'!$A$3:$A$9999,'Table 1'!$I$3:$I$9999))</f>
        <v/>
      </c>
      <c r="D671" s="122"/>
      <c r="E671" s="67" t="s">
        <v>23</v>
      </c>
      <c r="F671" s="81"/>
      <c r="G671" s="72" t="str">
        <f t="shared" si="3131"/>
        <v/>
      </c>
      <c r="H671" s="78" t="str">
        <f t="shared" ref="H671" si="3150">IF(D671="","",AVERAGE(D667:D671))</f>
        <v/>
      </c>
      <c r="I671" s="93" t="str">
        <f t="shared" ref="I671" si="3151">IF(D671="","",_xlfn.STDEV.S(D667:D671))</f>
        <v/>
      </c>
      <c r="J671" s="78" t="str">
        <f t="shared" si="3134"/>
        <v/>
      </c>
      <c r="K671" s="133" t="str">
        <f>IF(D671="","",D671*'Table 2'!D671)</f>
        <v/>
      </c>
      <c r="L671" s="67" t="s">
        <v>23</v>
      </c>
      <c r="M671" s="136" t="str">
        <f>IF(D671="","",F671*'Table 2'!D671)</f>
        <v/>
      </c>
      <c r="N671" s="72" t="str">
        <f t="shared" si="3135"/>
        <v/>
      </c>
      <c r="O671" s="13" t="str">
        <f t="shared" ref="O671" si="3152">IF(D671="","",AVERAGE(K667:K671))</f>
        <v/>
      </c>
      <c r="P671" s="74" t="str">
        <f t="shared" ref="P671" si="3153">IF(D671="","",_xlfn.STDEV.S(K667:K671))</f>
        <v/>
      </c>
      <c r="Q671" s="8" t="str">
        <f t="shared" si="3138"/>
        <v/>
      </c>
      <c r="R671" s="127" t="str">
        <f>IF(K671="","",K671/VLOOKUP('Table 3'!A671,'Table 1'!$A$3:$E$999,5,FALSE))</f>
        <v/>
      </c>
      <c r="S671" s="57" t="s">
        <v>23</v>
      </c>
      <c r="T671" s="51" t="str">
        <f>IF(M671="","",M671/VLOOKUP(A671,'Table 1'!$A$3:$E$999,5,FALSE))</f>
        <v/>
      </c>
    </row>
    <row r="672" spans="1:20" s="139" customFormat="1" x14ac:dyDescent="0.2">
      <c r="A672" s="113"/>
      <c r="B672" s="113"/>
      <c r="C672" s="31" t="str">
        <f>IF(A672="","",LOOKUP(A672,'Table 1'!$A$3:$A$9999,'Table 1'!$I$3:$I$9999))</f>
        <v/>
      </c>
      <c r="D672" s="120"/>
      <c r="E672" s="66" t="s">
        <v>23</v>
      </c>
      <c r="F672" s="79"/>
      <c r="G672" s="70" t="str">
        <f t="shared" si="3131"/>
        <v/>
      </c>
      <c r="H672" s="76" t="str">
        <f t="shared" ref="H672" si="3154">IF(D672="","",AVERAGE(D672:D676))</f>
        <v/>
      </c>
      <c r="I672" s="76" t="str">
        <f t="shared" ref="I672" si="3155">IF(D672="","",_xlfn.STDEV.S(D672:D676))</f>
        <v/>
      </c>
      <c r="J672" s="76" t="str">
        <f t="shared" si="3134"/>
        <v/>
      </c>
      <c r="K672" s="131" t="str">
        <f>IF(D672="","",D672*'Table 2'!D672)</f>
        <v/>
      </c>
      <c r="L672" s="66" t="s">
        <v>23</v>
      </c>
      <c r="M672" s="134" t="str">
        <f>IF(D672="","",F672*'Table 2'!D672)</f>
        <v/>
      </c>
      <c r="N672" s="70" t="str">
        <f t="shared" si="3135"/>
        <v/>
      </c>
      <c r="O672" s="15" t="str">
        <f t="shared" ref="O672" si="3156">IF(D672="","",AVERAGE(K672:K676))</f>
        <v/>
      </c>
      <c r="P672" s="15" t="str">
        <f t="shared" ref="P672" si="3157">IF(D672="","",_xlfn.STDEV.S(K672:K676))</f>
        <v/>
      </c>
      <c r="Q672" s="10" t="str">
        <f t="shared" si="3138"/>
        <v/>
      </c>
      <c r="R672" s="137" t="str">
        <f>IF(K672="","",K672/VLOOKUP('Table 3'!A672,'Table 1'!$A$3:$E$999,5,FALSE))</f>
        <v/>
      </c>
      <c r="S672" s="59" t="s">
        <v>23</v>
      </c>
      <c r="T672" s="53" t="str">
        <f>IF(M672="","",M672/VLOOKUP(A672,'Table 1'!$A$3:$E$999,5,FALSE))</f>
        <v/>
      </c>
    </row>
    <row r="673" spans="1:20" s="139" customFormat="1" x14ac:dyDescent="0.2">
      <c r="A673" s="30" t="str">
        <f t="shared" ref="A673" si="3158">IF(A672="","",A672)</f>
        <v/>
      </c>
      <c r="B673" s="30"/>
      <c r="C673" s="30" t="str">
        <f>IF(A673="","",LOOKUP(A673,'Table 1'!$A$3:$A$9999,'Table 1'!$I$3:$I$9999))</f>
        <v/>
      </c>
      <c r="D673" s="121"/>
      <c r="E673" s="68" t="s">
        <v>23</v>
      </c>
      <c r="F673" s="80"/>
      <c r="G673" s="71" t="str">
        <f t="shared" si="3131"/>
        <v/>
      </c>
      <c r="H673" s="77" t="str">
        <f t="shared" ref="H673" si="3159">IF(D673="","",AVERAGE(D672:D676))</f>
        <v/>
      </c>
      <c r="I673" s="94" t="str">
        <f t="shared" ref="I673" si="3160">IF(D673="","",_xlfn.STDEV.S(D672:D676))</f>
        <v/>
      </c>
      <c r="J673" s="77" t="str">
        <f t="shared" si="3134"/>
        <v/>
      </c>
      <c r="K673" s="132" t="str">
        <f>IF(D673="","",D673*'Table 2'!D673)</f>
        <v/>
      </c>
      <c r="L673" s="68" t="s">
        <v>23</v>
      </c>
      <c r="M673" s="135" t="str">
        <f>IF(D673="","",F673*'Table 2'!D673)</f>
        <v/>
      </c>
      <c r="N673" s="71" t="str">
        <f t="shared" si="3135"/>
        <v/>
      </c>
      <c r="O673" s="14" t="str">
        <f t="shared" ref="O673" si="3161">IF(D673="","",AVERAGE(K672:K676))</f>
        <v/>
      </c>
      <c r="P673" s="73" t="str">
        <f t="shared" ref="P673" si="3162">IF(D673="","",_xlfn.STDEV.S(K672:K676))</f>
        <v/>
      </c>
      <c r="Q673" s="9" t="str">
        <f t="shared" si="3138"/>
        <v/>
      </c>
      <c r="R673" s="126" t="str">
        <f>IF(K673="","",K673/VLOOKUP('Table 3'!A673,'Table 1'!$A$3:$E$999,5,FALSE))</f>
        <v/>
      </c>
      <c r="S673" s="58" t="s">
        <v>23</v>
      </c>
      <c r="T673" s="52" t="str">
        <f>IF(M673="","",M673/VLOOKUP(A673,'Table 1'!$A$3:$E$999,5,FALSE))</f>
        <v/>
      </c>
    </row>
    <row r="674" spans="1:20" s="139" customFormat="1" x14ac:dyDescent="0.2">
      <c r="A674" s="30" t="str">
        <f t="shared" ref="A674" si="3163">IF(A672="","",A672)</f>
        <v/>
      </c>
      <c r="B674" s="30"/>
      <c r="C674" s="30" t="str">
        <f>IF(A674="","",LOOKUP(A674,'Table 1'!$A$3:$A$9999,'Table 1'!$I$3:$I$9999))</f>
        <v/>
      </c>
      <c r="D674" s="121"/>
      <c r="E674" s="68" t="s">
        <v>23</v>
      </c>
      <c r="F674" s="80"/>
      <c r="G674" s="71" t="str">
        <f t="shared" si="3131"/>
        <v/>
      </c>
      <c r="H674" s="77" t="str">
        <f t="shared" ref="H674" si="3164">IF(D674="","",AVERAGE(D672:D676))</f>
        <v/>
      </c>
      <c r="I674" s="94" t="str">
        <f t="shared" ref="I674" si="3165">IF(D674="","",_xlfn.STDEV.S(D672:D676))</f>
        <v/>
      </c>
      <c r="J674" s="77" t="str">
        <f t="shared" si="3134"/>
        <v/>
      </c>
      <c r="K674" s="132" t="str">
        <f>IF(D674="","",D674*'Table 2'!D674)</f>
        <v/>
      </c>
      <c r="L674" s="68" t="s">
        <v>23</v>
      </c>
      <c r="M674" s="135" t="str">
        <f>IF(D674="","",F674*'Table 2'!D674)</f>
        <v/>
      </c>
      <c r="N674" s="71" t="str">
        <f t="shared" si="3135"/>
        <v/>
      </c>
      <c r="O674" s="14" t="str">
        <f t="shared" ref="O674" si="3166">IF(D674="","",AVERAGE(K672:K676))</f>
        <v/>
      </c>
      <c r="P674" s="73" t="str">
        <f t="shared" ref="P674" si="3167">IF(D674="","",_xlfn.STDEV.S(K672:K676))</f>
        <v/>
      </c>
      <c r="Q674" s="9" t="str">
        <f t="shared" si="3138"/>
        <v/>
      </c>
      <c r="R674" s="126" t="str">
        <f>IF(K674="","",K674/VLOOKUP('Table 3'!A674,'Table 1'!$A$3:$E$999,5,FALSE))</f>
        <v/>
      </c>
      <c r="S674" s="58" t="s">
        <v>23</v>
      </c>
      <c r="T674" s="52" t="str">
        <f>IF(M674="","",M674/VLOOKUP(A674,'Table 1'!$A$3:$E$999,5,FALSE))</f>
        <v/>
      </c>
    </row>
    <row r="675" spans="1:20" s="139" customFormat="1" x14ac:dyDescent="0.2">
      <c r="A675" s="30" t="str">
        <f t="shared" ref="A675" si="3168">IF(A672="","",A672)</f>
        <v/>
      </c>
      <c r="B675" s="30"/>
      <c r="C675" s="30" t="str">
        <f>IF(A675="","",LOOKUP(A675,'Table 1'!$A$3:$A$9999,'Table 1'!$I$3:$I$9999))</f>
        <v/>
      </c>
      <c r="D675" s="121"/>
      <c r="E675" s="68" t="s">
        <v>23</v>
      </c>
      <c r="F675" s="80"/>
      <c r="G675" s="71" t="str">
        <f t="shared" si="3131"/>
        <v/>
      </c>
      <c r="H675" s="77" t="str">
        <f t="shared" ref="H675" si="3169">IF(D675="","",AVERAGE(D672:D676))</f>
        <v/>
      </c>
      <c r="I675" s="94" t="str">
        <f t="shared" ref="I675" si="3170">IF(D675="","",_xlfn.STDEV.S(D672:D676))</f>
        <v/>
      </c>
      <c r="J675" s="77" t="str">
        <f t="shared" si="3134"/>
        <v/>
      </c>
      <c r="K675" s="132" t="str">
        <f>IF(D675="","",D675*'Table 2'!D675)</f>
        <v/>
      </c>
      <c r="L675" s="68" t="s">
        <v>23</v>
      </c>
      <c r="M675" s="135" t="str">
        <f>IF(D675="","",F675*'Table 2'!D675)</f>
        <v/>
      </c>
      <c r="N675" s="71" t="str">
        <f t="shared" si="3135"/>
        <v/>
      </c>
      <c r="O675" s="14" t="str">
        <f t="shared" ref="O675" si="3171">IF(D675="","",AVERAGE(K672:K676))</f>
        <v/>
      </c>
      <c r="P675" s="73" t="str">
        <f t="shared" ref="P675" si="3172">IF(D675="","",_xlfn.STDEV.S(K672:K676))</f>
        <v/>
      </c>
      <c r="Q675" s="9" t="str">
        <f t="shared" si="3138"/>
        <v/>
      </c>
      <c r="R675" s="126" t="str">
        <f>IF(K675="","",K675/VLOOKUP('Table 3'!A675,'Table 1'!$A$3:$E$999,5,FALSE))</f>
        <v/>
      </c>
      <c r="S675" s="58" t="s">
        <v>23</v>
      </c>
      <c r="T675" s="52" t="str">
        <f>IF(M675="","",M675/VLOOKUP(A675,'Table 1'!$A$3:$E$999,5,FALSE))</f>
        <v/>
      </c>
    </row>
    <row r="676" spans="1:20" s="139" customFormat="1" ht="16" thickBot="1" x14ac:dyDescent="0.25">
      <c r="A676" s="29" t="str">
        <f t="shared" ref="A676" si="3173">IF(A672="","",A672)</f>
        <v/>
      </c>
      <c r="B676" s="29"/>
      <c r="C676" s="29" t="str">
        <f>IF(A676="","",LOOKUP(A676,'Table 1'!$A$3:$A$9999,'Table 1'!$I$3:$I$9999))</f>
        <v/>
      </c>
      <c r="D676" s="122"/>
      <c r="E676" s="67" t="s">
        <v>23</v>
      </c>
      <c r="F676" s="81"/>
      <c r="G676" s="72" t="str">
        <f t="shared" si="3131"/>
        <v/>
      </c>
      <c r="H676" s="78" t="str">
        <f t="shared" ref="H676" si="3174">IF(D676="","",AVERAGE(D672:D676))</f>
        <v/>
      </c>
      <c r="I676" s="93" t="str">
        <f t="shared" ref="I676" si="3175">IF(D676="","",_xlfn.STDEV.S(D672:D676))</f>
        <v/>
      </c>
      <c r="J676" s="78" t="str">
        <f t="shared" si="3134"/>
        <v/>
      </c>
      <c r="K676" s="133" t="str">
        <f>IF(D676="","",D676*'Table 2'!D676)</f>
        <v/>
      </c>
      <c r="L676" s="67" t="s">
        <v>23</v>
      </c>
      <c r="M676" s="136" t="str">
        <f>IF(D676="","",F676*'Table 2'!D676)</f>
        <v/>
      </c>
      <c r="N676" s="72" t="str">
        <f t="shared" si="3135"/>
        <v/>
      </c>
      <c r="O676" s="13" t="str">
        <f t="shared" ref="O676" si="3176">IF(D676="","",AVERAGE(K672:K676))</f>
        <v/>
      </c>
      <c r="P676" s="74" t="str">
        <f t="shared" ref="P676" si="3177">IF(D676="","",_xlfn.STDEV.S(K672:K676))</f>
        <v/>
      </c>
      <c r="Q676" s="8" t="str">
        <f t="shared" si="3138"/>
        <v/>
      </c>
      <c r="R676" s="127" t="str">
        <f>IF(K676="","",K676/VLOOKUP('Table 3'!A676,'Table 1'!$A$3:$E$999,5,FALSE))</f>
        <v/>
      </c>
      <c r="S676" s="57" t="s">
        <v>23</v>
      </c>
      <c r="T676" s="51" t="str">
        <f>IF(M676="","",M676/VLOOKUP(A676,'Table 1'!$A$3:$E$999,5,FALSE))</f>
        <v/>
      </c>
    </row>
    <row r="677" spans="1:20" s="139" customFormat="1" x14ac:dyDescent="0.2">
      <c r="A677" s="113"/>
      <c r="B677" s="113"/>
      <c r="C677" s="31" t="str">
        <f>IF(A677="","",LOOKUP(A677,'Table 1'!$A$3:$A$9999,'Table 1'!$I$3:$I$9999))</f>
        <v/>
      </c>
      <c r="D677" s="120"/>
      <c r="E677" s="66" t="s">
        <v>23</v>
      </c>
      <c r="F677" s="79"/>
      <c r="G677" s="70" t="str">
        <f t="shared" si="3131"/>
        <v/>
      </c>
      <c r="H677" s="76" t="str">
        <f t="shared" ref="H677" si="3178">IF(D677="","",AVERAGE(D677:D681))</f>
        <v/>
      </c>
      <c r="I677" s="76" t="str">
        <f t="shared" ref="I677" si="3179">IF(D677="","",_xlfn.STDEV.S(D677:D681))</f>
        <v/>
      </c>
      <c r="J677" s="76" t="str">
        <f t="shared" si="3134"/>
        <v/>
      </c>
      <c r="K677" s="131" t="str">
        <f>IF(D677="","",D677*'Table 2'!D677)</f>
        <v/>
      </c>
      <c r="L677" s="66" t="s">
        <v>23</v>
      </c>
      <c r="M677" s="134" t="str">
        <f>IF(D677="","",F677*'Table 2'!D677)</f>
        <v/>
      </c>
      <c r="N677" s="70" t="str">
        <f t="shared" si="3135"/>
        <v/>
      </c>
      <c r="O677" s="15" t="str">
        <f t="shared" ref="O677" si="3180">IF(D677="","",AVERAGE(K677:K681))</f>
        <v/>
      </c>
      <c r="P677" s="15" t="str">
        <f t="shared" ref="P677" si="3181">IF(D677="","",_xlfn.STDEV.S(K677:K681))</f>
        <v/>
      </c>
      <c r="Q677" s="10" t="str">
        <f t="shared" si="3138"/>
        <v/>
      </c>
      <c r="R677" s="137" t="str">
        <f>IF(K677="","",K677/VLOOKUP('Table 3'!A677,'Table 1'!$A$3:$E$999,5,FALSE))</f>
        <v/>
      </c>
      <c r="S677" s="59" t="s">
        <v>23</v>
      </c>
      <c r="T677" s="53" t="str">
        <f>IF(M677="","",M677/VLOOKUP(A677,'Table 1'!$A$3:$E$999,5,FALSE))</f>
        <v/>
      </c>
    </row>
    <row r="678" spans="1:20" s="139" customFormat="1" x14ac:dyDescent="0.2">
      <c r="A678" s="30" t="str">
        <f t="shared" ref="A678" si="3182">IF(A677="","",A677)</f>
        <v/>
      </c>
      <c r="B678" s="30"/>
      <c r="C678" s="30" t="str">
        <f>IF(A678="","",LOOKUP(A678,'Table 1'!$A$3:$A$9999,'Table 1'!$I$3:$I$9999))</f>
        <v/>
      </c>
      <c r="D678" s="121"/>
      <c r="E678" s="68" t="s">
        <v>23</v>
      </c>
      <c r="F678" s="80"/>
      <c r="G678" s="71" t="str">
        <f t="shared" si="3131"/>
        <v/>
      </c>
      <c r="H678" s="77" t="str">
        <f t="shared" ref="H678" si="3183">IF(D678="","",AVERAGE(D677:D681))</f>
        <v/>
      </c>
      <c r="I678" s="94" t="str">
        <f t="shared" ref="I678" si="3184">IF(D678="","",_xlfn.STDEV.S(D677:D681))</f>
        <v/>
      </c>
      <c r="J678" s="77" t="str">
        <f t="shared" si="3134"/>
        <v/>
      </c>
      <c r="K678" s="132" t="str">
        <f>IF(D678="","",D678*'Table 2'!D678)</f>
        <v/>
      </c>
      <c r="L678" s="68" t="s">
        <v>23</v>
      </c>
      <c r="M678" s="135" t="str">
        <f>IF(D678="","",F678*'Table 2'!D678)</f>
        <v/>
      </c>
      <c r="N678" s="71" t="str">
        <f t="shared" si="3135"/>
        <v/>
      </c>
      <c r="O678" s="14" t="str">
        <f t="shared" ref="O678" si="3185">IF(D678="","",AVERAGE(K677:K681))</f>
        <v/>
      </c>
      <c r="P678" s="73" t="str">
        <f t="shared" ref="P678" si="3186">IF(D678="","",_xlfn.STDEV.S(K677:K681))</f>
        <v/>
      </c>
      <c r="Q678" s="9" t="str">
        <f t="shared" si="3138"/>
        <v/>
      </c>
      <c r="R678" s="126" t="str">
        <f>IF(K678="","",K678/VLOOKUP('Table 3'!A678,'Table 1'!$A$3:$E$999,5,FALSE))</f>
        <v/>
      </c>
      <c r="S678" s="58" t="s">
        <v>23</v>
      </c>
      <c r="T678" s="52" t="str">
        <f>IF(M678="","",M678/VLOOKUP(A678,'Table 1'!$A$3:$E$999,5,FALSE))</f>
        <v/>
      </c>
    </row>
    <row r="679" spans="1:20" s="139" customFormat="1" x14ac:dyDescent="0.2">
      <c r="A679" s="30" t="str">
        <f t="shared" ref="A679" si="3187">IF(A677="","",A677)</f>
        <v/>
      </c>
      <c r="B679" s="30"/>
      <c r="C679" s="30" t="str">
        <f>IF(A679="","",LOOKUP(A679,'Table 1'!$A$3:$A$9999,'Table 1'!$I$3:$I$9999))</f>
        <v/>
      </c>
      <c r="D679" s="121"/>
      <c r="E679" s="68" t="s">
        <v>23</v>
      </c>
      <c r="F679" s="80"/>
      <c r="G679" s="71" t="str">
        <f t="shared" si="3131"/>
        <v/>
      </c>
      <c r="H679" s="77" t="str">
        <f t="shared" ref="H679" si="3188">IF(D679="","",AVERAGE(D677:D681))</f>
        <v/>
      </c>
      <c r="I679" s="94" t="str">
        <f t="shared" ref="I679" si="3189">IF(D679="","",_xlfn.STDEV.S(D677:D681))</f>
        <v/>
      </c>
      <c r="J679" s="77" t="str">
        <f t="shared" si="3134"/>
        <v/>
      </c>
      <c r="K679" s="132" t="str">
        <f>IF(D679="","",D679*'Table 2'!D679)</f>
        <v/>
      </c>
      <c r="L679" s="68" t="s">
        <v>23</v>
      </c>
      <c r="M679" s="135" t="str">
        <f>IF(D679="","",F679*'Table 2'!D679)</f>
        <v/>
      </c>
      <c r="N679" s="71" t="str">
        <f t="shared" si="3135"/>
        <v/>
      </c>
      <c r="O679" s="14" t="str">
        <f t="shared" ref="O679" si="3190">IF(D679="","",AVERAGE(K677:K681))</f>
        <v/>
      </c>
      <c r="P679" s="73" t="str">
        <f t="shared" ref="P679" si="3191">IF(D679="","",_xlfn.STDEV.S(K677:K681))</f>
        <v/>
      </c>
      <c r="Q679" s="9" t="str">
        <f t="shared" si="3138"/>
        <v/>
      </c>
      <c r="R679" s="126" t="str">
        <f>IF(K679="","",K679/VLOOKUP('Table 3'!A679,'Table 1'!$A$3:$E$999,5,FALSE))</f>
        <v/>
      </c>
      <c r="S679" s="58" t="s">
        <v>23</v>
      </c>
      <c r="T679" s="52" t="str">
        <f>IF(M679="","",M679/VLOOKUP(A679,'Table 1'!$A$3:$E$999,5,FALSE))</f>
        <v/>
      </c>
    </row>
    <row r="680" spans="1:20" s="139" customFormat="1" x14ac:dyDescent="0.2">
      <c r="A680" s="30" t="str">
        <f t="shared" ref="A680" si="3192">IF(A677="","",A677)</f>
        <v/>
      </c>
      <c r="B680" s="30"/>
      <c r="C680" s="30" t="str">
        <f>IF(A680="","",LOOKUP(A680,'Table 1'!$A$3:$A$9999,'Table 1'!$I$3:$I$9999))</f>
        <v/>
      </c>
      <c r="D680" s="121"/>
      <c r="E680" s="68" t="s">
        <v>23</v>
      </c>
      <c r="F680" s="80"/>
      <c r="G680" s="71" t="str">
        <f t="shared" si="3131"/>
        <v/>
      </c>
      <c r="H680" s="77" t="str">
        <f t="shared" ref="H680" si="3193">IF(D680="","",AVERAGE(D677:D681))</f>
        <v/>
      </c>
      <c r="I680" s="94" t="str">
        <f t="shared" ref="I680" si="3194">IF(D680="","",_xlfn.STDEV.S(D677:D681))</f>
        <v/>
      </c>
      <c r="J680" s="77" t="str">
        <f t="shared" si="3134"/>
        <v/>
      </c>
      <c r="K680" s="132" t="str">
        <f>IF(D680="","",D680*'Table 2'!D680)</f>
        <v/>
      </c>
      <c r="L680" s="68" t="s">
        <v>23</v>
      </c>
      <c r="M680" s="135" t="str">
        <f>IF(D680="","",F680*'Table 2'!D680)</f>
        <v/>
      </c>
      <c r="N680" s="71" t="str">
        <f t="shared" si="3135"/>
        <v/>
      </c>
      <c r="O680" s="14" t="str">
        <f t="shared" ref="O680" si="3195">IF(D680="","",AVERAGE(K677:K681))</f>
        <v/>
      </c>
      <c r="P680" s="73" t="str">
        <f t="shared" ref="P680" si="3196">IF(D680="","",_xlfn.STDEV.S(K677:K681))</f>
        <v/>
      </c>
      <c r="Q680" s="9" t="str">
        <f t="shared" si="3138"/>
        <v/>
      </c>
      <c r="R680" s="126" t="str">
        <f>IF(K680="","",K680/VLOOKUP('Table 3'!A680,'Table 1'!$A$3:$E$999,5,FALSE))</f>
        <v/>
      </c>
      <c r="S680" s="58" t="s">
        <v>23</v>
      </c>
      <c r="T680" s="52" t="str">
        <f>IF(M680="","",M680/VLOOKUP(A680,'Table 1'!$A$3:$E$999,5,FALSE))</f>
        <v/>
      </c>
    </row>
    <row r="681" spans="1:20" s="139" customFormat="1" ht="16" thickBot="1" x14ac:dyDescent="0.25">
      <c r="A681" s="29" t="str">
        <f t="shared" ref="A681" si="3197">IF(A677="","",A677)</f>
        <v/>
      </c>
      <c r="B681" s="29"/>
      <c r="C681" s="29" t="str">
        <f>IF(A681="","",LOOKUP(A681,'Table 1'!$A$3:$A$9999,'Table 1'!$I$3:$I$9999))</f>
        <v/>
      </c>
      <c r="D681" s="122"/>
      <c r="E681" s="67" t="s">
        <v>23</v>
      </c>
      <c r="F681" s="81"/>
      <c r="G681" s="72" t="str">
        <f t="shared" si="3131"/>
        <v/>
      </c>
      <c r="H681" s="78" t="str">
        <f t="shared" ref="H681" si="3198">IF(D681="","",AVERAGE(D677:D681))</f>
        <v/>
      </c>
      <c r="I681" s="93" t="str">
        <f t="shared" ref="I681" si="3199">IF(D681="","",_xlfn.STDEV.S(D677:D681))</f>
        <v/>
      </c>
      <c r="J681" s="78" t="str">
        <f t="shared" si="3134"/>
        <v/>
      </c>
      <c r="K681" s="133" t="str">
        <f>IF(D681="","",D681*'Table 2'!D681)</f>
        <v/>
      </c>
      <c r="L681" s="67" t="s">
        <v>23</v>
      </c>
      <c r="M681" s="136" t="str">
        <f>IF(D681="","",F681*'Table 2'!D681)</f>
        <v/>
      </c>
      <c r="N681" s="72" t="str">
        <f t="shared" si="3135"/>
        <v/>
      </c>
      <c r="O681" s="13" t="str">
        <f t="shared" ref="O681" si="3200">IF(D681="","",AVERAGE(K677:K681))</f>
        <v/>
      </c>
      <c r="P681" s="74" t="str">
        <f t="shared" ref="P681" si="3201">IF(D681="","",_xlfn.STDEV.S(K677:K681))</f>
        <v/>
      </c>
      <c r="Q681" s="8" t="str">
        <f t="shared" si="3138"/>
        <v/>
      </c>
      <c r="R681" s="127" t="str">
        <f>IF(K681="","",K681/VLOOKUP('Table 3'!A681,'Table 1'!$A$3:$E$999,5,FALSE))</f>
        <v/>
      </c>
      <c r="S681" s="57" t="s">
        <v>23</v>
      </c>
      <c r="T681" s="51" t="str">
        <f>IF(M681="","",M681/VLOOKUP(A681,'Table 1'!$A$3:$E$999,5,FALSE))</f>
        <v/>
      </c>
    </row>
    <row r="682" spans="1:20" s="139" customFormat="1" x14ac:dyDescent="0.2">
      <c r="A682" s="113"/>
      <c r="B682" s="113"/>
      <c r="C682" s="31" t="str">
        <f>IF(A682="","",LOOKUP(A682,'Table 1'!$A$3:$A$9999,'Table 1'!$I$3:$I$9999))</f>
        <v/>
      </c>
      <c r="D682" s="120"/>
      <c r="E682" s="66" t="s">
        <v>23</v>
      </c>
      <c r="F682" s="79"/>
      <c r="G682" s="70" t="str">
        <f t="shared" si="3131"/>
        <v/>
      </c>
      <c r="H682" s="76" t="str">
        <f t="shared" ref="H682" si="3202">IF(D682="","",AVERAGE(D682:D686))</f>
        <v/>
      </c>
      <c r="I682" s="76" t="str">
        <f t="shared" ref="I682" si="3203">IF(D682="","",_xlfn.STDEV.S(D682:D686))</f>
        <v/>
      </c>
      <c r="J682" s="76" t="str">
        <f t="shared" si="3134"/>
        <v/>
      </c>
      <c r="K682" s="131" t="str">
        <f>IF(D682="","",D682*'Table 2'!D682)</f>
        <v/>
      </c>
      <c r="L682" s="66" t="s">
        <v>23</v>
      </c>
      <c r="M682" s="134" t="str">
        <f>IF(D682="","",F682*'Table 2'!D682)</f>
        <v/>
      </c>
      <c r="N682" s="70" t="str">
        <f t="shared" si="3135"/>
        <v/>
      </c>
      <c r="O682" s="15" t="str">
        <f t="shared" ref="O682" si="3204">IF(D682="","",AVERAGE(K682:K686))</f>
        <v/>
      </c>
      <c r="P682" s="15" t="str">
        <f t="shared" ref="P682" si="3205">IF(D682="","",_xlfn.STDEV.S(K682:K686))</f>
        <v/>
      </c>
      <c r="Q682" s="10" t="str">
        <f t="shared" si="3138"/>
        <v/>
      </c>
      <c r="R682" s="137" t="str">
        <f>IF(K682="","",K682/VLOOKUP('Table 3'!A682,'Table 1'!$A$3:$E$999,5,FALSE))</f>
        <v/>
      </c>
      <c r="S682" s="59" t="s">
        <v>23</v>
      </c>
      <c r="T682" s="53" t="str">
        <f>IF(M682="","",M682/VLOOKUP(A682,'Table 1'!$A$3:$E$999,5,FALSE))</f>
        <v/>
      </c>
    </row>
    <row r="683" spans="1:20" s="139" customFormat="1" x14ac:dyDescent="0.2">
      <c r="A683" s="30" t="str">
        <f t="shared" ref="A683" si="3206">IF(A682="","",A682)</f>
        <v/>
      </c>
      <c r="B683" s="30"/>
      <c r="C683" s="30" t="str">
        <f>IF(A683="","",LOOKUP(A683,'Table 1'!$A$3:$A$9999,'Table 1'!$I$3:$I$9999))</f>
        <v/>
      </c>
      <c r="D683" s="121"/>
      <c r="E683" s="68" t="s">
        <v>23</v>
      </c>
      <c r="F683" s="80"/>
      <c r="G683" s="71" t="str">
        <f t="shared" si="3131"/>
        <v/>
      </c>
      <c r="H683" s="77" t="str">
        <f t="shared" ref="H683" si="3207">IF(D683="","",AVERAGE(D682:D686))</f>
        <v/>
      </c>
      <c r="I683" s="94" t="str">
        <f t="shared" ref="I683" si="3208">IF(D683="","",_xlfn.STDEV.S(D682:D686))</f>
        <v/>
      </c>
      <c r="J683" s="77" t="str">
        <f t="shared" si="3134"/>
        <v/>
      </c>
      <c r="K683" s="132" t="str">
        <f>IF(D683="","",D683*'Table 2'!D683)</f>
        <v/>
      </c>
      <c r="L683" s="68" t="s">
        <v>23</v>
      </c>
      <c r="M683" s="135" t="str">
        <f>IF(D683="","",F683*'Table 2'!D683)</f>
        <v/>
      </c>
      <c r="N683" s="71" t="str">
        <f t="shared" si="3135"/>
        <v/>
      </c>
      <c r="O683" s="14" t="str">
        <f t="shared" ref="O683" si="3209">IF(D683="","",AVERAGE(K682:K686))</f>
        <v/>
      </c>
      <c r="P683" s="73" t="str">
        <f t="shared" ref="P683" si="3210">IF(D683="","",_xlfn.STDEV.S(K682:K686))</f>
        <v/>
      </c>
      <c r="Q683" s="9" t="str">
        <f t="shared" si="3138"/>
        <v/>
      </c>
      <c r="R683" s="126" t="str">
        <f>IF(K683="","",K683/VLOOKUP('Table 3'!A683,'Table 1'!$A$3:$E$999,5,FALSE))</f>
        <v/>
      </c>
      <c r="S683" s="58" t="s">
        <v>23</v>
      </c>
      <c r="T683" s="52" t="str">
        <f>IF(M683="","",M683/VLOOKUP(A683,'Table 1'!$A$3:$E$999,5,FALSE))</f>
        <v/>
      </c>
    </row>
    <row r="684" spans="1:20" s="139" customFormat="1" x14ac:dyDescent="0.2">
      <c r="A684" s="30" t="str">
        <f t="shared" ref="A684" si="3211">IF(A682="","",A682)</f>
        <v/>
      </c>
      <c r="B684" s="30"/>
      <c r="C684" s="30" t="str">
        <f>IF(A684="","",LOOKUP(A684,'Table 1'!$A$3:$A$9999,'Table 1'!$I$3:$I$9999))</f>
        <v/>
      </c>
      <c r="D684" s="121"/>
      <c r="E684" s="68" t="s">
        <v>23</v>
      </c>
      <c r="F684" s="80"/>
      <c r="G684" s="71" t="str">
        <f t="shared" si="3131"/>
        <v/>
      </c>
      <c r="H684" s="77" t="str">
        <f t="shared" ref="H684" si="3212">IF(D684="","",AVERAGE(D682:D686))</f>
        <v/>
      </c>
      <c r="I684" s="94" t="str">
        <f t="shared" ref="I684" si="3213">IF(D684="","",_xlfn.STDEV.S(D682:D686))</f>
        <v/>
      </c>
      <c r="J684" s="77" t="str">
        <f t="shared" si="3134"/>
        <v/>
      </c>
      <c r="K684" s="132" t="str">
        <f>IF(D684="","",D684*'Table 2'!D684)</f>
        <v/>
      </c>
      <c r="L684" s="68" t="s">
        <v>23</v>
      </c>
      <c r="M684" s="135" t="str">
        <f>IF(D684="","",F684*'Table 2'!D684)</f>
        <v/>
      </c>
      <c r="N684" s="71" t="str">
        <f t="shared" si="3135"/>
        <v/>
      </c>
      <c r="O684" s="14" t="str">
        <f t="shared" ref="O684" si="3214">IF(D684="","",AVERAGE(K682:K686))</f>
        <v/>
      </c>
      <c r="P684" s="73" t="str">
        <f t="shared" ref="P684" si="3215">IF(D684="","",_xlfn.STDEV.S(K682:K686))</f>
        <v/>
      </c>
      <c r="Q684" s="9" t="str">
        <f t="shared" si="3138"/>
        <v/>
      </c>
      <c r="R684" s="126" t="str">
        <f>IF(K684="","",K684/VLOOKUP('Table 3'!A684,'Table 1'!$A$3:$E$999,5,FALSE))</f>
        <v/>
      </c>
      <c r="S684" s="58" t="s">
        <v>23</v>
      </c>
      <c r="T684" s="52" t="str">
        <f>IF(M684="","",M684/VLOOKUP(A684,'Table 1'!$A$3:$E$999,5,FALSE))</f>
        <v/>
      </c>
    </row>
    <row r="685" spans="1:20" s="139" customFormat="1" x14ac:dyDescent="0.2">
      <c r="A685" s="30" t="str">
        <f t="shared" ref="A685" si="3216">IF(A682="","",A682)</f>
        <v/>
      </c>
      <c r="B685" s="30"/>
      <c r="C685" s="30" t="str">
        <f>IF(A685="","",LOOKUP(A685,'Table 1'!$A$3:$A$9999,'Table 1'!$I$3:$I$9999))</f>
        <v/>
      </c>
      <c r="D685" s="121"/>
      <c r="E685" s="68" t="s">
        <v>23</v>
      </c>
      <c r="F685" s="80"/>
      <c r="G685" s="71" t="str">
        <f t="shared" si="3131"/>
        <v/>
      </c>
      <c r="H685" s="77" t="str">
        <f t="shared" ref="H685" si="3217">IF(D685="","",AVERAGE(D682:D686))</f>
        <v/>
      </c>
      <c r="I685" s="94" t="str">
        <f t="shared" ref="I685" si="3218">IF(D685="","",_xlfn.STDEV.S(D682:D686))</f>
        <v/>
      </c>
      <c r="J685" s="77" t="str">
        <f t="shared" si="3134"/>
        <v/>
      </c>
      <c r="K685" s="132" t="str">
        <f>IF(D685="","",D685*'Table 2'!D685)</f>
        <v/>
      </c>
      <c r="L685" s="68" t="s">
        <v>23</v>
      </c>
      <c r="M685" s="135" t="str">
        <f>IF(D685="","",F685*'Table 2'!D685)</f>
        <v/>
      </c>
      <c r="N685" s="71" t="str">
        <f t="shared" si="3135"/>
        <v/>
      </c>
      <c r="O685" s="14" t="str">
        <f t="shared" ref="O685" si="3219">IF(D685="","",AVERAGE(K682:K686))</f>
        <v/>
      </c>
      <c r="P685" s="73" t="str">
        <f t="shared" ref="P685" si="3220">IF(D685="","",_xlfn.STDEV.S(K682:K686))</f>
        <v/>
      </c>
      <c r="Q685" s="9" t="str">
        <f t="shared" si="3138"/>
        <v/>
      </c>
      <c r="R685" s="126" t="str">
        <f>IF(K685="","",K685/VLOOKUP('Table 3'!A685,'Table 1'!$A$3:$E$999,5,FALSE))</f>
        <v/>
      </c>
      <c r="S685" s="58" t="s">
        <v>23</v>
      </c>
      <c r="T685" s="52" t="str">
        <f>IF(M685="","",M685/VLOOKUP(A685,'Table 1'!$A$3:$E$999,5,FALSE))</f>
        <v/>
      </c>
    </row>
    <row r="686" spans="1:20" s="139" customFormat="1" ht="16" thickBot="1" x14ac:dyDescent="0.25">
      <c r="A686" s="29" t="str">
        <f t="shared" ref="A686" si="3221">IF(A682="","",A682)</f>
        <v/>
      </c>
      <c r="B686" s="29"/>
      <c r="C686" s="29" t="str">
        <f>IF(A686="","",LOOKUP(A686,'Table 1'!$A$3:$A$9999,'Table 1'!$I$3:$I$9999))</f>
        <v/>
      </c>
      <c r="D686" s="122"/>
      <c r="E686" s="67" t="s">
        <v>23</v>
      </c>
      <c r="F686" s="81"/>
      <c r="G686" s="72" t="str">
        <f t="shared" si="3131"/>
        <v/>
      </c>
      <c r="H686" s="78" t="str">
        <f t="shared" ref="H686" si="3222">IF(D686="","",AVERAGE(D682:D686))</f>
        <v/>
      </c>
      <c r="I686" s="93" t="str">
        <f t="shared" ref="I686" si="3223">IF(D686="","",_xlfn.STDEV.S(D682:D686))</f>
        <v/>
      </c>
      <c r="J686" s="78" t="str">
        <f t="shared" si="3134"/>
        <v/>
      </c>
      <c r="K686" s="133" t="str">
        <f>IF(D686="","",D686*'Table 2'!D686)</f>
        <v/>
      </c>
      <c r="L686" s="67" t="s">
        <v>23</v>
      </c>
      <c r="M686" s="136" t="str">
        <f>IF(D686="","",F686*'Table 2'!D686)</f>
        <v/>
      </c>
      <c r="N686" s="72" t="str">
        <f t="shared" si="3135"/>
        <v/>
      </c>
      <c r="O686" s="13" t="str">
        <f t="shared" ref="O686" si="3224">IF(D686="","",AVERAGE(K682:K686))</f>
        <v/>
      </c>
      <c r="P686" s="74" t="str">
        <f t="shared" ref="P686" si="3225">IF(D686="","",_xlfn.STDEV.S(K682:K686))</f>
        <v/>
      </c>
      <c r="Q686" s="8" t="str">
        <f t="shared" si="3138"/>
        <v/>
      </c>
      <c r="R686" s="127" t="str">
        <f>IF(K686="","",K686/VLOOKUP('Table 3'!A686,'Table 1'!$A$3:$E$999,5,FALSE))</f>
        <v/>
      </c>
      <c r="S686" s="57" t="s">
        <v>23</v>
      </c>
      <c r="T686" s="51" t="str">
        <f>IF(M686="","",M686/VLOOKUP(A686,'Table 1'!$A$3:$E$999,5,FALSE))</f>
        <v/>
      </c>
    </row>
    <row r="687" spans="1:20" s="139" customFormat="1" x14ac:dyDescent="0.2">
      <c r="A687" s="113"/>
      <c r="B687" s="113"/>
      <c r="C687" s="31" t="str">
        <f>IF(A687="","",LOOKUP(A687,'Table 1'!$A$3:$A$9999,'Table 1'!$I$3:$I$9999))</f>
        <v/>
      </c>
      <c r="D687" s="120"/>
      <c r="E687" s="66" t="s">
        <v>23</v>
      </c>
      <c r="F687" s="79"/>
      <c r="G687" s="70" t="str">
        <f t="shared" si="3131"/>
        <v/>
      </c>
      <c r="H687" s="76" t="str">
        <f t="shared" ref="H687" si="3226">IF(D687="","",AVERAGE(D687:D691))</f>
        <v/>
      </c>
      <c r="I687" s="76" t="str">
        <f t="shared" ref="I687" si="3227">IF(D687="","",_xlfn.STDEV.S(D687:D691))</f>
        <v/>
      </c>
      <c r="J687" s="76" t="str">
        <f t="shared" si="3134"/>
        <v/>
      </c>
      <c r="K687" s="131" t="str">
        <f>IF(D687="","",D687*'Table 2'!D687)</f>
        <v/>
      </c>
      <c r="L687" s="66" t="s">
        <v>23</v>
      </c>
      <c r="M687" s="134" t="str">
        <f>IF(D687="","",F687*'Table 2'!D687)</f>
        <v/>
      </c>
      <c r="N687" s="70" t="str">
        <f t="shared" si="3135"/>
        <v/>
      </c>
      <c r="O687" s="15" t="str">
        <f t="shared" ref="O687" si="3228">IF(D687="","",AVERAGE(K687:K691))</f>
        <v/>
      </c>
      <c r="P687" s="15" t="str">
        <f t="shared" ref="P687" si="3229">IF(D687="","",_xlfn.STDEV.S(K687:K691))</f>
        <v/>
      </c>
      <c r="Q687" s="10" t="str">
        <f t="shared" si="3138"/>
        <v/>
      </c>
      <c r="R687" s="137" t="str">
        <f>IF(K687="","",K687/VLOOKUP('Table 3'!A687,'Table 1'!$A$3:$E$999,5,FALSE))</f>
        <v/>
      </c>
      <c r="S687" s="59" t="s">
        <v>23</v>
      </c>
      <c r="T687" s="53" t="str">
        <f>IF(M687="","",M687/VLOOKUP(A687,'Table 1'!$A$3:$E$999,5,FALSE))</f>
        <v/>
      </c>
    </row>
    <row r="688" spans="1:20" s="139" customFormat="1" x14ac:dyDescent="0.2">
      <c r="A688" s="30" t="str">
        <f t="shared" ref="A688" si="3230">IF(A687="","",A687)</f>
        <v/>
      </c>
      <c r="B688" s="30"/>
      <c r="C688" s="30" t="str">
        <f>IF(A688="","",LOOKUP(A688,'Table 1'!$A$3:$A$9999,'Table 1'!$I$3:$I$9999))</f>
        <v/>
      </c>
      <c r="D688" s="121"/>
      <c r="E688" s="68" t="s">
        <v>23</v>
      </c>
      <c r="F688" s="80"/>
      <c r="G688" s="71" t="str">
        <f t="shared" si="3131"/>
        <v/>
      </c>
      <c r="H688" s="77" t="str">
        <f t="shared" ref="H688" si="3231">IF(D688="","",AVERAGE(D687:D691))</f>
        <v/>
      </c>
      <c r="I688" s="94" t="str">
        <f t="shared" ref="I688" si="3232">IF(D688="","",_xlfn.STDEV.S(D687:D691))</f>
        <v/>
      </c>
      <c r="J688" s="77" t="str">
        <f t="shared" si="3134"/>
        <v/>
      </c>
      <c r="K688" s="132" t="str">
        <f>IF(D688="","",D688*'Table 2'!D688)</f>
        <v/>
      </c>
      <c r="L688" s="68" t="s">
        <v>23</v>
      </c>
      <c r="M688" s="135" t="str">
        <f>IF(D688="","",F688*'Table 2'!D688)</f>
        <v/>
      </c>
      <c r="N688" s="71" t="str">
        <f t="shared" si="3135"/>
        <v/>
      </c>
      <c r="O688" s="14" t="str">
        <f t="shared" ref="O688" si="3233">IF(D688="","",AVERAGE(K687:K691))</f>
        <v/>
      </c>
      <c r="P688" s="73" t="str">
        <f t="shared" ref="P688" si="3234">IF(D688="","",_xlfn.STDEV.S(K687:K691))</f>
        <v/>
      </c>
      <c r="Q688" s="9" t="str">
        <f t="shared" si="3138"/>
        <v/>
      </c>
      <c r="R688" s="126" t="str">
        <f>IF(K688="","",K688/VLOOKUP('Table 3'!A688,'Table 1'!$A$3:$E$999,5,FALSE))</f>
        <v/>
      </c>
      <c r="S688" s="58" t="s">
        <v>23</v>
      </c>
      <c r="T688" s="52" t="str">
        <f>IF(M688="","",M688/VLOOKUP(A688,'Table 1'!$A$3:$E$999,5,FALSE))</f>
        <v/>
      </c>
    </row>
    <row r="689" spans="1:20" s="139" customFormat="1" x14ac:dyDescent="0.2">
      <c r="A689" s="30" t="str">
        <f t="shared" ref="A689" si="3235">IF(A687="","",A687)</f>
        <v/>
      </c>
      <c r="B689" s="30"/>
      <c r="C689" s="30" t="str">
        <f>IF(A689="","",LOOKUP(A689,'Table 1'!$A$3:$A$9999,'Table 1'!$I$3:$I$9999))</f>
        <v/>
      </c>
      <c r="D689" s="121"/>
      <c r="E689" s="68" t="s">
        <v>23</v>
      </c>
      <c r="F689" s="80"/>
      <c r="G689" s="71" t="str">
        <f t="shared" si="3131"/>
        <v/>
      </c>
      <c r="H689" s="77" t="str">
        <f t="shared" ref="H689" si="3236">IF(D689="","",AVERAGE(D687:D691))</f>
        <v/>
      </c>
      <c r="I689" s="94" t="str">
        <f t="shared" ref="I689" si="3237">IF(D689="","",_xlfn.STDEV.S(D687:D691))</f>
        <v/>
      </c>
      <c r="J689" s="77" t="str">
        <f t="shared" si="3134"/>
        <v/>
      </c>
      <c r="K689" s="132" t="str">
        <f>IF(D689="","",D689*'Table 2'!D689)</f>
        <v/>
      </c>
      <c r="L689" s="68" t="s">
        <v>23</v>
      </c>
      <c r="M689" s="135" t="str">
        <f>IF(D689="","",F689*'Table 2'!D689)</f>
        <v/>
      </c>
      <c r="N689" s="71" t="str">
        <f t="shared" si="3135"/>
        <v/>
      </c>
      <c r="O689" s="14" t="str">
        <f t="shared" ref="O689" si="3238">IF(D689="","",AVERAGE(K687:K691))</f>
        <v/>
      </c>
      <c r="P689" s="73" t="str">
        <f t="shared" ref="P689" si="3239">IF(D689="","",_xlfn.STDEV.S(K687:K691))</f>
        <v/>
      </c>
      <c r="Q689" s="9" t="str">
        <f t="shared" si="3138"/>
        <v/>
      </c>
      <c r="R689" s="126" t="str">
        <f>IF(K689="","",K689/VLOOKUP('Table 3'!A689,'Table 1'!$A$3:$E$999,5,FALSE))</f>
        <v/>
      </c>
      <c r="S689" s="58" t="s">
        <v>23</v>
      </c>
      <c r="T689" s="52" t="str">
        <f>IF(M689="","",M689/VLOOKUP(A689,'Table 1'!$A$3:$E$999,5,FALSE))</f>
        <v/>
      </c>
    </row>
    <row r="690" spans="1:20" s="139" customFormat="1" x14ac:dyDescent="0.2">
      <c r="A690" s="30" t="str">
        <f t="shared" ref="A690" si="3240">IF(A687="","",A687)</f>
        <v/>
      </c>
      <c r="B690" s="30"/>
      <c r="C690" s="30" t="str">
        <f>IF(A690="","",LOOKUP(A690,'Table 1'!$A$3:$A$9999,'Table 1'!$I$3:$I$9999))</f>
        <v/>
      </c>
      <c r="D690" s="121"/>
      <c r="E690" s="68" t="s">
        <v>23</v>
      </c>
      <c r="F690" s="80"/>
      <c r="G690" s="71" t="str">
        <f t="shared" si="3131"/>
        <v/>
      </c>
      <c r="H690" s="77" t="str">
        <f t="shared" ref="H690" si="3241">IF(D690="","",AVERAGE(D687:D691))</f>
        <v/>
      </c>
      <c r="I690" s="94" t="str">
        <f t="shared" ref="I690" si="3242">IF(D690="","",_xlfn.STDEV.S(D687:D691))</f>
        <v/>
      </c>
      <c r="J690" s="77" t="str">
        <f t="shared" si="3134"/>
        <v/>
      </c>
      <c r="K690" s="132" t="str">
        <f>IF(D690="","",D690*'Table 2'!D690)</f>
        <v/>
      </c>
      <c r="L690" s="68" t="s">
        <v>23</v>
      </c>
      <c r="M690" s="135" t="str">
        <f>IF(D690="","",F690*'Table 2'!D690)</f>
        <v/>
      </c>
      <c r="N690" s="71" t="str">
        <f t="shared" si="3135"/>
        <v/>
      </c>
      <c r="O690" s="14" t="str">
        <f t="shared" ref="O690" si="3243">IF(D690="","",AVERAGE(K687:K691))</f>
        <v/>
      </c>
      <c r="P690" s="73" t="str">
        <f t="shared" ref="P690" si="3244">IF(D690="","",_xlfn.STDEV.S(K687:K691))</f>
        <v/>
      </c>
      <c r="Q690" s="9" t="str">
        <f t="shared" si="3138"/>
        <v/>
      </c>
      <c r="R690" s="126" t="str">
        <f>IF(K690="","",K690/VLOOKUP('Table 3'!A690,'Table 1'!$A$3:$E$999,5,FALSE))</f>
        <v/>
      </c>
      <c r="S690" s="58" t="s">
        <v>23</v>
      </c>
      <c r="T690" s="52" t="str">
        <f>IF(M690="","",M690/VLOOKUP(A690,'Table 1'!$A$3:$E$999,5,FALSE))</f>
        <v/>
      </c>
    </row>
    <row r="691" spans="1:20" s="139" customFormat="1" ht="16" thickBot="1" x14ac:dyDescent="0.25">
      <c r="A691" s="29" t="str">
        <f t="shared" ref="A691" si="3245">IF(A687="","",A687)</f>
        <v/>
      </c>
      <c r="B691" s="29"/>
      <c r="C691" s="29" t="str">
        <f>IF(A691="","",LOOKUP(A691,'Table 1'!$A$3:$A$9999,'Table 1'!$I$3:$I$9999))</f>
        <v/>
      </c>
      <c r="D691" s="122"/>
      <c r="E691" s="67" t="s">
        <v>23</v>
      </c>
      <c r="F691" s="81"/>
      <c r="G691" s="72" t="str">
        <f t="shared" si="3131"/>
        <v/>
      </c>
      <c r="H691" s="78" t="str">
        <f t="shared" ref="H691" si="3246">IF(D691="","",AVERAGE(D687:D691))</f>
        <v/>
      </c>
      <c r="I691" s="93" t="str">
        <f t="shared" ref="I691" si="3247">IF(D691="","",_xlfn.STDEV.S(D687:D691))</f>
        <v/>
      </c>
      <c r="J691" s="78" t="str">
        <f t="shared" si="3134"/>
        <v/>
      </c>
      <c r="K691" s="133" t="str">
        <f>IF(D691="","",D691*'Table 2'!D691)</f>
        <v/>
      </c>
      <c r="L691" s="67" t="s">
        <v>23</v>
      </c>
      <c r="M691" s="136" t="str">
        <f>IF(D691="","",F691*'Table 2'!D691)</f>
        <v/>
      </c>
      <c r="N691" s="72" t="str">
        <f t="shared" si="3135"/>
        <v/>
      </c>
      <c r="O691" s="13" t="str">
        <f t="shared" ref="O691" si="3248">IF(D691="","",AVERAGE(K687:K691))</f>
        <v/>
      </c>
      <c r="P691" s="74" t="str">
        <f t="shared" ref="P691" si="3249">IF(D691="","",_xlfn.STDEV.S(K687:K691))</f>
        <v/>
      </c>
      <c r="Q691" s="8" t="str">
        <f t="shared" si="3138"/>
        <v/>
      </c>
      <c r="R691" s="127" t="str">
        <f>IF(K691="","",K691/VLOOKUP('Table 3'!A691,'Table 1'!$A$3:$E$999,5,FALSE))</f>
        <v/>
      </c>
      <c r="S691" s="57" t="s">
        <v>23</v>
      </c>
      <c r="T691" s="51" t="str">
        <f>IF(M691="","",M691/VLOOKUP(A691,'Table 1'!$A$3:$E$999,5,FALSE))</f>
        <v/>
      </c>
    </row>
    <row r="692" spans="1:20" s="139" customFormat="1" x14ac:dyDescent="0.2">
      <c r="A692" s="113"/>
      <c r="B692" s="113"/>
      <c r="C692" s="31" t="str">
        <f>IF(A692="","",LOOKUP(A692,'Table 1'!$A$3:$A$9999,'Table 1'!$I$3:$I$9999))</f>
        <v/>
      </c>
      <c r="D692" s="120"/>
      <c r="E692" s="66" t="s">
        <v>23</v>
      </c>
      <c r="F692" s="79"/>
      <c r="G692" s="70" t="str">
        <f t="shared" si="3131"/>
        <v/>
      </c>
      <c r="H692" s="76" t="str">
        <f t="shared" ref="H692" si="3250">IF(D692="","",AVERAGE(D692:D696))</f>
        <v/>
      </c>
      <c r="I692" s="76" t="str">
        <f t="shared" ref="I692" si="3251">IF(D692="","",_xlfn.STDEV.S(D692:D696))</f>
        <v/>
      </c>
      <c r="J692" s="76" t="str">
        <f t="shared" si="3134"/>
        <v/>
      </c>
      <c r="K692" s="131" t="str">
        <f>IF(D692="","",D692*'Table 2'!D692)</f>
        <v/>
      </c>
      <c r="L692" s="66" t="s">
        <v>23</v>
      </c>
      <c r="M692" s="134" t="str">
        <f>IF(D692="","",F692*'Table 2'!D692)</f>
        <v/>
      </c>
      <c r="N692" s="70" t="str">
        <f t="shared" si="3135"/>
        <v/>
      </c>
      <c r="O692" s="15" t="str">
        <f t="shared" ref="O692" si="3252">IF(D692="","",AVERAGE(K692:K696))</f>
        <v/>
      </c>
      <c r="P692" s="15" t="str">
        <f t="shared" ref="P692" si="3253">IF(D692="","",_xlfn.STDEV.S(K692:K696))</f>
        <v/>
      </c>
      <c r="Q692" s="10" t="str">
        <f t="shared" si="3138"/>
        <v/>
      </c>
      <c r="R692" s="137" t="str">
        <f>IF(K692="","",K692/VLOOKUP('Table 3'!A692,'Table 1'!$A$3:$E$999,5,FALSE))</f>
        <v/>
      </c>
      <c r="S692" s="59" t="s">
        <v>23</v>
      </c>
      <c r="T692" s="53" t="str">
        <f>IF(M692="","",M692/VLOOKUP(A692,'Table 1'!$A$3:$E$999,5,FALSE))</f>
        <v/>
      </c>
    </row>
    <row r="693" spans="1:20" s="139" customFormat="1" x14ac:dyDescent="0.2">
      <c r="A693" s="30" t="str">
        <f t="shared" ref="A693" si="3254">IF(A692="","",A692)</f>
        <v/>
      </c>
      <c r="B693" s="30"/>
      <c r="C693" s="30" t="str">
        <f>IF(A693="","",LOOKUP(A693,'Table 1'!$A$3:$A$9999,'Table 1'!$I$3:$I$9999))</f>
        <v/>
      </c>
      <c r="D693" s="121"/>
      <c r="E693" s="68" t="s">
        <v>23</v>
      </c>
      <c r="F693" s="80"/>
      <c r="G693" s="71" t="str">
        <f t="shared" si="3131"/>
        <v/>
      </c>
      <c r="H693" s="77" t="str">
        <f t="shared" ref="H693" si="3255">IF(D693="","",AVERAGE(D692:D696))</f>
        <v/>
      </c>
      <c r="I693" s="94" t="str">
        <f t="shared" ref="I693" si="3256">IF(D693="","",_xlfn.STDEV.S(D692:D696))</f>
        <v/>
      </c>
      <c r="J693" s="77" t="str">
        <f t="shared" si="3134"/>
        <v/>
      </c>
      <c r="K693" s="132" t="str">
        <f>IF(D693="","",D693*'Table 2'!D693)</f>
        <v/>
      </c>
      <c r="L693" s="68" t="s">
        <v>23</v>
      </c>
      <c r="M693" s="135" t="str">
        <f>IF(D693="","",F693*'Table 2'!D693)</f>
        <v/>
      </c>
      <c r="N693" s="71" t="str">
        <f t="shared" si="3135"/>
        <v/>
      </c>
      <c r="O693" s="14" t="str">
        <f t="shared" ref="O693" si="3257">IF(D693="","",AVERAGE(K692:K696))</f>
        <v/>
      </c>
      <c r="P693" s="73" t="str">
        <f t="shared" ref="P693" si="3258">IF(D693="","",_xlfn.STDEV.S(K692:K696))</f>
        <v/>
      </c>
      <c r="Q693" s="9" t="str">
        <f t="shared" si="3138"/>
        <v/>
      </c>
      <c r="R693" s="126" t="str">
        <f>IF(K693="","",K693/VLOOKUP('Table 3'!A693,'Table 1'!$A$3:$E$999,5,FALSE))</f>
        <v/>
      </c>
      <c r="S693" s="58" t="s">
        <v>23</v>
      </c>
      <c r="T693" s="52" t="str">
        <f>IF(M693="","",M693/VLOOKUP(A693,'Table 1'!$A$3:$E$999,5,FALSE))</f>
        <v/>
      </c>
    </row>
    <row r="694" spans="1:20" s="139" customFormat="1" x14ac:dyDescent="0.2">
      <c r="A694" s="30" t="str">
        <f t="shared" ref="A694" si="3259">IF(A692="","",A692)</f>
        <v/>
      </c>
      <c r="B694" s="30"/>
      <c r="C694" s="30" t="str">
        <f>IF(A694="","",LOOKUP(A694,'Table 1'!$A$3:$A$9999,'Table 1'!$I$3:$I$9999))</f>
        <v/>
      </c>
      <c r="D694" s="121"/>
      <c r="E694" s="68" t="s">
        <v>23</v>
      </c>
      <c r="F694" s="80"/>
      <c r="G694" s="71" t="str">
        <f t="shared" si="3131"/>
        <v/>
      </c>
      <c r="H694" s="77" t="str">
        <f t="shared" ref="H694" si="3260">IF(D694="","",AVERAGE(D692:D696))</f>
        <v/>
      </c>
      <c r="I694" s="94" t="str">
        <f t="shared" ref="I694" si="3261">IF(D694="","",_xlfn.STDEV.S(D692:D696))</f>
        <v/>
      </c>
      <c r="J694" s="77" t="str">
        <f t="shared" si="3134"/>
        <v/>
      </c>
      <c r="K694" s="132" t="str">
        <f>IF(D694="","",D694*'Table 2'!D694)</f>
        <v/>
      </c>
      <c r="L694" s="68" t="s">
        <v>23</v>
      </c>
      <c r="M694" s="135" t="str">
        <f>IF(D694="","",F694*'Table 2'!D694)</f>
        <v/>
      </c>
      <c r="N694" s="71" t="str">
        <f t="shared" si="3135"/>
        <v/>
      </c>
      <c r="O694" s="14" t="str">
        <f t="shared" ref="O694" si="3262">IF(D694="","",AVERAGE(K692:K696))</f>
        <v/>
      </c>
      <c r="P694" s="73" t="str">
        <f t="shared" ref="P694" si="3263">IF(D694="","",_xlfn.STDEV.S(K692:K696))</f>
        <v/>
      </c>
      <c r="Q694" s="9" t="str">
        <f t="shared" si="3138"/>
        <v/>
      </c>
      <c r="R694" s="126" t="str">
        <f>IF(K694="","",K694/VLOOKUP('Table 3'!A694,'Table 1'!$A$3:$E$999,5,FALSE))</f>
        <v/>
      </c>
      <c r="S694" s="58" t="s">
        <v>23</v>
      </c>
      <c r="T694" s="52" t="str">
        <f>IF(M694="","",M694/VLOOKUP(A694,'Table 1'!$A$3:$E$999,5,FALSE))</f>
        <v/>
      </c>
    </row>
    <row r="695" spans="1:20" s="139" customFormat="1" x14ac:dyDescent="0.2">
      <c r="A695" s="30" t="str">
        <f t="shared" ref="A695" si="3264">IF(A692="","",A692)</f>
        <v/>
      </c>
      <c r="B695" s="30"/>
      <c r="C695" s="30" t="str">
        <f>IF(A695="","",LOOKUP(A695,'Table 1'!$A$3:$A$9999,'Table 1'!$I$3:$I$9999))</f>
        <v/>
      </c>
      <c r="D695" s="121"/>
      <c r="E695" s="68" t="s">
        <v>23</v>
      </c>
      <c r="F695" s="80"/>
      <c r="G695" s="71" t="str">
        <f t="shared" si="3131"/>
        <v/>
      </c>
      <c r="H695" s="77" t="str">
        <f t="shared" ref="H695" si="3265">IF(D695="","",AVERAGE(D692:D696))</f>
        <v/>
      </c>
      <c r="I695" s="94" t="str">
        <f t="shared" ref="I695" si="3266">IF(D695="","",_xlfn.STDEV.S(D692:D696))</f>
        <v/>
      </c>
      <c r="J695" s="77" t="str">
        <f t="shared" si="3134"/>
        <v/>
      </c>
      <c r="K695" s="132" t="str">
        <f>IF(D695="","",D695*'Table 2'!D695)</f>
        <v/>
      </c>
      <c r="L695" s="68" t="s">
        <v>23</v>
      </c>
      <c r="M695" s="135" t="str">
        <f>IF(D695="","",F695*'Table 2'!D695)</f>
        <v/>
      </c>
      <c r="N695" s="71" t="str">
        <f t="shared" si="3135"/>
        <v/>
      </c>
      <c r="O695" s="14" t="str">
        <f t="shared" ref="O695" si="3267">IF(D695="","",AVERAGE(K692:K696))</f>
        <v/>
      </c>
      <c r="P695" s="73" t="str">
        <f t="shared" ref="P695" si="3268">IF(D695="","",_xlfn.STDEV.S(K692:K696))</f>
        <v/>
      </c>
      <c r="Q695" s="9" t="str">
        <f t="shared" si="3138"/>
        <v/>
      </c>
      <c r="R695" s="126" t="str">
        <f>IF(K695="","",K695/VLOOKUP('Table 3'!A695,'Table 1'!$A$3:$E$999,5,FALSE))</f>
        <v/>
      </c>
      <c r="S695" s="58" t="s">
        <v>23</v>
      </c>
      <c r="T695" s="52" t="str">
        <f>IF(M695="","",M695/VLOOKUP(A695,'Table 1'!$A$3:$E$999,5,FALSE))</f>
        <v/>
      </c>
    </row>
    <row r="696" spans="1:20" s="139" customFormat="1" ht="16" thickBot="1" x14ac:dyDescent="0.25">
      <c r="A696" s="29" t="str">
        <f t="shared" ref="A696" si="3269">IF(A692="","",A692)</f>
        <v/>
      </c>
      <c r="B696" s="29"/>
      <c r="C696" s="29" t="str">
        <f>IF(A696="","",LOOKUP(A696,'Table 1'!$A$3:$A$9999,'Table 1'!$I$3:$I$9999))</f>
        <v/>
      </c>
      <c r="D696" s="122"/>
      <c r="E696" s="67" t="s">
        <v>23</v>
      </c>
      <c r="F696" s="81"/>
      <c r="G696" s="72" t="str">
        <f t="shared" si="3131"/>
        <v/>
      </c>
      <c r="H696" s="78" t="str">
        <f t="shared" ref="H696" si="3270">IF(D696="","",AVERAGE(D692:D696))</f>
        <v/>
      </c>
      <c r="I696" s="93" t="str">
        <f t="shared" ref="I696" si="3271">IF(D696="","",_xlfn.STDEV.S(D692:D696))</f>
        <v/>
      </c>
      <c r="J696" s="78" t="str">
        <f t="shared" si="3134"/>
        <v/>
      </c>
      <c r="K696" s="133" t="str">
        <f>IF(D696="","",D696*'Table 2'!D696)</f>
        <v/>
      </c>
      <c r="L696" s="67" t="s">
        <v>23</v>
      </c>
      <c r="M696" s="136" t="str">
        <f>IF(D696="","",F696*'Table 2'!D696)</f>
        <v/>
      </c>
      <c r="N696" s="72" t="str">
        <f t="shared" si="3135"/>
        <v/>
      </c>
      <c r="O696" s="13" t="str">
        <f t="shared" ref="O696" si="3272">IF(D696="","",AVERAGE(K692:K696))</f>
        <v/>
      </c>
      <c r="P696" s="74" t="str">
        <f t="shared" ref="P696" si="3273">IF(D696="","",_xlfn.STDEV.S(K692:K696))</f>
        <v/>
      </c>
      <c r="Q696" s="8" t="str">
        <f t="shared" si="3138"/>
        <v/>
      </c>
      <c r="R696" s="127" t="str">
        <f>IF(K696="","",K696/VLOOKUP('Table 3'!A696,'Table 1'!$A$3:$E$999,5,FALSE))</f>
        <v/>
      </c>
      <c r="S696" s="57" t="s">
        <v>23</v>
      </c>
      <c r="T696" s="51" t="str">
        <f>IF(M696="","",M696/VLOOKUP(A696,'Table 1'!$A$3:$E$999,5,FALSE))</f>
        <v/>
      </c>
    </row>
    <row r="697" spans="1:20" s="139" customFormat="1" x14ac:dyDescent="0.2">
      <c r="A697" s="113"/>
      <c r="B697" s="113"/>
      <c r="C697" s="31" t="str">
        <f>IF(A697="","",LOOKUP(A697,'Table 1'!$A$3:$A$9999,'Table 1'!$I$3:$I$9999))</f>
        <v/>
      </c>
      <c r="D697" s="120"/>
      <c r="E697" s="66" t="s">
        <v>23</v>
      </c>
      <c r="F697" s="79"/>
      <c r="G697" s="70" t="str">
        <f t="shared" si="3131"/>
        <v/>
      </c>
      <c r="H697" s="76" t="str">
        <f t="shared" ref="H697" si="3274">IF(D697="","",AVERAGE(D697:D701))</f>
        <v/>
      </c>
      <c r="I697" s="76" t="str">
        <f t="shared" ref="I697" si="3275">IF(D697="","",_xlfn.STDEV.S(D697:D701))</f>
        <v/>
      </c>
      <c r="J697" s="76" t="str">
        <f t="shared" si="3134"/>
        <v/>
      </c>
      <c r="K697" s="131" t="str">
        <f>IF(D697="","",D697*'Table 2'!D697)</f>
        <v/>
      </c>
      <c r="L697" s="66" t="s">
        <v>23</v>
      </c>
      <c r="M697" s="134" t="str">
        <f>IF(D697="","",F697*'Table 2'!D697)</f>
        <v/>
      </c>
      <c r="N697" s="70" t="str">
        <f t="shared" si="3135"/>
        <v/>
      </c>
      <c r="O697" s="15" t="str">
        <f t="shared" ref="O697" si="3276">IF(D697="","",AVERAGE(K697:K701))</f>
        <v/>
      </c>
      <c r="P697" s="15" t="str">
        <f t="shared" ref="P697" si="3277">IF(D697="","",_xlfn.STDEV.S(K697:K701))</f>
        <v/>
      </c>
      <c r="Q697" s="10" t="str">
        <f t="shared" si="3138"/>
        <v/>
      </c>
      <c r="R697" s="137" t="str">
        <f>IF(K697="","",K697/VLOOKUP('Table 3'!A697,'Table 1'!$A$3:$E$999,5,FALSE))</f>
        <v/>
      </c>
      <c r="S697" s="59" t="s">
        <v>23</v>
      </c>
      <c r="T697" s="53" t="str">
        <f>IF(M697="","",M697/VLOOKUP(A697,'Table 1'!$A$3:$E$999,5,FALSE))</f>
        <v/>
      </c>
    </row>
    <row r="698" spans="1:20" s="139" customFormat="1" x14ac:dyDescent="0.2">
      <c r="A698" s="30" t="str">
        <f t="shared" ref="A698" si="3278">IF(A697="","",A697)</f>
        <v/>
      </c>
      <c r="B698" s="30"/>
      <c r="C698" s="30" t="str">
        <f>IF(A698="","",LOOKUP(A698,'Table 1'!$A$3:$A$9999,'Table 1'!$I$3:$I$9999))</f>
        <v/>
      </c>
      <c r="D698" s="121"/>
      <c r="E698" s="68" t="s">
        <v>23</v>
      </c>
      <c r="F698" s="80"/>
      <c r="G698" s="71" t="str">
        <f t="shared" si="3131"/>
        <v/>
      </c>
      <c r="H698" s="77" t="str">
        <f t="shared" ref="H698" si="3279">IF(D698="","",AVERAGE(D697:D701))</f>
        <v/>
      </c>
      <c r="I698" s="94" t="str">
        <f t="shared" ref="I698" si="3280">IF(D698="","",_xlfn.STDEV.S(D697:D701))</f>
        <v/>
      </c>
      <c r="J698" s="77" t="str">
        <f t="shared" si="3134"/>
        <v/>
      </c>
      <c r="K698" s="132" t="str">
        <f>IF(D698="","",D698*'Table 2'!D698)</f>
        <v/>
      </c>
      <c r="L698" s="68" t="s">
        <v>23</v>
      </c>
      <c r="M698" s="135" t="str">
        <f>IF(D698="","",F698*'Table 2'!D698)</f>
        <v/>
      </c>
      <c r="N698" s="71" t="str">
        <f t="shared" si="3135"/>
        <v/>
      </c>
      <c r="O698" s="14" t="str">
        <f t="shared" ref="O698" si="3281">IF(D698="","",AVERAGE(K697:K701))</f>
        <v/>
      </c>
      <c r="P698" s="73" t="str">
        <f t="shared" ref="P698" si="3282">IF(D698="","",_xlfn.STDEV.S(K697:K701))</f>
        <v/>
      </c>
      <c r="Q698" s="9" t="str">
        <f t="shared" si="3138"/>
        <v/>
      </c>
      <c r="R698" s="126" t="str">
        <f>IF(K698="","",K698/VLOOKUP('Table 3'!A698,'Table 1'!$A$3:$E$999,5,FALSE))</f>
        <v/>
      </c>
      <c r="S698" s="58" t="s">
        <v>23</v>
      </c>
      <c r="T698" s="52" t="str">
        <f>IF(M698="","",M698/VLOOKUP(A698,'Table 1'!$A$3:$E$999,5,FALSE))</f>
        <v/>
      </c>
    </row>
    <row r="699" spans="1:20" s="139" customFormat="1" x14ac:dyDescent="0.2">
      <c r="A699" s="30" t="str">
        <f t="shared" ref="A699" si="3283">IF(A697="","",A697)</f>
        <v/>
      </c>
      <c r="B699" s="30"/>
      <c r="C699" s="30" t="str">
        <f>IF(A699="","",LOOKUP(A699,'Table 1'!$A$3:$A$9999,'Table 1'!$I$3:$I$9999))</f>
        <v/>
      </c>
      <c r="D699" s="121"/>
      <c r="E699" s="68" t="s">
        <v>23</v>
      </c>
      <c r="F699" s="80"/>
      <c r="G699" s="71" t="str">
        <f t="shared" si="3131"/>
        <v/>
      </c>
      <c r="H699" s="77" t="str">
        <f t="shared" ref="H699" si="3284">IF(D699="","",AVERAGE(D697:D701))</f>
        <v/>
      </c>
      <c r="I699" s="94" t="str">
        <f t="shared" ref="I699" si="3285">IF(D699="","",_xlfn.STDEV.S(D697:D701))</f>
        <v/>
      </c>
      <c r="J699" s="77" t="str">
        <f t="shared" si="3134"/>
        <v/>
      </c>
      <c r="K699" s="132" t="str">
        <f>IF(D699="","",D699*'Table 2'!D699)</f>
        <v/>
      </c>
      <c r="L699" s="68" t="s">
        <v>23</v>
      </c>
      <c r="M699" s="135" t="str">
        <f>IF(D699="","",F699*'Table 2'!D699)</f>
        <v/>
      </c>
      <c r="N699" s="71" t="str">
        <f t="shared" si="3135"/>
        <v/>
      </c>
      <c r="O699" s="14" t="str">
        <f t="shared" ref="O699" si="3286">IF(D699="","",AVERAGE(K697:K701))</f>
        <v/>
      </c>
      <c r="P699" s="73" t="str">
        <f t="shared" ref="P699" si="3287">IF(D699="","",_xlfn.STDEV.S(K697:K701))</f>
        <v/>
      </c>
      <c r="Q699" s="9" t="str">
        <f t="shared" si="3138"/>
        <v/>
      </c>
      <c r="R699" s="126" t="str">
        <f>IF(K699="","",K699/VLOOKUP('Table 3'!A699,'Table 1'!$A$3:$E$999,5,FALSE))</f>
        <v/>
      </c>
      <c r="S699" s="58" t="s">
        <v>23</v>
      </c>
      <c r="T699" s="52" t="str">
        <f>IF(M699="","",M699/VLOOKUP(A699,'Table 1'!$A$3:$E$999,5,FALSE))</f>
        <v/>
      </c>
    </row>
    <row r="700" spans="1:20" s="139" customFormat="1" x14ac:dyDescent="0.2">
      <c r="A700" s="30" t="str">
        <f t="shared" ref="A700" si="3288">IF(A697="","",A697)</f>
        <v/>
      </c>
      <c r="B700" s="30"/>
      <c r="C700" s="30" t="str">
        <f>IF(A700="","",LOOKUP(A700,'Table 1'!$A$3:$A$9999,'Table 1'!$I$3:$I$9999))</f>
        <v/>
      </c>
      <c r="D700" s="121"/>
      <c r="E700" s="68" t="s">
        <v>23</v>
      </c>
      <c r="F700" s="80"/>
      <c r="G700" s="71" t="str">
        <f t="shared" si="3131"/>
        <v/>
      </c>
      <c r="H700" s="77" t="str">
        <f t="shared" ref="H700" si="3289">IF(D700="","",AVERAGE(D697:D701))</f>
        <v/>
      </c>
      <c r="I700" s="94" t="str">
        <f t="shared" ref="I700" si="3290">IF(D700="","",_xlfn.STDEV.S(D697:D701))</f>
        <v/>
      </c>
      <c r="J700" s="77" t="str">
        <f t="shared" si="3134"/>
        <v/>
      </c>
      <c r="K700" s="132" t="str">
        <f>IF(D700="","",D700*'Table 2'!D700)</f>
        <v/>
      </c>
      <c r="L700" s="68" t="s">
        <v>23</v>
      </c>
      <c r="M700" s="135" t="str">
        <f>IF(D700="","",F700*'Table 2'!D700)</f>
        <v/>
      </c>
      <c r="N700" s="71" t="str">
        <f t="shared" si="3135"/>
        <v/>
      </c>
      <c r="O700" s="14" t="str">
        <f t="shared" ref="O700" si="3291">IF(D700="","",AVERAGE(K697:K701))</f>
        <v/>
      </c>
      <c r="P700" s="73" t="str">
        <f t="shared" ref="P700" si="3292">IF(D700="","",_xlfn.STDEV.S(K697:K701))</f>
        <v/>
      </c>
      <c r="Q700" s="9" t="str">
        <f t="shared" si="3138"/>
        <v/>
      </c>
      <c r="R700" s="126" t="str">
        <f>IF(K700="","",K700/VLOOKUP('Table 3'!A700,'Table 1'!$A$3:$E$999,5,FALSE))</f>
        <v/>
      </c>
      <c r="S700" s="58" t="s">
        <v>23</v>
      </c>
      <c r="T700" s="52" t="str">
        <f>IF(M700="","",M700/VLOOKUP(A700,'Table 1'!$A$3:$E$999,5,FALSE))</f>
        <v/>
      </c>
    </row>
    <row r="701" spans="1:20" s="139" customFormat="1" ht="16" thickBot="1" x14ac:dyDescent="0.25">
      <c r="A701" s="29" t="str">
        <f t="shared" ref="A701" si="3293">IF(A697="","",A697)</f>
        <v/>
      </c>
      <c r="B701" s="29"/>
      <c r="C701" s="29" t="str">
        <f>IF(A701="","",LOOKUP(A701,'Table 1'!$A$3:$A$9999,'Table 1'!$I$3:$I$9999))</f>
        <v/>
      </c>
      <c r="D701" s="122"/>
      <c r="E701" s="67" t="s">
        <v>23</v>
      </c>
      <c r="F701" s="81"/>
      <c r="G701" s="72" t="str">
        <f t="shared" si="3131"/>
        <v/>
      </c>
      <c r="H701" s="78" t="str">
        <f t="shared" ref="H701" si="3294">IF(D701="","",AVERAGE(D697:D701))</f>
        <v/>
      </c>
      <c r="I701" s="93" t="str">
        <f t="shared" ref="I701" si="3295">IF(D701="","",_xlfn.STDEV.S(D697:D701))</f>
        <v/>
      </c>
      <c r="J701" s="78" t="str">
        <f t="shared" si="3134"/>
        <v/>
      </c>
      <c r="K701" s="133" t="str">
        <f>IF(D701="","",D701*'Table 2'!D701)</f>
        <v/>
      </c>
      <c r="L701" s="67" t="s">
        <v>23</v>
      </c>
      <c r="M701" s="136" t="str">
        <f>IF(D701="","",F701*'Table 2'!D701)</f>
        <v/>
      </c>
      <c r="N701" s="72" t="str">
        <f t="shared" si="3135"/>
        <v/>
      </c>
      <c r="O701" s="13" t="str">
        <f t="shared" ref="O701" si="3296">IF(D701="","",AVERAGE(K697:K701))</f>
        <v/>
      </c>
      <c r="P701" s="74" t="str">
        <f t="shared" ref="P701" si="3297">IF(D701="","",_xlfn.STDEV.S(K697:K701))</f>
        <v/>
      </c>
      <c r="Q701" s="8" t="str">
        <f t="shared" si="3138"/>
        <v/>
      </c>
      <c r="R701" s="127" t="str">
        <f>IF(K701="","",K701/VLOOKUP('Table 3'!A701,'Table 1'!$A$3:$E$999,5,FALSE))</f>
        <v/>
      </c>
      <c r="S701" s="57" t="s">
        <v>23</v>
      </c>
      <c r="T701" s="51" t="str">
        <f>IF(M701="","",M701/VLOOKUP(A701,'Table 1'!$A$3:$E$999,5,FALSE))</f>
        <v/>
      </c>
    </row>
    <row r="702" spans="1:20" s="139" customFormat="1" x14ac:dyDescent="0.2">
      <c r="A702" s="113"/>
      <c r="B702" s="113"/>
      <c r="C702" s="31" t="str">
        <f>IF(A702="","",LOOKUP(A702,'Table 1'!$A$3:$A$9999,'Table 1'!$I$3:$I$9999))</f>
        <v/>
      </c>
      <c r="D702" s="120"/>
      <c r="E702" s="66" t="s">
        <v>23</v>
      </c>
      <c r="F702" s="79"/>
      <c r="G702" s="70" t="str">
        <f t="shared" si="3131"/>
        <v/>
      </c>
      <c r="H702" s="76" t="str">
        <f t="shared" ref="H702" si="3298">IF(D702="","",AVERAGE(D702:D706))</f>
        <v/>
      </c>
      <c r="I702" s="76" t="str">
        <f t="shared" ref="I702" si="3299">IF(D702="","",_xlfn.STDEV.S(D702:D706))</f>
        <v/>
      </c>
      <c r="J702" s="76" t="str">
        <f t="shared" si="3134"/>
        <v/>
      </c>
      <c r="K702" s="131" t="str">
        <f>IF(D702="","",D702*'Table 2'!D702)</f>
        <v/>
      </c>
      <c r="L702" s="66" t="s">
        <v>23</v>
      </c>
      <c r="M702" s="134" t="str">
        <f>IF(D702="","",F702*'Table 2'!D702)</f>
        <v/>
      </c>
      <c r="N702" s="70" t="str">
        <f t="shared" si="3135"/>
        <v/>
      </c>
      <c r="O702" s="15" t="str">
        <f t="shared" ref="O702" si="3300">IF(D702="","",AVERAGE(K702:K706))</f>
        <v/>
      </c>
      <c r="P702" s="15" t="str">
        <f t="shared" ref="P702" si="3301">IF(D702="","",_xlfn.STDEV.S(K702:K706))</f>
        <v/>
      </c>
      <c r="Q702" s="10" t="str">
        <f t="shared" si="3138"/>
        <v/>
      </c>
      <c r="R702" s="137" t="str">
        <f>IF(K702="","",K702/VLOOKUP('Table 3'!A702,'Table 1'!$A$3:$E$999,5,FALSE))</f>
        <v/>
      </c>
      <c r="S702" s="59" t="s">
        <v>23</v>
      </c>
      <c r="T702" s="53" t="str">
        <f>IF(M702="","",M702/VLOOKUP(A702,'Table 1'!$A$3:$E$999,5,FALSE))</f>
        <v/>
      </c>
    </row>
    <row r="703" spans="1:20" s="139" customFormat="1" x14ac:dyDescent="0.2">
      <c r="A703" s="30" t="str">
        <f t="shared" ref="A703" si="3302">IF(A702="","",A702)</f>
        <v/>
      </c>
      <c r="B703" s="30"/>
      <c r="C703" s="30" t="str">
        <f>IF(A703="","",LOOKUP(A703,'Table 1'!$A$3:$A$9999,'Table 1'!$I$3:$I$9999))</f>
        <v/>
      </c>
      <c r="D703" s="121"/>
      <c r="E703" s="68" t="s">
        <v>23</v>
      </c>
      <c r="F703" s="80"/>
      <c r="G703" s="71" t="str">
        <f t="shared" si="3131"/>
        <v/>
      </c>
      <c r="H703" s="77" t="str">
        <f t="shared" ref="H703" si="3303">IF(D703="","",AVERAGE(D702:D706))</f>
        <v/>
      </c>
      <c r="I703" s="94" t="str">
        <f t="shared" ref="I703" si="3304">IF(D703="","",_xlfn.STDEV.S(D702:D706))</f>
        <v/>
      </c>
      <c r="J703" s="77" t="str">
        <f t="shared" si="3134"/>
        <v/>
      </c>
      <c r="K703" s="132" t="str">
        <f>IF(D703="","",D703*'Table 2'!D703)</f>
        <v/>
      </c>
      <c r="L703" s="68" t="s">
        <v>23</v>
      </c>
      <c r="M703" s="135" t="str">
        <f>IF(D703="","",F703*'Table 2'!D703)</f>
        <v/>
      </c>
      <c r="N703" s="71" t="str">
        <f t="shared" si="3135"/>
        <v/>
      </c>
      <c r="O703" s="14" t="str">
        <f t="shared" ref="O703" si="3305">IF(D703="","",AVERAGE(K702:K706))</f>
        <v/>
      </c>
      <c r="P703" s="73" t="str">
        <f t="shared" ref="P703" si="3306">IF(D703="","",_xlfn.STDEV.S(K702:K706))</f>
        <v/>
      </c>
      <c r="Q703" s="9" t="str">
        <f t="shared" si="3138"/>
        <v/>
      </c>
      <c r="R703" s="126" t="str">
        <f>IF(K703="","",K703/VLOOKUP('Table 3'!A703,'Table 1'!$A$3:$E$999,5,FALSE))</f>
        <v/>
      </c>
      <c r="S703" s="58" t="s">
        <v>23</v>
      </c>
      <c r="T703" s="52" t="str">
        <f>IF(M703="","",M703/VLOOKUP(A703,'Table 1'!$A$3:$E$999,5,FALSE))</f>
        <v/>
      </c>
    </row>
    <row r="704" spans="1:20" s="139" customFormat="1" x14ac:dyDescent="0.2">
      <c r="A704" s="30" t="str">
        <f t="shared" ref="A704" si="3307">IF(A702="","",A702)</f>
        <v/>
      </c>
      <c r="B704" s="30"/>
      <c r="C704" s="30" t="str">
        <f>IF(A704="","",LOOKUP(A704,'Table 1'!$A$3:$A$9999,'Table 1'!$I$3:$I$9999))</f>
        <v/>
      </c>
      <c r="D704" s="121"/>
      <c r="E704" s="68" t="s">
        <v>23</v>
      </c>
      <c r="F704" s="80"/>
      <c r="G704" s="71" t="str">
        <f t="shared" si="3131"/>
        <v/>
      </c>
      <c r="H704" s="77" t="str">
        <f t="shared" ref="H704" si="3308">IF(D704="","",AVERAGE(D702:D706))</f>
        <v/>
      </c>
      <c r="I704" s="94" t="str">
        <f t="shared" ref="I704" si="3309">IF(D704="","",_xlfn.STDEV.S(D702:D706))</f>
        <v/>
      </c>
      <c r="J704" s="77" t="str">
        <f t="shared" si="3134"/>
        <v/>
      </c>
      <c r="K704" s="132" t="str">
        <f>IF(D704="","",D704*'Table 2'!D704)</f>
        <v/>
      </c>
      <c r="L704" s="68" t="s">
        <v>23</v>
      </c>
      <c r="M704" s="135" t="str">
        <f>IF(D704="","",F704*'Table 2'!D704)</f>
        <v/>
      </c>
      <c r="N704" s="71" t="str">
        <f t="shared" si="3135"/>
        <v/>
      </c>
      <c r="O704" s="14" t="str">
        <f t="shared" ref="O704" si="3310">IF(D704="","",AVERAGE(K702:K706))</f>
        <v/>
      </c>
      <c r="P704" s="73" t="str">
        <f t="shared" ref="P704" si="3311">IF(D704="","",_xlfn.STDEV.S(K702:K706))</f>
        <v/>
      </c>
      <c r="Q704" s="9" t="str">
        <f t="shared" si="3138"/>
        <v/>
      </c>
      <c r="R704" s="126" t="str">
        <f>IF(K704="","",K704/VLOOKUP('Table 3'!A704,'Table 1'!$A$3:$E$999,5,FALSE))</f>
        <v/>
      </c>
      <c r="S704" s="58" t="s">
        <v>23</v>
      </c>
      <c r="T704" s="52" t="str">
        <f>IF(M704="","",M704/VLOOKUP(A704,'Table 1'!$A$3:$E$999,5,FALSE))</f>
        <v/>
      </c>
    </row>
    <row r="705" spans="1:20" s="139" customFormat="1" x14ac:dyDescent="0.2">
      <c r="A705" s="30" t="str">
        <f t="shared" ref="A705" si="3312">IF(A702="","",A702)</f>
        <v/>
      </c>
      <c r="B705" s="30"/>
      <c r="C705" s="30" t="str">
        <f>IF(A705="","",LOOKUP(A705,'Table 1'!$A$3:$A$9999,'Table 1'!$I$3:$I$9999))</f>
        <v/>
      </c>
      <c r="D705" s="121"/>
      <c r="E705" s="68" t="s">
        <v>23</v>
      </c>
      <c r="F705" s="80"/>
      <c r="G705" s="71" t="str">
        <f t="shared" si="3131"/>
        <v/>
      </c>
      <c r="H705" s="77" t="str">
        <f t="shared" ref="H705" si="3313">IF(D705="","",AVERAGE(D702:D706))</f>
        <v/>
      </c>
      <c r="I705" s="94" t="str">
        <f t="shared" ref="I705" si="3314">IF(D705="","",_xlfn.STDEV.S(D702:D706))</f>
        <v/>
      </c>
      <c r="J705" s="77" t="str">
        <f t="shared" si="3134"/>
        <v/>
      </c>
      <c r="K705" s="132" t="str">
        <f>IF(D705="","",D705*'Table 2'!D705)</f>
        <v/>
      </c>
      <c r="L705" s="68" t="s">
        <v>23</v>
      </c>
      <c r="M705" s="135" t="str">
        <f>IF(D705="","",F705*'Table 2'!D705)</f>
        <v/>
      </c>
      <c r="N705" s="71" t="str">
        <f t="shared" si="3135"/>
        <v/>
      </c>
      <c r="O705" s="14" t="str">
        <f t="shared" ref="O705" si="3315">IF(D705="","",AVERAGE(K702:K706))</f>
        <v/>
      </c>
      <c r="P705" s="73" t="str">
        <f t="shared" ref="P705" si="3316">IF(D705="","",_xlfn.STDEV.S(K702:K706))</f>
        <v/>
      </c>
      <c r="Q705" s="9" t="str">
        <f t="shared" si="3138"/>
        <v/>
      </c>
      <c r="R705" s="126" t="str">
        <f>IF(K705="","",K705/VLOOKUP('Table 3'!A705,'Table 1'!$A$3:$E$999,5,FALSE))</f>
        <v/>
      </c>
      <c r="S705" s="58" t="s">
        <v>23</v>
      </c>
      <c r="T705" s="52" t="str">
        <f>IF(M705="","",M705/VLOOKUP(A705,'Table 1'!$A$3:$E$999,5,FALSE))</f>
        <v/>
      </c>
    </row>
    <row r="706" spans="1:20" s="139" customFormat="1" ht="16" thickBot="1" x14ac:dyDescent="0.25">
      <c r="A706" s="29" t="str">
        <f t="shared" ref="A706" si="3317">IF(A702="","",A702)</f>
        <v/>
      </c>
      <c r="B706" s="29"/>
      <c r="C706" s="29" t="str">
        <f>IF(A706="","",LOOKUP(A706,'Table 1'!$A$3:$A$9999,'Table 1'!$I$3:$I$9999))</f>
        <v/>
      </c>
      <c r="D706" s="122"/>
      <c r="E706" s="67" t="s">
        <v>23</v>
      </c>
      <c r="F706" s="81"/>
      <c r="G706" s="72" t="str">
        <f t="shared" si="3131"/>
        <v/>
      </c>
      <c r="H706" s="78" t="str">
        <f t="shared" ref="H706" si="3318">IF(D706="","",AVERAGE(D702:D706))</f>
        <v/>
      </c>
      <c r="I706" s="93" t="str">
        <f t="shared" ref="I706" si="3319">IF(D706="","",_xlfn.STDEV.S(D702:D706))</f>
        <v/>
      </c>
      <c r="J706" s="78" t="str">
        <f t="shared" si="3134"/>
        <v/>
      </c>
      <c r="K706" s="133" t="str">
        <f>IF(D706="","",D706*'Table 2'!D706)</f>
        <v/>
      </c>
      <c r="L706" s="67" t="s">
        <v>23</v>
      </c>
      <c r="M706" s="136" t="str">
        <f>IF(D706="","",F706*'Table 2'!D706)</f>
        <v/>
      </c>
      <c r="N706" s="72" t="str">
        <f t="shared" si="3135"/>
        <v/>
      </c>
      <c r="O706" s="13" t="str">
        <f t="shared" ref="O706" si="3320">IF(D706="","",AVERAGE(K702:K706))</f>
        <v/>
      </c>
      <c r="P706" s="74" t="str">
        <f t="shared" ref="P706" si="3321">IF(D706="","",_xlfn.STDEV.S(K702:K706))</f>
        <v/>
      </c>
      <c r="Q706" s="8" t="str">
        <f t="shared" si="3138"/>
        <v/>
      </c>
      <c r="R706" s="127" t="str">
        <f>IF(K706="","",K706/VLOOKUP('Table 3'!A706,'Table 1'!$A$3:$E$999,5,FALSE))</f>
        <v/>
      </c>
      <c r="S706" s="57" t="s">
        <v>23</v>
      </c>
      <c r="T706" s="51" t="str">
        <f>IF(M706="","",M706/VLOOKUP(A706,'Table 1'!$A$3:$E$999,5,FALSE))</f>
        <v/>
      </c>
    </row>
    <row r="707" spans="1:20" s="139" customFormat="1" x14ac:dyDescent="0.2">
      <c r="A707" s="113"/>
      <c r="B707" s="113"/>
      <c r="C707" s="31" t="str">
        <f>IF(A707="","",LOOKUP(A707,'Table 1'!$A$3:$A$9999,'Table 1'!$I$3:$I$9999))</f>
        <v/>
      </c>
      <c r="D707" s="120"/>
      <c r="E707" s="66" t="s">
        <v>23</v>
      </c>
      <c r="F707" s="79"/>
      <c r="G707" s="70" t="str">
        <f t="shared" si="3131"/>
        <v/>
      </c>
      <c r="H707" s="76" t="str">
        <f t="shared" ref="H707" si="3322">IF(D707="","",AVERAGE(D707:D711))</f>
        <v/>
      </c>
      <c r="I707" s="76" t="str">
        <f t="shared" ref="I707" si="3323">IF(D707="","",_xlfn.STDEV.S(D707:D711))</f>
        <v/>
      </c>
      <c r="J707" s="76" t="str">
        <f t="shared" si="3134"/>
        <v/>
      </c>
      <c r="K707" s="131" t="str">
        <f>IF(D707="","",D707*'Table 2'!D707)</f>
        <v/>
      </c>
      <c r="L707" s="66" t="s">
        <v>23</v>
      </c>
      <c r="M707" s="134" t="str">
        <f>IF(D707="","",F707*'Table 2'!D707)</f>
        <v/>
      </c>
      <c r="N707" s="70" t="str">
        <f t="shared" si="3135"/>
        <v/>
      </c>
      <c r="O707" s="15" t="str">
        <f t="shared" ref="O707" si="3324">IF(D707="","",AVERAGE(K707:K711))</f>
        <v/>
      </c>
      <c r="P707" s="15" t="str">
        <f t="shared" ref="P707" si="3325">IF(D707="","",_xlfn.STDEV.S(K707:K711))</f>
        <v/>
      </c>
      <c r="Q707" s="10" t="str">
        <f t="shared" si="3138"/>
        <v/>
      </c>
      <c r="R707" s="137" t="str">
        <f>IF(K707="","",K707/VLOOKUP('Table 3'!A707,'Table 1'!$A$3:$E$999,5,FALSE))</f>
        <v/>
      </c>
      <c r="S707" s="59" t="s">
        <v>23</v>
      </c>
      <c r="T707" s="53" t="str">
        <f>IF(M707="","",M707/VLOOKUP(A707,'Table 1'!$A$3:$E$999,5,FALSE))</f>
        <v/>
      </c>
    </row>
    <row r="708" spans="1:20" s="139" customFormat="1" x14ac:dyDescent="0.2">
      <c r="A708" s="30" t="str">
        <f t="shared" ref="A708" si="3326">IF(A707="","",A707)</f>
        <v/>
      </c>
      <c r="B708" s="30"/>
      <c r="C708" s="30" t="str">
        <f>IF(A708="","",LOOKUP(A708,'Table 1'!$A$3:$A$9999,'Table 1'!$I$3:$I$9999))</f>
        <v/>
      </c>
      <c r="D708" s="121"/>
      <c r="E708" s="68" t="s">
        <v>23</v>
      </c>
      <c r="F708" s="80"/>
      <c r="G708" s="71" t="str">
        <f t="shared" si="3131"/>
        <v/>
      </c>
      <c r="H708" s="77" t="str">
        <f t="shared" ref="H708" si="3327">IF(D708="","",AVERAGE(D707:D711))</f>
        <v/>
      </c>
      <c r="I708" s="94" t="str">
        <f t="shared" ref="I708" si="3328">IF(D708="","",_xlfn.STDEV.S(D707:D711))</f>
        <v/>
      </c>
      <c r="J708" s="77" t="str">
        <f t="shared" si="3134"/>
        <v/>
      </c>
      <c r="K708" s="132" t="str">
        <f>IF(D708="","",D708*'Table 2'!D708)</f>
        <v/>
      </c>
      <c r="L708" s="68" t="s">
        <v>23</v>
      </c>
      <c r="M708" s="135" t="str">
        <f>IF(D708="","",F708*'Table 2'!D708)</f>
        <v/>
      </c>
      <c r="N708" s="71" t="str">
        <f t="shared" si="3135"/>
        <v/>
      </c>
      <c r="O708" s="14" t="str">
        <f t="shared" ref="O708" si="3329">IF(D708="","",AVERAGE(K707:K711))</f>
        <v/>
      </c>
      <c r="P708" s="73" t="str">
        <f t="shared" ref="P708" si="3330">IF(D708="","",_xlfn.STDEV.S(K707:K711))</f>
        <v/>
      </c>
      <c r="Q708" s="9" t="str">
        <f t="shared" si="3138"/>
        <v/>
      </c>
      <c r="R708" s="126" t="str">
        <f>IF(K708="","",K708/VLOOKUP('Table 3'!A708,'Table 1'!$A$3:$E$999,5,FALSE))</f>
        <v/>
      </c>
      <c r="S708" s="58" t="s">
        <v>23</v>
      </c>
      <c r="T708" s="52" t="str">
        <f>IF(M708="","",M708/VLOOKUP(A708,'Table 1'!$A$3:$E$999,5,FALSE))</f>
        <v/>
      </c>
    </row>
    <row r="709" spans="1:20" s="139" customFormat="1" x14ac:dyDescent="0.2">
      <c r="A709" s="30" t="str">
        <f t="shared" ref="A709" si="3331">IF(A707="","",A707)</f>
        <v/>
      </c>
      <c r="B709" s="30"/>
      <c r="C709" s="30" t="str">
        <f>IF(A709="","",LOOKUP(A709,'Table 1'!$A$3:$A$9999,'Table 1'!$I$3:$I$9999))</f>
        <v/>
      </c>
      <c r="D709" s="121"/>
      <c r="E709" s="68" t="s">
        <v>23</v>
      </c>
      <c r="F709" s="80"/>
      <c r="G709" s="71" t="str">
        <f t="shared" si="3131"/>
        <v/>
      </c>
      <c r="H709" s="77" t="str">
        <f t="shared" ref="H709" si="3332">IF(D709="","",AVERAGE(D707:D711))</f>
        <v/>
      </c>
      <c r="I709" s="94" t="str">
        <f t="shared" ref="I709" si="3333">IF(D709="","",_xlfn.STDEV.S(D707:D711))</f>
        <v/>
      </c>
      <c r="J709" s="77" t="str">
        <f t="shared" si="3134"/>
        <v/>
      </c>
      <c r="K709" s="132" t="str">
        <f>IF(D709="","",D709*'Table 2'!D709)</f>
        <v/>
      </c>
      <c r="L709" s="68" t="s">
        <v>23</v>
      </c>
      <c r="M709" s="135" t="str">
        <f>IF(D709="","",F709*'Table 2'!D709)</f>
        <v/>
      </c>
      <c r="N709" s="71" t="str">
        <f t="shared" si="3135"/>
        <v/>
      </c>
      <c r="O709" s="14" t="str">
        <f t="shared" ref="O709" si="3334">IF(D709="","",AVERAGE(K707:K711))</f>
        <v/>
      </c>
      <c r="P709" s="73" t="str">
        <f t="shared" ref="P709" si="3335">IF(D709="","",_xlfn.STDEV.S(K707:K711))</f>
        <v/>
      </c>
      <c r="Q709" s="9" t="str">
        <f t="shared" si="3138"/>
        <v/>
      </c>
      <c r="R709" s="126" t="str">
        <f>IF(K709="","",K709/VLOOKUP('Table 3'!A709,'Table 1'!$A$3:$E$999,5,FALSE))</f>
        <v/>
      </c>
      <c r="S709" s="58" t="s">
        <v>23</v>
      </c>
      <c r="T709" s="52" t="str">
        <f>IF(M709="","",M709/VLOOKUP(A709,'Table 1'!$A$3:$E$999,5,FALSE))</f>
        <v/>
      </c>
    </row>
    <row r="710" spans="1:20" s="139" customFormat="1" x14ac:dyDescent="0.2">
      <c r="A710" s="30" t="str">
        <f t="shared" ref="A710" si="3336">IF(A707="","",A707)</f>
        <v/>
      </c>
      <c r="B710" s="30"/>
      <c r="C710" s="30" t="str">
        <f>IF(A710="","",LOOKUP(A710,'Table 1'!$A$3:$A$9999,'Table 1'!$I$3:$I$9999))</f>
        <v/>
      </c>
      <c r="D710" s="121"/>
      <c r="E710" s="68" t="s">
        <v>23</v>
      </c>
      <c r="F710" s="80"/>
      <c r="G710" s="71" t="str">
        <f t="shared" si="3131"/>
        <v/>
      </c>
      <c r="H710" s="77" t="str">
        <f t="shared" ref="H710" si="3337">IF(D710="","",AVERAGE(D707:D711))</f>
        <v/>
      </c>
      <c r="I710" s="94" t="str">
        <f t="shared" ref="I710" si="3338">IF(D710="","",_xlfn.STDEV.S(D707:D711))</f>
        <v/>
      </c>
      <c r="J710" s="77" t="str">
        <f t="shared" si="3134"/>
        <v/>
      </c>
      <c r="K710" s="132" t="str">
        <f>IF(D710="","",D710*'Table 2'!D710)</f>
        <v/>
      </c>
      <c r="L710" s="68" t="s">
        <v>23</v>
      </c>
      <c r="M710" s="135" t="str">
        <f>IF(D710="","",F710*'Table 2'!D710)</f>
        <v/>
      </c>
      <c r="N710" s="71" t="str">
        <f t="shared" si="3135"/>
        <v/>
      </c>
      <c r="O710" s="14" t="str">
        <f t="shared" ref="O710" si="3339">IF(D710="","",AVERAGE(K707:K711))</f>
        <v/>
      </c>
      <c r="P710" s="73" t="str">
        <f t="shared" ref="P710" si="3340">IF(D710="","",_xlfn.STDEV.S(K707:K711))</f>
        <v/>
      </c>
      <c r="Q710" s="9" t="str">
        <f t="shared" si="3138"/>
        <v/>
      </c>
      <c r="R710" s="126" t="str">
        <f>IF(K710="","",K710/VLOOKUP('Table 3'!A710,'Table 1'!$A$3:$E$999,5,FALSE))</f>
        <v/>
      </c>
      <c r="S710" s="58" t="s">
        <v>23</v>
      </c>
      <c r="T710" s="52" t="str">
        <f>IF(M710="","",M710/VLOOKUP(A710,'Table 1'!$A$3:$E$999,5,FALSE))</f>
        <v/>
      </c>
    </row>
    <row r="711" spans="1:20" s="139" customFormat="1" ht="16" thickBot="1" x14ac:dyDescent="0.25">
      <c r="A711" s="29" t="str">
        <f t="shared" ref="A711" si="3341">IF(A707="","",A707)</f>
        <v/>
      </c>
      <c r="B711" s="29"/>
      <c r="C711" s="29" t="str">
        <f>IF(A711="","",LOOKUP(A711,'Table 1'!$A$3:$A$9999,'Table 1'!$I$3:$I$9999))</f>
        <v/>
      </c>
      <c r="D711" s="122"/>
      <c r="E711" s="67" t="s">
        <v>23</v>
      </c>
      <c r="F711" s="81"/>
      <c r="G711" s="72" t="str">
        <f t="shared" si="3131"/>
        <v/>
      </c>
      <c r="H711" s="78" t="str">
        <f t="shared" ref="H711" si="3342">IF(D711="","",AVERAGE(D707:D711))</f>
        <v/>
      </c>
      <c r="I711" s="93" t="str">
        <f t="shared" ref="I711" si="3343">IF(D711="","",_xlfn.STDEV.S(D707:D711))</f>
        <v/>
      </c>
      <c r="J711" s="78" t="str">
        <f t="shared" si="3134"/>
        <v/>
      </c>
      <c r="K711" s="133" t="str">
        <f>IF(D711="","",D711*'Table 2'!D711)</f>
        <v/>
      </c>
      <c r="L711" s="67" t="s">
        <v>23</v>
      </c>
      <c r="M711" s="136" t="str">
        <f>IF(D711="","",F711*'Table 2'!D711)</f>
        <v/>
      </c>
      <c r="N711" s="72" t="str">
        <f t="shared" si="3135"/>
        <v/>
      </c>
      <c r="O711" s="13" t="str">
        <f t="shared" ref="O711" si="3344">IF(D711="","",AVERAGE(K707:K711))</f>
        <v/>
      </c>
      <c r="P711" s="74" t="str">
        <f t="shared" ref="P711" si="3345">IF(D711="","",_xlfn.STDEV.S(K707:K711))</f>
        <v/>
      </c>
      <c r="Q711" s="8" t="str">
        <f t="shared" si="3138"/>
        <v/>
      </c>
      <c r="R711" s="127" t="str">
        <f>IF(K711="","",K711/VLOOKUP('Table 3'!A711,'Table 1'!$A$3:$E$999,5,FALSE))</f>
        <v/>
      </c>
      <c r="S711" s="57" t="s">
        <v>23</v>
      </c>
      <c r="T711" s="51" t="str">
        <f>IF(M711="","",M711/VLOOKUP(A711,'Table 1'!$A$3:$E$999,5,FALSE))</f>
        <v/>
      </c>
    </row>
    <row r="712" spans="1:20" s="139" customFormat="1" x14ac:dyDescent="0.2">
      <c r="A712" s="113"/>
      <c r="B712" s="113"/>
      <c r="C712" s="31" t="str">
        <f>IF(A712="","",LOOKUP(A712,'Table 1'!$A$3:$A$9999,'Table 1'!$I$3:$I$9999))</f>
        <v/>
      </c>
      <c r="D712" s="120"/>
      <c r="E712" s="66" t="s">
        <v>23</v>
      </c>
      <c r="F712" s="79"/>
      <c r="G712" s="70" t="str">
        <f t="shared" si="3131"/>
        <v/>
      </c>
      <c r="H712" s="76" t="str">
        <f t="shared" ref="H712" si="3346">IF(D712="","",AVERAGE(D712:D716))</f>
        <v/>
      </c>
      <c r="I712" s="76" t="str">
        <f t="shared" ref="I712" si="3347">IF(D712="","",_xlfn.STDEV.S(D712:D716))</f>
        <v/>
      </c>
      <c r="J712" s="76" t="str">
        <f t="shared" si="3134"/>
        <v/>
      </c>
      <c r="K712" s="131" t="str">
        <f>IF(D712="","",D712*'Table 2'!D712)</f>
        <v/>
      </c>
      <c r="L712" s="66" t="s">
        <v>23</v>
      </c>
      <c r="M712" s="134" t="str">
        <f>IF(D712="","",F712*'Table 2'!D712)</f>
        <v/>
      </c>
      <c r="N712" s="70" t="str">
        <f t="shared" si="3135"/>
        <v/>
      </c>
      <c r="O712" s="15" t="str">
        <f t="shared" ref="O712" si="3348">IF(D712="","",AVERAGE(K712:K716))</f>
        <v/>
      </c>
      <c r="P712" s="15" t="str">
        <f t="shared" ref="P712" si="3349">IF(D712="","",_xlfn.STDEV.S(K712:K716))</f>
        <v/>
      </c>
      <c r="Q712" s="10" t="str">
        <f t="shared" si="3138"/>
        <v/>
      </c>
      <c r="R712" s="137" t="str">
        <f>IF(K712="","",K712/VLOOKUP('Table 3'!A712,'Table 1'!$A$3:$E$999,5,FALSE))</f>
        <v/>
      </c>
      <c r="S712" s="59" t="s">
        <v>23</v>
      </c>
      <c r="T712" s="53" t="str">
        <f>IF(M712="","",M712/VLOOKUP(A712,'Table 1'!$A$3:$E$999,5,FALSE))</f>
        <v/>
      </c>
    </row>
    <row r="713" spans="1:20" s="139" customFormat="1" x14ac:dyDescent="0.2">
      <c r="A713" s="30" t="str">
        <f t="shared" ref="A713" si="3350">IF(A712="","",A712)</f>
        <v/>
      </c>
      <c r="B713" s="30"/>
      <c r="C713" s="30" t="str">
        <f>IF(A713="","",LOOKUP(A713,'Table 1'!$A$3:$A$9999,'Table 1'!$I$3:$I$9999))</f>
        <v/>
      </c>
      <c r="D713" s="121"/>
      <c r="E713" s="68" t="s">
        <v>23</v>
      </c>
      <c r="F713" s="80"/>
      <c r="G713" s="71" t="str">
        <f t="shared" si="3131"/>
        <v/>
      </c>
      <c r="H713" s="77" t="str">
        <f t="shared" ref="H713" si="3351">IF(D713="","",AVERAGE(D712:D716))</f>
        <v/>
      </c>
      <c r="I713" s="94" t="str">
        <f t="shared" ref="I713" si="3352">IF(D713="","",_xlfn.STDEV.S(D712:D716))</f>
        <v/>
      </c>
      <c r="J713" s="77" t="str">
        <f t="shared" si="3134"/>
        <v/>
      </c>
      <c r="K713" s="132" t="str">
        <f>IF(D713="","",D713*'Table 2'!D713)</f>
        <v/>
      </c>
      <c r="L713" s="68" t="s">
        <v>23</v>
      </c>
      <c r="M713" s="135" t="str">
        <f>IF(D713="","",F713*'Table 2'!D713)</f>
        <v/>
      </c>
      <c r="N713" s="71" t="str">
        <f t="shared" si="3135"/>
        <v/>
      </c>
      <c r="O713" s="14" t="str">
        <f t="shared" ref="O713" si="3353">IF(D713="","",AVERAGE(K712:K716))</f>
        <v/>
      </c>
      <c r="P713" s="73" t="str">
        <f t="shared" ref="P713" si="3354">IF(D713="","",_xlfn.STDEV.S(K712:K716))</f>
        <v/>
      </c>
      <c r="Q713" s="9" t="str">
        <f t="shared" si="3138"/>
        <v/>
      </c>
      <c r="R713" s="126" t="str">
        <f>IF(K713="","",K713/VLOOKUP('Table 3'!A713,'Table 1'!$A$3:$E$999,5,FALSE))</f>
        <v/>
      </c>
      <c r="S713" s="58" t="s">
        <v>23</v>
      </c>
      <c r="T713" s="52" t="str">
        <f>IF(M713="","",M713/VLOOKUP(A713,'Table 1'!$A$3:$E$999,5,FALSE))</f>
        <v/>
      </c>
    </row>
    <row r="714" spans="1:20" s="139" customFormat="1" x14ac:dyDescent="0.2">
      <c r="A714" s="30" t="str">
        <f t="shared" ref="A714" si="3355">IF(A712="","",A712)</f>
        <v/>
      </c>
      <c r="B714" s="30"/>
      <c r="C714" s="30" t="str">
        <f>IF(A714="","",LOOKUP(A714,'Table 1'!$A$3:$A$9999,'Table 1'!$I$3:$I$9999))</f>
        <v/>
      </c>
      <c r="D714" s="121"/>
      <c r="E714" s="68" t="s">
        <v>23</v>
      </c>
      <c r="F714" s="80"/>
      <c r="G714" s="71" t="str">
        <f t="shared" si="3131"/>
        <v/>
      </c>
      <c r="H714" s="77" t="str">
        <f t="shared" ref="H714" si="3356">IF(D714="","",AVERAGE(D712:D716))</f>
        <v/>
      </c>
      <c r="I714" s="94" t="str">
        <f t="shared" ref="I714" si="3357">IF(D714="","",_xlfn.STDEV.S(D712:D716))</f>
        <v/>
      </c>
      <c r="J714" s="77" t="str">
        <f t="shared" si="3134"/>
        <v/>
      </c>
      <c r="K714" s="132" t="str">
        <f>IF(D714="","",D714*'Table 2'!D714)</f>
        <v/>
      </c>
      <c r="L714" s="68" t="s">
        <v>23</v>
      </c>
      <c r="M714" s="135" t="str">
        <f>IF(D714="","",F714*'Table 2'!D714)</f>
        <v/>
      </c>
      <c r="N714" s="71" t="str">
        <f t="shared" si="3135"/>
        <v/>
      </c>
      <c r="O714" s="14" t="str">
        <f t="shared" ref="O714" si="3358">IF(D714="","",AVERAGE(K712:K716))</f>
        <v/>
      </c>
      <c r="P714" s="73" t="str">
        <f t="shared" ref="P714" si="3359">IF(D714="","",_xlfn.STDEV.S(K712:K716))</f>
        <v/>
      </c>
      <c r="Q714" s="9" t="str">
        <f t="shared" si="3138"/>
        <v/>
      </c>
      <c r="R714" s="126" t="str">
        <f>IF(K714="","",K714/VLOOKUP('Table 3'!A714,'Table 1'!$A$3:$E$999,5,FALSE))</f>
        <v/>
      </c>
      <c r="S714" s="58" t="s">
        <v>23</v>
      </c>
      <c r="T714" s="52" t="str">
        <f>IF(M714="","",M714/VLOOKUP(A714,'Table 1'!$A$3:$E$999,5,FALSE))</f>
        <v/>
      </c>
    </row>
    <row r="715" spans="1:20" s="139" customFormat="1" x14ac:dyDescent="0.2">
      <c r="A715" s="30" t="str">
        <f t="shared" ref="A715" si="3360">IF(A712="","",A712)</f>
        <v/>
      </c>
      <c r="B715" s="30"/>
      <c r="C715" s="30" t="str">
        <f>IF(A715="","",LOOKUP(A715,'Table 1'!$A$3:$A$9999,'Table 1'!$I$3:$I$9999))</f>
        <v/>
      </c>
      <c r="D715" s="121"/>
      <c r="E715" s="68" t="s">
        <v>23</v>
      </c>
      <c r="F715" s="80"/>
      <c r="G715" s="71" t="str">
        <f t="shared" si="3131"/>
        <v/>
      </c>
      <c r="H715" s="77" t="str">
        <f t="shared" ref="H715" si="3361">IF(D715="","",AVERAGE(D712:D716))</f>
        <v/>
      </c>
      <c r="I715" s="94" t="str">
        <f t="shared" ref="I715" si="3362">IF(D715="","",_xlfn.STDEV.S(D712:D716))</f>
        <v/>
      </c>
      <c r="J715" s="77" t="str">
        <f t="shared" si="3134"/>
        <v/>
      </c>
      <c r="K715" s="132" t="str">
        <f>IF(D715="","",D715*'Table 2'!D715)</f>
        <v/>
      </c>
      <c r="L715" s="68" t="s">
        <v>23</v>
      </c>
      <c r="M715" s="135" t="str">
        <f>IF(D715="","",F715*'Table 2'!D715)</f>
        <v/>
      </c>
      <c r="N715" s="71" t="str">
        <f t="shared" si="3135"/>
        <v/>
      </c>
      <c r="O715" s="14" t="str">
        <f t="shared" ref="O715" si="3363">IF(D715="","",AVERAGE(K712:K716))</f>
        <v/>
      </c>
      <c r="P715" s="73" t="str">
        <f t="shared" ref="P715" si="3364">IF(D715="","",_xlfn.STDEV.S(K712:K716))</f>
        <v/>
      </c>
      <c r="Q715" s="9" t="str">
        <f t="shared" si="3138"/>
        <v/>
      </c>
      <c r="R715" s="126" t="str">
        <f>IF(K715="","",K715/VLOOKUP('Table 3'!A715,'Table 1'!$A$3:$E$999,5,FALSE))</f>
        <v/>
      </c>
      <c r="S715" s="58" t="s">
        <v>23</v>
      </c>
      <c r="T715" s="52" t="str">
        <f>IF(M715="","",M715/VLOOKUP(A715,'Table 1'!$A$3:$E$999,5,FALSE))</f>
        <v/>
      </c>
    </row>
    <row r="716" spans="1:20" s="139" customFormat="1" ht="16" thickBot="1" x14ac:dyDescent="0.25">
      <c r="A716" s="29" t="str">
        <f t="shared" ref="A716" si="3365">IF(A712="","",A712)</f>
        <v/>
      </c>
      <c r="B716" s="29"/>
      <c r="C716" s="29" t="str">
        <f>IF(A716="","",LOOKUP(A716,'Table 1'!$A$3:$A$9999,'Table 1'!$I$3:$I$9999))</f>
        <v/>
      </c>
      <c r="D716" s="122"/>
      <c r="E716" s="67" t="s">
        <v>23</v>
      </c>
      <c r="F716" s="81"/>
      <c r="G716" s="72" t="str">
        <f t="shared" si="3131"/>
        <v/>
      </c>
      <c r="H716" s="78" t="str">
        <f t="shared" ref="H716" si="3366">IF(D716="","",AVERAGE(D712:D716))</f>
        <v/>
      </c>
      <c r="I716" s="93" t="str">
        <f t="shared" ref="I716" si="3367">IF(D716="","",_xlfn.STDEV.S(D712:D716))</f>
        <v/>
      </c>
      <c r="J716" s="78" t="str">
        <f t="shared" si="3134"/>
        <v/>
      </c>
      <c r="K716" s="133" t="str">
        <f>IF(D716="","",D716*'Table 2'!D716)</f>
        <v/>
      </c>
      <c r="L716" s="67" t="s">
        <v>23</v>
      </c>
      <c r="M716" s="136" t="str">
        <f>IF(D716="","",F716*'Table 2'!D716)</f>
        <v/>
      </c>
      <c r="N716" s="72" t="str">
        <f t="shared" si="3135"/>
        <v/>
      </c>
      <c r="O716" s="13" t="str">
        <f t="shared" ref="O716" si="3368">IF(D716="","",AVERAGE(K712:K716))</f>
        <v/>
      </c>
      <c r="P716" s="74" t="str">
        <f t="shared" ref="P716" si="3369">IF(D716="","",_xlfn.STDEV.S(K712:K716))</f>
        <v/>
      </c>
      <c r="Q716" s="8" t="str">
        <f t="shared" si="3138"/>
        <v/>
      </c>
      <c r="R716" s="127" t="str">
        <f>IF(K716="","",K716/VLOOKUP('Table 3'!A716,'Table 1'!$A$3:$E$999,5,FALSE))</f>
        <v/>
      </c>
      <c r="S716" s="57" t="s">
        <v>23</v>
      </c>
      <c r="T716" s="51" t="str">
        <f>IF(M716="","",M716/VLOOKUP(A716,'Table 1'!$A$3:$E$999,5,FALSE))</f>
        <v/>
      </c>
    </row>
    <row r="717" spans="1:20" s="139" customFormat="1" x14ac:dyDescent="0.2">
      <c r="A717" s="113"/>
      <c r="B717" s="113"/>
      <c r="C717" s="31" t="str">
        <f>IF(A717="","",LOOKUP(A717,'Table 1'!$A$3:$A$9999,'Table 1'!$I$3:$I$9999))</f>
        <v/>
      </c>
      <c r="D717" s="120"/>
      <c r="E717" s="66" t="s">
        <v>23</v>
      </c>
      <c r="F717" s="79"/>
      <c r="G717" s="70" t="str">
        <f t="shared" si="3131"/>
        <v/>
      </c>
      <c r="H717" s="76" t="str">
        <f t="shared" ref="H717" si="3370">IF(D717="","",AVERAGE(D717:D721))</f>
        <v/>
      </c>
      <c r="I717" s="76" t="str">
        <f t="shared" ref="I717" si="3371">IF(D717="","",_xlfn.STDEV.S(D717:D721))</f>
        <v/>
      </c>
      <c r="J717" s="76" t="str">
        <f t="shared" si="3134"/>
        <v/>
      </c>
      <c r="K717" s="131" t="str">
        <f>IF(D717="","",D717*'Table 2'!D717)</f>
        <v/>
      </c>
      <c r="L717" s="66" t="s">
        <v>23</v>
      </c>
      <c r="M717" s="134" t="str">
        <f>IF(D717="","",F717*'Table 2'!D717)</f>
        <v/>
      </c>
      <c r="N717" s="70" t="str">
        <f t="shared" si="3135"/>
        <v/>
      </c>
      <c r="O717" s="15" t="str">
        <f t="shared" ref="O717" si="3372">IF(D717="","",AVERAGE(K717:K721))</f>
        <v/>
      </c>
      <c r="P717" s="15" t="str">
        <f t="shared" ref="P717" si="3373">IF(D717="","",_xlfn.STDEV.S(K717:K721))</f>
        <v/>
      </c>
      <c r="Q717" s="10" t="str">
        <f t="shared" si="3138"/>
        <v/>
      </c>
      <c r="R717" s="137" t="str">
        <f>IF(K717="","",K717/VLOOKUP('Table 3'!A717,'Table 1'!$A$3:$E$999,5,FALSE))</f>
        <v/>
      </c>
      <c r="S717" s="59" t="s">
        <v>23</v>
      </c>
      <c r="T717" s="53" t="str">
        <f>IF(M717="","",M717/VLOOKUP(A717,'Table 1'!$A$3:$E$999,5,FALSE))</f>
        <v/>
      </c>
    </row>
    <row r="718" spans="1:20" s="139" customFormat="1" x14ac:dyDescent="0.2">
      <c r="A718" s="30" t="str">
        <f t="shared" ref="A718" si="3374">IF(A717="","",A717)</f>
        <v/>
      </c>
      <c r="B718" s="30"/>
      <c r="C718" s="30" t="str">
        <f>IF(A718="","",LOOKUP(A718,'Table 1'!$A$3:$A$9999,'Table 1'!$I$3:$I$9999))</f>
        <v/>
      </c>
      <c r="D718" s="121"/>
      <c r="E718" s="68" t="s">
        <v>23</v>
      </c>
      <c r="F718" s="80"/>
      <c r="G718" s="71" t="str">
        <f t="shared" si="3131"/>
        <v/>
      </c>
      <c r="H718" s="77" t="str">
        <f t="shared" ref="H718" si="3375">IF(D718="","",AVERAGE(D717:D721))</f>
        <v/>
      </c>
      <c r="I718" s="94" t="str">
        <f t="shared" ref="I718" si="3376">IF(D718="","",_xlfn.STDEV.S(D717:D721))</f>
        <v/>
      </c>
      <c r="J718" s="77" t="str">
        <f t="shared" si="3134"/>
        <v/>
      </c>
      <c r="K718" s="132" t="str">
        <f>IF(D718="","",D718*'Table 2'!D718)</f>
        <v/>
      </c>
      <c r="L718" s="68" t="s">
        <v>23</v>
      </c>
      <c r="M718" s="135" t="str">
        <f>IF(D718="","",F718*'Table 2'!D718)</f>
        <v/>
      </c>
      <c r="N718" s="71" t="str">
        <f t="shared" si="3135"/>
        <v/>
      </c>
      <c r="O718" s="14" t="str">
        <f t="shared" ref="O718" si="3377">IF(D718="","",AVERAGE(K717:K721))</f>
        <v/>
      </c>
      <c r="P718" s="73" t="str">
        <f t="shared" ref="P718" si="3378">IF(D718="","",_xlfn.STDEV.S(K717:K721))</f>
        <v/>
      </c>
      <c r="Q718" s="9" t="str">
        <f t="shared" si="3138"/>
        <v/>
      </c>
      <c r="R718" s="126" t="str">
        <f>IF(K718="","",K718/VLOOKUP('Table 3'!A718,'Table 1'!$A$3:$E$999,5,FALSE))</f>
        <v/>
      </c>
      <c r="S718" s="58" t="s">
        <v>23</v>
      </c>
      <c r="T718" s="52" t="str">
        <f>IF(M718="","",M718/VLOOKUP(A718,'Table 1'!$A$3:$E$999,5,FALSE))</f>
        <v/>
      </c>
    </row>
    <row r="719" spans="1:20" s="139" customFormat="1" x14ac:dyDescent="0.2">
      <c r="A719" s="30" t="str">
        <f t="shared" ref="A719" si="3379">IF(A717="","",A717)</f>
        <v/>
      </c>
      <c r="B719" s="30"/>
      <c r="C719" s="30" t="str">
        <f>IF(A719="","",LOOKUP(A719,'Table 1'!$A$3:$A$9999,'Table 1'!$I$3:$I$9999))</f>
        <v/>
      </c>
      <c r="D719" s="121"/>
      <c r="E719" s="68" t="s">
        <v>23</v>
      </c>
      <c r="F719" s="80"/>
      <c r="G719" s="71" t="str">
        <f t="shared" si="3131"/>
        <v/>
      </c>
      <c r="H719" s="77" t="str">
        <f t="shared" ref="H719" si="3380">IF(D719="","",AVERAGE(D717:D721))</f>
        <v/>
      </c>
      <c r="I719" s="94" t="str">
        <f t="shared" ref="I719" si="3381">IF(D719="","",_xlfn.STDEV.S(D717:D721))</f>
        <v/>
      </c>
      <c r="J719" s="77" t="str">
        <f t="shared" si="3134"/>
        <v/>
      </c>
      <c r="K719" s="132" t="str">
        <f>IF(D719="","",D719*'Table 2'!D719)</f>
        <v/>
      </c>
      <c r="L719" s="68" t="s">
        <v>23</v>
      </c>
      <c r="M719" s="135" t="str">
        <f>IF(D719="","",F719*'Table 2'!D719)</f>
        <v/>
      </c>
      <c r="N719" s="71" t="str">
        <f t="shared" si="3135"/>
        <v/>
      </c>
      <c r="O719" s="14" t="str">
        <f t="shared" ref="O719" si="3382">IF(D719="","",AVERAGE(K717:K721))</f>
        <v/>
      </c>
      <c r="P719" s="73" t="str">
        <f t="shared" ref="P719" si="3383">IF(D719="","",_xlfn.STDEV.S(K717:K721))</f>
        <v/>
      </c>
      <c r="Q719" s="9" t="str">
        <f t="shared" si="3138"/>
        <v/>
      </c>
      <c r="R719" s="126" t="str">
        <f>IF(K719="","",K719/VLOOKUP('Table 3'!A719,'Table 1'!$A$3:$E$999,5,FALSE))</f>
        <v/>
      </c>
      <c r="S719" s="58" t="s">
        <v>23</v>
      </c>
      <c r="T719" s="52" t="str">
        <f>IF(M719="","",M719/VLOOKUP(A719,'Table 1'!$A$3:$E$999,5,FALSE))</f>
        <v/>
      </c>
    </row>
    <row r="720" spans="1:20" s="139" customFormat="1" x14ac:dyDescent="0.2">
      <c r="A720" s="30" t="str">
        <f t="shared" ref="A720" si="3384">IF(A717="","",A717)</f>
        <v/>
      </c>
      <c r="B720" s="30"/>
      <c r="C720" s="30" t="str">
        <f>IF(A720="","",LOOKUP(A720,'Table 1'!$A$3:$A$9999,'Table 1'!$I$3:$I$9999))</f>
        <v/>
      </c>
      <c r="D720" s="121"/>
      <c r="E720" s="68" t="s">
        <v>23</v>
      </c>
      <c r="F720" s="80"/>
      <c r="G720" s="71" t="str">
        <f t="shared" si="3131"/>
        <v/>
      </c>
      <c r="H720" s="77" t="str">
        <f t="shared" ref="H720" si="3385">IF(D720="","",AVERAGE(D717:D721))</f>
        <v/>
      </c>
      <c r="I720" s="94" t="str">
        <f t="shared" ref="I720" si="3386">IF(D720="","",_xlfn.STDEV.S(D717:D721))</f>
        <v/>
      </c>
      <c r="J720" s="77" t="str">
        <f t="shared" si="3134"/>
        <v/>
      </c>
      <c r="K720" s="132" t="str">
        <f>IF(D720="","",D720*'Table 2'!D720)</f>
        <v/>
      </c>
      <c r="L720" s="68" t="s">
        <v>23</v>
      </c>
      <c r="M720" s="135" t="str">
        <f>IF(D720="","",F720*'Table 2'!D720)</f>
        <v/>
      </c>
      <c r="N720" s="71" t="str">
        <f t="shared" si="3135"/>
        <v/>
      </c>
      <c r="O720" s="14" t="str">
        <f t="shared" ref="O720" si="3387">IF(D720="","",AVERAGE(K717:K721))</f>
        <v/>
      </c>
      <c r="P720" s="73" t="str">
        <f t="shared" ref="P720" si="3388">IF(D720="","",_xlfn.STDEV.S(K717:K721))</f>
        <v/>
      </c>
      <c r="Q720" s="9" t="str">
        <f t="shared" si="3138"/>
        <v/>
      </c>
      <c r="R720" s="126" t="str">
        <f>IF(K720="","",K720/VLOOKUP('Table 3'!A720,'Table 1'!$A$3:$E$999,5,FALSE))</f>
        <v/>
      </c>
      <c r="S720" s="58" t="s">
        <v>23</v>
      </c>
      <c r="T720" s="52" t="str">
        <f>IF(M720="","",M720/VLOOKUP(A720,'Table 1'!$A$3:$E$999,5,FALSE))</f>
        <v/>
      </c>
    </row>
    <row r="721" spans="1:20" s="139" customFormat="1" ht="16" thickBot="1" x14ac:dyDescent="0.25">
      <c r="A721" s="29" t="str">
        <f t="shared" ref="A721" si="3389">IF(A717="","",A717)</f>
        <v/>
      </c>
      <c r="B721" s="29"/>
      <c r="C721" s="29" t="str">
        <f>IF(A721="","",LOOKUP(A721,'Table 1'!$A$3:$A$9999,'Table 1'!$I$3:$I$9999))</f>
        <v/>
      </c>
      <c r="D721" s="122"/>
      <c r="E721" s="67" t="s">
        <v>23</v>
      </c>
      <c r="F721" s="81"/>
      <c r="G721" s="72" t="str">
        <f t="shared" si="3131"/>
        <v/>
      </c>
      <c r="H721" s="78" t="str">
        <f t="shared" ref="H721" si="3390">IF(D721="","",AVERAGE(D717:D721))</f>
        <v/>
      </c>
      <c r="I721" s="93" t="str">
        <f t="shared" ref="I721" si="3391">IF(D721="","",_xlfn.STDEV.S(D717:D721))</f>
        <v/>
      </c>
      <c r="J721" s="78" t="str">
        <f t="shared" si="3134"/>
        <v/>
      </c>
      <c r="K721" s="133" t="str">
        <f>IF(D721="","",D721*'Table 2'!D721)</f>
        <v/>
      </c>
      <c r="L721" s="67" t="s">
        <v>23</v>
      </c>
      <c r="M721" s="136" t="str">
        <f>IF(D721="","",F721*'Table 2'!D721)</f>
        <v/>
      </c>
      <c r="N721" s="72" t="str">
        <f t="shared" si="3135"/>
        <v/>
      </c>
      <c r="O721" s="13" t="str">
        <f t="shared" ref="O721" si="3392">IF(D721="","",AVERAGE(K717:K721))</f>
        <v/>
      </c>
      <c r="P721" s="74" t="str">
        <f t="shared" ref="P721" si="3393">IF(D721="","",_xlfn.STDEV.S(K717:K721))</f>
        <v/>
      </c>
      <c r="Q721" s="8" t="str">
        <f t="shared" si="3138"/>
        <v/>
      </c>
      <c r="R721" s="127" t="str">
        <f>IF(K721="","",K721/VLOOKUP('Table 3'!A721,'Table 1'!$A$3:$E$999,5,FALSE))</f>
        <v/>
      </c>
      <c r="S721" s="57" t="s">
        <v>23</v>
      </c>
      <c r="T721" s="51" t="str">
        <f>IF(M721="","",M721/VLOOKUP(A721,'Table 1'!$A$3:$E$999,5,FALSE))</f>
        <v/>
      </c>
    </row>
    <row r="722" spans="1:20" s="139" customFormat="1" x14ac:dyDescent="0.2">
      <c r="A722" s="113"/>
      <c r="B722" s="113"/>
      <c r="C722" s="31" t="str">
        <f>IF(A722="","",LOOKUP(A722,'Table 1'!$A$3:$A$9999,'Table 1'!$I$3:$I$9999))</f>
        <v/>
      </c>
      <c r="D722" s="120"/>
      <c r="E722" s="66" t="s">
        <v>23</v>
      </c>
      <c r="F722" s="79"/>
      <c r="G722" s="70" t="str">
        <f t="shared" si="3131"/>
        <v/>
      </c>
      <c r="H722" s="76" t="str">
        <f t="shared" ref="H722" si="3394">IF(D722="","",AVERAGE(D722:D726))</f>
        <v/>
      </c>
      <c r="I722" s="76" t="str">
        <f t="shared" ref="I722" si="3395">IF(D722="","",_xlfn.STDEV.S(D722:D726))</f>
        <v/>
      </c>
      <c r="J722" s="76" t="str">
        <f t="shared" si="3134"/>
        <v/>
      </c>
      <c r="K722" s="131" t="str">
        <f>IF(D722="","",D722*'Table 2'!D722)</f>
        <v/>
      </c>
      <c r="L722" s="66" t="s">
        <v>23</v>
      </c>
      <c r="M722" s="134" t="str">
        <f>IF(D722="","",F722*'Table 2'!D722)</f>
        <v/>
      </c>
      <c r="N722" s="70" t="str">
        <f t="shared" si="3135"/>
        <v/>
      </c>
      <c r="O722" s="15" t="str">
        <f t="shared" ref="O722" si="3396">IF(D722="","",AVERAGE(K722:K726))</f>
        <v/>
      </c>
      <c r="P722" s="15" t="str">
        <f t="shared" ref="P722" si="3397">IF(D722="","",_xlfn.STDEV.S(K722:K726))</f>
        <v/>
      </c>
      <c r="Q722" s="10" t="str">
        <f t="shared" si="3138"/>
        <v/>
      </c>
      <c r="R722" s="137" t="str">
        <f>IF(K722="","",K722/VLOOKUP('Table 3'!A722,'Table 1'!$A$3:$E$999,5,FALSE))</f>
        <v/>
      </c>
      <c r="S722" s="59" t="s">
        <v>23</v>
      </c>
      <c r="T722" s="53" t="str">
        <f>IF(M722="","",M722/VLOOKUP(A722,'Table 1'!$A$3:$E$999,5,FALSE))</f>
        <v/>
      </c>
    </row>
    <row r="723" spans="1:20" s="139" customFormat="1" x14ac:dyDescent="0.2">
      <c r="A723" s="30" t="str">
        <f t="shared" ref="A723" si="3398">IF(A722="","",A722)</f>
        <v/>
      </c>
      <c r="B723" s="30"/>
      <c r="C723" s="30" t="str">
        <f>IF(A723="","",LOOKUP(A723,'Table 1'!$A$3:$A$9999,'Table 1'!$I$3:$I$9999))</f>
        <v/>
      </c>
      <c r="D723" s="121"/>
      <c r="E723" s="68" t="s">
        <v>23</v>
      </c>
      <c r="F723" s="80"/>
      <c r="G723" s="71" t="str">
        <f t="shared" si="3131"/>
        <v/>
      </c>
      <c r="H723" s="77" t="str">
        <f t="shared" ref="H723" si="3399">IF(D723="","",AVERAGE(D722:D726))</f>
        <v/>
      </c>
      <c r="I723" s="94" t="str">
        <f t="shared" ref="I723" si="3400">IF(D723="","",_xlfn.STDEV.S(D722:D726))</f>
        <v/>
      </c>
      <c r="J723" s="77" t="str">
        <f t="shared" si="3134"/>
        <v/>
      </c>
      <c r="K723" s="132" t="str">
        <f>IF(D723="","",D723*'Table 2'!D723)</f>
        <v/>
      </c>
      <c r="L723" s="68" t="s">
        <v>23</v>
      </c>
      <c r="M723" s="135" t="str">
        <f>IF(D723="","",F723*'Table 2'!D723)</f>
        <v/>
      </c>
      <c r="N723" s="71" t="str">
        <f t="shared" si="3135"/>
        <v/>
      </c>
      <c r="O723" s="14" t="str">
        <f t="shared" ref="O723" si="3401">IF(D723="","",AVERAGE(K722:K726))</f>
        <v/>
      </c>
      <c r="P723" s="73" t="str">
        <f t="shared" ref="P723" si="3402">IF(D723="","",_xlfn.STDEV.S(K722:K726))</f>
        <v/>
      </c>
      <c r="Q723" s="9" t="str">
        <f t="shared" si="3138"/>
        <v/>
      </c>
      <c r="R723" s="126" t="str">
        <f>IF(K723="","",K723/VLOOKUP('Table 3'!A723,'Table 1'!$A$3:$E$999,5,FALSE))</f>
        <v/>
      </c>
      <c r="S723" s="58" t="s">
        <v>23</v>
      </c>
      <c r="T723" s="52" t="str">
        <f>IF(M723="","",M723/VLOOKUP(A723,'Table 1'!$A$3:$E$999,5,FALSE))</f>
        <v/>
      </c>
    </row>
    <row r="724" spans="1:20" s="139" customFormat="1" x14ac:dyDescent="0.2">
      <c r="A724" s="30" t="str">
        <f t="shared" ref="A724" si="3403">IF(A722="","",A722)</f>
        <v/>
      </c>
      <c r="B724" s="30"/>
      <c r="C724" s="30" t="str">
        <f>IF(A724="","",LOOKUP(A724,'Table 1'!$A$3:$A$9999,'Table 1'!$I$3:$I$9999))</f>
        <v/>
      </c>
      <c r="D724" s="121"/>
      <c r="E724" s="68" t="s">
        <v>23</v>
      </c>
      <c r="F724" s="80"/>
      <c r="G724" s="71" t="str">
        <f t="shared" si="3131"/>
        <v/>
      </c>
      <c r="H724" s="77" t="str">
        <f t="shared" ref="H724" si="3404">IF(D724="","",AVERAGE(D722:D726))</f>
        <v/>
      </c>
      <c r="I724" s="94" t="str">
        <f t="shared" ref="I724" si="3405">IF(D724="","",_xlfn.STDEV.S(D722:D726))</f>
        <v/>
      </c>
      <c r="J724" s="77" t="str">
        <f t="shared" si="3134"/>
        <v/>
      </c>
      <c r="K724" s="132" t="str">
        <f>IF(D724="","",D724*'Table 2'!D724)</f>
        <v/>
      </c>
      <c r="L724" s="68" t="s">
        <v>23</v>
      </c>
      <c r="M724" s="135" t="str">
        <f>IF(D724="","",F724*'Table 2'!D724)</f>
        <v/>
      </c>
      <c r="N724" s="71" t="str">
        <f t="shared" si="3135"/>
        <v/>
      </c>
      <c r="O724" s="14" t="str">
        <f t="shared" ref="O724" si="3406">IF(D724="","",AVERAGE(K722:K726))</f>
        <v/>
      </c>
      <c r="P724" s="73" t="str">
        <f t="shared" ref="P724" si="3407">IF(D724="","",_xlfn.STDEV.S(K722:K726))</f>
        <v/>
      </c>
      <c r="Q724" s="9" t="str">
        <f t="shared" si="3138"/>
        <v/>
      </c>
      <c r="R724" s="126" t="str">
        <f>IF(K724="","",K724/VLOOKUP('Table 3'!A724,'Table 1'!$A$3:$E$999,5,FALSE))</f>
        <v/>
      </c>
      <c r="S724" s="58" t="s">
        <v>23</v>
      </c>
      <c r="T724" s="52" t="str">
        <f>IF(M724="","",M724/VLOOKUP(A724,'Table 1'!$A$3:$E$999,5,FALSE))</f>
        <v/>
      </c>
    </row>
    <row r="725" spans="1:20" s="139" customFormat="1" x14ac:dyDescent="0.2">
      <c r="A725" s="30" t="str">
        <f t="shared" ref="A725" si="3408">IF(A722="","",A722)</f>
        <v/>
      </c>
      <c r="B725" s="30"/>
      <c r="C725" s="30" t="str">
        <f>IF(A725="","",LOOKUP(A725,'Table 1'!$A$3:$A$9999,'Table 1'!$I$3:$I$9999))</f>
        <v/>
      </c>
      <c r="D725" s="121"/>
      <c r="E725" s="68" t="s">
        <v>23</v>
      </c>
      <c r="F725" s="80"/>
      <c r="G725" s="71" t="str">
        <f t="shared" si="3131"/>
        <v/>
      </c>
      <c r="H725" s="77" t="str">
        <f t="shared" ref="H725" si="3409">IF(D725="","",AVERAGE(D722:D726))</f>
        <v/>
      </c>
      <c r="I725" s="94" t="str">
        <f t="shared" ref="I725" si="3410">IF(D725="","",_xlfn.STDEV.S(D722:D726))</f>
        <v/>
      </c>
      <c r="J725" s="77" t="str">
        <f t="shared" si="3134"/>
        <v/>
      </c>
      <c r="K725" s="132" t="str">
        <f>IF(D725="","",D725*'Table 2'!D725)</f>
        <v/>
      </c>
      <c r="L725" s="68" t="s">
        <v>23</v>
      </c>
      <c r="M725" s="135" t="str">
        <f>IF(D725="","",F725*'Table 2'!D725)</f>
        <v/>
      </c>
      <c r="N725" s="71" t="str">
        <f t="shared" si="3135"/>
        <v/>
      </c>
      <c r="O725" s="14" t="str">
        <f t="shared" ref="O725" si="3411">IF(D725="","",AVERAGE(K722:K726))</f>
        <v/>
      </c>
      <c r="P725" s="73" t="str">
        <f t="shared" ref="P725" si="3412">IF(D725="","",_xlfn.STDEV.S(K722:K726))</f>
        <v/>
      </c>
      <c r="Q725" s="9" t="str">
        <f t="shared" si="3138"/>
        <v/>
      </c>
      <c r="R725" s="126" t="str">
        <f>IF(K725="","",K725/VLOOKUP('Table 3'!A725,'Table 1'!$A$3:$E$999,5,FALSE))</f>
        <v/>
      </c>
      <c r="S725" s="58" t="s">
        <v>23</v>
      </c>
      <c r="T725" s="52" t="str">
        <f>IF(M725="","",M725/VLOOKUP(A725,'Table 1'!$A$3:$E$999,5,FALSE))</f>
        <v/>
      </c>
    </row>
    <row r="726" spans="1:20" s="139" customFormat="1" ht="16" thickBot="1" x14ac:dyDescent="0.25">
      <c r="A726" s="29" t="str">
        <f t="shared" ref="A726" si="3413">IF(A722="","",A722)</f>
        <v/>
      </c>
      <c r="B726" s="29"/>
      <c r="C726" s="29" t="str">
        <f>IF(A726="","",LOOKUP(A726,'Table 1'!$A$3:$A$9999,'Table 1'!$I$3:$I$9999))</f>
        <v/>
      </c>
      <c r="D726" s="122"/>
      <c r="E726" s="67" t="s">
        <v>23</v>
      </c>
      <c r="F726" s="81"/>
      <c r="G726" s="72" t="str">
        <f t="shared" si="3131"/>
        <v/>
      </c>
      <c r="H726" s="78" t="str">
        <f t="shared" ref="H726" si="3414">IF(D726="","",AVERAGE(D722:D726))</f>
        <v/>
      </c>
      <c r="I726" s="93" t="str">
        <f t="shared" ref="I726" si="3415">IF(D726="","",_xlfn.STDEV.S(D722:D726))</f>
        <v/>
      </c>
      <c r="J726" s="78" t="str">
        <f t="shared" si="3134"/>
        <v/>
      </c>
      <c r="K726" s="133" t="str">
        <f>IF(D726="","",D726*'Table 2'!D726)</f>
        <v/>
      </c>
      <c r="L726" s="67" t="s">
        <v>23</v>
      </c>
      <c r="M726" s="136" t="str">
        <f>IF(D726="","",F726*'Table 2'!D726)</f>
        <v/>
      </c>
      <c r="N726" s="72" t="str">
        <f t="shared" si="3135"/>
        <v/>
      </c>
      <c r="O726" s="13" t="str">
        <f t="shared" ref="O726" si="3416">IF(D726="","",AVERAGE(K722:K726))</f>
        <v/>
      </c>
      <c r="P726" s="74" t="str">
        <f t="shared" ref="P726" si="3417">IF(D726="","",_xlfn.STDEV.S(K722:K726))</f>
        <v/>
      </c>
      <c r="Q726" s="8" t="str">
        <f t="shared" si="3138"/>
        <v/>
      </c>
      <c r="R726" s="127" t="str">
        <f>IF(K726="","",K726/VLOOKUP('Table 3'!A726,'Table 1'!$A$3:$E$999,5,FALSE))</f>
        <v/>
      </c>
      <c r="S726" s="57" t="s">
        <v>23</v>
      </c>
      <c r="T726" s="51" t="str">
        <f>IF(M726="","",M726/VLOOKUP(A726,'Table 1'!$A$3:$E$999,5,FALSE))</f>
        <v/>
      </c>
    </row>
    <row r="727" spans="1:20" s="139" customFormat="1" x14ac:dyDescent="0.2">
      <c r="A727" s="113"/>
      <c r="B727" s="113"/>
      <c r="C727" s="31" t="str">
        <f>IF(A727="","",LOOKUP(A727,'Table 1'!$A$3:$A$9999,'Table 1'!$I$3:$I$9999))</f>
        <v/>
      </c>
      <c r="D727" s="120"/>
      <c r="E727" s="66" t="s">
        <v>23</v>
      </c>
      <c r="F727" s="79"/>
      <c r="G727" s="70" t="str">
        <f t="shared" si="3131"/>
        <v/>
      </c>
      <c r="H727" s="76" t="str">
        <f t="shared" ref="H727" si="3418">IF(D727="","",AVERAGE(D727:D731))</f>
        <v/>
      </c>
      <c r="I727" s="76" t="str">
        <f t="shared" ref="I727" si="3419">IF(D727="","",_xlfn.STDEV.S(D727:D731))</f>
        <v/>
      </c>
      <c r="J727" s="76" t="str">
        <f t="shared" si="3134"/>
        <v/>
      </c>
      <c r="K727" s="131" t="str">
        <f>IF(D727="","",D727*'Table 2'!D727)</f>
        <v/>
      </c>
      <c r="L727" s="66" t="s">
        <v>23</v>
      </c>
      <c r="M727" s="134" t="str">
        <f>IF(D727="","",F727*'Table 2'!D727)</f>
        <v/>
      </c>
      <c r="N727" s="70" t="str">
        <f t="shared" si="3135"/>
        <v/>
      </c>
      <c r="O727" s="15" t="str">
        <f t="shared" ref="O727" si="3420">IF(D727="","",AVERAGE(K727:K731))</f>
        <v/>
      </c>
      <c r="P727" s="15" t="str">
        <f t="shared" ref="P727" si="3421">IF(D727="","",_xlfn.STDEV.S(K727:K731))</f>
        <v/>
      </c>
      <c r="Q727" s="10" t="str">
        <f t="shared" si="3138"/>
        <v/>
      </c>
      <c r="R727" s="137" t="str">
        <f>IF(K727="","",K727/VLOOKUP('Table 3'!A727,'Table 1'!$A$3:$E$999,5,FALSE))</f>
        <v/>
      </c>
      <c r="S727" s="59" t="s">
        <v>23</v>
      </c>
      <c r="T727" s="53" t="str">
        <f>IF(M727="","",M727/VLOOKUP(A727,'Table 1'!$A$3:$E$999,5,FALSE))</f>
        <v/>
      </c>
    </row>
    <row r="728" spans="1:20" s="139" customFormat="1" x14ac:dyDescent="0.2">
      <c r="A728" s="30" t="str">
        <f t="shared" ref="A728" si="3422">IF(A727="","",A727)</f>
        <v/>
      </c>
      <c r="B728" s="30"/>
      <c r="C728" s="30" t="str">
        <f>IF(A728="","",LOOKUP(A728,'Table 1'!$A$3:$A$9999,'Table 1'!$I$3:$I$9999))</f>
        <v/>
      </c>
      <c r="D728" s="121"/>
      <c r="E728" s="68" t="s">
        <v>23</v>
      </c>
      <c r="F728" s="80"/>
      <c r="G728" s="71" t="str">
        <f t="shared" si="3131"/>
        <v/>
      </c>
      <c r="H728" s="77" t="str">
        <f t="shared" ref="H728" si="3423">IF(D728="","",AVERAGE(D727:D731))</f>
        <v/>
      </c>
      <c r="I728" s="94" t="str">
        <f t="shared" ref="I728" si="3424">IF(D728="","",_xlfn.STDEV.S(D727:D731))</f>
        <v/>
      </c>
      <c r="J728" s="77" t="str">
        <f t="shared" si="3134"/>
        <v/>
      </c>
      <c r="K728" s="132" t="str">
        <f>IF(D728="","",D728*'Table 2'!D728)</f>
        <v/>
      </c>
      <c r="L728" s="68" t="s">
        <v>23</v>
      </c>
      <c r="M728" s="135" t="str">
        <f>IF(D728="","",F728*'Table 2'!D728)</f>
        <v/>
      </c>
      <c r="N728" s="71" t="str">
        <f t="shared" si="3135"/>
        <v/>
      </c>
      <c r="O728" s="14" t="str">
        <f t="shared" ref="O728" si="3425">IF(D728="","",AVERAGE(K727:K731))</f>
        <v/>
      </c>
      <c r="P728" s="73" t="str">
        <f t="shared" ref="P728" si="3426">IF(D728="","",_xlfn.STDEV.S(K727:K731))</f>
        <v/>
      </c>
      <c r="Q728" s="9" t="str">
        <f t="shared" si="3138"/>
        <v/>
      </c>
      <c r="R728" s="126" t="str">
        <f>IF(K728="","",K728/VLOOKUP('Table 3'!A728,'Table 1'!$A$3:$E$999,5,FALSE))</f>
        <v/>
      </c>
      <c r="S728" s="58" t="s">
        <v>23</v>
      </c>
      <c r="T728" s="52" t="str">
        <f>IF(M728="","",M728/VLOOKUP(A728,'Table 1'!$A$3:$E$999,5,FALSE))</f>
        <v/>
      </c>
    </row>
    <row r="729" spans="1:20" s="139" customFormat="1" x14ac:dyDescent="0.2">
      <c r="A729" s="30" t="str">
        <f t="shared" ref="A729" si="3427">IF(A727="","",A727)</f>
        <v/>
      </c>
      <c r="B729" s="30"/>
      <c r="C729" s="30" t="str">
        <f>IF(A729="","",LOOKUP(A729,'Table 1'!$A$3:$A$9999,'Table 1'!$I$3:$I$9999))</f>
        <v/>
      </c>
      <c r="D729" s="121"/>
      <c r="E729" s="68" t="s">
        <v>23</v>
      </c>
      <c r="F729" s="80"/>
      <c r="G729" s="71" t="str">
        <f t="shared" si="3131"/>
        <v/>
      </c>
      <c r="H729" s="77" t="str">
        <f t="shared" ref="H729" si="3428">IF(D729="","",AVERAGE(D727:D731))</f>
        <v/>
      </c>
      <c r="I729" s="94" t="str">
        <f t="shared" ref="I729" si="3429">IF(D729="","",_xlfn.STDEV.S(D727:D731))</f>
        <v/>
      </c>
      <c r="J729" s="77" t="str">
        <f t="shared" si="3134"/>
        <v/>
      </c>
      <c r="K729" s="132" t="str">
        <f>IF(D729="","",D729*'Table 2'!D729)</f>
        <v/>
      </c>
      <c r="L729" s="68" t="s">
        <v>23</v>
      </c>
      <c r="M729" s="135" t="str">
        <f>IF(D729="","",F729*'Table 2'!D729)</f>
        <v/>
      </c>
      <c r="N729" s="71" t="str">
        <f t="shared" si="3135"/>
        <v/>
      </c>
      <c r="O729" s="14" t="str">
        <f t="shared" ref="O729" si="3430">IF(D729="","",AVERAGE(K727:K731))</f>
        <v/>
      </c>
      <c r="P729" s="73" t="str">
        <f t="shared" ref="P729" si="3431">IF(D729="","",_xlfn.STDEV.S(K727:K731))</f>
        <v/>
      </c>
      <c r="Q729" s="9" t="str">
        <f t="shared" si="3138"/>
        <v/>
      </c>
      <c r="R729" s="126" t="str">
        <f>IF(K729="","",K729/VLOOKUP('Table 3'!A729,'Table 1'!$A$3:$E$999,5,FALSE))</f>
        <v/>
      </c>
      <c r="S729" s="58" t="s">
        <v>23</v>
      </c>
      <c r="T729" s="52" t="str">
        <f>IF(M729="","",M729/VLOOKUP(A729,'Table 1'!$A$3:$E$999,5,FALSE))</f>
        <v/>
      </c>
    </row>
    <row r="730" spans="1:20" s="139" customFormat="1" x14ac:dyDescent="0.2">
      <c r="A730" s="30" t="str">
        <f t="shared" ref="A730" si="3432">IF(A727="","",A727)</f>
        <v/>
      </c>
      <c r="B730" s="30"/>
      <c r="C730" s="30" t="str">
        <f>IF(A730="","",LOOKUP(A730,'Table 1'!$A$3:$A$9999,'Table 1'!$I$3:$I$9999))</f>
        <v/>
      </c>
      <c r="D730" s="121"/>
      <c r="E730" s="68" t="s">
        <v>23</v>
      </c>
      <c r="F730" s="80"/>
      <c r="G730" s="71" t="str">
        <f t="shared" si="3131"/>
        <v/>
      </c>
      <c r="H730" s="77" t="str">
        <f t="shared" ref="H730" si="3433">IF(D730="","",AVERAGE(D727:D731))</f>
        <v/>
      </c>
      <c r="I730" s="94" t="str">
        <f t="shared" ref="I730" si="3434">IF(D730="","",_xlfn.STDEV.S(D727:D731))</f>
        <v/>
      </c>
      <c r="J730" s="77" t="str">
        <f t="shared" si="3134"/>
        <v/>
      </c>
      <c r="K730" s="132" t="str">
        <f>IF(D730="","",D730*'Table 2'!D730)</f>
        <v/>
      </c>
      <c r="L730" s="68" t="s">
        <v>23</v>
      </c>
      <c r="M730" s="135" t="str">
        <f>IF(D730="","",F730*'Table 2'!D730)</f>
        <v/>
      </c>
      <c r="N730" s="71" t="str">
        <f t="shared" si="3135"/>
        <v/>
      </c>
      <c r="O730" s="14" t="str">
        <f t="shared" ref="O730" si="3435">IF(D730="","",AVERAGE(K727:K731))</f>
        <v/>
      </c>
      <c r="P730" s="73" t="str">
        <f t="shared" ref="P730" si="3436">IF(D730="","",_xlfn.STDEV.S(K727:K731))</f>
        <v/>
      </c>
      <c r="Q730" s="9" t="str">
        <f t="shared" si="3138"/>
        <v/>
      </c>
      <c r="R730" s="126" t="str">
        <f>IF(K730="","",K730/VLOOKUP('Table 3'!A730,'Table 1'!$A$3:$E$999,5,FALSE))</f>
        <v/>
      </c>
      <c r="S730" s="58" t="s">
        <v>23</v>
      </c>
      <c r="T730" s="52" t="str">
        <f>IF(M730="","",M730/VLOOKUP(A730,'Table 1'!$A$3:$E$999,5,FALSE))</f>
        <v/>
      </c>
    </row>
    <row r="731" spans="1:20" s="139" customFormat="1" ht="16" thickBot="1" x14ac:dyDescent="0.25">
      <c r="A731" s="29" t="str">
        <f t="shared" ref="A731" si="3437">IF(A727="","",A727)</f>
        <v/>
      </c>
      <c r="B731" s="29"/>
      <c r="C731" s="29" t="str">
        <f>IF(A731="","",LOOKUP(A731,'Table 1'!$A$3:$A$9999,'Table 1'!$I$3:$I$9999))</f>
        <v/>
      </c>
      <c r="D731" s="122"/>
      <c r="E731" s="67" t="s">
        <v>23</v>
      </c>
      <c r="F731" s="81"/>
      <c r="G731" s="72" t="str">
        <f t="shared" si="3131"/>
        <v/>
      </c>
      <c r="H731" s="78" t="str">
        <f t="shared" ref="H731" si="3438">IF(D731="","",AVERAGE(D727:D731))</f>
        <v/>
      </c>
      <c r="I731" s="93" t="str">
        <f t="shared" ref="I731" si="3439">IF(D731="","",_xlfn.STDEV.S(D727:D731))</f>
        <v/>
      </c>
      <c r="J731" s="78" t="str">
        <f t="shared" si="3134"/>
        <v/>
      </c>
      <c r="K731" s="133" t="str">
        <f>IF(D731="","",D731*'Table 2'!D731)</f>
        <v/>
      </c>
      <c r="L731" s="67" t="s">
        <v>23</v>
      </c>
      <c r="M731" s="136" t="str">
        <f>IF(D731="","",F731*'Table 2'!D731)</f>
        <v/>
      </c>
      <c r="N731" s="72" t="str">
        <f t="shared" si="3135"/>
        <v/>
      </c>
      <c r="O731" s="13" t="str">
        <f t="shared" ref="O731" si="3440">IF(D731="","",AVERAGE(K727:K731))</f>
        <v/>
      </c>
      <c r="P731" s="74" t="str">
        <f t="shared" ref="P731" si="3441">IF(D731="","",_xlfn.STDEV.S(K727:K731))</f>
        <v/>
      </c>
      <c r="Q731" s="8" t="str">
        <f t="shared" si="3138"/>
        <v/>
      </c>
      <c r="R731" s="127" t="str">
        <f>IF(K731="","",K731/VLOOKUP('Table 3'!A731,'Table 1'!$A$3:$E$999,5,FALSE))</f>
        <v/>
      </c>
      <c r="S731" s="57" t="s">
        <v>23</v>
      </c>
      <c r="T731" s="51" t="str">
        <f>IF(M731="","",M731/VLOOKUP(A731,'Table 1'!$A$3:$E$999,5,FALSE))</f>
        <v/>
      </c>
    </row>
    <row r="732" spans="1:20" s="139" customFormat="1" x14ac:dyDescent="0.2">
      <c r="A732" s="113"/>
      <c r="B732" s="113"/>
      <c r="C732" s="31" t="str">
        <f>IF(A732="","",LOOKUP(A732,'Table 1'!$A$3:$A$9999,'Table 1'!$I$3:$I$9999))</f>
        <v/>
      </c>
      <c r="D732" s="120"/>
      <c r="E732" s="66" t="s">
        <v>23</v>
      </c>
      <c r="F732" s="79"/>
      <c r="G732" s="70" t="str">
        <f t="shared" ref="G732:G795" si="3442">IF(D732="","",(D732-H732)/H732)</f>
        <v/>
      </c>
      <c r="H732" s="76" t="str">
        <f t="shared" ref="H732" si="3443">IF(D732="","",AVERAGE(D732:D736))</f>
        <v/>
      </c>
      <c r="I732" s="76" t="str">
        <f t="shared" ref="I732" si="3444">IF(D732="","",_xlfn.STDEV.S(D732:D736))</f>
        <v/>
      </c>
      <c r="J732" s="76" t="str">
        <f t="shared" ref="J732:J795" si="3445">IF(D732="","",I732/H732)</f>
        <v/>
      </c>
      <c r="K732" s="131" t="str">
        <f>IF(D732="","",D732*'Table 2'!D732)</f>
        <v/>
      </c>
      <c r="L732" s="66" t="s">
        <v>23</v>
      </c>
      <c r="M732" s="134" t="str">
        <f>IF(D732="","",F732*'Table 2'!D732)</f>
        <v/>
      </c>
      <c r="N732" s="70" t="str">
        <f t="shared" ref="N732:N795" si="3446">IF(D732="","",(K732-O732)/O732)</f>
        <v/>
      </c>
      <c r="O732" s="15" t="str">
        <f t="shared" ref="O732" si="3447">IF(D732="","",AVERAGE(K732:K736))</f>
        <v/>
      </c>
      <c r="P732" s="15" t="str">
        <f t="shared" ref="P732" si="3448">IF(D732="","",_xlfn.STDEV.S(K732:K736))</f>
        <v/>
      </c>
      <c r="Q732" s="10" t="str">
        <f t="shared" ref="Q732:Q795" si="3449">IF(D732="","",P732/O732)</f>
        <v/>
      </c>
      <c r="R732" s="137" t="str">
        <f>IF(K732="","",K732/VLOOKUP('Table 3'!A732,'Table 1'!$A$3:$E$999,5,FALSE))</f>
        <v/>
      </c>
      <c r="S732" s="59" t="s">
        <v>23</v>
      </c>
      <c r="T732" s="53" t="str">
        <f>IF(M732="","",M732/VLOOKUP(A732,'Table 1'!$A$3:$E$999,5,FALSE))</f>
        <v/>
      </c>
    </row>
    <row r="733" spans="1:20" s="139" customFormat="1" x14ac:dyDescent="0.2">
      <c r="A733" s="30" t="str">
        <f t="shared" ref="A733" si="3450">IF(A732="","",A732)</f>
        <v/>
      </c>
      <c r="B733" s="30"/>
      <c r="C733" s="30" t="str">
        <f>IF(A733="","",LOOKUP(A733,'Table 1'!$A$3:$A$9999,'Table 1'!$I$3:$I$9999))</f>
        <v/>
      </c>
      <c r="D733" s="121"/>
      <c r="E733" s="68" t="s">
        <v>23</v>
      </c>
      <c r="F733" s="80"/>
      <c r="G733" s="71" t="str">
        <f t="shared" si="3442"/>
        <v/>
      </c>
      <c r="H733" s="77" t="str">
        <f t="shared" ref="H733" si="3451">IF(D733="","",AVERAGE(D732:D736))</f>
        <v/>
      </c>
      <c r="I733" s="94" t="str">
        <f t="shared" ref="I733" si="3452">IF(D733="","",_xlfn.STDEV.S(D732:D736))</f>
        <v/>
      </c>
      <c r="J733" s="77" t="str">
        <f t="shared" si="3445"/>
        <v/>
      </c>
      <c r="K733" s="132" t="str">
        <f>IF(D733="","",D733*'Table 2'!D733)</f>
        <v/>
      </c>
      <c r="L733" s="68" t="s">
        <v>23</v>
      </c>
      <c r="M733" s="135" t="str">
        <f>IF(D733="","",F733*'Table 2'!D733)</f>
        <v/>
      </c>
      <c r="N733" s="71" t="str">
        <f t="shared" si="3446"/>
        <v/>
      </c>
      <c r="O733" s="14" t="str">
        <f t="shared" ref="O733" si="3453">IF(D733="","",AVERAGE(K732:K736))</f>
        <v/>
      </c>
      <c r="P733" s="73" t="str">
        <f t="shared" ref="P733" si="3454">IF(D733="","",_xlfn.STDEV.S(K732:K736))</f>
        <v/>
      </c>
      <c r="Q733" s="9" t="str">
        <f t="shared" si="3449"/>
        <v/>
      </c>
      <c r="R733" s="126" t="str">
        <f>IF(K733="","",K733/VLOOKUP('Table 3'!A733,'Table 1'!$A$3:$E$999,5,FALSE))</f>
        <v/>
      </c>
      <c r="S733" s="58" t="s">
        <v>23</v>
      </c>
      <c r="T733" s="52" t="str">
        <f>IF(M733="","",M733/VLOOKUP(A733,'Table 1'!$A$3:$E$999,5,FALSE))</f>
        <v/>
      </c>
    </row>
    <row r="734" spans="1:20" s="139" customFormat="1" x14ac:dyDescent="0.2">
      <c r="A734" s="30" t="str">
        <f t="shared" ref="A734" si="3455">IF(A732="","",A732)</f>
        <v/>
      </c>
      <c r="B734" s="30"/>
      <c r="C734" s="30" t="str">
        <f>IF(A734="","",LOOKUP(A734,'Table 1'!$A$3:$A$9999,'Table 1'!$I$3:$I$9999))</f>
        <v/>
      </c>
      <c r="D734" s="121"/>
      <c r="E734" s="68" t="s">
        <v>23</v>
      </c>
      <c r="F734" s="80"/>
      <c r="G734" s="71" t="str">
        <f t="shared" si="3442"/>
        <v/>
      </c>
      <c r="H734" s="77" t="str">
        <f t="shared" ref="H734" si="3456">IF(D734="","",AVERAGE(D732:D736))</f>
        <v/>
      </c>
      <c r="I734" s="94" t="str">
        <f t="shared" ref="I734" si="3457">IF(D734="","",_xlfn.STDEV.S(D732:D736))</f>
        <v/>
      </c>
      <c r="J734" s="77" t="str">
        <f t="shared" si="3445"/>
        <v/>
      </c>
      <c r="K734" s="132" t="str">
        <f>IF(D734="","",D734*'Table 2'!D734)</f>
        <v/>
      </c>
      <c r="L734" s="68" t="s">
        <v>23</v>
      </c>
      <c r="M734" s="135" t="str">
        <f>IF(D734="","",F734*'Table 2'!D734)</f>
        <v/>
      </c>
      <c r="N734" s="71" t="str">
        <f t="shared" si="3446"/>
        <v/>
      </c>
      <c r="O734" s="14" t="str">
        <f t="shared" ref="O734" si="3458">IF(D734="","",AVERAGE(K732:K736))</f>
        <v/>
      </c>
      <c r="P734" s="73" t="str">
        <f t="shared" ref="P734" si="3459">IF(D734="","",_xlfn.STDEV.S(K732:K736))</f>
        <v/>
      </c>
      <c r="Q734" s="9" t="str">
        <f t="shared" si="3449"/>
        <v/>
      </c>
      <c r="R734" s="126" t="str">
        <f>IF(K734="","",K734/VLOOKUP('Table 3'!A734,'Table 1'!$A$3:$E$999,5,FALSE))</f>
        <v/>
      </c>
      <c r="S734" s="58" t="s">
        <v>23</v>
      </c>
      <c r="T734" s="52" t="str">
        <f>IF(M734="","",M734/VLOOKUP(A734,'Table 1'!$A$3:$E$999,5,FALSE))</f>
        <v/>
      </c>
    </row>
    <row r="735" spans="1:20" s="139" customFormat="1" x14ac:dyDescent="0.2">
      <c r="A735" s="30" t="str">
        <f t="shared" ref="A735" si="3460">IF(A732="","",A732)</f>
        <v/>
      </c>
      <c r="B735" s="30"/>
      <c r="C735" s="30" t="str">
        <f>IF(A735="","",LOOKUP(A735,'Table 1'!$A$3:$A$9999,'Table 1'!$I$3:$I$9999))</f>
        <v/>
      </c>
      <c r="D735" s="121"/>
      <c r="E735" s="68" t="s">
        <v>23</v>
      </c>
      <c r="F735" s="80"/>
      <c r="G735" s="71" t="str">
        <f t="shared" si="3442"/>
        <v/>
      </c>
      <c r="H735" s="77" t="str">
        <f t="shared" ref="H735" si="3461">IF(D735="","",AVERAGE(D732:D736))</f>
        <v/>
      </c>
      <c r="I735" s="94" t="str">
        <f t="shared" ref="I735" si="3462">IF(D735="","",_xlfn.STDEV.S(D732:D736))</f>
        <v/>
      </c>
      <c r="J735" s="77" t="str">
        <f t="shared" si="3445"/>
        <v/>
      </c>
      <c r="K735" s="132" t="str">
        <f>IF(D735="","",D735*'Table 2'!D735)</f>
        <v/>
      </c>
      <c r="L735" s="68" t="s">
        <v>23</v>
      </c>
      <c r="M735" s="135" t="str">
        <f>IF(D735="","",F735*'Table 2'!D735)</f>
        <v/>
      </c>
      <c r="N735" s="71" t="str">
        <f t="shared" si="3446"/>
        <v/>
      </c>
      <c r="O735" s="14" t="str">
        <f t="shared" ref="O735" si="3463">IF(D735="","",AVERAGE(K732:K736))</f>
        <v/>
      </c>
      <c r="P735" s="73" t="str">
        <f t="shared" ref="P735" si="3464">IF(D735="","",_xlfn.STDEV.S(K732:K736))</f>
        <v/>
      </c>
      <c r="Q735" s="9" t="str">
        <f t="shared" si="3449"/>
        <v/>
      </c>
      <c r="R735" s="126" t="str">
        <f>IF(K735="","",K735/VLOOKUP('Table 3'!A735,'Table 1'!$A$3:$E$999,5,FALSE))</f>
        <v/>
      </c>
      <c r="S735" s="58" t="s">
        <v>23</v>
      </c>
      <c r="T735" s="52" t="str">
        <f>IF(M735="","",M735/VLOOKUP(A735,'Table 1'!$A$3:$E$999,5,FALSE))</f>
        <v/>
      </c>
    </row>
    <row r="736" spans="1:20" s="139" customFormat="1" ht="16" thickBot="1" x14ac:dyDescent="0.25">
      <c r="A736" s="29" t="str">
        <f t="shared" ref="A736" si="3465">IF(A732="","",A732)</f>
        <v/>
      </c>
      <c r="B736" s="29"/>
      <c r="C736" s="29" t="str">
        <f>IF(A736="","",LOOKUP(A736,'Table 1'!$A$3:$A$9999,'Table 1'!$I$3:$I$9999))</f>
        <v/>
      </c>
      <c r="D736" s="122"/>
      <c r="E736" s="67" t="s">
        <v>23</v>
      </c>
      <c r="F736" s="81"/>
      <c r="G736" s="72" t="str">
        <f t="shared" si="3442"/>
        <v/>
      </c>
      <c r="H736" s="78" t="str">
        <f t="shared" ref="H736" si="3466">IF(D736="","",AVERAGE(D732:D736))</f>
        <v/>
      </c>
      <c r="I736" s="93" t="str">
        <f t="shared" ref="I736" si="3467">IF(D736="","",_xlfn.STDEV.S(D732:D736))</f>
        <v/>
      </c>
      <c r="J736" s="78" t="str">
        <f t="shared" si="3445"/>
        <v/>
      </c>
      <c r="K736" s="133" t="str">
        <f>IF(D736="","",D736*'Table 2'!D736)</f>
        <v/>
      </c>
      <c r="L736" s="67" t="s">
        <v>23</v>
      </c>
      <c r="M736" s="136" t="str">
        <f>IF(D736="","",F736*'Table 2'!D736)</f>
        <v/>
      </c>
      <c r="N736" s="72" t="str">
        <f t="shared" si="3446"/>
        <v/>
      </c>
      <c r="O736" s="13" t="str">
        <f t="shared" ref="O736" si="3468">IF(D736="","",AVERAGE(K732:K736))</f>
        <v/>
      </c>
      <c r="P736" s="74" t="str">
        <f t="shared" ref="P736" si="3469">IF(D736="","",_xlfn.STDEV.S(K732:K736))</f>
        <v/>
      </c>
      <c r="Q736" s="8" t="str">
        <f t="shared" si="3449"/>
        <v/>
      </c>
      <c r="R736" s="127" t="str">
        <f>IF(K736="","",K736/VLOOKUP('Table 3'!A736,'Table 1'!$A$3:$E$999,5,FALSE))</f>
        <v/>
      </c>
      <c r="S736" s="57" t="s">
        <v>23</v>
      </c>
      <c r="T736" s="51" t="str">
        <f>IF(M736="","",M736/VLOOKUP(A736,'Table 1'!$A$3:$E$999,5,FALSE))</f>
        <v/>
      </c>
    </row>
    <row r="737" spans="1:20" s="139" customFormat="1" x14ac:dyDescent="0.2">
      <c r="A737" s="113"/>
      <c r="B737" s="113"/>
      <c r="C737" s="31" t="str">
        <f>IF(A737="","",LOOKUP(A737,'Table 1'!$A$3:$A$9999,'Table 1'!$I$3:$I$9999))</f>
        <v/>
      </c>
      <c r="D737" s="120"/>
      <c r="E737" s="66" t="s">
        <v>23</v>
      </c>
      <c r="F737" s="79"/>
      <c r="G737" s="70" t="str">
        <f t="shared" si="3442"/>
        <v/>
      </c>
      <c r="H737" s="76" t="str">
        <f t="shared" ref="H737" si="3470">IF(D737="","",AVERAGE(D737:D741))</f>
        <v/>
      </c>
      <c r="I737" s="76" t="str">
        <f t="shared" ref="I737" si="3471">IF(D737="","",_xlfn.STDEV.S(D737:D741))</f>
        <v/>
      </c>
      <c r="J737" s="76" t="str">
        <f t="shared" si="3445"/>
        <v/>
      </c>
      <c r="K737" s="131" t="str">
        <f>IF(D737="","",D737*'Table 2'!D737)</f>
        <v/>
      </c>
      <c r="L737" s="66" t="s">
        <v>23</v>
      </c>
      <c r="M737" s="134" t="str">
        <f>IF(D737="","",F737*'Table 2'!D737)</f>
        <v/>
      </c>
      <c r="N737" s="70" t="str">
        <f t="shared" si="3446"/>
        <v/>
      </c>
      <c r="O737" s="15" t="str">
        <f t="shared" ref="O737" si="3472">IF(D737="","",AVERAGE(K737:K741))</f>
        <v/>
      </c>
      <c r="P737" s="15" t="str">
        <f t="shared" ref="P737" si="3473">IF(D737="","",_xlfn.STDEV.S(K737:K741))</f>
        <v/>
      </c>
      <c r="Q737" s="10" t="str">
        <f t="shared" si="3449"/>
        <v/>
      </c>
      <c r="R737" s="137" t="str">
        <f>IF(K737="","",K737/VLOOKUP('Table 3'!A737,'Table 1'!$A$3:$E$999,5,FALSE))</f>
        <v/>
      </c>
      <c r="S737" s="59" t="s">
        <v>23</v>
      </c>
      <c r="T737" s="53" t="str">
        <f>IF(M737="","",M737/VLOOKUP(A737,'Table 1'!$A$3:$E$999,5,FALSE))</f>
        <v/>
      </c>
    </row>
    <row r="738" spans="1:20" s="139" customFormat="1" x14ac:dyDescent="0.2">
      <c r="A738" s="30" t="str">
        <f t="shared" ref="A738" si="3474">IF(A737="","",A737)</f>
        <v/>
      </c>
      <c r="B738" s="30"/>
      <c r="C738" s="30" t="str">
        <f>IF(A738="","",LOOKUP(A738,'Table 1'!$A$3:$A$9999,'Table 1'!$I$3:$I$9999))</f>
        <v/>
      </c>
      <c r="D738" s="121"/>
      <c r="E738" s="68" t="s">
        <v>23</v>
      </c>
      <c r="F738" s="80"/>
      <c r="G738" s="71" t="str">
        <f t="shared" si="3442"/>
        <v/>
      </c>
      <c r="H738" s="77" t="str">
        <f t="shared" ref="H738" si="3475">IF(D738="","",AVERAGE(D737:D741))</f>
        <v/>
      </c>
      <c r="I738" s="94" t="str">
        <f t="shared" ref="I738" si="3476">IF(D738="","",_xlfn.STDEV.S(D737:D741))</f>
        <v/>
      </c>
      <c r="J738" s="77" t="str">
        <f t="shared" si="3445"/>
        <v/>
      </c>
      <c r="K738" s="132" t="str">
        <f>IF(D738="","",D738*'Table 2'!D738)</f>
        <v/>
      </c>
      <c r="L738" s="68" t="s">
        <v>23</v>
      </c>
      <c r="M738" s="135" t="str">
        <f>IF(D738="","",F738*'Table 2'!D738)</f>
        <v/>
      </c>
      <c r="N738" s="71" t="str">
        <f t="shared" si="3446"/>
        <v/>
      </c>
      <c r="O738" s="14" t="str">
        <f t="shared" ref="O738" si="3477">IF(D738="","",AVERAGE(K737:K741))</f>
        <v/>
      </c>
      <c r="P738" s="73" t="str">
        <f t="shared" ref="P738" si="3478">IF(D738="","",_xlfn.STDEV.S(K737:K741))</f>
        <v/>
      </c>
      <c r="Q738" s="9" t="str">
        <f t="shared" si="3449"/>
        <v/>
      </c>
      <c r="R738" s="126" t="str">
        <f>IF(K738="","",K738/VLOOKUP('Table 3'!A738,'Table 1'!$A$3:$E$999,5,FALSE))</f>
        <v/>
      </c>
      <c r="S738" s="58" t="s">
        <v>23</v>
      </c>
      <c r="T738" s="52" t="str">
        <f>IF(M738="","",M738/VLOOKUP(A738,'Table 1'!$A$3:$E$999,5,FALSE))</f>
        <v/>
      </c>
    </row>
    <row r="739" spans="1:20" s="139" customFormat="1" x14ac:dyDescent="0.2">
      <c r="A739" s="30" t="str">
        <f t="shared" ref="A739" si="3479">IF(A737="","",A737)</f>
        <v/>
      </c>
      <c r="B739" s="30"/>
      <c r="C739" s="30" t="str">
        <f>IF(A739="","",LOOKUP(A739,'Table 1'!$A$3:$A$9999,'Table 1'!$I$3:$I$9999))</f>
        <v/>
      </c>
      <c r="D739" s="121"/>
      <c r="E739" s="68" t="s">
        <v>23</v>
      </c>
      <c r="F739" s="80"/>
      <c r="G739" s="71" t="str">
        <f t="shared" si="3442"/>
        <v/>
      </c>
      <c r="H739" s="77" t="str">
        <f t="shared" ref="H739" si="3480">IF(D739="","",AVERAGE(D737:D741))</f>
        <v/>
      </c>
      <c r="I739" s="94" t="str">
        <f t="shared" ref="I739" si="3481">IF(D739="","",_xlfn.STDEV.S(D737:D741))</f>
        <v/>
      </c>
      <c r="J739" s="77" t="str">
        <f t="shared" si="3445"/>
        <v/>
      </c>
      <c r="K739" s="132" t="str">
        <f>IF(D739="","",D739*'Table 2'!D739)</f>
        <v/>
      </c>
      <c r="L739" s="68" t="s">
        <v>23</v>
      </c>
      <c r="M739" s="135" t="str">
        <f>IF(D739="","",F739*'Table 2'!D739)</f>
        <v/>
      </c>
      <c r="N739" s="71" t="str">
        <f t="shared" si="3446"/>
        <v/>
      </c>
      <c r="O739" s="14" t="str">
        <f t="shared" ref="O739" si="3482">IF(D739="","",AVERAGE(K737:K741))</f>
        <v/>
      </c>
      <c r="P739" s="73" t="str">
        <f t="shared" ref="P739" si="3483">IF(D739="","",_xlfn.STDEV.S(K737:K741))</f>
        <v/>
      </c>
      <c r="Q739" s="9" t="str">
        <f t="shared" si="3449"/>
        <v/>
      </c>
      <c r="R739" s="126" t="str">
        <f>IF(K739="","",K739/VLOOKUP('Table 3'!A739,'Table 1'!$A$3:$E$999,5,FALSE))</f>
        <v/>
      </c>
      <c r="S739" s="58" t="s">
        <v>23</v>
      </c>
      <c r="T739" s="52" t="str">
        <f>IF(M739="","",M739/VLOOKUP(A739,'Table 1'!$A$3:$E$999,5,FALSE))</f>
        <v/>
      </c>
    </row>
    <row r="740" spans="1:20" s="139" customFormat="1" x14ac:dyDescent="0.2">
      <c r="A740" s="30" t="str">
        <f t="shared" ref="A740" si="3484">IF(A737="","",A737)</f>
        <v/>
      </c>
      <c r="B740" s="30"/>
      <c r="C740" s="30" t="str">
        <f>IF(A740="","",LOOKUP(A740,'Table 1'!$A$3:$A$9999,'Table 1'!$I$3:$I$9999))</f>
        <v/>
      </c>
      <c r="D740" s="121"/>
      <c r="E740" s="68" t="s">
        <v>23</v>
      </c>
      <c r="F740" s="80"/>
      <c r="G740" s="71" t="str">
        <f t="shared" si="3442"/>
        <v/>
      </c>
      <c r="H740" s="77" t="str">
        <f t="shared" ref="H740" si="3485">IF(D740="","",AVERAGE(D737:D741))</f>
        <v/>
      </c>
      <c r="I740" s="94" t="str">
        <f t="shared" ref="I740" si="3486">IF(D740="","",_xlfn.STDEV.S(D737:D741))</f>
        <v/>
      </c>
      <c r="J740" s="77" t="str">
        <f t="shared" si="3445"/>
        <v/>
      </c>
      <c r="K740" s="132" t="str">
        <f>IF(D740="","",D740*'Table 2'!D740)</f>
        <v/>
      </c>
      <c r="L740" s="68" t="s">
        <v>23</v>
      </c>
      <c r="M740" s="135" t="str">
        <f>IF(D740="","",F740*'Table 2'!D740)</f>
        <v/>
      </c>
      <c r="N740" s="71" t="str">
        <f t="shared" si="3446"/>
        <v/>
      </c>
      <c r="O740" s="14" t="str">
        <f t="shared" ref="O740" si="3487">IF(D740="","",AVERAGE(K737:K741))</f>
        <v/>
      </c>
      <c r="P740" s="73" t="str">
        <f t="shared" ref="P740" si="3488">IF(D740="","",_xlfn.STDEV.S(K737:K741))</f>
        <v/>
      </c>
      <c r="Q740" s="9" t="str">
        <f t="shared" si="3449"/>
        <v/>
      </c>
      <c r="R740" s="126" t="str">
        <f>IF(K740="","",K740/VLOOKUP('Table 3'!A740,'Table 1'!$A$3:$E$999,5,FALSE))</f>
        <v/>
      </c>
      <c r="S740" s="58" t="s">
        <v>23</v>
      </c>
      <c r="T740" s="52" t="str">
        <f>IF(M740="","",M740/VLOOKUP(A740,'Table 1'!$A$3:$E$999,5,FALSE))</f>
        <v/>
      </c>
    </row>
    <row r="741" spans="1:20" s="139" customFormat="1" ht="16" thickBot="1" x14ac:dyDescent="0.25">
      <c r="A741" s="29" t="str">
        <f t="shared" ref="A741" si="3489">IF(A737="","",A737)</f>
        <v/>
      </c>
      <c r="B741" s="29"/>
      <c r="C741" s="29" t="str">
        <f>IF(A741="","",LOOKUP(A741,'Table 1'!$A$3:$A$9999,'Table 1'!$I$3:$I$9999))</f>
        <v/>
      </c>
      <c r="D741" s="122"/>
      <c r="E741" s="67" t="s">
        <v>23</v>
      </c>
      <c r="F741" s="81"/>
      <c r="G741" s="72" t="str">
        <f t="shared" si="3442"/>
        <v/>
      </c>
      <c r="H741" s="78" t="str">
        <f t="shared" ref="H741" si="3490">IF(D741="","",AVERAGE(D737:D741))</f>
        <v/>
      </c>
      <c r="I741" s="93" t="str">
        <f t="shared" ref="I741" si="3491">IF(D741="","",_xlfn.STDEV.S(D737:D741))</f>
        <v/>
      </c>
      <c r="J741" s="78" t="str">
        <f t="shared" si="3445"/>
        <v/>
      </c>
      <c r="K741" s="133" t="str">
        <f>IF(D741="","",D741*'Table 2'!D741)</f>
        <v/>
      </c>
      <c r="L741" s="67" t="s">
        <v>23</v>
      </c>
      <c r="M741" s="136" t="str">
        <f>IF(D741="","",F741*'Table 2'!D741)</f>
        <v/>
      </c>
      <c r="N741" s="72" t="str">
        <f t="shared" si="3446"/>
        <v/>
      </c>
      <c r="O741" s="13" t="str">
        <f t="shared" ref="O741" si="3492">IF(D741="","",AVERAGE(K737:K741))</f>
        <v/>
      </c>
      <c r="P741" s="74" t="str">
        <f t="shared" ref="P741" si="3493">IF(D741="","",_xlfn.STDEV.S(K737:K741))</f>
        <v/>
      </c>
      <c r="Q741" s="8" t="str">
        <f t="shared" si="3449"/>
        <v/>
      </c>
      <c r="R741" s="127" t="str">
        <f>IF(K741="","",K741/VLOOKUP('Table 3'!A741,'Table 1'!$A$3:$E$999,5,FALSE))</f>
        <v/>
      </c>
      <c r="S741" s="57" t="s">
        <v>23</v>
      </c>
      <c r="T741" s="51" t="str">
        <f>IF(M741="","",M741/VLOOKUP(A741,'Table 1'!$A$3:$E$999,5,FALSE))</f>
        <v/>
      </c>
    </row>
    <row r="742" spans="1:20" s="139" customFormat="1" x14ac:dyDescent="0.2">
      <c r="A742" s="113"/>
      <c r="B742" s="113"/>
      <c r="C742" s="31" t="str">
        <f>IF(A742="","",LOOKUP(A742,'Table 1'!$A$3:$A$9999,'Table 1'!$I$3:$I$9999))</f>
        <v/>
      </c>
      <c r="D742" s="120"/>
      <c r="E742" s="66" t="s">
        <v>23</v>
      </c>
      <c r="F742" s="79"/>
      <c r="G742" s="70" t="str">
        <f t="shared" si="3442"/>
        <v/>
      </c>
      <c r="H742" s="76" t="str">
        <f t="shared" ref="H742" si="3494">IF(D742="","",AVERAGE(D742:D746))</f>
        <v/>
      </c>
      <c r="I742" s="76" t="str">
        <f t="shared" ref="I742" si="3495">IF(D742="","",_xlfn.STDEV.S(D742:D746))</f>
        <v/>
      </c>
      <c r="J742" s="76" t="str">
        <f t="shared" si="3445"/>
        <v/>
      </c>
      <c r="K742" s="131" t="str">
        <f>IF(D742="","",D742*'Table 2'!D742)</f>
        <v/>
      </c>
      <c r="L742" s="66" t="s">
        <v>23</v>
      </c>
      <c r="M742" s="134" t="str">
        <f>IF(D742="","",F742*'Table 2'!D742)</f>
        <v/>
      </c>
      <c r="N742" s="70" t="str">
        <f t="shared" si="3446"/>
        <v/>
      </c>
      <c r="O742" s="15" t="str">
        <f t="shared" ref="O742" si="3496">IF(D742="","",AVERAGE(K742:K746))</f>
        <v/>
      </c>
      <c r="P742" s="15" t="str">
        <f t="shared" ref="P742" si="3497">IF(D742="","",_xlfn.STDEV.S(K742:K746))</f>
        <v/>
      </c>
      <c r="Q742" s="10" t="str">
        <f t="shared" si="3449"/>
        <v/>
      </c>
      <c r="R742" s="137" t="str">
        <f>IF(K742="","",K742/VLOOKUP('Table 3'!A742,'Table 1'!$A$3:$E$999,5,FALSE))</f>
        <v/>
      </c>
      <c r="S742" s="59" t="s">
        <v>23</v>
      </c>
      <c r="T742" s="53" t="str">
        <f>IF(M742="","",M742/VLOOKUP(A742,'Table 1'!$A$3:$E$999,5,FALSE))</f>
        <v/>
      </c>
    </row>
    <row r="743" spans="1:20" s="139" customFormat="1" x14ac:dyDescent="0.2">
      <c r="A743" s="30" t="str">
        <f t="shared" ref="A743" si="3498">IF(A742="","",A742)</f>
        <v/>
      </c>
      <c r="B743" s="30"/>
      <c r="C743" s="30" t="str">
        <f>IF(A743="","",LOOKUP(A743,'Table 1'!$A$3:$A$9999,'Table 1'!$I$3:$I$9999))</f>
        <v/>
      </c>
      <c r="D743" s="121"/>
      <c r="E743" s="68" t="s">
        <v>23</v>
      </c>
      <c r="F743" s="80"/>
      <c r="G743" s="71" t="str">
        <f t="shared" si="3442"/>
        <v/>
      </c>
      <c r="H743" s="77" t="str">
        <f t="shared" ref="H743" si="3499">IF(D743="","",AVERAGE(D742:D746))</f>
        <v/>
      </c>
      <c r="I743" s="94" t="str">
        <f t="shared" ref="I743" si="3500">IF(D743="","",_xlfn.STDEV.S(D742:D746))</f>
        <v/>
      </c>
      <c r="J743" s="77" t="str">
        <f t="shared" si="3445"/>
        <v/>
      </c>
      <c r="K743" s="132" t="str">
        <f>IF(D743="","",D743*'Table 2'!D743)</f>
        <v/>
      </c>
      <c r="L743" s="68" t="s">
        <v>23</v>
      </c>
      <c r="M743" s="135" t="str">
        <f>IF(D743="","",F743*'Table 2'!D743)</f>
        <v/>
      </c>
      <c r="N743" s="71" t="str">
        <f t="shared" si="3446"/>
        <v/>
      </c>
      <c r="O743" s="14" t="str">
        <f t="shared" ref="O743" si="3501">IF(D743="","",AVERAGE(K742:K746))</f>
        <v/>
      </c>
      <c r="P743" s="73" t="str">
        <f t="shared" ref="P743" si="3502">IF(D743="","",_xlfn.STDEV.S(K742:K746))</f>
        <v/>
      </c>
      <c r="Q743" s="9" t="str">
        <f t="shared" si="3449"/>
        <v/>
      </c>
      <c r="R743" s="126" t="str">
        <f>IF(K743="","",K743/VLOOKUP('Table 3'!A743,'Table 1'!$A$3:$E$999,5,FALSE))</f>
        <v/>
      </c>
      <c r="S743" s="58" t="s">
        <v>23</v>
      </c>
      <c r="T743" s="52" t="str">
        <f>IF(M743="","",M743/VLOOKUP(A743,'Table 1'!$A$3:$E$999,5,FALSE))</f>
        <v/>
      </c>
    </row>
    <row r="744" spans="1:20" s="139" customFormat="1" x14ac:dyDescent="0.2">
      <c r="A744" s="30" t="str">
        <f t="shared" ref="A744" si="3503">IF(A742="","",A742)</f>
        <v/>
      </c>
      <c r="B744" s="30"/>
      <c r="C744" s="30" t="str">
        <f>IF(A744="","",LOOKUP(A744,'Table 1'!$A$3:$A$9999,'Table 1'!$I$3:$I$9999))</f>
        <v/>
      </c>
      <c r="D744" s="121"/>
      <c r="E744" s="68" t="s">
        <v>23</v>
      </c>
      <c r="F744" s="80"/>
      <c r="G744" s="71" t="str">
        <f t="shared" si="3442"/>
        <v/>
      </c>
      <c r="H744" s="77" t="str">
        <f t="shared" ref="H744" si="3504">IF(D744="","",AVERAGE(D742:D746))</f>
        <v/>
      </c>
      <c r="I744" s="94" t="str">
        <f t="shared" ref="I744" si="3505">IF(D744="","",_xlfn.STDEV.S(D742:D746))</f>
        <v/>
      </c>
      <c r="J744" s="77" t="str">
        <f t="shared" si="3445"/>
        <v/>
      </c>
      <c r="K744" s="132" t="str">
        <f>IF(D744="","",D744*'Table 2'!D744)</f>
        <v/>
      </c>
      <c r="L744" s="68" t="s">
        <v>23</v>
      </c>
      <c r="M744" s="135" t="str">
        <f>IF(D744="","",F744*'Table 2'!D744)</f>
        <v/>
      </c>
      <c r="N744" s="71" t="str">
        <f t="shared" si="3446"/>
        <v/>
      </c>
      <c r="O744" s="14" t="str">
        <f t="shared" ref="O744" si="3506">IF(D744="","",AVERAGE(K742:K746))</f>
        <v/>
      </c>
      <c r="P744" s="73" t="str">
        <f t="shared" ref="P744" si="3507">IF(D744="","",_xlfn.STDEV.S(K742:K746))</f>
        <v/>
      </c>
      <c r="Q744" s="9" t="str">
        <f t="shared" si="3449"/>
        <v/>
      </c>
      <c r="R744" s="126" t="str">
        <f>IF(K744="","",K744/VLOOKUP('Table 3'!A744,'Table 1'!$A$3:$E$999,5,FALSE))</f>
        <v/>
      </c>
      <c r="S744" s="58" t="s">
        <v>23</v>
      </c>
      <c r="T744" s="52" t="str">
        <f>IF(M744="","",M744/VLOOKUP(A744,'Table 1'!$A$3:$E$999,5,FALSE))</f>
        <v/>
      </c>
    </row>
    <row r="745" spans="1:20" s="139" customFormat="1" x14ac:dyDescent="0.2">
      <c r="A745" s="30" t="str">
        <f t="shared" ref="A745" si="3508">IF(A742="","",A742)</f>
        <v/>
      </c>
      <c r="B745" s="30"/>
      <c r="C745" s="30" t="str">
        <f>IF(A745="","",LOOKUP(A745,'Table 1'!$A$3:$A$9999,'Table 1'!$I$3:$I$9999))</f>
        <v/>
      </c>
      <c r="D745" s="121"/>
      <c r="E745" s="68" t="s">
        <v>23</v>
      </c>
      <c r="F745" s="80"/>
      <c r="G745" s="71" t="str">
        <f t="shared" si="3442"/>
        <v/>
      </c>
      <c r="H745" s="77" t="str">
        <f t="shared" ref="H745" si="3509">IF(D745="","",AVERAGE(D742:D746))</f>
        <v/>
      </c>
      <c r="I745" s="94" t="str">
        <f t="shared" ref="I745" si="3510">IF(D745="","",_xlfn.STDEV.S(D742:D746))</f>
        <v/>
      </c>
      <c r="J745" s="77" t="str">
        <f t="shared" si="3445"/>
        <v/>
      </c>
      <c r="K745" s="132" t="str">
        <f>IF(D745="","",D745*'Table 2'!D745)</f>
        <v/>
      </c>
      <c r="L745" s="68" t="s">
        <v>23</v>
      </c>
      <c r="M745" s="135" t="str">
        <f>IF(D745="","",F745*'Table 2'!D745)</f>
        <v/>
      </c>
      <c r="N745" s="71" t="str">
        <f t="shared" si="3446"/>
        <v/>
      </c>
      <c r="O745" s="14" t="str">
        <f t="shared" ref="O745" si="3511">IF(D745="","",AVERAGE(K742:K746))</f>
        <v/>
      </c>
      <c r="P745" s="73" t="str">
        <f t="shared" ref="P745" si="3512">IF(D745="","",_xlfn.STDEV.S(K742:K746))</f>
        <v/>
      </c>
      <c r="Q745" s="9" t="str">
        <f t="shared" si="3449"/>
        <v/>
      </c>
      <c r="R745" s="126" t="str">
        <f>IF(K745="","",K745/VLOOKUP('Table 3'!A745,'Table 1'!$A$3:$E$999,5,FALSE))</f>
        <v/>
      </c>
      <c r="S745" s="58" t="s">
        <v>23</v>
      </c>
      <c r="T745" s="52" t="str">
        <f>IF(M745="","",M745/VLOOKUP(A745,'Table 1'!$A$3:$E$999,5,FALSE))</f>
        <v/>
      </c>
    </row>
    <row r="746" spans="1:20" s="139" customFormat="1" ht="16" thickBot="1" x14ac:dyDescent="0.25">
      <c r="A746" s="29" t="str">
        <f t="shared" ref="A746" si="3513">IF(A742="","",A742)</f>
        <v/>
      </c>
      <c r="B746" s="29"/>
      <c r="C746" s="29" t="str">
        <f>IF(A746="","",LOOKUP(A746,'Table 1'!$A$3:$A$9999,'Table 1'!$I$3:$I$9999))</f>
        <v/>
      </c>
      <c r="D746" s="122"/>
      <c r="E746" s="67" t="s">
        <v>23</v>
      </c>
      <c r="F746" s="81"/>
      <c r="G746" s="72" t="str">
        <f t="shared" si="3442"/>
        <v/>
      </c>
      <c r="H746" s="78" t="str">
        <f t="shared" ref="H746" si="3514">IF(D746="","",AVERAGE(D742:D746))</f>
        <v/>
      </c>
      <c r="I746" s="93" t="str">
        <f t="shared" ref="I746" si="3515">IF(D746="","",_xlfn.STDEV.S(D742:D746))</f>
        <v/>
      </c>
      <c r="J746" s="78" t="str">
        <f t="shared" si="3445"/>
        <v/>
      </c>
      <c r="K746" s="133" t="str">
        <f>IF(D746="","",D746*'Table 2'!D746)</f>
        <v/>
      </c>
      <c r="L746" s="67" t="s">
        <v>23</v>
      </c>
      <c r="M746" s="136" t="str">
        <f>IF(D746="","",F746*'Table 2'!D746)</f>
        <v/>
      </c>
      <c r="N746" s="72" t="str">
        <f t="shared" si="3446"/>
        <v/>
      </c>
      <c r="O746" s="13" t="str">
        <f t="shared" ref="O746" si="3516">IF(D746="","",AVERAGE(K742:K746))</f>
        <v/>
      </c>
      <c r="P746" s="74" t="str">
        <f t="shared" ref="P746" si="3517">IF(D746="","",_xlfn.STDEV.S(K742:K746))</f>
        <v/>
      </c>
      <c r="Q746" s="8" t="str">
        <f t="shared" si="3449"/>
        <v/>
      </c>
      <c r="R746" s="127" t="str">
        <f>IF(K746="","",K746/VLOOKUP('Table 3'!A746,'Table 1'!$A$3:$E$999,5,FALSE))</f>
        <v/>
      </c>
      <c r="S746" s="57" t="s">
        <v>23</v>
      </c>
      <c r="T746" s="51" t="str">
        <f>IF(M746="","",M746/VLOOKUP(A746,'Table 1'!$A$3:$E$999,5,FALSE))</f>
        <v/>
      </c>
    </row>
    <row r="747" spans="1:20" s="139" customFormat="1" x14ac:dyDescent="0.2">
      <c r="A747" s="113"/>
      <c r="B747" s="113"/>
      <c r="C747" s="31" t="str">
        <f>IF(A747="","",LOOKUP(A747,'Table 1'!$A$3:$A$9999,'Table 1'!$I$3:$I$9999))</f>
        <v/>
      </c>
      <c r="D747" s="120"/>
      <c r="E747" s="66" t="s">
        <v>23</v>
      </c>
      <c r="F747" s="79"/>
      <c r="G747" s="70" t="str">
        <f t="shared" si="3442"/>
        <v/>
      </c>
      <c r="H747" s="76" t="str">
        <f t="shared" ref="H747" si="3518">IF(D747="","",AVERAGE(D747:D751))</f>
        <v/>
      </c>
      <c r="I747" s="76" t="str">
        <f t="shared" ref="I747" si="3519">IF(D747="","",_xlfn.STDEV.S(D747:D751))</f>
        <v/>
      </c>
      <c r="J747" s="76" t="str">
        <f t="shared" si="3445"/>
        <v/>
      </c>
      <c r="K747" s="131" t="str">
        <f>IF(D747="","",D747*'Table 2'!D747)</f>
        <v/>
      </c>
      <c r="L747" s="66" t="s">
        <v>23</v>
      </c>
      <c r="M747" s="134" t="str">
        <f>IF(D747="","",F747*'Table 2'!D747)</f>
        <v/>
      </c>
      <c r="N747" s="70" t="str">
        <f t="shared" si="3446"/>
        <v/>
      </c>
      <c r="O747" s="15" t="str">
        <f t="shared" ref="O747" si="3520">IF(D747="","",AVERAGE(K747:K751))</f>
        <v/>
      </c>
      <c r="P747" s="15" t="str">
        <f t="shared" ref="P747" si="3521">IF(D747="","",_xlfn.STDEV.S(K747:K751))</f>
        <v/>
      </c>
      <c r="Q747" s="10" t="str">
        <f t="shared" si="3449"/>
        <v/>
      </c>
      <c r="R747" s="137" t="str">
        <f>IF(K747="","",K747/VLOOKUP('Table 3'!A747,'Table 1'!$A$3:$E$999,5,FALSE))</f>
        <v/>
      </c>
      <c r="S747" s="59" t="s">
        <v>23</v>
      </c>
      <c r="T747" s="53" t="str">
        <f>IF(M747="","",M747/VLOOKUP(A747,'Table 1'!$A$3:$E$999,5,FALSE))</f>
        <v/>
      </c>
    </row>
    <row r="748" spans="1:20" s="139" customFormat="1" x14ac:dyDescent="0.2">
      <c r="A748" s="30" t="str">
        <f t="shared" ref="A748" si="3522">IF(A747="","",A747)</f>
        <v/>
      </c>
      <c r="B748" s="30"/>
      <c r="C748" s="30" t="str">
        <f>IF(A748="","",LOOKUP(A748,'Table 1'!$A$3:$A$9999,'Table 1'!$I$3:$I$9999))</f>
        <v/>
      </c>
      <c r="D748" s="121"/>
      <c r="E748" s="68" t="s">
        <v>23</v>
      </c>
      <c r="F748" s="80"/>
      <c r="G748" s="71" t="str">
        <f t="shared" si="3442"/>
        <v/>
      </c>
      <c r="H748" s="77" t="str">
        <f t="shared" ref="H748" si="3523">IF(D748="","",AVERAGE(D747:D751))</f>
        <v/>
      </c>
      <c r="I748" s="94" t="str">
        <f t="shared" ref="I748" si="3524">IF(D748="","",_xlfn.STDEV.S(D747:D751))</f>
        <v/>
      </c>
      <c r="J748" s="77" t="str">
        <f t="shared" si="3445"/>
        <v/>
      </c>
      <c r="K748" s="132" t="str">
        <f>IF(D748="","",D748*'Table 2'!D748)</f>
        <v/>
      </c>
      <c r="L748" s="68" t="s">
        <v>23</v>
      </c>
      <c r="M748" s="135" t="str">
        <f>IF(D748="","",F748*'Table 2'!D748)</f>
        <v/>
      </c>
      <c r="N748" s="71" t="str">
        <f t="shared" si="3446"/>
        <v/>
      </c>
      <c r="O748" s="14" t="str">
        <f t="shared" ref="O748" si="3525">IF(D748="","",AVERAGE(K747:K751))</f>
        <v/>
      </c>
      <c r="P748" s="73" t="str">
        <f t="shared" ref="P748" si="3526">IF(D748="","",_xlfn.STDEV.S(K747:K751))</f>
        <v/>
      </c>
      <c r="Q748" s="9" t="str">
        <f t="shared" si="3449"/>
        <v/>
      </c>
      <c r="R748" s="126" t="str">
        <f>IF(K748="","",K748/VLOOKUP('Table 3'!A748,'Table 1'!$A$3:$E$999,5,FALSE))</f>
        <v/>
      </c>
      <c r="S748" s="58" t="s">
        <v>23</v>
      </c>
      <c r="T748" s="52" t="str">
        <f>IF(M748="","",M748/VLOOKUP(A748,'Table 1'!$A$3:$E$999,5,FALSE))</f>
        <v/>
      </c>
    </row>
    <row r="749" spans="1:20" s="139" customFormat="1" x14ac:dyDescent="0.2">
      <c r="A749" s="30" t="str">
        <f t="shared" ref="A749" si="3527">IF(A747="","",A747)</f>
        <v/>
      </c>
      <c r="B749" s="30"/>
      <c r="C749" s="30" t="str">
        <f>IF(A749="","",LOOKUP(A749,'Table 1'!$A$3:$A$9999,'Table 1'!$I$3:$I$9999))</f>
        <v/>
      </c>
      <c r="D749" s="121"/>
      <c r="E749" s="68" t="s">
        <v>23</v>
      </c>
      <c r="F749" s="80"/>
      <c r="G749" s="71" t="str">
        <f t="shared" si="3442"/>
        <v/>
      </c>
      <c r="H749" s="77" t="str">
        <f t="shared" ref="H749" si="3528">IF(D749="","",AVERAGE(D747:D751))</f>
        <v/>
      </c>
      <c r="I749" s="94" t="str">
        <f t="shared" ref="I749" si="3529">IF(D749="","",_xlfn.STDEV.S(D747:D751))</f>
        <v/>
      </c>
      <c r="J749" s="77" t="str">
        <f t="shared" si="3445"/>
        <v/>
      </c>
      <c r="K749" s="132" t="str">
        <f>IF(D749="","",D749*'Table 2'!D749)</f>
        <v/>
      </c>
      <c r="L749" s="68" t="s">
        <v>23</v>
      </c>
      <c r="M749" s="135" t="str">
        <f>IF(D749="","",F749*'Table 2'!D749)</f>
        <v/>
      </c>
      <c r="N749" s="71" t="str">
        <f t="shared" si="3446"/>
        <v/>
      </c>
      <c r="O749" s="14" t="str">
        <f t="shared" ref="O749" si="3530">IF(D749="","",AVERAGE(K747:K751))</f>
        <v/>
      </c>
      <c r="P749" s="73" t="str">
        <f t="shared" ref="P749" si="3531">IF(D749="","",_xlfn.STDEV.S(K747:K751))</f>
        <v/>
      </c>
      <c r="Q749" s="9" t="str">
        <f t="shared" si="3449"/>
        <v/>
      </c>
      <c r="R749" s="126" t="str">
        <f>IF(K749="","",K749/VLOOKUP('Table 3'!A749,'Table 1'!$A$3:$E$999,5,FALSE))</f>
        <v/>
      </c>
      <c r="S749" s="58" t="s">
        <v>23</v>
      </c>
      <c r="T749" s="52" t="str">
        <f>IF(M749="","",M749/VLOOKUP(A749,'Table 1'!$A$3:$E$999,5,FALSE))</f>
        <v/>
      </c>
    </row>
    <row r="750" spans="1:20" s="139" customFormat="1" x14ac:dyDescent="0.2">
      <c r="A750" s="30" t="str">
        <f t="shared" ref="A750" si="3532">IF(A747="","",A747)</f>
        <v/>
      </c>
      <c r="B750" s="30"/>
      <c r="C750" s="30" t="str">
        <f>IF(A750="","",LOOKUP(A750,'Table 1'!$A$3:$A$9999,'Table 1'!$I$3:$I$9999))</f>
        <v/>
      </c>
      <c r="D750" s="121"/>
      <c r="E750" s="68" t="s">
        <v>23</v>
      </c>
      <c r="F750" s="80"/>
      <c r="G750" s="71" t="str">
        <f t="shared" si="3442"/>
        <v/>
      </c>
      <c r="H750" s="77" t="str">
        <f t="shared" ref="H750" si="3533">IF(D750="","",AVERAGE(D747:D751))</f>
        <v/>
      </c>
      <c r="I750" s="94" t="str">
        <f t="shared" ref="I750" si="3534">IF(D750="","",_xlfn.STDEV.S(D747:D751))</f>
        <v/>
      </c>
      <c r="J750" s="77" t="str">
        <f t="shared" si="3445"/>
        <v/>
      </c>
      <c r="K750" s="132" t="str">
        <f>IF(D750="","",D750*'Table 2'!D750)</f>
        <v/>
      </c>
      <c r="L750" s="68" t="s">
        <v>23</v>
      </c>
      <c r="M750" s="135" t="str">
        <f>IF(D750="","",F750*'Table 2'!D750)</f>
        <v/>
      </c>
      <c r="N750" s="71" t="str">
        <f t="shared" si="3446"/>
        <v/>
      </c>
      <c r="O750" s="14" t="str">
        <f t="shared" ref="O750" si="3535">IF(D750="","",AVERAGE(K747:K751))</f>
        <v/>
      </c>
      <c r="P750" s="73" t="str">
        <f t="shared" ref="P750" si="3536">IF(D750="","",_xlfn.STDEV.S(K747:K751))</f>
        <v/>
      </c>
      <c r="Q750" s="9" t="str">
        <f t="shared" si="3449"/>
        <v/>
      </c>
      <c r="R750" s="126" t="str">
        <f>IF(K750="","",K750/VLOOKUP('Table 3'!A750,'Table 1'!$A$3:$E$999,5,FALSE))</f>
        <v/>
      </c>
      <c r="S750" s="58" t="s">
        <v>23</v>
      </c>
      <c r="T750" s="52" t="str">
        <f>IF(M750="","",M750/VLOOKUP(A750,'Table 1'!$A$3:$E$999,5,FALSE))</f>
        <v/>
      </c>
    </row>
    <row r="751" spans="1:20" s="139" customFormat="1" ht="16" thickBot="1" x14ac:dyDescent="0.25">
      <c r="A751" s="29" t="str">
        <f t="shared" ref="A751" si="3537">IF(A747="","",A747)</f>
        <v/>
      </c>
      <c r="B751" s="29"/>
      <c r="C751" s="29" t="str">
        <f>IF(A751="","",LOOKUP(A751,'Table 1'!$A$3:$A$9999,'Table 1'!$I$3:$I$9999))</f>
        <v/>
      </c>
      <c r="D751" s="122"/>
      <c r="E751" s="67" t="s">
        <v>23</v>
      </c>
      <c r="F751" s="81"/>
      <c r="G751" s="72" t="str">
        <f t="shared" si="3442"/>
        <v/>
      </c>
      <c r="H751" s="78" t="str">
        <f t="shared" ref="H751" si="3538">IF(D751="","",AVERAGE(D747:D751))</f>
        <v/>
      </c>
      <c r="I751" s="93" t="str">
        <f t="shared" ref="I751" si="3539">IF(D751="","",_xlfn.STDEV.S(D747:D751))</f>
        <v/>
      </c>
      <c r="J751" s="78" t="str">
        <f t="shared" si="3445"/>
        <v/>
      </c>
      <c r="K751" s="133" t="str">
        <f>IF(D751="","",D751*'Table 2'!D751)</f>
        <v/>
      </c>
      <c r="L751" s="67" t="s">
        <v>23</v>
      </c>
      <c r="M751" s="136" t="str">
        <f>IF(D751="","",F751*'Table 2'!D751)</f>
        <v/>
      </c>
      <c r="N751" s="72" t="str">
        <f t="shared" si="3446"/>
        <v/>
      </c>
      <c r="O751" s="13" t="str">
        <f t="shared" ref="O751" si="3540">IF(D751="","",AVERAGE(K747:K751))</f>
        <v/>
      </c>
      <c r="P751" s="74" t="str">
        <f t="shared" ref="P751" si="3541">IF(D751="","",_xlfn.STDEV.S(K747:K751))</f>
        <v/>
      </c>
      <c r="Q751" s="8" t="str">
        <f t="shared" si="3449"/>
        <v/>
      </c>
      <c r="R751" s="127" t="str">
        <f>IF(K751="","",K751/VLOOKUP('Table 3'!A751,'Table 1'!$A$3:$E$999,5,FALSE))</f>
        <v/>
      </c>
      <c r="S751" s="57" t="s">
        <v>23</v>
      </c>
      <c r="T751" s="51" t="str">
        <f>IF(M751="","",M751/VLOOKUP(A751,'Table 1'!$A$3:$E$999,5,FALSE))</f>
        <v/>
      </c>
    </row>
    <row r="752" spans="1:20" s="139" customFormat="1" x14ac:dyDescent="0.2">
      <c r="A752" s="113"/>
      <c r="B752" s="113"/>
      <c r="C752" s="31" t="str">
        <f>IF(A752="","",LOOKUP(A752,'Table 1'!$A$3:$A$9999,'Table 1'!$I$3:$I$9999))</f>
        <v/>
      </c>
      <c r="D752" s="120"/>
      <c r="E752" s="66" t="s">
        <v>23</v>
      </c>
      <c r="F752" s="79"/>
      <c r="G752" s="70" t="str">
        <f t="shared" si="3442"/>
        <v/>
      </c>
      <c r="H752" s="76" t="str">
        <f t="shared" ref="H752" si="3542">IF(D752="","",AVERAGE(D752:D756))</f>
        <v/>
      </c>
      <c r="I752" s="76" t="str">
        <f t="shared" ref="I752" si="3543">IF(D752="","",_xlfn.STDEV.S(D752:D756))</f>
        <v/>
      </c>
      <c r="J752" s="76" t="str">
        <f t="shared" si="3445"/>
        <v/>
      </c>
      <c r="K752" s="131" t="str">
        <f>IF(D752="","",D752*'Table 2'!D752)</f>
        <v/>
      </c>
      <c r="L752" s="66" t="s">
        <v>23</v>
      </c>
      <c r="M752" s="134" t="str">
        <f>IF(D752="","",F752*'Table 2'!D752)</f>
        <v/>
      </c>
      <c r="N752" s="70" t="str">
        <f t="shared" si="3446"/>
        <v/>
      </c>
      <c r="O752" s="15" t="str">
        <f t="shared" ref="O752" si="3544">IF(D752="","",AVERAGE(K752:K756))</f>
        <v/>
      </c>
      <c r="P752" s="15" t="str">
        <f t="shared" ref="P752" si="3545">IF(D752="","",_xlfn.STDEV.S(K752:K756))</f>
        <v/>
      </c>
      <c r="Q752" s="10" t="str">
        <f t="shared" si="3449"/>
        <v/>
      </c>
      <c r="R752" s="137" t="str">
        <f>IF(K752="","",K752/VLOOKUP('Table 3'!A752,'Table 1'!$A$3:$E$999,5,FALSE))</f>
        <v/>
      </c>
      <c r="S752" s="59" t="s">
        <v>23</v>
      </c>
      <c r="T752" s="53" t="str">
        <f>IF(M752="","",M752/VLOOKUP(A752,'Table 1'!$A$3:$E$999,5,FALSE))</f>
        <v/>
      </c>
    </row>
    <row r="753" spans="1:20" s="139" customFormat="1" x14ac:dyDescent="0.2">
      <c r="A753" s="30" t="str">
        <f t="shared" ref="A753" si="3546">IF(A752="","",A752)</f>
        <v/>
      </c>
      <c r="B753" s="30"/>
      <c r="C753" s="30" t="str">
        <f>IF(A753="","",LOOKUP(A753,'Table 1'!$A$3:$A$9999,'Table 1'!$I$3:$I$9999))</f>
        <v/>
      </c>
      <c r="D753" s="121"/>
      <c r="E753" s="68" t="s">
        <v>23</v>
      </c>
      <c r="F753" s="80"/>
      <c r="G753" s="71" t="str">
        <f t="shared" si="3442"/>
        <v/>
      </c>
      <c r="H753" s="77" t="str">
        <f t="shared" ref="H753" si="3547">IF(D753="","",AVERAGE(D752:D756))</f>
        <v/>
      </c>
      <c r="I753" s="94" t="str">
        <f t="shared" ref="I753" si="3548">IF(D753="","",_xlfn.STDEV.S(D752:D756))</f>
        <v/>
      </c>
      <c r="J753" s="77" t="str">
        <f t="shared" si="3445"/>
        <v/>
      </c>
      <c r="K753" s="132" t="str">
        <f>IF(D753="","",D753*'Table 2'!D753)</f>
        <v/>
      </c>
      <c r="L753" s="68" t="s">
        <v>23</v>
      </c>
      <c r="M753" s="135" t="str">
        <f>IF(D753="","",F753*'Table 2'!D753)</f>
        <v/>
      </c>
      <c r="N753" s="71" t="str">
        <f t="shared" si="3446"/>
        <v/>
      </c>
      <c r="O753" s="14" t="str">
        <f t="shared" ref="O753" si="3549">IF(D753="","",AVERAGE(K752:K756))</f>
        <v/>
      </c>
      <c r="P753" s="73" t="str">
        <f t="shared" ref="P753" si="3550">IF(D753="","",_xlfn.STDEV.S(K752:K756))</f>
        <v/>
      </c>
      <c r="Q753" s="9" t="str">
        <f t="shared" si="3449"/>
        <v/>
      </c>
      <c r="R753" s="126" t="str">
        <f>IF(K753="","",K753/VLOOKUP('Table 3'!A753,'Table 1'!$A$3:$E$999,5,FALSE))</f>
        <v/>
      </c>
      <c r="S753" s="58" t="s">
        <v>23</v>
      </c>
      <c r="T753" s="52" t="str">
        <f>IF(M753="","",M753/VLOOKUP(A753,'Table 1'!$A$3:$E$999,5,FALSE))</f>
        <v/>
      </c>
    </row>
    <row r="754" spans="1:20" s="139" customFormat="1" x14ac:dyDescent="0.2">
      <c r="A754" s="30" t="str">
        <f t="shared" ref="A754" si="3551">IF(A752="","",A752)</f>
        <v/>
      </c>
      <c r="B754" s="30"/>
      <c r="C754" s="30" t="str">
        <f>IF(A754="","",LOOKUP(A754,'Table 1'!$A$3:$A$9999,'Table 1'!$I$3:$I$9999))</f>
        <v/>
      </c>
      <c r="D754" s="121"/>
      <c r="E754" s="68" t="s">
        <v>23</v>
      </c>
      <c r="F754" s="80"/>
      <c r="G754" s="71" t="str">
        <f t="shared" si="3442"/>
        <v/>
      </c>
      <c r="H754" s="77" t="str">
        <f t="shared" ref="H754" si="3552">IF(D754="","",AVERAGE(D752:D756))</f>
        <v/>
      </c>
      <c r="I754" s="94" t="str">
        <f t="shared" ref="I754" si="3553">IF(D754="","",_xlfn.STDEV.S(D752:D756))</f>
        <v/>
      </c>
      <c r="J754" s="77" t="str">
        <f t="shared" si="3445"/>
        <v/>
      </c>
      <c r="K754" s="132" t="str">
        <f>IF(D754="","",D754*'Table 2'!D754)</f>
        <v/>
      </c>
      <c r="L754" s="68" t="s">
        <v>23</v>
      </c>
      <c r="M754" s="135" t="str">
        <f>IF(D754="","",F754*'Table 2'!D754)</f>
        <v/>
      </c>
      <c r="N754" s="71" t="str">
        <f t="shared" si="3446"/>
        <v/>
      </c>
      <c r="O754" s="14" t="str">
        <f t="shared" ref="O754" si="3554">IF(D754="","",AVERAGE(K752:K756))</f>
        <v/>
      </c>
      <c r="P754" s="73" t="str">
        <f t="shared" ref="P754" si="3555">IF(D754="","",_xlfn.STDEV.S(K752:K756))</f>
        <v/>
      </c>
      <c r="Q754" s="9" t="str">
        <f t="shared" si="3449"/>
        <v/>
      </c>
      <c r="R754" s="126" t="str">
        <f>IF(K754="","",K754/VLOOKUP('Table 3'!A754,'Table 1'!$A$3:$E$999,5,FALSE))</f>
        <v/>
      </c>
      <c r="S754" s="58" t="s">
        <v>23</v>
      </c>
      <c r="T754" s="52" t="str">
        <f>IF(M754="","",M754/VLOOKUP(A754,'Table 1'!$A$3:$E$999,5,FALSE))</f>
        <v/>
      </c>
    </row>
    <row r="755" spans="1:20" s="139" customFormat="1" x14ac:dyDescent="0.2">
      <c r="A755" s="30" t="str">
        <f t="shared" ref="A755" si="3556">IF(A752="","",A752)</f>
        <v/>
      </c>
      <c r="B755" s="30"/>
      <c r="C755" s="30" t="str">
        <f>IF(A755="","",LOOKUP(A755,'Table 1'!$A$3:$A$9999,'Table 1'!$I$3:$I$9999))</f>
        <v/>
      </c>
      <c r="D755" s="121"/>
      <c r="E755" s="68" t="s">
        <v>23</v>
      </c>
      <c r="F755" s="80"/>
      <c r="G755" s="71" t="str">
        <f t="shared" si="3442"/>
        <v/>
      </c>
      <c r="H755" s="77" t="str">
        <f t="shared" ref="H755" si="3557">IF(D755="","",AVERAGE(D752:D756))</f>
        <v/>
      </c>
      <c r="I755" s="94" t="str">
        <f t="shared" ref="I755" si="3558">IF(D755="","",_xlfn.STDEV.S(D752:D756))</f>
        <v/>
      </c>
      <c r="J755" s="77" t="str">
        <f t="shared" si="3445"/>
        <v/>
      </c>
      <c r="K755" s="132" t="str">
        <f>IF(D755="","",D755*'Table 2'!D755)</f>
        <v/>
      </c>
      <c r="L755" s="68" t="s">
        <v>23</v>
      </c>
      <c r="M755" s="135" t="str">
        <f>IF(D755="","",F755*'Table 2'!D755)</f>
        <v/>
      </c>
      <c r="N755" s="71" t="str">
        <f t="shared" si="3446"/>
        <v/>
      </c>
      <c r="O755" s="14" t="str">
        <f t="shared" ref="O755" si="3559">IF(D755="","",AVERAGE(K752:K756))</f>
        <v/>
      </c>
      <c r="P755" s="73" t="str">
        <f t="shared" ref="P755" si="3560">IF(D755="","",_xlfn.STDEV.S(K752:K756))</f>
        <v/>
      </c>
      <c r="Q755" s="9" t="str">
        <f t="shared" si="3449"/>
        <v/>
      </c>
      <c r="R755" s="126" t="str">
        <f>IF(K755="","",K755/VLOOKUP('Table 3'!A755,'Table 1'!$A$3:$E$999,5,FALSE))</f>
        <v/>
      </c>
      <c r="S755" s="58" t="s">
        <v>23</v>
      </c>
      <c r="T755" s="52" t="str">
        <f>IF(M755="","",M755/VLOOKUP(A755,'Table 1'!$A$3:$E$999,5,FALSE))</f>
        <v/>
      </c>
    </row>
    <row r="756" spans="1:20" s="139" customFormat="1" ht="16" thickBot="1" x14ac:dyDescent="0.25">
      <c r="A756" s="29" t="str">
        <f t="shared" ref="A756" si="3561">IF(A752="","",A752)</f>
        <v/>
      </c>
      <c r="B756" s="29"/>
      <c r="C756" s="29" t="str">
        <f>IF(A756="","",LOOKUP(A756,'Table 1'!$A$3:$A$9999,'Table 1'!$I$3:$I$9999))</f>
        <v/>
      </c>
      <c r="D756" s="122"/>
      <c r="E756" s="67" t="s">
        <v>23</v>
      </c>
      <c r="F756" s="81"/>
      <c r="G756" s="72" t="str">
        <f t="shared" si="3442"/>
        <v/>
      </c>
      <c r="H756" s="78" t="str">
        <f t="shared" ref="H756" si="3562">IF(D756="","",AVERAGE(D752:D756))</f>
        <v/>
      </c>
      <c r="I756" s="93" t="str">
        <f t="shared" ref="I756" si="3563">IF(D756="","",_xlfn.STDEV.S(D752:D756))</f>
        <v/>
      </c>
      <c r="J756" s="78" t="str">
        <f t="shared" si="3445"/>
        <v/>
      </c>
      <c r="K756" s="133" t="str">
        <f>IF(D756="","",D756*'Table 2'!D756)</f>
        <v/>
      </c>
      <c r="L756" s="67" t="s">
        <v>23</v>
      </c>
      <c r="M756" s="136" t="str">
        <f>IF(D756="","",F756*'Table 2'!D756)</f>
        <v/>
      </c>
      <c r="N756" s="72" t="str">
        <f t="shared" si="3446"/>
        <v/>
      </c>
      <c r="O756" s="13" t="str">
        <f t="shared" ref="O756" si="3564">IF(D756="","",AVERAGE(K752:K756))</f>
        <v/>
      </c>
      <c r="P756" s="74" t="str">
        <f t="shared" ref="P756" si="3565">IF(D756="","",_xlfn.STDEV.S(K752:K756))</f>
        <v/>
      </c>
      <c r="Q756" s="8" t="str">
        <f t="shared" si="3449"/>
        <v/>
      </c>
      <c r="R756" s="127" t="str">
        <f>IF(K756="","",K756/VLOOKUP('Table 3'!A756,'Table 1'!$A$3:$E$999,5,FALSE))</f>
        <v/>
      </c>
      <c r="S756" s="57" t="s">
        <v>23</v>
      </c>
      <c r="T756" s="51" t="str">
        <f>IF(M756="","",M756/VLOOKUP(A756,'Table 1'!$A$3:$E$999,5,FALSE))</f>
        <v/>
      </c>
    </row>
    <row r="757" spans="1:20" s="139" customFormat="1" x14ac:dyDescent="0.2">
      <c r="A757" s="113"/>
      <c r="B757" s="113"/>
      <c r="C757" s="31" t="str">
        <f>IF(A757="","",LOOKUP(A757,'Table 1'!$A$3:$A$9999,'Table 1'!$I$3:$I$9999))</f>
        <v/>
      </c>
      <c r="D757" s="120"/>
      <c r="E757" s="66" t="s">
        <v>23</v>
      </c>
      <c r="F757" s="79"/>
      <c r="G757" s="70" t="str">
        <f t="shared" si="3442"/>
        <v/>
      </c>
      <c r="H757" s="76" t="str">
        <f t="shared" ref="H757" si="3566">IF(D757="","",AVERAGE(D757:D761))</f>
        <v/>
      </c>
      <c r="I757" s="76" t="str">
        <f t="shared" ref="I757" si="3567">IF(D757="","",_xlfn.STDEV.S(D757:D761))</f>
        <v/>
      </c>
      <c r="J757" s="76" t="str">
        <f t="shared" si="3445"/>
        <v/>
      </c>
      <c r="K757" s="131" t="str">
        <f>IF(D757="","",D757*'Table 2'!D757)</f>
        <v/>
      </c>
      <c r="L757" s="66" t="s">
        <v>23</v>
      </c>
      <c r="M757" s="134" t="str">
        <f>IF(D757="","",F757*'Table 2'!D757)</f>
        <v/>
      </c>
      <c r="N757" s="70" t="str">
        <f t="shared" si="3446"/>
        <v/>
      </c>
      <c r="O757" s="15" t="str">
        <f t="shared" ref="O757" si="3568">IF(D757="","",AVERAGE(K757:K761))</f>
        <v/>
      </c>
      <c r="P757" s="15" t="str">
        <f t="shared" ref="P757" si="3569">IF(D757="","",_xlfn.STDEV.S(K757:K761))</f>
        <v/>
      </c>
      <c r="Q757" s="10" t="str">
        <f t="shared" si="3449"/>
        <v/>
      </c>
      <c r="R757" s="137" t="str">
        <f>IF(K757="","",K757/VLOOKUP('Table 3'!A757,'Table 1'!$A$3:$E$999,5,FALSE))</f>
        <v/>
      </c>
      <c r="S757" s="59" t="s">
        <v>23</v>
      </c>
      <c r="T757" s="53" t="str">
        <f>IF(M757="","",M757/VLOOKUP(A757,'Table 1'!$A$3:$E$999,5,FALSE))</f>
        <v/>
      </c>
    </row>
    <row r="758" spans="1:20" s="139" customFormat="1" x14ac:dyDescent="0.2">
      <c r="A758" s="30" t="str">
        <f t="shared" ref="A758" si="3570">IF(A757="","",A757)</f>
        <v/>
      </c>
      <c r="B758" s="30"/>
      <c r="C758" s="30" t="str">
        <f>IF(A758="","",LOOKUP(A758,'Table 1'!$A$3:$A$9999,'Table 1'!$I$3:$I$9999))</f>
        <v/>
      </c>
      <c r="D758" s="121"/>
      <c r="E758" s="68" t="s">
        <v>23</v>
      </c>
      <c r="F758" s="80"/>
      <c r="G758" s="71" t="str">
        <f t="shared" si="3442"/>
        <v/>
      </c>
      <c r="H758" s="77" t="str">
        <f t="shared" ref="H758" si="3571">IF(D758="","",AVERAGE(D757:D761))</f>
        <v/>
      </c>
      <c r="I758" s="94" t="str">
        <f t="shared" ref="I758" si="3572">IF(D758="","",_xlfn.STDEV.S(D757:D761))</f>
        <v/>
      </c>
      <c r="J758" s="77" t="str">
        <f t="shared" si="3445"/>
        <v/>
      </c>
      <c r="K758" s="132" t="str">
        <f>IF(D758="","",D758*'Table 2'!D758)</f>
        <v/>
      </c>
      <c r="L758" s="68" t="s">
        <v>23</v>
      </c>
      <c r="M758" s="135" t="str">
        <f>IF(D758="","",F758*'Table 2'!D758)</f>
        <v/>
      </c>
      <c r="N758" s="71" t="str">
        <f t="shared" si="3446"/>
        <v/>
      </c>
      <c r="O758" s="14" t="str">
        <f t="shared" ref="O758" si="3573">IF(D758="","",AVERAGE(K757:K761))</f>
        <v/>
      </c>
      <c r="P758" s="73" t="str">
        <f t="shared" ref="P758" si="3574">IF(D758="","",_xlfn.STDEV.S(K757:K761))</f>
        <v/>
      </c>
      <c r="Q758" s="9" t="str">
        <f t="shared" si="3449"/>
        <v/>
      </c>
      <c r="R758" s="126" t="str">
        <f>IF(K758="","",K758/VLOOKUP('Table 3'!A758,'Table 1'!$A$3:$E$999,5,FALSE))</f>
        <v/>
      </c>
      <c r="S758" s="58" t="s">
        <v>23</v>
      </c>
      <c r="T758" s="52" t="str">
        <f>IF(M758="","",M758/VLOOKUP(A758,'Table 1'!$A$3:$E$999,5,FALSE))</f>
        <v/>
      </c>
    </row>
    <row r="759" spans="1:20" s="139" customFormat="1" x14ac:dyDescent="0.2">
      <c r="A759" s="30" t="str">
        <f t="shared" ref="A759" si="3575">IF(A757="","",A757)</f>
        <v/>
      </c>
      <c r="B759" s="30"/>
      <c r="C759" s="30" t="str">
        <f>IF(A759="","",LOOKUP(A759,'Table 1'!$A$3:$A$9999,'Table 1'!$I$3:$I$9999))</f>
        <v/>
      </c>
      <c r="D759" s="121"/>
      <c r="E759" s="68" t="s">
        <v>23</v>
      </c>
      <c r="F759" s="80"/>
      <c r="G759" s="71" t="str">
        <f t="shared" si="3442"/>
        <v/>
      </c>
      <c r="H759" s="77" t="str">
        <f t="shared" ref="H759" si="3576">IF(D759="","",AVERAGE(D757:D761))</f>
        <v/>
      </c>
      <c r="I759" s="94" t="str">
        <f t="shared" ref="I759" si="3577">IF(D759="","",_xlfn.STDEV.S(D757:D761))</f>
        <v/>
      </c>
      <c r="J759" s="77" t="str">
        <f t="shared" si="3445"/>
        <v/>
      </c>
      <c r="K759" s="132" t="str">
        <f>IF(D759="","",D759*'Table 2'!D759)</f>
        <v/>
      </c>
      <c r="L759" s="68" t="s">
        <v>23</v>
      </c>
      <c r="M759" s="135" t="str">
        <f>IF(D759="","",F759*'Table 2'!D759)</f>
        <v/>
      </c>
      <c r="N759" s="71" t="str">
        <f t="shared" si="3446"/>
        <v/>
      </c>
      <c r="O759" s="14" t="str">
        <f t="shared" ref="O759" si="3578">IF(D759="","",AVERAGE(K757:K761))</f>
        <v/>
      </c>
      <c r="P759" s="73" t="str">
        <f t="shared" ref="P759" si="3579">IF(D759="","",_xlfn.STDEV.S(K757:K761))</f>
        <v/>
      </c>
      <c r="Q759" s="9" t="str">
        <f t="shared" si="3449"/>
        <v/>
      </c>
      <c r="R759" s="126" t="str">
        <f>IF(K759="","",K759/VLOOKUP('Table 3'!A759,'Table 1'!$A$3:$E$999,5,FALSE))</f>
        <v/>
      </c>
      <c r="S759" s="58" t="s">
        <v>23</v>
      </c>
      <c r="T759" s="52" t="str">
        <f>IF(M759="","",M759/VLOOKUP(A759,'Table 1'!$A$3:$E$999,5,FALSE))</f>
        <v/>
      </c>
    </row>
    <row r="760" spans="1:20" s="139" customFormat="1" x14ac:dyDescent="0.2">
      <c r="A760" s="30" t="str">
        <f t="shared" ref="A760" si="3580">IF(A757="","",A757)</f>
        <v/>
      </c>
      <c r="B760" s="30"/>
      <c r="C760" s="30" t="str">
        <f>IF(A760="","",LOOKUP(A760,'Table 1'!$A$3:$A$9999,'Table 1'!$I$3:$I$9999))</f>
        <v/>
      </c>
      <c r="D760" s="121"/>
      <c r="E760" s="68" t="s">
        <v>23</v>
      </c>
      <c r="F760" s="80"/>
      <c r="G760" s="71" t="str">
        <f t="shared" si="3442"/>
        <v/>
      </c>
      <c r="H760" s="77" t="str">
        <f t="shared" ref="H760" si="3581">IF(D760="","",AVERAGE(D757:D761))</f>
        <v/>
      </c>
      <c r="I760" s="94" t="str">
        <f t="shared" ref="I760" si="3582">IF(D760="","",_xlfn.STDEV.S(D757:D761))</f>
        <v/>
      </c>
      <c r="J760" s="77" t="str">
        <f t="shared" si="3445"/>
        <v/>
      </c>
      <c r="K760" s="132" t="str">
        <f>IF(D760="","",D760*'Table 2'!D760)</f>
        <v/>
      </c>
      <c r="L760" s="68" t="s">
        <v>23</v>
      </c>
      <c r="M760" s="135" t="str">
        <f>IF(D760="","",F760*'Table 2'!D760)</f>
        <v/>
      </c>
      <c r="N760" s="71" t="str">
        <f t="shared" si="3446"/>
        <v/>
      </c>
      <c r="O760" s="14" t="str">
        <f t="shared" ref="O760" si="3583">IF(D760="","",AVERAGE(K757:K761))</f>
        <v/>
      </c>
      <c r="P760" s="73" t="str">
        <f t="shared" ref="P760" si="3584">IF(D760="","",_xlfn.STDEV.S(K757:K761))</f>
        <v/>
      </c>
      <c r="Q760" s="9" t="str">
        <f t="shared" si="3449"/>
        <v/>
      </c>
      <c r="R760" s="126" t="str">
        <f>IF(K760="","",K760/VLOOKUP('Table 3'!A760,'Table 1'!$A$3:$E$999,5,FALSE))</f>
        <v/>
      </c>
      <c r="S760" s="58" t="s">
        <v>23</v>
      </c>
      <c r="T760" s="52" t="str">
        <f>IF(M760="","",M760/VLOOKUP(A760,'Table 1'!$A$3:$E$999,5,FALSE))</f>
        <v/>
      </c>
    </row>
    <row r="761" spans="1:20" s="139" customFormat="1" ht="16" thickBot="1" x14ac:dyDescent="0.25">
      <c r="A761" s="29" t="str">
        <f t="shared" ref="A761" si="3585">IF(A757="","",A757)</f>
        <v/>
      </c>
      <c r="B761" s="29"/>
      <c r="C761" s="29" t="str">
        <f>IF(A761="","",LOOKUP(A761,'Table 1'!$A$3:$A$9999,'Table 1'!$I$3:$I$9999))</f>
        <v/>
      </c>
      <c r="D761" s="122"/>
      <c r="E761" s="67" t="s">
        <v>23</v>
      </c>
      <c r="F761" s="81"/>
      <c r="G761" s="72" t="str">
        <f t="shared" si="3442"/>
        <v/>
      </c>
      <c r="H761" s="78" t="str">
        <f t="shared" ref="H761" si="3586">IF(D761="","",AVERAGE(D757:D761))</f>
        <v/>
      </c>
      <c r="I761" s="93" t="str">
        <f t="shared" ref="I761" si="3587">IF(D761="","",_xlfn.STDEV.S(D757:D761))</f>
        <v/>
      </c>
      <c r="J761" s="78" t="str">
        <f t="shared" si="3445"/>
        <v/>
      </c>
      <c r="K761" s="133" t="str">
        <f>IF(D761="","",D761*'Table 2'!D761)</f>
        <v/>
      </c>
      <c r="L761" s="67" t="s">
        <v>23</v>
      </c>
      <c r="M761" s="136" t="str">
        <f>IF(D761="","",F761*'Table 2'!D761)</f>
        <v/>
      </c>
      <c r="N761" s="72" t="str">
        <f t="shared" si="3446"/>
        <v/>
      </c>
      <c r="O761" s="13" t="str">
        <f t="shared" ref="O761" si="3588">IF(D761="","",AVERAGE(K757:K761))</f>
        <v/>
      </c>
      <c r="P761" s="74" t="str">
        <f t="shared" ref="P761" si="3589">IF(D761="","",_xlfn.STDEV.S(K757:K761))</f>
        <v/>
      </c>
      <c r="Q761" s="8" t="str">
        <f t="shared" si="3449"/>
        <v/>
      </c>
      <c r="R761" s="127" t="str">
        <f>IF(K761="","",K761/VLOOKUP('Table 3'!A761,'Table 1'!$A$3:$E$999,5,FALSE))</f>
        <v/>
      </c>
      <c r="S761" s="57" t="s">
        <v>23</v>
      </c>
      <c r="T761" s="51" t="str">
        <f>IF(M761="","",M761/VLOOKUP(A761,'Table 1'!$A$3:$E$999,5,FALSE))</f>
        <v/>
      </c>
    </row>
    <row r="762" spans="1:20" s="139" customFormat="1" x14ac:dyDescent="0.2">
      <c r="A762" s="113"/>
      <c r="B762" s="113"/>
      <c r="C762" s="31" t="str">
        <f>IF(A762="","",LOOKUP(A762,'Table 1'!$A$3:$A$9999,'Table 1'!$I$3:$I$9999))</f>
        <v/>
      </c>
      <c r="D762" s="120"/>
      <c r="E762" s="66" t="s">
        <v>23</v>
      </c>
      <c r="F762" s="79"/>
      <c r="G762" s="70" t="str">
        <f t="shared" si="3442"/>
        <v/>
      </c>
      <c r="H762" s="76" t="str">
        <f t="shared" ref="H762" si="3590">IF(D762="","",AVERAGE(D762:D766))</f>
        <v/>
      </c>
      <c r="I762" s="76" t="str">
        <f t="shared" ref="I762" si="3591">IF(D762="","",_xlfn.STDEV.S(D762:D766))</f>
        <v/>
      </c>
      <c r="J762" s="76" t="str">
        <f t="shared" si="3445"/>
        <v/>
      </c>
      <c r="K762" s="131" t="str">
        <f>IF(D762="","",D762*'Table 2'!D762)</f>
        <v/>
      </c>
      <c r="L762" s="66" t="s">
        <v>23</v>
      </c>
      <c r="M762" s="134" t="str">
        <f>IF(D762="","",F762*'Table 2'!D762)</f>
        <v/>
      </c>
      <c r="N762" s="70" t="str">
        <f t="shared" si="3446"/>
        <v/>
      </c>
      <c r="O762" s="15" t="str">
        <f t="shared" ref="O762" si="3592">IF(D762="","",AVERAGE(K762:K766))</f>
        <v/>
      </c>
      <c r="P762" s="15" t="str">
        <f t="shared" ref="P762" si="3593">IF(D762="","",_xlfn.STDEV.S(K762:K766))</f>
        <v/>
      </c>
      <c r="Q762" s="10" t="str">
        <f t="shared" si="3449"/>
        <v/>
      </c>
      <c r="R762" s="137" t="str">
        <f>IF(K762="","",K762/VLOOKUP('Table 3'!A762,'Table 1'!$A$3:$E$999,5,FALSE))</f>
        <v/>
      </c>
      <c r="S762" s="59" t="s">
        <v>23</v>
      </c>
      <c r="T762" s="53" t="str">
        <f>IF(M762="","",M762/VLOOKUP(A762,'Table 1'!$A$3:$E$999,5,FALSE))</f>
        <v/>
      </c>
    </row>
    <row r="763" spans="1:20" s="139" customFormat="1" x14ac:dyDescent="0.2">
      <c r="A763" s="30" t="str">
        <f t="shared" ref="A763" si="3594">IF(A762="","",A762)</f>
        <v/>
      </c>
      <c r="B763" s="30"/>
      <c r="C763" s="30" t="str">
        <f>IF(A763="","",LOOKUP(A763,'Table 1'!$A$3:$A$9999,'Table 1'!$I$3:$I$9999))</f>
        <v/>
      </c>
      <c r="D763" s="121"/>
      <c r="E763" s="68" t="s">
        <v>23</v>
      </c>
      <c r="F763" s="80"/>
      <c r="G763" s="71" t="str">
        <f t="shared" si="3442"/>
        <v/>
      </c>
      <c r="H763" s="77" t="str">
        <f t="shared" ref="H763" si="3595">IF(D763="","",AVERAGE(D762:D766))</f>
        <v/>
      </c>
      <c r="I763" s="94" t="str">
        <f t="shared" ref="I763" si="3596">IF(D763="","",_xlfn.STDEV.S(D762:D766))</f>
        <v/>
      </c>
      <c r="J763" s="77" t="str">
        <f t="shared" si="3445"/>
        <v/>
      </c>
      <c r="K763" s="132" t="str">
        <f>IF(D763="","",D763*'Table 2'!D763)</f>
        <v/>
      </c>
      <c r="L763" s="68" t="s">
        <v>23</v>
      </c>
      <c r="M763" s="135" t="str">
        <f>IF(D763="","",F763*'Table 2'!D763)</f>
        <v/>
      </c>
      <c r="N763" s="71" t="str">
        <f t="shared" si="3446"/>
        <v/>
      </c>
      <c r="O763" s="14" t="str">
        <f t="shared" ref="O763" si="3597">IF(D763="","",AVERAGE(K762:K766))</f>
        <v/>
      </c>
      <c r="P763" s="73" t="str">
        <f t="shared" ref="P763" si="3598">IF(D763="","",_xlfn.STDEV.S(K762:K766))</f>
        <v/>
      </c>
      <c r="Q763" s="9" t="str">
        <f t="shared" si="3449"/>
        <v/>
      </c>
      <c r="R763" s="126" t="str">
        <f>IF(K763="","",K763/VLOOKUP('Table 3'!A763,'Table 1'!$A$3:$E$999,5,FALSE))</f>
        <v/>
      </c>
      <c r="S763" s="58" t="s">
        <v>23</v>
      </c>
      <c r="T763" s="52" t="str">
        <f>IF(M763="","",M763/VLOOKUP(A763,'Table 1'!$A$3:$E$999,5,FALSE))</f>
        <v/>
      </c>
    </row>
    <row r="764" spans="1:20" s="139" customFormat="1" x14ac:dyDescent="0.2">
      <c r="A764" s="30" t="str">
        <f t="shared" ref="A764" si="3599">IF(A762="","",A762)</f>
        <v/>
      </c>
      <c r="B764" s="30"/>
      <c r="C764" s="30" t="str">
        <f>IF(A764="","",LOOKUP(A764,'Table 1'!$A$3:$A$9999,'Table 1'!$I$3:$I$9999))</f>
        <v/>
      </c>
      <c r="D764" s="121"/>
      <c r="E764" s="68" t="s">
        <v>23</v>
      </c>
      <c r="F764" s="80"/>
      <c r="G764" s="71" t="str">
        <f t="shared" si="3442"/>
        <v/>
      </c>
      <c r="H764" s="77" t="str">
        <f t="shared" ref="H764" si="3600">IF(D764="","",AVERAGE(D762:D766))</f>
        <v/>
      </c>
      <c r="I764" s="94" t="str">
        <f t="shared" ref="I764" si="3601">IF(D764="","",_xlfn.STDEV.S(D762:D766))</f>
        <v/>
      </c>
      <c r="J764" s="77" t="str">
        <f t="shared" si="3445"/>
        <v/>
      </c>
      <c r="K764" s="132" t="str">
        <f>IF(D764="","",D764*'Table 2'!D764)</f>
        <v/>
      </c>
      <c r="L764" s="68" t="s">
        <v>23</v>
      </c>
      <c r="M764" s="135" t="str">
        <f>IF(D764="","",F764*'Table 2'!D764)</f>
        <v/>
      </c>
      <c r="N764" s="71" t="str">
        <f t="shared" si="3446"/>
        <v/>
      </c>
      <c r="O764" s="14" t="str">
        <f t="shared" ref="O764" si="3602">IF(D764="","",AVERAGE(K762:K766))</f>
        <v/>
      </c>
      <c r="P764" s="73" t="str">
        <f t="shared" ref="P764" si="3603">IF(D764="","",_xlfn.STDEV.S(K762:K766))</f>
        <v/>
      </c>
      <c r="Q764" s="9" t="str">
        <f t="shared" si="3449"/>
        <v/>
      </c>
      <c r="R764" s="126" t="str">
        <f>IF(K764="","",K764/VLOOKUP('Table 3'!A764,'Table 1'!$A$3:$E$999,5,FALSE))</f>
        <v/>
      </c>
      <c r="S764" s="58" t="s">
        <v>23</v>
      </c>
      <c r="T764" s="52" t="str">
        <f>IF(M764="","",M764/VLOOKUP(A764,'Table 1'!$A$3:$E$999,5,FALSE))</f>
        <v/>
      </c>
    </row>
    <row r="765" spans="1:20" s="139" customFormat="1" x14ac:dyDescent="0.2">
      <c r="A765" s="30" t="str">
        <f t="shared" ref="A765" si="3604">IF(A762="","",A762)</f>
        <v/>
      </c>
      <c r="B765" s="30"/>
      <c r="C765" s="30" t="str">
        <f>IF(A765="","",LOOKUP(A765,'Table 1'!$A$3:$A$9999,'Table 1'!$I$3:$I$9999))</f>
        <v/>
      </c>
      <c r="D765" s="121"/>
      <c r="E765" s="68" t="s">
        <v>23</v>
      </c>
      <c r="F765" s="80"/>
      <c r="G765" s="71" t="str">
        <f t="shared" si="3442"/>
        <v/>
      </c>
      <c r="H765" s="77" t="str">
        <f t="shared" ref="H765" si="3605">IF(D765="","",AVERAGE(D762:D766))</f>
        <v/>
      </c>
      <c r="I765" s="94" t="str">
        <f t="shared" ref="I765" si="3606">IF(D765="","",_xlfn.STDEV.S(D762:D766))</f>
        <v/>
      </c>
      <c r="J765" s="77" t="str">
        <f t="shared" si="3445"/>
        <v/>
      </c>
      <c r="K765" s="132" t="str">
        <f>IF(D765="","",D765*'Table 2'!D765)</f>
        <v/>
      </c>
      <c r="L765" s="68" t="s">
        <v>23</v>
      </c>
      <c r="M765" s="135" t="str">
        <f>IF(D765="","",F765*'Table 2'!D765)</f>
        <v/>
      </c>
      <c r="N765" s="71" t="str">
        <f t="shared" si="3446"/>
        <v/>
      </c>
      <c r="O765" s="14" t="str">
        <f t="shared" ref="O765" si="3607">IF(D765="","",AVERAGE(K762:K766))</f>
        <v/>
      </c>
      <c r="P765" s="73" t="str">
        <f t="shared" ref="P765" si="3608">IF(D765="","",_xlfn.STDEV.S(K762:K766))</f>
        <v/>
      </c>
      <c r="Q765" s="9" t="str">
        <f t="shared" si="3449"/>
        <v/>
      </c>
      <c r="R765" s="126" t="str">
        <f>IF(K765="","",K765/VLOOKUP('Table 3'!A765,'Table 1'!$A$3:$E$999,5,FALSE))</f>
        <v/>
      </c>
      <c r="S765" s="58" t="s">
        <v>23</v>
      </c>
      <c r="T765" s="52" t="str">
        <f>IF(M765="","",M765/VLOOKUP(A765,'Table 1'!$A$3:$E$999,5,FALSE))</f>
        <v/>
      </c>
    </row>
    <row r="766" spans="1:20" s="139" customFormat="1" ht="16" thickBot="1" x14ac:dyDescent="0.25">
      <c r="A766" s="29" t="str">
        <f t="shared" ref="A766" si="3609">IF(A762="","",A762)</f>
        <v/>
      </c>
      <c r="B766" s="29"/>
      <c r="C766" s="29" t="str">
        <f>IF(A766="","",LOOKUP(A766,'Table 1'!$A$3:$A$9999,'Table 1'!$I$3:$I$9999))</f>
        <v/>
      </c>
      <c r="D766" s="122"/>
      <c r="E766" s="67" t="s">
        <v>23</v>
      </c>
      <c r="F766" s="81"/>
      <c r="G766" s="72" t="str">
        <f t="shared" si="3442"/>
        <v/>
      </c>
      <c r="H766" s="78" t="str">
        <f t="shared" ref="H766" si="3610">IF(D766="","",AVERAGE(D762:D766))</f>
        <v/>
      </c>
      <c r="I766" s="93" t="str">
        <f t="shared" ref="I766" si="3611">IF(D766="","",_xlfn.STDEV.S(D762:D766))</f>
        <v/>
      </c>
      <c r="J766" s="78" t="str">
        <f t="shared" si="3445"/>
        <v/>
      </c>
      <c r="K766" s="133" t="str">
        <f>IF(D766="","",D766*'Table 2'!D766)</f>
        <v/>
      </c>
      <c r="L766" s="67" t="s">
        <v>23</v>
      </c>
      <c r="M766" s="136" t="str">
        <f>IF(D766="","",F766*'Table 2'!D766)</f>
        <v/>
      </c>
      <c r="N766" s="72" t="str">
        <f t="shared" si="3446"/>
        <v/>
      </c>
      <c r="O766" s="13" t="str">
        <f t="shared" ref="O766" si="3612">IF(D766="","",AVERAGE(K762:K766))</f>
        <v/>
      </c>
      <c r="P766" s="74" t="str">
        <f t="shared" ref="P766" si="3613">IF(D766="","",_xlfn.STDEV.S(K762:K766))</f>
        <v/>
      </c>
      <c r="Q766" s="8" t="str">
        <f t="shared" si="3449"/>
        <v/>
      </c>
      <c r="R766" s="127" t="str">
        <f>IF(K766="","",K766/VLOOKUP('Table 3'!A766,'Table 1'!$A$3:$E$999,5,FALSE))</f>
        <v/>
      </c>
      <c r="S766" s="57" t="s">
        <v>23</v>
      </c>
      <c r="T766" s="51" t="str">
        <f>IF(M766="","",M766/VLOOKUP(A766,'Table 1'!$A$3:$E$999,5,FALSE))</f>
        <v/>
      </c>
    </row>
    <row r="767" spans="1:20" s="139" customFormat="1" x14ac:dyDescent="0.2">
      <c r="A767" s="113"/>
      <c r="B767" s="113"/>
      <c r="C767" s="31" t="str">
        <f>IF(A767="","",LOOKUP(A767,'Table 1'!$A$3:$A$9999,'Table 1'!$I$3:$I$9999))</f>
        <v/>
      </c>
      <c r="D767" s="120"/>
      <c r="E767" s="66" t="s">
        <v>23</v>
      </c>
      <c r="F767" s="79"/>
      <c r="G767" s="70" t="str">
        <f t="shared" si="3442"/>
        <v/>
      </c>
      <c r="H767" s="76" t="str">
        <f t="shared" ref="H767" si="3614">IF(D767="","",AVERAGE(D767:D771))</f>
        <v/>
      </c>
      <c r="I767" s="76" t="str">
        <f t="shared" ref="I767" si="3615">IF(D767="","",_xlfn.STDEV.S(D767:D771))</f>
        <v/>
      </c>
      <c r="J767" s="76" t="str">
        <f t="shared" si="3445"/>
        <v/>
      </c>
      <c r="K767" s="131" t="str">
        <f>IF(D767="","",D767*'Table 2'!D767)</f>
        <v/>
      </c>
      <c r="L767" s="66" t="s">
        <v>23</v>
      </c>
      <c r="M767" s="134" t="str">
        <f>IF(D767="","",F767*'Table 2'!D767)</f>
        <v/>
      </c>
      <c r="N767" s="70" t="str">
        <f t="shared" si="3446"/>
        <v/>
      </c>
      <c r="O767" s="15" t="str">
        <f t="shared" ref="O767" si="3616">IF(D767="","",AVERAGE(K767:K771))</f>
        <v/>
      </c>
      <c r="P767" s="15" t="str">
        <f t="shared" ref="P767" si="3617">IF(D767="","",_xlfn.STDEV.S(K767:K771))</f>
        <v/>
      </c>
      <c r="Q767" s="10" t="str">
        <f t="shared" si="3449"/>
        <v/>
      </c>
      <c r="R767" s="137" t="str">
        <f>IF(K767="","",K767/VLOOKUP('Table 3'!A767,'Table 1'!$A$3:$E$999,5,FALSE))</f>
        <v/>
      </c>
      <c r="S767" s="59" t="s">
        <v>23</v>
      </c>
      <c r="T767" s="53" t="str">
        <f>IF(M767="","",M767/VLOOKUP(A767,'Table 1'!$A$3:$E$999,5,FALSE))</f>
        <v/>
      </c>
    </row>
    <row r="768" spans="1:20" s="139" customFormat="1" x14ac:dyDescent="0.2">
      <c r="A768" s="30" t="str">
        <f t="shared" ref="A768" si="3618">IF(A767="","",A767)</f>
        <v/>
      </c>
      <c r="B768" s="30"/>
      <c r="C768" s="30" t="str">
        <f>IF(A768="","",LOOKUP(A768,'Table 1'!$A$3:$A$9999,'Table 1'!$I$3:$I$9999))</f>
        <v/>
      </c>
      <c r="D768" s="121"/>
      <c r="E768" s="68" t="s">
        <v>23</v>
      </c>
      <c r="F768" s="80"/>
      <c r="G768" s="71" t="str">
        <f t="shared" si="3442"/>
        <v/>
      </c>
      <c r="H768" s="77" t="str">
        <f t="shared" ref="H768" si="3619">IF(D768="","",AVERAGE(D767:D771))</f>
        <v/>
      </c>
      <c r="I768" s="94" t="str">
        <f t="shared" ref="I768" si="3620">IF(D768="","",_xlfn.STDEV.S(D767:D771))</f>
        <v/>
      </c>
      <c r="J768" s="77" t="str">
        <f t="shared" si="3445"/>
        <v/>
      </c>
      <c r="K768" s="132" t="str">
        <f>IF(D768="","",D768*'Table 2'!D768)</f>
        <v/>
      </c>
      <c r="L768" s="68" t="s">
        <v>23</v>
      </c>
      <c r="M768" s="135" t="str">
        <f>IF(D768="","",F768*'Table 2'!D768)</f>
        <v/>
      </c>
      <c r="N768" s="71" t="str">
        <f t="shared" si="3446"/>
        <v/>
      </c>
      <c r="O768" s="14" t="str">
        <f t="shared" ref="O768" si="3621">IF(D768="","",AVERAGE(K767:K771))</f>
        <v/>
      </c>
      <c r="P768" s="73" t="str">
        <f t="shared" ref="P768" si="3622">IF(D768="","",_xlfn.STDEV.S(K767:K771))</f>
        <v/>
      </c>
      <c r="Q768" s="9" t="str">
        <f t="shared" si="3449"/>
        <v/>
      </c>
      <c r="R768" s="126" t="str">
        <f>IF(K768="","",K768/VLOOKUP('Table 3'!A768,'Table 1'!$A$3:$E$999,5,FALSE))</f>
        <v/>
      </c>
      <c r="S768" s="58" t="s">
        <v>23</v>
      </c>
      <c r="T768" s="52" t="str">
        <f>IF(M768="","",M768/VLOOKUP(A768,'Table 1'!$A$3:$E$999,5,FALSE))</f>
        <v/>
      </c>
    </row>
    <row r="769" spans="1:20" s="139" customFormat="1" x14ac:dyDescent="0.2">
      <c r="A769" s="30" t="str">
        <f t="shared" ref="A769" si="3623">IF(A767="","",A767)</f>
        <v/>
      </c>
      <c r="B769" s="30"/>
      <c r="C769" s="30" t="str">
        <f>IF(A769="","",LOOKUP(A769,'Table 1'!$A$3:$A$9999,'Table 1'!$I$3:$I$9999))</f>
        <v/>
      </c>
      <c r="D769" s="121"/>
      <c r="E769" s="68" t="s">
        <v>23</v>
      </c>
      <c r="F769" s="80"/>
      <c r="G769" s="71" t="str">
        <f t="shared" si="3442"/>
        <v/>
      </c>
      <c r="H769" s="77" t="str">
        <f t="shared" ref="H769" si="3624">IF(D769="","",AVERAGE(D767:D771))</f>
        <v/>
      </c>
      <c r="I769" s="94" t="str">
        <f t="shared" ref="I769" si="3625">IF(D769="","",_xlfn.STDEV.S(D767:D771))</f>
        <v/>
      </c>
      <c r="J769" s="77" t="str">
        <f t="shared" si="3445"/>
        <v/>
      </c>
      <c r="K769" s="132" t="str">
        <f>IF(D769="","",D769*'Table 2'!D769)</f>
        <v/>
      </c>
      <c r="L769" s="68" t="s">
        <v>23</v>
      </c>
      <c r="M769" s="135" t="str">
        <f>IF(D769="","",F769*'Table 2'!D769)</f>
        <v/>
      </c>
      <c r="N769" s="71" t="str">
        <f t="shared" si="3446"/>
        <v/>
      </c>
      <c r="O769" s="14" t="str">
        <f t="shared" ref="O769" si="3626">IF(D769="","",AVERAGE(K767:K771))</f>
        <v/>
      </c>
      <c r="P769" s="73" t="str">
        <f t="shared" ref="P769" si="3627">IF(D769="","",_xlfn.STDEV.S(K767:K771))</f>
        <v/>
      </c>
      <c r="Q769" s="9" t="str">
        <f t="shared" si="3449"/>
        <v/>
      </c>
      <c r="R769" s="126" t="str">
        <f>IF(K769="","",K769/VLOOKUP('Table 3'!A769,'Table 1'!$A$3:$E$999,5,FALSE))</f>
        <v/>
      </c>
      <c r="S769" s="58" t="s">
        <v>23</v>
      </c>
      <c r="T769" s="52" t="str">
        <f>IF(M769="","",M769/VLOOKUP(A769,'Table 1'!$A$3:$E$999,5,FALSE))</f>
        <v/>
      </c>
    </row>
    <row r="770" spans="1:20" s="139" customFormat="1" x14ac:dyDescent="0.2">
      <c r="A770" s="30" t="str">
        <f t="shared" ref="A770" si="3628">IF(A767="","",A767)</f>
        <v/>
      </c>
      <c r="B770" s="30"/>
      <c r="C770" s="30" t="str">
        <f>IF(A770="","",LOOKUP(A770,'Table 1'!$A$3:$A$9999,'Table 1'!$I$3:$I$9999))</f>
        <v/>
      </c>
      <c r="D770" s="121"/>
      <c r="E770" s="68" t="s">
        <v>23</v>
      </c>
      <c r="F770" s="80"/>
      <c r="G770" s="71" t="str">
        <f t="shared" si="3442"/>
        <v/>
      </c>
      <c r="H770" s="77" t="str">
        <f t="shared" ref="H770" si="3629">IF(D770="","",AVERAGE(D767:D771))</f>
        <v/>
      </c>
      <c r="I770" s="94" t="str">
        <f t="shared" ref="I770" si="3630">IF(D770="","",_xlfn.STDEV.S(D767:D771))</f>
        <v/>
      </c>
      <c r="J770" s="77" t="str">
        <f t="shared" si="3445"/>
        <v/>
      </c>
      <c r="K770" s="132" t="str">
        <f>IF(D770="","",D770*'Table 2'!D770)</f>
        <v/>
      </c>
      <c r="L770" s="68" t="s">
        <v>23</v>
      </c>
      <c r="M770" s="135" t="str">
        <f>IF(D770="","",F770*'Table 2'!D770)</f>
        <v/>
      </c>
      <c r="N770" s="71" t="str">
        <f t="shared" si="3446"/>
        <v/>
      </c>
      <c r="O770" s="14" t="str">
        <f t="shared" ref="O770" si="3631">IF(D770="","",AVERAGE(K767:K771))</f>
        <v/>
      </c>
      <c r="P770" s="73" t="str">
        <f t="shared" ref="P770" si="3632">IF(D770="","",_xlfn.STDEV.S(K767:K771))</f>
        <v/>
      </c>
      <c r="Q770" s="9" t="str">
        <f t="shared" si="3449"/>
        <v/>
      </c>
      <c r="R770" s="126" t="str">
        <f>IF(K770="","",K770/VLOOKUP('Table 3'!A770,'Table 1'!$A$3:$E$999,5,FALSE))</f>
        <v/>
      </c>
      <c r="S770" s="58" t="s">
        <v>23</v>
      </c>
      <c r="T770" s="52" t="str">
        <f>IF(M770="","",M770/VLOOKUP(A770,'Table 1'!$A$3:$E$999,5,FALSE))</f>
        <v/>
      </c>
    </row>
    <row r="771" spans="1:20" s="139" customFormat="1" ht="16" thickBot="1" x14ac:dyDescent="0.25">
      <c r="A771" s="29" t="str">
        <f t="shared" ref="A771" si="3633">IF(A767="","",A767)</f>
        <v/>
      </c>
      <c r="B771" s="29"/>
      <c r="C771" s="29" t="str">
        <f>IF(A771="","",LOOKUP(A771,'Table 1'!$A$3:$A$9999,'Table 1'!$I$3:$I$9999))</f>
        <v/>
      </c>
      <c r="D771" s="122"/>
      <c r="E771" s="67" t="s">
        <v>23</v>
      </c>
      <c r="F771" s="81"/>
      <c r="G771" s="72" t="str">
        <f t="shared" si="3442"/>
        <v/>
      </c>
      <c r="H771" s="78" t="str">
        <f t="shared" ref="H771" si="3634">IF(D771="","",AVERAGE(D767:D771))</f>
        <v/>
      </c>
      <c r="I771" s="93" t="str">
        <f t="shared" ref="I771" si="3635">IF(D771="","",_xlfn.STDEV.S(D767:D771))</f>
        <v/>
      </c>
      <c r="J771" s="78" t="str">
        <f t="shared" si="3445"/>
        <v/>
      </c>
      <c r="K771" s="133" t="str">
        <f>IF(D771="","",D771*'Table 2'!D771)</f>
        <v/>
      </c>
      <c r="L771" s="67" t="s">
        <v>23</v>
      </c>
      <c r="M771" s="136" t="str">
        <f>IF(D771="","",F771*'Table 2'!D771)</f>
        <v/>
      </c>
      <c r="N771" s="72" t="str">
        <f t="shared" si="3446"/>
        <v/>
      </c>
      <c r="O771" s="13" t="str">
        <f t="shared" ref="O771" si="3636">IF(D771="","",AVERAGE(K767:K771))</f>
        <v/>
      </c>
      <c r="P771" s="74" t="str">
        <f t="shared" ref="P771" si="3637">IF(D771="","",_xlfn.STDEV.S(K767:K771))</f>
        <v/>
      </c>
      <c r="Q771" s="8" t="str">
        <f t="shared" si="3449"/>
        <v/>
      </c>
      <c r="R771" s="127" t="str">
        <f>IF(K771="","",K771/VLOOKUP('Table 3'!A771,'Table 1'!$A$3:$E$999,5,FALSE))</f>
        <v/>
      </c>
      <c r="S771" s="57" t="s">
        <v>23</v>
      </c>
      <c r="T771" s="51" t="str">
        <f>IF(M771="","",M771/VLOOKUP(A771,'Table 1'!$A$3:$E$999,5,FALSE))</f>
        <v/>
      </c>
    </row>
    <row r="772" spans="1:20" s="139" customFormat="1" x14ac:dyDescent="0.2">
      <c r="A772" s="113"/>
      <c r="B772" s="113"/>
      <c r="C772" s="31" t="str">
        <f>IF(A772="","",LOOKUP(A772,'Table 1'!$A$3:$A$9999,'Table 1'!$I$3:$I$9999))</f>
        <v/>
      </c>
      <c r="D772" s="120"/>
      <c r="E772" s="66" t="s">
        <v>23</v>
      </c>
      <c r="F772" s="79"/>
      <c r="G772" s="70" t="str">
        <f t="shared" si="3442"/>
        <v/>
      </c>
      <c r="H772" s="76" t="str">
        <f t="shared" ref="H772" si="3638">IF(D772="","",AVERAGE(D772:D776))</f>
        <v/>
      </c>
      <c r="I772" s="76" t="str">
        <f t="shared" ref="I772" si="3639">IF(D772="","",_xlfn.STDEV.S(D772:D776))</f>
        <v/>
      </c>
      <c r="J772" s="76" t="str">
        <f t="shared" si="3445"/>
        <v/>
      </c>
      <c r="K772" s="131" t="str">
        <f>IF(D772="","",D772*'Table 2'!D772)</f>
        <v/>
      </c>
      <c r="L772" s="66" t="s">
        <v>23</v>
      </c>
      <c r="M772" s="134" t="str">
        <f>IF(D772="","",F772*'Table 2'!D772)</f>
        <v/>
      </c>
      <c r="N772" s="70" t="str">
        <f t="shared" si="3446"/>
        <v/>
      </c>
      <c r="O772" s="15" t="str">
        <f t="shared" ref="O772" si="3640">IF(D772="","",AVERAGE(K772:K776))</f>
        <v/>
      </c>
      <c r="P772" s="15" t="str">
        <f t="shared" ref="P772" si="3641">IF(D772="","",_xlfn.STDEV.S(K772:K776))</f>
        <v/>
      </c>
      <c r="Q772" s="10" t="str">
        <f t="shared" si="3449"/>
        <v/>
      </c>
      <c r="R772" s="137" t="str">
        <f>IF(K772="","",K772/VLOOKUP('Table 3'!A772,'Table 1'!$A$3:$E$999,5,FALSE))</f>
        <v/>
      </c>
      <c r="S772" s="59" t="s">
        <v>23</v>
      </c>
      <c r="T772" s="53" t="str">
        <f>IF(M772="","",M772/VLOOKUP(A772,'Table 1'!$A$3:$E$999,5,FALSE))</f>
        <v/>
      </c>
    </row>
    <row r="773" spans="1:20" s="139" customFormat="1" x14ac:dyDescent="0.2">
      <c r="A773" s="30" t="str">
        <f t="shared" ref="A773" si="3642">IF(A772="","",A772)</f>
        <v/>
      </c>
      <c r="B773" s="30"/>
      <c r="C773" s="30" t="str">
        <f>IF(A773="","",LOOKUP(A773,'Table 1'!$A$3:$A$9999,'Table 1'!$I$3:$I$9999))</f>
        <v/>
      </c>
      <c r="D773" s="121"/>
      <c r="E773" s="68" t="s">
        <v>23</v>
      </c>
      <c r="F773" s="80"/>
      <c r="G773" s="71" t="str">
        <f t="shared" si="3442"/>
        <v/>
      </c>
      <c r="H773" s="77" t="str">
        <f t="shared" ref="H773" si="3643">IF(D773="","",AVERAGE(D772:D776))</f>
        <v/>
      </c>
      <c r="I773" s="94" t="str">
        <f t="shared" ref="I773" si="3644">IF(D773="","",_xlfn.STDEV.S(D772:D776))</f>
        <v/>
      </c>
      <c r="J773" s="77" t="str">
        <f t="shared" si="3445"/>
        <v/>
      </c>
      <c r="K773" s="132" t="str">
        <f>IF(D773="","",D773*'Table 2'!D773)</f>
        <v/>
      </c>
      <c r="L773" s="68" t="s">
        <v>23</v>
      </c>
      <c r="M773" s="135" t="str">
        <f>IF(D773="","",F773*'Table 2'!D773)</f>
        <v/>
      </c>
      <c r="N773" s="71" t="str">
        <f t="shared" si="3446"/>
        <v/>
      </c>
      <c r="O773" s="14" t="str">
        <f t="shared" ref="O773" si="3645">IF(D773="","",AVERAGE(K772:K776))</f>
        <v/>
      </c>
      <c r="P773" s="73" t="str">
        <f t="shared" ref="P773" si="3646">IF(D773="","",_xlfn.STDEV.S(K772:K776))</f>
        <v/>
      </c>
      <c r="Q773" s="9" t="str">
        <f t="shared" si="3449"/>
        <v/>
      </c>
      <c r="R773" s="126" t="str">
        <f>IF(K773="","",K773/VLOOKUP('Table 3'!A773,'Table 1'!$A$3:$E$999,5,FALSE))</f>
        <v/>
      </c>
      <c r="S773" s="58" t="s">
        <v>23</v>
      </c>
      <c r="T773" s="52" t="str">
        <f>IF(M773="","",M773/VLOOKUP(A773,'Table 1'!$A$3:$E$999,5,FALSE))</f>
        <v/>
      </c>
    </row>
    <row r="774" spans="1:20" s="139" customFormat="1" x14ac:dyDescent="0.2">
      <c r="A774" s="30" t="str">
        <f t="shared" ref="A774" si="3647">IF(A772="","",A772)</f>
        <v/>
      </c>
      <c r="B774" s="30"/>
      <c r="C774" s="30" t="str">
        <f>IF(A774="","",LOOKUP(A774,'Table 1'!$A$3:$A$9999,'Table 1'!$I$3:$I$9999))</f>
        <v/>
      </c>
      <c r="D774" s="121"/>
      <c r="E774" s="68" t="s">
        <v>23</v>
      </c>
      <c r="F774" s="80"/>
      <c r="G774" s="71" t="str">
        <f t="shared" si="3442"/>
        <v/>
      </c>
      <c r="H774" s="77" t="str">
        <f t="shared" ref="H774" si="3648">IF(D774="","",AVERAGE(D772:D776))</f>
        <v/>
      </c>
      <c r="I774" s="94" t="str">
        <f t="shared" ref="I774" si="3649">IF(D774="","",_xlfn.STDEV.S(D772:D776))</f>
        <v/>
      </c>
      <c r="J774" s="77" t="str">
        <f t="shared" si="3445"/>
        <v/>
      </c>
      <c r="K774" s="132" t="str">
        <f>IF(D774="","",D774*'Table 2'!D774)</f>
        <v/>
      </c>
      <c r="L774" s="68" t="s">
        <v>23</v>
      </c>
      <c r="M774" s="135" t="str">
        <f>IF(D774="","",F774*'Table 2'!D774)</f>
        <v/>
      </c>
      <c r="N774" s="71" t="str">
        <f t="shared" si="3446"/>
        <v/>
      </c>
      <c r="O774" s="14" t="str">
        <f t="shared" ref="O774" si="3650">IF(D774="","",AVERAGE(K772:K776))</f>
        <v/>
      </c>
      <c r="P774" s="73" t="str">
        <f t="shared" ref="P774" si="3651">IF(D774="","",_xlfn.STDEV.S(K772:K776))</f>
        <v/>
      </c>
      <c r="Q774" s="9" t="str">
        <f t="shared" si="3449"/>
        <v/>
      </c>
      <c r="R774" s="126" t="str">
        <f>IF(K774="","",K774/VLOOKUP('Table 3'!A774,'Table 1'!$A$3:$E$999,5,FALSE))</f>
        <v/>
      </c>
      <c r="S774" s="58" t="s">
        <v>23</v>
      </c>
      <c r="T774" s="52" t="str">
        <f>IF(M774="","",M774/VLOOKUP(A774,'Table 1'!$A$3:$E$999,5,FALSE))</f>
        <v/>
      </c>
    </row>
    <row r="775" spans="1:20" s="139" customFormat="1" x14ac:dyDescent="0.2">
      <c r="A775" s="30" t="str">
        <f t="shared" ref="A775" si="3652">IF(A772="","",A772)</f>
        <v/>
      </c>
      <c r="B775" s="30"/>
      <c r="C775" s="30" t="str">
        <f>IF(A775="","",LOOKUP(A775,'Table 1'!$A$3:$A$9999,'Table 1'!$I$3:$I$9999))</f>
        <v/>
      </c>
      <c r="D775" s="121"/>
      <c r="E775" s="68" t="s">
        <v>23</v>
      </c>
      <c r="F775" s="80"/>
      <c r="G775" s="71" t="str">
        <f t="shared" si="3442"/>
        <v/>
      </c>
      <c r="H775" s="77" t="str">
        <f t="shared" ref="H775" si="3653">IF(D775="","",AVERAGE(D772:D776))</f>
        <v/>
      </c>
      <c r="I775" s="94" t="str">
        <f t="shared" ref="I775" si="3654">IF(D775="","",_xlfn.STDEV.S(D772:D776))</f>
        <v/>
      </c>
      <c r="J775" s="77" t="str">
        <f t="shared" si="3445"/>
        <v/>
      </c>
      <c r="K775" s="132" t="str">
        <f>IF(D775="","",D775*'Table 2'!D775)</f>
        <v/>
      </c>
      <c r="L775" s="68" t="s">
        <v>23</v>
      </c>
      <c r="M775" s="135" t="str">
        <f>IF(D775="","",F775*'Table 2'!D775)</f>
        <v/>
      </c>
      <c r="N775" s="71" t="str">
        <f t="shared" si="3446"/>
        <v/>
      </c>
      <c r="O775" s="14" t="str">
        <f t="shared" ref="O775" si="3655">IF(D775="","",AVERAGE(K772:K776))</f>
        <v/>
      </c>
      <c r="P775" s="73" t="str">
        <f t="shared" ref="P775" si="3656">IF(D775="","",_xlfn.STDEV.S(K772:K776))</f>
        <v/>
      </c>
      <c r="Q775" s="9" t="str">
        <f t="shared" si="3449"/>
        <v/>
      </c>
      <c r="R775" s="126" t="str">
        <f>IF(K775="","",K775/VLOOKUP('Table 3'!A775,'Table 1'!$A$3:$E$999,5,FALSE))</f>
        <v/>
      </c>
      <c r="S775" s="58" t="s">
        <v>23</v>
      </c>
      <c r="T775" s="52" t="str">
        <f>IF(M775="","",M775/VLOOKUP(A775,'Table 1'!$A$3:$E$999,5,FALSE))</f>
        <v/>
      </c>
    </row>
    <row r="776" spans="1:20" s="139" customFormat="1" ht="16" thickBot="1" x14ac:dyDescent="0.25">
      <c r="A776" s="29" t="str">
        <f t="shared" ref="A776" si="3657">IF(A772="","",A772)</f>
        <v/>
      </c>
      <c r="B776" s="29"/>
      <c r="C776" s="29" t="str">
        <f>IF(A776="","",LOOKUP(A776,'Table 1'!$A$3:$A$9999,'Table 1'!$I$3:$I$9999))</f>
        <v/>
      </c>
      <c r="D776" s="122"/>
      <c r="E776" s="67" t="s">
        <v>23</v>
      </c>
      <c r="F776" s="81"/>
      <c r="G776" s="72" t="str">
        <f t="shared" si="3442"/>
        <v/>
      </c>
      <c r="H776" s="78" t="str">
        <f t="shared" ref="H776" si="3658">IF(D776="","",AVERAGE(D772:D776))</f>
        <v/>
      </c>
      <c r="I776" s="93" t="str">
        <f t="shared" ref="I776" si="3659">IF(D776="","",_xlfn.STDEV.S(D772:D776))</f>
        <v/>
      </c>
      <c r="J776" s="78" t="str">
        <f t="shared" si="3445"/>
        <v/>
      </c>
      <c r="K776" s="133" t="str">
        <f>IF(D776="","",D776*'Table 2'!D776)</f>
        <v/>
      </c>
      <c r="L776" s="67" t="s">
        <v>23</v>
      </c>
      <c r="M776" s="136" t="str">
        <f>IF(D776="","",F776*'Table 2'!D776)</f>
        <v/>
      </c>
      <c r="N776" s="72" t="str">
        <f t="shared" si="3446"/>
        <v/>
      </c>
      <c r="O776" s="13" t="str">
        <f t="shared" ref="O776" si="3660">IF(D776="","",AVERAGE(K772:K776))</f>
        <v/>
      </c>
      <c r="P776" s="74" t="str">
        <f t="shared" ref="P776" si="3661">IF(D776="","",_xlfn.STDEV.S(K772:K776))</f>
        <v/>
      </c>
      <c r="Q776" s="8" t="str">
        <f t="shared" si="3449"/>
        <v/>
      </c>
      <c r="R776" s="127" t="str">
        <f>IF(K776="","",K776/VLOOKUP('Table 3'!A776,'Table 1'!$A$3:$E$999,5,FALSE))</f>
        <v/>
      </c>
      <c r="S776" s="57" t="s">
        <v>23</v>
      </c>
      <c r="T776" s="51" t="str">
        <f>IF(M776="","",M776/VLOOKUP(A776,'Table 1'!$A$3:$E$999,5,FALSE))</f>
        <v/>
      </c>
    </row>
    <row r="777" spans="1:20" s="139" customFormat="1" x14ac:dyDescent="0.2">
      <c r="A777" s="113"/>
      <c r="B777" s="113"/>
      <c r="C777" s="31" t="str">
        <f>IF(A777="","",LOOKUP(A777,'Table 1'!$A$3:$A$9999,'Table 1'!$I$3:$I$9999))</f>
        <v/>
      </c>
      <c r="D777" s="120"/>
      <c r="E777" s="66" t="s">
        <v>23</v>
      </c>
      <c r="F777" s="79"/>
      <c r="G777" s="70" t="str">
        <f t="shared" si="3442"/>
        <v/>
      </c>
      <c r="H777" s="76" t="str">
        <f t="shared" ref="H777" si="3662">IF(D777="","",AVERAGE(D777:D781))</f>
        <v/>
      </c>
      <c r="I777" s="76" t="str">
        <f t="shared" ref="I777" si="3663">IF(D777="","",_xlfn.STDEV.S(D777:D781))</f>
        <v/>
      </c>
      <c r="J777" s="76" t="str">
        <f t="shared" si="3445"/>
        <v/>
      </c>
      <c r="K777" s="131" t="str">
        <f>IF(D777="","",D777*'Table 2'!D777)</f>
        <v/>
      </c>
      <c r="L777" s="66" t="s">
        <v>23</v>
      </c>
      <c r="M777" s="134" t="str">
        <f>IF(D777="","",F777*'Table 2'!D777)</f>
        <v/>
      </c>
      <c r="N777" s="70" t="str">
        <f t="shared" si="3446"/>
        <v/>
      </c>
      <c r="O777" s="15" t="str">
        <f t="shared" ref="O777" si="3664">IF(D777="","",AVERAGE(K777:K781))</f>
        <v/>
      </c>
      <c r="P777" s="15" t="str">
        <f t="shared" ref="P777" si="3665">IF(D777="","",_xlfn.STDEV.S(K777:K781))</f>
        <v/>
      </c>
      <c r="Q777" s="10" t="str">
        <f t="shared" si="3449"/>
        <v/>
      </c>
      <c r="R777" s="137" t="str">
        <f>IF(K777="","",K777/VLOOKUP('Table 3'!A777,'Table 1'!$A$3:$E$999,5,FALSE))</f>
        <v/>
      </c>
      <c r="S777" s="59" t="s">
        <v>23</v>
      </c>
      <c r="T777" s="53" t="str">
        <f>IF(M777="","",M777/VLOOKUP(A777,'Table 1'!$A$3:$E$999,5,FALSE))</f>
        <v/>
      </c>
    </row>
    <row r="778" spans="1:20" s="139" customFormat="1" x14ac:dyDescent="0.2">
      <c r="A778" s="30" t="str">
        <f t="shared" ref="A778" si="3666">IF(A777="","",A777)</f>
        <v/>
      </c>
      <c r="B778" s="30"/>
      <c r="C778" s="30" t="str">
        <f>IF(A778="","",LOOKUP(A778,'Table 1'!$A$3:$A$9999,'Table 1'!$I$3:$I$9999))</f>
        <v/>
      </c>
      <c r="D778" s="121"/>
      <c r="E778" s="68" t="s">
        <v>23</v>
      </c>
      <c r="F778" s="80"/>
      <c r="G778" s="71" t="str">
        <f t="shared" si="3442"/>
        <v/>
      </c>
      <c r="H778" s="77" t="str">
        <f t="shared" ref="H778" si="3667">IF(D778="","",AVERAGE(D777:D781))</f>
        <v/>
      </c>
      <c r="I778" s="94" t="str">
        <f t="shared" ref="I778" si="3668">IF(D778="","",_xlfn.STDEV.S(D777:D781))</f>
        <v/>
      </c>
      <c r="J778" s="77" t="str">
        <f t="shared" si="3445"/>
        <v/>
      </c>
      <c r="K778" s="132" t="str">
        <f>IF(D778="","",D778*'Table 2'!D778)</f>
        <v/>
      </c>
      <c r="L778" s="68" t="s">
        <v>23</v>
      </c>
      <c r="M778" s="135" t="str">
        <f>IF(D778="","",F778*'Table 2'!D778)</f>
        <v/>
      </c>
      <c r="N778" s="71" t="str">
        <f t="shared" si="3446"/>
        <v/>
      </c>
      <c r="O778" s="14" t="str">
        <f t="shared" ref="O778" si="3669">IF(D778="","",AVERAGE(K777:K781))</f>
        <v/>
      </c>
      <c r="P778" s="73" t="str">
        <f t="shared" ref="P778" si="3670">IF(D778="","",_xlfn.STDEV.S(K777:K781))</f>
        <v/>
      </c>
      <c r="Q778" s="9" t="str">
        <f t="shared" si="3449"/>
        <v/>
      </c>
      <c r="R778" s="126" t="str">
        <f>IF(K778="","",K778/VLOOKUP('Table 3'!A778,'Table 1'!$A$3:$E$999,5,FALSE))</f>
        <v/>
      </c>
      <c r="S778" s="58" t="s">
        <v>23</v>
      </c>
      <c r="T778" s="52" t="str">
        <f>IF(M778="","",M778/VLOOKUP(A778,'Table 1'!$A$3:$E$999,5,FALSE))</f>
        <v/>
      </c>
    </row>
    <row r="779" spans="1:20" s="139" customFormat="1" x14ac:dyDescent="0.2">
      <c r="A779" s="30" t="str">
        <f t="shared" ref="A779" si="3671">IF(A777="","",A777)</f>
        <v/>
      </c>
      <c r="B779" s="30"/>
      <c r="C779" s="30" t="str">
        <f>IF(A779="","",LOOKUP(A779,'Table 1'!$A$3:$A$9999,'Table 1'!$I$3:$I$9999))</f>
        <v/>
      </c>
      <c r="D779" s="121"/>
      <c r="E779" s="68" t="s">
        <v>23</v>
      </c>
      <c r="F779" s="80"/>
      <c r="G779" s="71" t="str">
        <f t="shared" si="3442"/>
        <v/>
      </c>
      <c r="H779" s="77" t="str">
        <f t="shared" ref="H779" si="3672">IF(D779="","",AVERAGE(D777:D781))</f>
        <v/>
      </c>
      <c r="I779" s="94" t="str">
        <f t="shared" ref="I779" si="3673">IF(D779="","",_xlfn.STDEV.S(D777:D781))</f>
        <v/>
      </c>
      <c r="J779" s="77" t="str">
        <f t="shared" si="3445"/>
        <v/>
      </c>
      <c r="K779" s="132" t="str">
        <f>IF(D779="","",D779*'Table 2'!D779)</f>
        <v/>
      </c>
      <c r="L779" s="68" t="s">
        <v>23</v>
      </c>
      <c r="M779" s="135" t="str">
        <f>IF(D779="","",F779*'Table 2'!D779)</f>
        <v/>
      </c>
      <c r="N779" s="71" t="str">
        <f t="shared" si="3446"/>
        <v/>
      </c>
      <c r="O779" s="14" t="str">
        <f t="shared" ref="O779" si="3674">IF(D779="","",AVERAGE(K777:K781))</f>
        <v/>
      </c>
      <c r="P779" s="73" t="str">
        <f t="shared" ref="P779" si="3675">IF(D779="","",_xlfn.STDEV.S(K777:K781))</f>
        <v/>
      </c>
      <c r="Q779" s="9" t="str">
        <f t="shared" si="3449"/>
        <v/>
      </c>
      <c r="R779" s="126" t="str">
        <f>IF(K779="","",K779/VLOOKUP('Table 3'!A779,'Table 1'!$A$3:$E$999,5,FALSE))</f>
        <v/>
      </c>
      <c r="S779" s="58" t="s">
        <v>23</v>
      </c>
      <c r="T779" s="52" t="str">
        <f>IF(M779="","",M779/VLOOKUP(A779,'Table 1'!$A$3:$E$999,5,FALSE))</f>
        <v/>
      </c>
    </row>
    <row r="780" spans="1:20" s="139" customFormat="1" x14ac:dyDescent="0.2">
      <c r="A780" s="30" t="str">
        <f t="shared" ref="A780" si="3676">IF(A777="","",A777)</f>
        <v/>
      </c>
      <c r="B780" s="30"/>
      <c r="C780" s="30" t="str">
        <f>IF(A780="","",LOOKUP(A780,'Table 1'!$A$3:$A$9999,'Table 1'!$I$3:$I$9999))</f>
        <v/>
      </c>
      <c r="D780" s="121"/>
      <c r="E780" s="68" t="s">
        <v>23</v>
      </c>
      <c r="F780" s="80"/>
      <c r="G780" s="71" t="str">
        <f t="shared" si="3442"/>
        <v/>
      </c>
      <c r="H780" s="77" t="str">
        <f t="shared" ref="H780" si="3677">IF(D780="","",AVERAGE(D777:D781))</f>
        <v/>
      </c>
      <c r="I780" s="94" t="str">
        <f t="shared" ref="I780" si="3678">IF(D780="","",_xlfn.STDEV.S(D777:D781))</f>
        <v/>
      </c>
      <c r="J780" s="77" t="str">
        <f t="shared" si="3445"/>
        <v/>
      </c>
      <c r="K780" s="132" t="str">
        <f>IF(D780="","",D780*'Table 2'!D780)</f>
        <v/>
      </c>
      <c r="L780" s="68" t="s">
        <v>23</v>
      </c>
      <c r="M780" s="135" t="str">
        <f>IF(D780="","",F780*'Table 2'!D780)</f>
        <v/>
      </c>
      <c r="N780" s="71" t="str">
        <f t="shared" si="3446"/>
        <v/>
      </c>
      <c r="O780" s="14" t="str">
        <f t="shared" ref="O780" si="3679">IF(D780="","",AVERAGE(K777:K781))</f>
        <v/>
      </c>
      <c r="P780" s="73" t="str">
        <f t="shared" ref="P780" si="3680">IF(D780="","",_xlfn.STDEV.S(K777:K781))</f>
        <v/>
      </c>
      <c r="Q780" s="9" t="str">
        <f t="shared" si="3449"/>
        <v/>
      </c>
      <c r="R780" s="126" t="str">
        <f>IF(K780="","",K780/VLOOKUP('Table 3'!A780,'Table 1'!$A$3:$E$999,5,FALSE))</f>
        <v/>
      </c>
      <c r="S780" s="58" t="s">
        <v>23</v>
      </c>
      <c r="T780" s="52" t="str">
        <f>IF(M780="","",M780/VLOOKUP(A780,'Table 1'!$A$3:$E$999,5,FALSE))</f>
        <v/>
      </c>
    </row>
    <row r="781" spans="1:20" s="139" customFormat="1" ht="16" thickBot="1" x14ac:dyDescent="0.25">
      <c r="A781" s="29" t="str">
        <f t="shared" ref="A781" si="3681">IF(A777="","",A777)</f>
        <v/>
      </c>
      <c r="B781" s="29"/>
      <c r="C781" s="29" t="str">
        <f>IF(A781="","",LOOKUP(A781,'Table 1'!$A$3:$A$9999,'Table 1'!$I$3:$I$9999))</f>
        <v/>
      </c>
      <c r="D781" s="122"/>
      <c r="E781" s="67" t="s">
        <v>23</v>
      </c>
      <c r="F781" s="81"/>
      <c r="G781" s="72" t="str">
        <f t="shared" si="3442"/>
        <v/>
      </c>
      <c r="H781" s="78" t="str">
        <f t="shared" ref="H781" si="3682">IF(D781="","",AVERAGE(D777:D781))</f>
        <v/>
      </c>
      <c r="I781" s="93" t="str">
        <f t="shared" ref="I781" si="3683">IF(D781="","",_xlfn.STDEV.S(D777:D781))</f>
        <v/>
      </c>
      <c r="J781" s="78" t="str">
        <f t="shared" si="3445"/>
        <v/>
      </c>
      <c r="K781" s="133" t="str">
        <f>IF(D781="","",D781*'Table 2'!D781)</f>
        <v/>
      </c>
      <c r="L781" s="67" t="s">
        <v>23</v>
      </c>
      <c r="M781" s="136" t="str">
        <f>IF(D781="","",F781*'Table 2'!D781)</f>
        <v/>
      </c>
      <c r="N781" s="72" t="str">
        <f t="shared" si="3446"/>
        <v/>
      </c>
      <c r="O781" s="13" t="str">
        <f t="shared" ref="O781" si="3684">IF(D781="","",AVERAGE(K777:K781))</f>
        <v/>
      </c>
      <c r="P781" s="74" t="str">
        <f t="shared" ref="P781" si="3685">IF(D781="","",_xlfn.STDEV.S(K777:K781))</f>
        <v/>
      </c>
      <c r="Q781" s="8" t="str">
        <f t="shared" si="3449"/>
        <v/>
      </c>
      <c r="R781" s="127" t="str">
        <f>IF(K781="","",K781/VLOOKUP('Table 3'!A781,'Table 1'!$A$3:$E$999,5,FALSE))</f>
        <v/>
      </c>
      <c r="S781" s="57" t="s">
        <v>23</v>
      </c>
      <c r="T781" s="51" t="str">
        <f>IF(M781="","",M781/VLOOKUP(A781,'Table 1'!$A$3:$E$999,5,FALSE))</f>
        <v/>
      </c>
    </row>
    <row r="782" spans="1:20" s="139" customFormat="1" x14ac:dyDescent="0.2">
      <c r="A782" s="113"/>
      <c r="B782" s="113"/>
      <c r="C782" s="31" t="str">
        <f>IF(A782="","",LOOKUP(A782,'Table 1'!$A$3:$A$9999,'Table 1'!$I$3:$I$9999))</f>
        <v/>
      </c>
      <c r="D782" s="120"/>
      <c r="E782" s="66" t="s">
        <v>23</v>
      </c>
      <c r="F782" s="79"/>
      <c r="G782" s="70" t="str">
        <f t="shared" si="3442"/>
        <v/>
      </c>
      <c r="H782" s="76" t="str">
        <f t="shared" ref="H782" si="3686">IF(D782="","",AVERAGE(D782:D786))</f>
        <v/>
      </c>
      <c r="I782" s="76" t="str">
        <f t="shared" ref="I782" si="3687">IF(D782="","",_xlfn.STDEV.S(D782:D786))</f>
        <v/>
      </c>
      <c r="J782" s="76" t="str">
        <f t="shared" si="3445"/>
        <v/>
      </c>
      <c r="K782" s="131" t="str">
        <f>IF(D782="","",D782*'Table 2'!D782)</f>
        <v/>
      </c>
      <c r="L782" s="66" t="s">
        <v>23</v>
      </c>
      <c r="M782" s="134" t="str">
        <f>IF(D782="","",F782*'Table 2'!D782)</f>
        <v/>
      </c>
      <c r="N782" s="70" t="str">
        <f t="shared" si="3446"/>
        <v/>
      </c>
      <c r="O782" s="15" t="str">
        <f t="shared" ref="O782" si="3688">IF(D782="","",AVERAGE(K782:K786))</f>
        <v/>
      </c>
      <c r="P782" s="15" t="str">
        <f t="shared" ref="P782" si="3689">IF(D782="","",_xlfn.STDEV.S(K782:K786))</f>
        <v/>
      </c>
      <c r="Q782" s="10" t="str">
        <f t="shared" si="3449"/>
        <v/>
      </c>
      <c r="R782" s="137" t="str">
        <f>IF(K782="","",K782/VLOOKUP('Table 3'!A782,'Table 1'!$A$3:$E$999,5,FALSE))</f>
        <v/>
      </c>
      <c r="S782" s="59" t="s">
        <v>23</v>
      </c>
      <c r="T782" s="53" t="str">
        <f>IF(M782="","",M782/VLOOKUP(A782,'Table 1'!$A$3:$E$999,5,FALSE))</f>
        <v/>
      </c>
    </row>
    <row r="783" spans="1:20" s="139" customFormat="1" x14ac:dyDescent="0.2">
      <c r="A783" s="30" t="str">
        <f t="shared" ref="A783" si="3690">IF(A782="","",A782)</f>
        <v/>
      </c>
      <c r="B783" s="30"/>
      <c r="C783" s="30" t="str">
        <f>IF(A783="","",LOOKUP(A783,'Table 1'!$A$3:$A$9999,'Table 1'!$I$3:$I$9999))</f>
        <v/>
      </c>
      <c r="D783" s="121"/>
      <c r="E783" s="68" t="s">
        <v>23</v>
      </c>
      <c r="F783" s="80"/>
      <c r="G783" s="71" t="str">
        <f t="shared" si="3442"/>
        <v/>
      </c>
      <c r="H783" s="77" t="str">
        <f t="shared" ref="H783" si="3691">IF(D783="","",AVERAGE(D782:D786))</f>
        <v/>
      </c>
      <c r="I783" s="94" t="str">
        <f t="shared" ref="I783" si="3692">IF(D783="","",_xlfn.STDEV.S(D782:D786))</f>
        <v/>
      </c>
      <c r="J783" s="77" t="str">
        <f t="shared" si="3445"/>
        <v/>
      </c>
      <c r="K783" s="132" t="str">
        <f>IF(D783="","",D783*'Table 2'!D783)</f>
        <v/>
      </c>
      <c r="L783" s="68" t="s">
        <v>23</v>
      </c>
      <c r="M783" s="135" t="str">
        <f>IF(D783="","",F783*'Table 2'!D783)</f>
        <v/>
      </c>
      <c r="N783" s="71" t="str">
        <f t="shared" si="3446"/>
        <v/>
      </c>
      <c r="O783" s="14" t="str">
        <f t="shared" ref="O783" si="3693">IF(D783="","",AVERAGE(K782:K786))</f>
        <v/>
      </c>
      <c r="P783" s="73" t="str">
        <f t="shared" ref="P783" si="3694">IF(D783="","",_xlfn.STDEV.S(K782:K786))</f>
        <v/>
      </c>
      <c r="Q783" s="9" t="str">
        <f t="shared" si="3449"/>
        <v/>
      </c>
      <c r="R783" s="126" t="str">
        <f>IF(K783="","",K783/VLOOKUP('Table 3'!A783,'Table 1'!$A$3:$E$999,5,FALSE))</f>
        <v/>
      </c>
      <c r="S783" s="58" t="s">
        <v>23</v>
      </c>
      <c r="T783" s="52" t="str">
        <f>IF(M783="","",M783/VLOOKUP(A783,'Table 1'!$A$3:$E$999,5,FALSE))</f>
        <v/>
      </c>
    </row>
    <row r="784" spans="1:20" s="139" customFormat="1" x14ac:dyDescent="0.2">
      <c r="A784" s="30" t="str">
        <f t="shared" ref="A784" si="3695">IF(A782="","",A782)</f>
        <v/>
      </c>
      <c r="B784" s="30"/>
      <c r="C784" s="30" t="str">
        <f>IF(A784="","",LOOKUP(A784,'Table 1'!$A$3:$A$9999,'Table 1'!$I$3:$I$9999))</f>
        <v/>
      </c>
      <c r="D784" s="121"/>
      <c r="E784" s="68" t="s">
        <v>23</v>
      </c>
      <c r="F784" s="80"/>
      <c r="G784" s="71" t="str">
        <f t="shared" si="3442"/>
        <v/>
      </c>
      <c r="H784" s="77" t="str">
        <f t="shared" ref="H784" si="3696">IF(D784="","",AVERAGE(D782:D786))</f>
        <v/>
      </c>
      <c r="I784" s="94" t="str">
        <f t="shared" ref="I784" si="3697">IF(D784="","",_xlfn.STDEV.S(D782:D786))</f>
        <v/>
      </c>
      <c r="J784" s="77" t="str">
        <f t="shared" si="3445"/>
        <v/>
      </c>
      <c r="K784" s="132" t="str">
        <f>IF(D784="","",D784*'Table 2'!D784)</f>
        <v/>
      </c>
      <c r="L784" s="68" t="s">
        <v>23</v>
      </c>
      <c r="M784" s="135" t="str">
        <f>IF(D784="","",F784*'Table 2'!D784)</f>
        <v/>
      </c>
      <c r="N784" s="71" t="str">
        <f t="shared" si="3446"/>
        <v/>
      </c>
      <c r="O784" s="14" t="str">
        <f t="shared" ref="O784" si="3698">IF(D784="","",AVERAGE(K782:K786))</f>
        <v/>
      </c>
      <c r="P784" s="73" t="str">
        <f t="shared" ref="P784" si="3699">IF(D784="","",_xlfn.STDEV.S(K782:K786))</f>
        <v/>
      </c>
      <c r="Q784" s="9" t="str">
        <f t="shared" si="3449"/>
        <v/>
      </c>
      <c r="R784" s="126" t="str">
        <f>IF(K784="","",K784/VLOOKUP('Table 3'!A784,'Table 1'!$A$3:$E$999,5,FALSE))</f>
        <v/>
      </c>
      <c r="S784" s="58" t="s">
        <v>23</v>
      </c>
      <c r="T784" s="52" t="str">
        <f>IF(M784="","",M784/VLOOKUP(A784,'Table 1'!$A$3:$E$999,5,FALSE))</f>
        <v/>
      </c>
    </row>
    <row r="785" spans="1:20" s="139" customFormat="1" x14ac:dyDescent="0.2">
      <c r="A785" s="30" t="str">
        <f t="shared" ref="A785" si="3700">IF(A782="","",A782)</f>
        <v/>
      </c>
      <c r="B785" s="30"/>
      <c r="C785" s="30" t="str">
        <f>IF(A785="","",LOOKUP(A785,'Table 1'!$A$3:$A$9999,'Table 1'!$I$3:$I$9999))</f>
        <v/>
      </c>
      <c r="D785" s="121"/>
      <c r="E785" s="68" t="s">
        <v>23</v>
      </c>
      <c r="F785" s="80"/>
      <c r="G785" s="71" t="str">
        <f t="shared" si="3442"/>
        <v/>
      </c>
      <c r="H785" s="77" t="str">
        <f t="shared" ref="H785" si="3701">IF(D785="","",AVERAGE(D782:D786))</f>
        <v/>
      </c>
      <c r="I785" s="94" t="str">
        <f t="shared" ref="I785" si="3702">IF(D785="","",_xlfn.STDEV.S(D782:D786))</f>
        <v/>
      </c>
      <c r="J785" s="77" t="str">
        <f t="shared" si="3445"/>
        <v/>
      </c>
      <c r="K785" s="132" t="str">
        <f>IF(D785="","",D785*'Table 2'!D785)</f>
        <v/>
      </c>
      <c r="L785" s="68" t="s">
        <v>23</v>
      </c>
      <c r="M785" s="135" t="str">
        <f>IF(D785="","",F785*'Table 2'!D785)</f>
        <v/>
      </c>
      <c r="N785" s="71" t="str">
        <f t="shared" si="3446"/>
        <v/>
      </c>
      <c r="O785" s="14" t="str">
        <f t="shared" ref="O785" si="3703">IF(D785="","",AVERAGE(K782:K786))</f>
        <v/>
      </c>
      <c r="P785" s="73" t="str">
        <f t="shared" ref="P785" si="3704">IF(D785="","",_xlfn.STDEV.S(K782:K786))</f>
        <v/>
      </c>
      <c r="Q785" s="9" t="str">
        <f t="shared" si="3449"/>
        <v/>
      </c>
      <c r="R785" s="126" t="str">
        <f>IF(K785="","",K785/VLOOKUP('Table 3'!A785,'Table 1'!$A$3:$E$999,5,FALSE))</f>
        <v/>
      </c>
      <c r="S785" s="58" t="s">
        <v>23</v>
      </c>
      <c r="T785" s="52" t="str">
        <f>IF(M785="","",M785/VLOOKUP(A785,'Table 1'!$A$3:$E$999,5,FALSE))</f>
        <v/>
      </c>
    </row>
    <row r="786" spans="1:20" s="139" customFormat="1" ht="16" thickBot="1" x14ac:dyDescent="0.25">
      <c r="A786" s="29" t="str">
        <f t="shared" ref="A786" si="3705">IF(A782="","",A782)</f>
        <v/>
      </c>
      <c r="B786" s="29"/>
      <c r="C786" s="29" t="str">
        <f>IF(A786="","",LOOKUP(A786,'Table 1'!$A$3:$A$9999,'Table 1'!$I$3:$I$9999))</f>
        <v/>
      </c>
      <c r="D786" s="122"/>
      <c r="E786" s="67" t="s">
        <v>23</v>
      </c>
      <c r="F786" s="81"/>
      <c r="G786" s="72" t="str">
        <f t="shared" si="3442"/>
        <v/>
      </c>
      <c r="H786" s="78" t="str">
        <f t="shared" ref="H786" si="3706">IF(D786="","",AVERAGE(D782:D786))</f>
        <v/>
      </c>
      <c r="I786" s="93" t="str">
        <f t="shared" ref="I786" si="3707">IF(D786="","",_xlfn.STDEV.S(D782:D786))</f>
        <v/>
      </c>
      <c r="J786" s="78" t="str">
        <f t="shared" si="3445"/>
        <v/>
      </c>
      <c r="K786" s="133" t="str">
        <f>IF(D786="","",D786*'Table 2'!D786)</f>
        <v/>
      </c>
      <c r="L786" s="67" t="s">
        <v>23</v>
      </c>
      <c r="M786" s="136" t="str">
        <f>IF(D786="","",F786*'Table 2'!D786)</f>
        <v/>
      </c>
      <c r="N786" s="72" t="str">
        <f t="shared" si="3446"/>
        <v/>
      </c>
      <c r="O786" s="13" t="str">
        <f t="shared" ref="O786" si="3708">IF(D786="","",AVERAGE(K782:K786))</f>
        <v/>
      </c>
      <c r="P786" s="74" t="str">
        <f t="shared" ref="P786" si="3709">IF(D786="","",_xlfn.STDEV.S(K782:K786))</f>
        <v/>
      </c>
      <c r="Q786" s="8" t="str">
        <f t="shared" si="3449"/>
        <v/>
      </c>
      <c r="R786" s="127" t="str">
        <f>IF(K786="","",K786/VLOOKUP('Table 3'!A786,'Table 1'!$A$3:$E$999,5,FALSE))</f>
        <v/>
      </c>
      <c r="S786" s="57" t="s">
        <v>23</v>
      </c>
      <c r="T786" s="51" t="str">
        <f>IF(M786="","",M786/VLOOKUP(A786,'Table 1'!$A$3:$E$999,5,FALSE))</f>
        <v/>
      </c>
    </row>
    <row r="787" spans="1:20" s="139" customFormat="1" x14ac:dyDescent="0.2">
      <c r="A787" s="113"/>
      <c r="B787" s="113"/>
      <c r="C787" s="31" t="str">
        <f>IF(A787="","",LOOKUP(A787,'Table 1'!$A$3:$A$9999,'Table 1'!$I$3:$I$9999))</f>
        <v/>
      </c>
      <c r="D787" s="120"/>
      <c r="E787" s="66" t="s">
        <v>23</v>
      </c>
      <c r="F787" s="79"/>
      <c r="G787" s="70" t="str">
        <f t="shared" si="3442"/>
        <v/>
      </c>
      <c r="H787" s="76" t="str">
        <f t="shared" ref="H787" si="3710">IF(D787="","",AVERAGE(D787:D791))</f>
        <v/>
      </c>
      <c r="I787" s="76" t="str">
        <f t="shared" ref="I787" si="3711">IF(D787="","",_xlfn.STDEV.S(D787:D791))</f>
        <v/>
      </c>
      <c r="J787" s="76" t="str">
        <f t="shared" si="3445"/>
        <v/>
      </c>
      <c r="K787" s="131" t="str">
        <f>IF(D787="","",D787*'Table 2'!D787)</f>
        <v/>
      </c>
      <c r="L787" s="66" t="s">
        <v>23</v>
      </c>
      <c r="M787" s="134" t="str">
        <f>IF(D787="","",F787*'Table 2'!D787)</f>
        <v/>
      </c>
      <c r="N787" s="70" t="str">
        <f t="shared" si="3446"/>
        <v/>
      </c>
      <c r="O787" s="15" t="str">
        <f t="shared" ref="O787" si="3712">IF(D787="","",AVERAGE(K787:K791))</f>
        <v/>
      </c>
      <c r="P787" s="15" t="str">
        <f t="shared" ref="P787" si="3713">IF(D787="","",_xlfn.STDEV.S(K787:K791))</f>
        <v/>
      </c>
      <c r="Q787" s="10" t="str">
        <f t="shared" si="3449"/>
        <v/>
      </c>
      <c r="R787" s="137" t="str">
        <f>IF(K787="","",K787/VLOOKUP('Table 3'!A787,'Table 1'!$A$3:$E$999,5,FALSE))</f>
        <v/>
      </c>
      <c r="S787" s="59" t="s">
        <v>23</v>
      </c>
      <c r="T787" s="53" t="str">
        <f>IF(M787="","",M787/VLOOKUP(A787,'Table 1'!$A$3:$E$999,5,FALSE))</f>
        <v/>
      </c>
    </row>
    <row r="788" spans="1:20" s="139" customFormat="1" x14ac:dyDescent="0.2">
      <c r="A788" s="30" t="str">
        <f t="shared" ref="A788" si="3714">IF(A787="","",A787)</f>
        <v/>
      </c>
      <c r="B788" s="30"/>
      <c r="C788" s="30" t="str">
        <f>IF(A788="","",LOOKUP(A788,'Table 1'!$A$3:$A$9999,'Table 1'!$I$3:$I$9999))</f>
        <v/>
      </c>
      <c r="D788" s="121"/>
      <c r="E788" s="68" t="s">
        <v>23</v>
      </c>
      <c r="F788" s="80"/>
      <c r="G788" s="71" t="str">
        <f t="shared" si="3442"/>
        <v/>
      </c>
      <c r="H788" s="77" t="str">
        <f t="shared" ref="H788" si="3715">IF(D788="","",AVERAGE(D787:D791))</f>
        <v/>
      </c>
      <c r="I788" s="94" t="str">
        <f t="shared" ref="I788" si="3716">IF(D788="","",_xlfn.STDEV.S(D787:D791))</f>
        <v/>
      </c>
      <c r="J788" s="77" t="str">
        <f t="shared" si="3445"/>
        <v/>
      </c>
      <c r="K788" s="132" t="str">
        <f>IF(D788="","",D788*'Table 2'!D788)</f>
        <v/>
      </c>
      <c r="L788" s="68" t="s">
        <v>23</v>
      </c>
      <c r="M788" s="135" t="str">
        <f>IF(D788="","",F788*'Table 2'!D788)</f>
        <v/>
      </c>
      <c r="N788" s="71" t="str">
        <f t="shared" si="3446"/>
        <v/>
      </c>
      <c r="O788" s="14" t="str">
        <f t="shared" ref="O788" si="3717">IF(D788="","",AVERAGE(K787:K791))</f>
        <v/>
      </c>
      <c r="P788" s="73" t="str">
        <f t="shared" ref="P788" si="3718">IF(D788="","",_xlfn.STDEV.S(K787:K791))</f>
        <v/>
      </c>
      <c r="Q788" s="9" t="str">
        <f t="shared" si="3449"/>
        <v/>
      </c>
      <c r="R788" s="126" t="str">
        <f>IF(K788="","",K788/VLOOKUP('Table 3'!A788,'Table 1'!$A$3:$E$999,5,FALSE))</f>
        <v/>
      </c>
      <c r="S788" s="58" t="s">
        <v>23</v>
      </c>
      <c r="T788" s="52" t="str">
        <f>IF(M788="","",M788/VLOOKUP(A788,'Table 1'!$A$3:$E$999,5,FALSE))</f>
        <v/>
      </c>
    </row>
    <row r="789" spans="1:20" s="139" customFormat="1" x14ac:dyDescent="0.2">
      <c r="A789" s="30" t="str">
        <f t="shared" ref="A789" si="3719">IF(A787="","",A787)</f>
        <v/>
      </c>
      <c r="B789" s="30"/>
      <c r="C789" s="30" t="str">
        <f>IF(A789="","",LOOKUP(A789,'Table 1'!$A$3:$A$9999,'Table 1'!$I$3:$I$9999))</f>
        <v/>
      </c>
      <c r="D789" s="121"/>
      <c r="E789" s="68" t="s">
        <v>23</v>
      </c>
      <c r="F789" s="80"/>
      <c r="G789" s="71" t="str">
        <f t="shared" si="3442"/>
        <v/>
      </c>
      <c r="H789" s="77" t="str">
        <f t="shared" ref="H789" si="3720">IF(D789="","",AVERAGE(D787:D791))</f>
        <v/>
      </c>
      <c r="I789" s="94" t="str">
        <f t="shared" ref="I789" si="3721">IF(D789="","",_xlfn.STDEV.S(D787:D791))</f>
        <v/>
      </c>
      <c r="J789" s="77" t="str">
        <f t="shared" si="3445"/>
        <v/>
      </c>
      <c r="K789" s="132" t="str">
        <f>IF(D789="","",D789*'Table 2'!D789)</f>
        <v/>
      </c>
      <c r="L789" s="68" t="s">
        <v>23</v>
      </c>
      <c r="M789" s="135" t="str">
        <f>IF(D789="","",F789*'Table 2'!D789)</f>
        <v/>
      </c>
      <c r="N789" s="71" t="str">
        <f t="shared" si="3446"/>
        <v/>
      </c>
      <c r="O789" s="14" t="str">
        <f t="shared" ref="O789" si="3722">IF(D789="","",AVERAGE(K787:K791))</f>
        <v/>
      </c>
      <c r="P789" s="73" t="str">
        <f t="shared" ref="P789" si="3723">IF(D789="","",_xlfn.STDEV.S(K787:K791))</f>
        <v/>
      </c>
      <c r="Q789" s="9" t="str">
        <f t="shared" si="3449"/>
        <v/>
      </c>
      <c r="R789" s="126" t="str">
        <f>IF(K789="","",K789/VLOOKUP('Table 3'!A789,'Table 1'!$A$3:$E$999,5,FALSE))</f>
        <v/>
      </c>
      <c r="S789" s="58" t="s">
        <v>23</v>
      </c>
      <c r="T789" s="52" t="str">
        <f>IF(M789="","",M789/VLOOKUP(A789,'Table 1'!$A$3:$E$999,5,FALSE))</f>
        <v/>
      </c>
    </row>
    <row r="790" spans="1:20" s="139" customFormat="1" x14ac:dyDescent="0.2">
      <c r="A790" s="30" t="str">
        <f t="shared" ref="A790" si="3724">IF(A787="","",A787)</f>
        <v/>
      </c>
      <c r="B790" s="30"/>
      <c r="C790" s="30" t="str">
        <f>IF(A790="","",LOOKUP(A790,'Table 1'!$A$3:$A$9999,'Table 1'!$I$3:$I$9999))</f>
        <v/>
      </c>
      <c r="D790" s="121"/>
      <c r="E790" s="68" t="s">
        <v>23</v>
      </c>
      <c r="F790" s="80"/>
      <c r="G790" s="71" t="str">
        <f t="shared" si="3442"/>
        <v/>
      </c>
      <c r="H790" s="77" t="str">
        <f t="shared" ref="H790" si="3725">IF(D790="","",AVERAGE(D787:D791))</f>
        <v/>
      </c>
      <c r="I790" s="94" t="str">
        <f t="shared" ref="I790" si="3726">IF(D790="","",_xlfn.STDEV.S(D787:D791))</f>
        <v/>
      </c>
      <c r="J790" s="77" t="str">
        <f t="shared" si="3445"/>
        <v/>
      </c>
      <c r="K790" s="132" t="str">
        <f>IF(D790="","",D790*'Table 2'!D790)</f>
        <v/>
      </c>
      <c r="L790" s="68" t="s">
        <v>23</v>
      </c>
      <c r="M790" s="135" t="str">
        <f>IF(D790="","",F790*'Table 2'!D790)</f>
        <v/>
      </c>
      <c r="N790" s="71" t="str">
        <f t="shared" si="3446"/>
        <v/>
      </c>
      <c r="O790" s="14" t="str">
        <f t="shared" ref="O790" si="3727">IF(D790="","",AVERAGE(K787:K791))</f>
        <v/>
      </c>
      <c r="P790" s="73" t="str">
        <f t="shared" ref="P790" si="3728">IF(D790="","",_xlfn.STDEV.S(K787:K791))</f>
        <v/>
      </c>
      <c r="Q790" s="9" t="str">
        <f t="shared" si="3449"/>
        <v/>
      </c>
      <c r="R790" s="126" t="str">
        <f>IF(K790="","",K790/VLOOKUP('Table 3'!A790,'Table 1'!$A$3:$E$999,5,FALSE))</f>
        <v/>
      </c>
      <c r="S790" s="58" t="s">
        <v>23</v>
      </c>
      <c r="T790" s="52" t="str">
        <f>IF(M790="","",M790/VLOOKUP(A790,'Table 1'!$A$3:$E$999,5,FALSE))</f>
        <v/>
      </c>
    </row>
    <row r="791" spans="1:20" s="139" customFormat="1" ht="16" thickBot="1" x14ac:dyDescent="0.25">
      <c r="A791" s="29" t="str">
        <f t="shared" ref="A791" si="3729">IF(A787="","",A787)</f>
        <v/>
      </c>
      <c r="B791" s="29"/>
      <c r="C791" s="29" t="str">
        <f>IF(A791="","",LOOKUP(A791,'Table 1'!$A$3:$A$9999,'Table 1'!$I$3:$I$9999))</f>
        <v/>
      </c>
      <c r="D791" s="122"/>
      <c r="E791" s="67" t="s">
        <v>23</v>
      </c>
      <c r="F791" s="81"/>
      <c r="G791" s="72" t="str">
        <f t="shared" si="3442"/>
        <v/>
      </c>
      <c r="H791" s="78" t="str">
        <f t="shared" ref="H791" si="3730">IF(D791="","",AVERAGE(D787:D791))</f>
        <v/>
      </c>
      <c r="I791" s="93" t="str">
        <f t="shared" ref="I791" si="3731">IF(D791="","",_xlfn.STDEV.S(D787:D791))</f>
        <v/>
      </c>
      <c r="J791" s="78" t="str">
        <f t="shared" si="3445"/>
        <v/>
      </c>
      <c r="K791" s="133" t="str">
        <f>IF(D791="","",D791*'Table 2'!D791)</f>
        <v/>
      </c>
      <c r="L791" s="67" t="s">
        <v>23</v>
      </c>
      <c r="M791" s="136" t="str">
        <f>IF(D791="","",F791*'Table 2'!D791)</f>
        <v/>
      </c>
      <c r="N791" s="72" t="str">
        <f t="shared" si="3446"/>
        <v/>
      </c>
      <c r="O791" s="13" t="str">
        <f t="shared" ref="O791" si="3732">IF(D791="","",AVERAGE(K787:K791))</f>
        <v/>
      </c>
      <c r="P791" s="74" t="str">
        <f t="shared" ref="P791" si="3733">IF(D791="","",_xlfn.STDEV.S(K787:K791))</f>
        <v/>
      </c>
      <c r="Q791" s="8" t="str">
        <f t="shared" si="3449"/>
        <v/>
      </c>
      <c r="R791" s="127" t="str">
        <f>IF(K791="","",K791/VLOOKUP('Table 3'!A791,'Table 1'!$A$3:$E$999,5,FALSE))</f>
        <v/>
      </c>
      <c r="S791" s="57" t="s">
        <v>23</v>
      </c>
      <c r="T791" s="51" t="str">
        <f>IF(M791="","",M791/VLOOKUP(A791,'Table 1'!$A$3:$E$999,5,FALSE))</f>
        <v/>
      </c>
    </row>
    <row r="792" spans="1:20" s="139" customFormat="1" x14ac:dyDescent="0.2">
      <c r="A792" s="113"/>
      <c r="B792" s="113"/>
      <c r="C792" s="31" t="str">
        <f>IF(A792="","",LOOKUP(A792,'Table 1'!$A$3:$A$9999,'Table 1'!$I$3:$I$9999))</f>
        <v/>
      </c>
      <c r="D792" s="120"/>
      <c r="E792" s="66" t="s">
        <v>23</v>
      </c>
      <c r="F792" s="79"/>
      <c r="G792" s="70" t="str">
        <f t="shared" si="3442"/>
        <v/>
      </c>
      <c r="H792" s="76" t="str">
        <f t="shared" ref="H792" si="3734">IF(D792="","",AVERAGE(D792:D796))</f>
        <v/>
      </c>
      <c r="I792" s="76" t="str">
        <f t="shared" ref="I792" si="3735">IF(D792="","",_xlfn.STDEV.S(D792:D796))</f>
        <v/>
      </c>
      <c r="J792" s="76" t="str">
        <f t="shared" si="3445"/>
        <v/>
      </c>
      <c r="K792" s="131" t="str">
        <f>IF(D792="","",D792*'Table 2'!D792)</f>
        <v/>
      </c>
      <c r="L792" s="66" t="s">
        <v>23</v>
      </c>
      <c r="M792" s="134" t="str">
        <f>IF(D792="","",F792*'Table 2'!D792)</f>
        <v/>
      </c>
      <c r="N792" s="70" t="str">
        <f t="shared" si="3446"/>
        <v/>
      </c>
      <c r="O792" s="15" t="str">
        <f t="shared" ref="O792" si="3736">IF(D792="","",AVERAGE(K792:K796))</f>
        <v/>
      </c>
      <c r="P792" s="15" t="str">
        <f t="shared" ref="P792" si="3737">IF(D792="","",_xlfn.STDEV.S(K792:K796))</f>
        <v/>
      </c>
      <c r="Q792" s="10" t="str">
        <f t="shared" si="3449"/>
        <v/>
      </c>
      <c r="R792" s="137" t="str">
        <f>IF(K792="","",K792/VLOOKUP('Table 3'!A792,'Table 1'!$A$3:$E$999,5,FALSE))</f>
        <v/>
      </c>
      <c r="S792" s="59" t="s">
        <v>23</v>
      </c>
      <c r="T792" s="53" t="str">
        <f>IF(M792="","",M792/VLOOKUP(A792,'Table 1'!$A$3:$E$999,5,FALSE))</f>
        <v/>
      </c>
    </row>
    <row r="793" spans="1:20" s="139" customFormat="1" x14ac:dyDescent="0.2">
      <c r="A793" s="30" t="str">
        <f t="shared" ref="A793" si="3738">IF(A792="","",A792)</f>
        <v/>
      </c>
      <c r="B793" s="30"/>
      <c r="C793" s="30" t="str">
        <f>IF(A793="","",LOOKUP(A793,'Table 1'!$A$3:$A$9999,'Table 1'!$I$3:$I$9999))</f>
        <v/>
      </c>
      <c r="D793" s="121"/>
      <c r="E793" s="68" t="s">
        <v>23</v>
      </c>
      <c r="F793" s="80"/>
      <c r="G793" s="71" t="str">
        <f t="shared" si="3442"/>
        <v/>
      </c>
      <c r="H793" s="77" t="str">
        <f t="shared" ref="H793" si="3739">IF(D793="","",AVERAGE(D792:D796))</f>
        <v/>
      </c>
      <c r="I793" s="94" t="str">
        <f t="shared" ref="I793" si="3740">IF(D793="","",_xlfn.STDEV.S(D792:D796))</f>
        <v/>
      </c>
      <c r="J793" s="77" t="str">
        <f t="shared" si="3445"/>
        <v/>
      </c>
      <c r="K793" s="132" t="str">
        <f>IF(D793="","",D793*'Table 2'!D793)</f>
        <v/>
      </c>
      <c r="L793" s="68" t="s">
        <v>23</v>
      </c>
      <c r="M793" s="135" t="str">
        <f>IF(D793="","",F793*'Table 2'!D793)</f>
        <v/>
      </c>
      <c r="N793" s="71" t="str">
        <f t="shared" si="3446"/>
        <v/>
      </c>
      <c r="O793" s="14" t="str">
        <f t="shared" ref="O793" si="3741">IF(D793="","",AVERAGE(K792:K796))</f>
        <v/>
      </c>
      <c r="P793" s="73" t="str">
        <f t="shared" ref="P793" si="3742">IF(D793="","",_xlfn.STDEV.S(K792:K796))</f>
        <v/>
      </c>
      <c r="Q793" s="9" t="str">
        <f t="shared" si="3449"/>
        <v/>
      </c>
      <c r="R793" s="126" t="str">
        <f>IF(K793="","",K793/VLOOKUP('Table 3'!A793,'Table 1'!$A$3:$E$999,5,FALSE))</f>
        <v/>
      </c>
      <c r="S793" s="58" t="s">
        <v>23</v>
      </c>
      <c r="T793" s="52" t="str">
        <f>IF(M793="","",M793/VLOOKUP(A793,'Table 1'!$A$3:$E$999,5,FALSE))</f>
        <v/>
      </c>
    </row>
    <row r="794" spans="1:20" s="139" customFormat="1" x14ac:dyDescent="0.2">
      <c r="A794" s="30" t="str">
        <f t="shared" ref="A794" si="3743">IF(A792="","",A792)</f>
        <v/>
      </c>
      <c r="B794" s="30"/>
      <c r="C794" s="30" t="str">
        <f>IF(A794="","",LOOKUP(A794,'Table 1'!$A$3:$A$9999,'Table 1'!$I$3:$I$9999))</f>
        <v/>
      </c>
      <c r="D794" s="121"/>
      <c r="E794" s="68" t="s">
        <v>23</v>
      </c>
      <c r="F794" s="80"/>
      <c r="G794" s="71" t="str">
        <f t="shared" si="3442"/>
        <v/>
      </c>
      <c r="H794" s="77" t="str">
        <f t="shared" ref="H794" si="3744">IF(D794="","",AVERAGE(D792:D796))</f>
        <v/>
      </c>
      <c r="I794" s="94" t="str">
        <f t="shared" ref="I794" si="3745">IF(D794="","",_xlfn.STDEV.S(D792:D796))</f>
        <v/>
      </c>
      <c r="J794" s="77" t="str">
        <f t="shared" si="3445"/>
        <v/>
      </c>
      <c r="K794" s="132" t="str">
        <f>IF(D794="","",D794*'Table 2'!D794)</f>
        <v/>
      </c>
      <c r="L794" s="68" t="s">
        <v>23</v>
      </c>
      <c r="M794" s="135" t="str">
        <f>IF(D794="","",F794*'Table 2'!D794)</f>
        <v/>
      </c>
      <c r="N794" s="71" t="str">
        <f t="shared" si="3446"/>
        <v/>
      </c>
      <c r="O794" s="14" t="str">
        <f t="shared" ref="O794" si="3746">IF(D794="","",AVERAGE(K792:K796))</f>
        <v/>
      </c>
      <c r="P794" s="73" t="str">
        <f t="shared" ref="P794" si="3747">IF(D794="","",_xlfn.STDEV.S(K792:K796))</f>
        <v/>
      </c>
      <c r="Q794" s="9" t="str">
        <f t="shared" si="3449"/>
        <v/>
      </c>
      <c r="R794" s="126" t="str">
        <f>IF(K794="","",K794/VLOOKUP('Table 3'!A794,'Table 1'!$A$3:$E$999,5,FALSE))</f>
        <v/>
      </c>
      <c r="S794" s="58" t="s">
        <v>23</v>
      </c>
      <c r="T794" s="52" t="str">
        <f>IF(M794="","",M794/VLOOKUP(A794,'Table 1'!$A$3:$E$999,5,FALSE))</f>
        <v/>
      </c>
    </row>
    <row r="795" spans="1:20" s="139" customFormat="1" x14ac:dyDescent="0.2">
      <c r="A795" s="30" t="str">
        <f t="shared" ref="A795" si="3748">IF(A792="","",A792)</f>
        <v/>
      </c>
      <c r="B795" s="30"/>
      <c r="C795" s="30" t="str">
        <f>IF(A795="","",LOOKUP(A795,'Table 1'!$A$3:$A$9999,'Table 1'!$I$3:$I$9999))</f>
        <v/>
      </c>
      <c r="D795" s="121"/>
      <c r="E795" s="68" t="s">
        <v>23</v>
      </c>
      <c r="F795" s="80"/>
      <c r="G795" s="71" t="str">
        <f t="shared" si="3442"/>
        <v/>
      </c>
      <c r="H795" s="77" t="str">
        <f t="shared" ref="H795" si="3749">IF(D795="","",AVERAGE(D792:D796))</f>
        <v/>
      </c>
      <c r="I795" s="94" t="str">
        <f t="shared" ref="I795" si="3750">IF(D795="","",_xlfn.STDEV.S(D792:D796))</f>
        <v/>
      </c>
      <c r="J795" s="77" t="str">
        <f t="shared" si="3445"/>
        <v/>
      </c>
      <c r="K795" s="132" t="str">
        <f>IF(D795="","",D795*'Table 2'!D795)</f>
        <v/>
      </c>
      <c r="L795" s="68" t="s">
        <v>23</v>
      </c>
      <c r="M795" s="135" t="str">
        <f>IF(D795="","",F795*'Table 2'!D795)</f>
        <v/>
      </c>
      <c r="N795" s="71" t="str">
        <f t="shared" si="3446"/>
        <v/>
      </c>
      <c r="O795" s="14" t="str">
        <f t="shared" ref="O795" si="3751">IF(D795="","",AVERAGE(K792:K796))</f>
        <v/>
      </c>
      <c r="P795" s="73" t="str">
        <f t="shared" ref="P795" si="3752">IF(D795="","",_xlfn.STDEV.S(K792:K796))</f>
        <v/>
      </c>
      <c r="Q795" s="9" t="str">
        <f t="shared" si="3449"/>
        <v/>
      </c>
      <c r="R795" s="126" t="str">
        <f>IF(K795="","",K795/VLOOKUP('Table 3'!A795,'Table 1'!$A$3:$E$999,5,FALSE))</f>
        <v/>
      </c>
      <c r="S795" s="58" t="s">
        <v>23</v>
      </c>
      <c r="T795" s="52" t="str">
        <f>IF(M795="","",M795/VLOOKUP(A795,'Table 1'!$A$3:$E$999,5,FALSE))</f>
        <v/>
      </c>
    </row>
    <row r="796" spans="1:20" s="139" customFormat="1" ht="16" thickBot="1" x14ac:dyDescent="0.25">
      <c r="A796" s="29" t="str">
        <f t="shared" ref="A796" si="3753">IF(A792="","",A792)</f>
        <v/>
      </c>
      <c r="B796" s="29"/>
      <c r="C796" s="29" t="str">
        <f>IF(A796="","",LOOKUP(A796,'Table 1'!$A$3:$A$9999,'Table 1'!$I$3:$I$9999))</f>
        <v/>
      </c>
      <c r="D796" s="122"/>
      <c r="E796" s="67" t="s">
        <v>23</v>
      </c>
      <c r="F796" s="81"/>
      <c r="G796" s="72" t="str">
        <f t="shared" ref="G796:G859" si="3754">IF(D796="","",(D796-H796)/H796)</f>
        <v/>
      </c>
      <c r="H796" s="78" t="str">
        <f t="shared" ref="H796" si="3755">IF(D796="","",AVERAGE(D792:D796))</f>
        <v/>
      </c>
      <c r="I796" s="93" t="str">
        <f t="shared" ref="I796" si="3756">IF(D796="","",_xlfn.STDEV.S(D792:D796))</f>
        <v/>
      </c>
      <c r="J796" s="78" t="str">
        <f t="shared" ref="J796:J859" si="3757">IF(D796="","",I796/H796)</f>
        <v/>
      </c>
      <c r="K796" s="133" t="str">
        <f>IF(D796="","",D796*'Table 2'!D796)</f>
        <v/>
      </c>
      <c r="L796" s="67" t="s">
        <v>23</v>
      </c>
      <c r="M796" s="136" t="str">
        <f>IF(D796="","",F796*'Table 2'!D796)</f>
        <v/>
      </c>
      <c r="N796" s="72" t="str">
        <f t="shared" ref="N796:N859" si="3758">IF(D796="","",(K796-O796)/O796)</f>
        <v/>
      </c>
      <c r="O796" s="13" t="str">
        <f t="shared" ref="O796" si="3759">IF(D796="","",AVERAGE(K792:K796))</f>
        <v/>
      </c>
      <c r="P796" s="74" t="str">
        <f t="shared" ref="P796" si="3760">IF(D796="","",_xlfn.STDEV.S(K792:K796))</f>
        <v/>
      </c>
      <c r="Q796" s="8" t="str">
        <f t="shared" ref="Q796:Q859" si="3761">IF(D796="","",P796/O796)</f>
        <v/>
      </c>
      <c r="R796" s="127" t="str">
        <f>IF(K796="","",K796/VLOOKUP('Table 3'!A796,'Table 1'!$A$3:$E$999,5,FALSE))</f>
        <v/>
      </c>
      <c r="S796" s="57" t="s">
        <v>23</v>
      </c>
      <c r="T796" s="51" t="str">
        <f>IF(M796="","",M796/VLOOKUP(A796,'Table 1'!$A$3:$E$999,5,FALSE))</f>
        <v/>
      </c>
    </row>
    <row r="797" spans="1:20" s="139" customFormat="1" x14ac:dyDescent="0.2">
      <c r="A797" s="113"/>
      <c r="B797" s="113"/>
      <c r="C797" s="31" t="str">
        <f>IF(A797="","",LOOKUP(A797,'Table 1'!$A$3:$A$9999,'Table 1'!$I$3:$I$9999))</f>
        <v/>
      </c>
      <c r="D797" s="120"/>
      <c r="E797" s="66" t="s">
        <v>23</v>
      </c>
      <c r="F797" s="79"/>
      <c r="G797" s="70" t="str">
        <f t="shared" si="3754"/>
        <v/>
      </c>
      <c r="H797" s="76" t="str">
        <f t="shared" ref="H797" si="3762">IF(D797="","",AVERAGE(D797:D801))</f>
        <v/>
      </c>
      <c r="I797" s="76" t="str">
        <f t="shared" ref="I797" si="3763">IF(D797="","",_xlfn.STDEV.S(D797:D801))</f>
        <v/>
      </c>
      <c r="J797" s="76" t="str">
        <f t="shared" si="3757"/>
        <v/>
      </c>
      <c r="K797" s="131" t="str">
        <f>IF(D797="","",D797*'Table 2'!D797)</f>
        <v/>
      </c>
      <c r="L797" s="66" t="s">
        <v>23</v>
      </c>
      <c r="M797" s="134" t="str">
        <f>IF(D797="","",F797*'Table 2'!D797)</f>
        <v/>
      </c>
      <c r="N797" s="70" t="str">
        <f t="shared" si="3758"/>
        <v/>
      </c>
      <c r="O797" s="15" t="str">
        <f t="shared" ref="O797" si="3764">IF(D797="","",AVERAGE(K797:K801))</f>
        <v/>
      </c>
      <c r="P797" s="15" t="str">
        <f t="shared" ref="P797" si="3765">IF(D797="","",_xlfn.STDEV.S(K797:K801))</f>
        <v/>
      </c>
      <c r="Q797" s="10" t="str">
        <f t="shared" si="3761"/>
        <v/>
      </c>
      <c r="R797" s="137" t="str">
        <f>IF(K797="","",K797/VLOOKUP('Table 3'!A797,'Table 1'!$A$3:$E$999,5,FALSE))</f>
        <v/>
      </c>
      <c r="S797" s="59" t="s">
        <v>23</v>
      </c>
      <c r="T797" s="53" t="str">
        <f>IF(M797="","",M797/VLOOKUP(A797,'Table 1'!$A$3:$E$999,5,FALSE))</f>
        <v/>
      </c>
    </row>
    <row r="798" spans="1:20" s="139" customFormat="1" x14ac:dyDescent="0.2">
      <c r="A798" s="30" t="str">
        <f t="shared" ref="A798" si="3766">IF(A797="","",A797)</f>
        <v/>
      </c>
      <c r="B798" s="30"/>
      <c r="C798" s="30" t="str">
        <f>IF(A798="","",LOOKUP(A798,'Table 1'!$A$3:$A$9999,'Table 1'!$I$3:$I$9999))</f>
        <v/>
      </c>
      <c r="D798" s="121"/>
      <c r="E798" s="68" t="s">
        <v>23</v>
      </c>
      <c r="F798" s="80"/>
      <c r="G798" s="71" t="str">
        <f t="shared" si="3754"/>
        <v/>
      </c>
      <c r="H798" s="77" t="str">
        <f t="shared" ref="H798" si="3767">IF(D798="","",AVERAGE(D797:D801))</f>
        <v/>
      </c>
      <c r="I798" s="94" t="str">
        <f t="shared" ref="I798" si="3768">IF(D798="","",_xlfn.STDEV.S(D797:D801))</f>
        <v/>
      </c>
      <c r="J798" s="77" t="str">
        <f t="shared" si="3757"/>
        <v/>
      </c>
      <c r="K798" s="132" t="str">
        <f>IF(D798="","",D798*'Table 2'!D798)</f>
        <v/>
      </c>
      <c r="L798" s="68" t="s">
        <v>23</v>
      </c>
      <c r="M798" s="135" t="str">
        <f>IF(D798="","",F798*'Table 2'!D798)</f>
        <v/>
      </c>
      <c r="N798" s="71" t="str">
        <f t="shared" si="3758"/>
        <v/>
      </c>
      <c r="O798" s="14" t="str">
        <f t="shared" ref="O798" si="3769">IF(D798="","",AVERAGE(K797:K801))</f>
        <v/>
      </c>
      <c r="P798" s="73" t="str">
        <f t="shared" ref="P798" si="3770">IF(D798="","",_xlfn.STDEV.S(K797:K801))</f>
        <v/>
      </c>
      <c r="Q798" s="9" t="str">
        <f t="shared" si="3761"/>
        <v/>
      </c>
      <c r="R798" s="126" t="str">
        <f>IF(K798="","",K798/VLOOKUP('Table 3'!A798,'Table 1'!$A$3:$E$999,5,FALSE))</f>
        <v/>
      </c>
      <c r="S798" s="58" t="s">
        <v>23</v>
      </c>
      <c r="T798" s="52" t="str">
        <f>IF(M798="","",M798/VLOOKUP(A798,'Table 1'!$A$3:$E$999,5,FALSE))</f>
        <v/>
      </c>
    </row>
    <row r="799" spans="1:20" s="139" customFormat="1" x14ac:dyDescent="0.2">
      <c r="A799" s="30" t="str">
        <f t="shared" ref="A799" si="3771">IF(A797="","",A797)</f>
        <v/>
      </c>
      <c r="B799" s="30"/>
      <c r="C799" s="30" t="str">
        <f>IF(A799="","",LOOKUP(A799,'Table 1'!$A$3:$A$9999,'Table 1'!$I$3:$I$9999))</f>
        <v/>
      </c>
      <c r="D799" s="121"/>
      <c r="E799" s="68" t="s">
        <v>23</v>
      </c>
      <c r="F799" s="80"/>
      <c r="G799" s="71" t="str">
        <f t="shared" si="3754"/>
        <v/>
      </c>
      <c r="H799" s="77" t="str">
        <f t="shared" ref="H799" si="3772">IF(D799="","",AVERAGE(D797:D801))</f>
        <v/>
      </c>
      <c r="I799" s="94" t="str">
        <f t="shared" ref="I799" si="3773">IF(D799="","",_xlfn.STDEV.S(D797:D801))</f>
        <v/>
      </c>
      <c r="J799" s="77" t="str">
        <f t="shared" si="3757"/>
        <v/>
      </c>
      <c r="K799" s="132" t="str">
        <f>IF(D799="","",D799*'Table 2'!D799)</f>
        <v/>
      </c>
      <c r="L799" s="68" t="s">
        <v>23</v>
      </c>
      <c r="M799" s="135" t="str">
        <f>IF(D799="","",F799*'Table 2'!D799)</f>
        <v/>
      </c>
      <c r="N799" s="71" t="str">
        <f t="shared" si="3758"/>
        <v/>
      </c>
      <c r="O799" s="14" t="str">
        <f t="shared" ref="O799" si="3774">IF(D799="","",AVERAGE(K797:K801))</f>
        <v/>
      </c>
      <c r="P799" s="73" t="str">
        <f t="shared" ref="P799" si="3775">IF(D799="","",_xlfn.STDEV.S(K797:K801))</f>
        <v/>
      </c>
      <c r="Q799" s="9" t="str">
        <f t="shared" si="3761"/>
        <v/>
      </c>
      <c r="R799" s="126" t="str">
        <f>IF(K799="","",K799/VLOOKUP('Table 3'!A799,'Table 1'!$A$3:$E$999,5,FALSE))</f>
        <v/>
      </c>
      <c r="S799" s="58" t="s">
        <v>23</v>
      </c>
      <c r="T799" s="52" t="str">
        <f>IF(M799="","",M799/VLOOKUP(A799,'Table 1'!$A$3:$E$999,5,FALSE))</f>
        <v/>
      </c>
    </row>
    <row r="800" spans="1:20" s="139" customFormat="1" x14ac:dyDescent="0.2">
      <c r="A800" s="30" t="str">
        <f t="shared" ref="A800" si="3776">IF(A797="","",A797)</f>
        <v/>
      </c>
      <c r="B800" s="30"/>
      <c r="C800" s="30" t="str">
        <f>IF(A800="","",LOOKUP(A800,'Table 1'!$A$3:$A$9999,'Table 1'!$I$3:$I$9999))</f>
        <v/>
      </c>
      <c r="D800" s="121"/>
      <c r="E800" s="68" t="s">
        <v>23</v>
      </c>
      <c r="F800" s="80"/>
      <c r="G800" s="71" t="str">
        <f t="shared" si="3754"/>
        <v/>
      </c>
      <c r="H800" s="77" t="str">
        <f t="shared" ref="H800" si="3777">IF(D800="","",AVERAGE(D797:D801))</f>
        <v/>
      </c>
      <c r="I800" s="94" t="str">
        <f t="shared" ref="I800" si="3778">IF(D800="","",_xlfn.STDEV.S(D797:D801))</f>
        <v/>
      </c>
      <c r="J800" s="77" t="str">
        <f t="shared" si="3757"/>
        <v/>
      </c>
      <c r="K800" s="132" t="str">
        <f>IF(D800="","",D800*'Table 2'!D800)</f>
        <v/>
      </c>
      <c r="L800" s="68" t="s">
        <v>23</v>
      </c>
      <c r="M800" s="135" t="str">
        <f>IF(D800="","",F800*'Table 2'!D800)</f>
        <v/>
      </c>
      <c r="N800" s="71" t="str">
        <f t="shared" si="3758"/>
        <v/>
      </c>
      <c r="O800" s="14" t="str">
        <f t="shared" ref="O800" si="3779">IF(D800="","",AVERAGE(K797:K801))</f>
        <v/>
      </c>
      <c r="P800" s="73" t="str">
        <f t="shared" ref="P800" si="3780">IF(D800="","",_xlfn.STDEV.S(K797:K801))</f>
        <v/>
      </c>
      <c r="Q800" s="9" t="str">
        <f t="shared" si="3761"/>
        <v/>
      </c>
      <c r="R800" s="126" t="str">
        <f>IF(K800="","",K800/VLOOKUP('Table 3'!A800,'Table 1'!$A$3:$E$999,5,FALSE))</f>
        <v/>
      </c>
      <c r="S800" s="58" t="s">
        <v>23</v>
      </c>
      <c r="T800" s="52" t="str">
        <f>IF(M800="","",M800/VLOOKUP(A800,'Table 1'!$A$3:$E$999,5,FALSE))</f>
        <v/>
      </c>
    </row>
    <row r="801" spans="1:20" s="139" customFormat="1" ht="16" thickBot="1" x14ac:dyDescent="0.25">
      <c r="A801" s="29" t="str">
        <f t="shared" ref="A801" si="3781">IF(A797="","",A797)</f>
        <v/>
      </c>
      <c r="B801" s="29"/>
      <c r="C801" s="29" t="str">
        <f>IF(A801="","",LOOKUP(A801,'Table 1'!$A$3:$A$9999,'Table 1'!$I$3:$I$9999))</f>
        <v/>
      </c>
      <c r="D801" s="122"/>
      <c r="E801" s="67" t="s">
        <v>23</v>
      </c>
      <c r="F801" s="81"/>
      <c r="G801" s="72" t="str">
        <f t="shared" si="3754"/>
        <v/>
      </c>
      <c r="H801" s="78" t="str">
        <f t="shared" ref="H801" si="3782">IF(D801="","",AVERAGE(D797:D801))</f>
        <v/>
      </c>
      <c r="I801" s="93" t="str">
        <f t="shared" ref="I801" si="3783">IF(D801="","",_xlfn.STDEV.S(D797:D801))</f>
        <v/>
      </c>
      <c r="J801" s="78" t="str">
        <f t="shared" si="3757"/>
        <v/>
      </c>
      <c r="K801" s="133" t="str">
        <f>IF(D801="","",D801*'Table 2'!D801)</f>
        <v/>
      </c>
      <c r="L801" s="67" t="s">
        <v>23</v>
      </c>
      <c r="M801" s="136" t="str">
        <f>IF(D801="","",F801*'Table 2'!D801)</f>
        <v/>
      </c>
      <c r="N801" s="72" t="str">
        <f t="shared" si="3758"/>
        <v/>
      </c>
      <c r="O801" s="13" t="str">
        <f t="shared" ref="O801" si="3784">IF(D801="","",AVERAGE(K797:K801))</f>
        <v/>
      </c>
      <c r="P801" s="74" t="str">
        <f t="shared" ref="P801" si="3785">IF(D801="","",_xlfn.STDEV.S(K797:K801))</f>
        <v/>
      </c>
      <c r="Q801" s="8" t="str">
        <f t="shared" si="3761"/>
        <v/>
      </c>
      <c r="R801" s="127" t="str">
        <f>IF(K801="","",K801/VLOOKUP('Table 3'!A801,'Table 1'!$A$3:$E$999,5,FALSE))</f>
        <v/>
      </c>
      <c r="S801" s="57" t="s">
        <v>23</v>
      </c>
      <c r="T801" s="51" t="str">
        <f>IF(M801="","",M801/VLOOKUP(A801,'Table 1'!$A$3:$E$999,5,FALSE))</f>
        <v/>
      </c>
    </row>
    <row r="802" spans="1:20" s="139" customFormat="1" x14ac:dyDescent="0.2">
      <c r="A802" s="113"/>
      <c r="B802" s="113"/>
      <c r="C802" s="31" t="str">
        <f>IF(A802="","",LOOKUP(A802,'Table 1'!$A$3:$A$9999,'Table 1'!$I$3:$I$9999))</f>
        <v/>
      </c>
      <c r="D802" s="120"/>
      <c r="E802" s="66" t="s">
        <v>23</v>
      </c>
      <c r="F802" s="79"/>
      <c r="G802" s="70" t="str">
        <f t="shared" si="3754"/>
        <v/>
      </c>
      <c r="H802" s="76" t="str">
        <f t="shared" ref="H802" si="3786">IF(D802="","",AVERAGE(D802:D806))</f>
        <v/>
      </c>
      <c r="I802" s="76" t="str">
        <f t="shared" ref="I802" si="3787">IF(D802="","",_xlfn.STDEV.S(D802:D806))</f>
        <v/>
      </c>
      <c r="J802" s="76" t="str">
        <f t="shared" si="3757"/>
        <v/>
      </c>
      <c r="K802" s="131" t="str">
        <f>IF(D802="","",D802*'Table 2'!D802)</f>
        <v/>
      </c>
      <c r="L802" s="66" t="s">
        <v>23</v>
      </c>
      <c r="M802" s="134" t="str">
        <f>IF(D802="","",F802*'Table 2'!D802)</f>
        <v/>
      </c>
      <c r="N802" s="70" t="str">
        <f t="shared" si="3758"/>
        <v/>
      </c>
      <c r="O802" s="15" t="str">
        <f t="shared" ref="O802" si="3788">IF(D802="","",AVERAGE(K802:K806))</f>
        <v/>
      </c>
      <c r="P802" s="15" t="str">
        <f t="shared" ref="P802" si="3789">IF(D802="","",_xlfn.STDEV.S(K802:K806))</f>
        <v/>
      </c>
      <c r="Q802" s="10" t="str">
        <f t="shared" si="3761"/>
        <v/>
      </c>
      <c r="R802" s="137" t="str">
        <f>IF(K802="","",K802/VLOOKUP('Table 3'!A802,'Table 1'!$A$3:$E$999,5,FALSE))</f>
        <v/>
      </c>
      <c r="S802" s="59" t="s">
        <v>23</v>
      </c>
      <c r="T802" s="53" t="str">
        <f>IF(M802="","",M802/VLOOKUP(A802,'Table 1'!$A$3:$E$999,5,FALSE))</f>
        <v/>
      </c>
    </row>
    <row r="803" spans="1:20" s="139" customFormat="1" x14ac:dyDescent="0.2">
      <c r="A803" s="30" t="str">
        <f t="shared" ref="A803" si="3790">IF(A802="","",A802)</f>
        <v/>
      </c>
      <c r="B803" s="30"/>
      <c r="C803" s="30" t="str">
        <f>IF(A803="","",LOOKUP(A803,'Table 1'!$A$3:$A$9999,'Table 1'!$I$3:$I$9999))</f>
        <v/>
      </c>
      <c r="D803" s="121"/>
      <c r="E803" s="68" t="s">
        <v>23</v>
      </c>
      <c r="F803" s="80"/>
      <c r="G803" s="71" t="str">
        <f t="shared" si="3754"/>
        <v/>
      </c>
      <c r="H803" s="77" t="str">
        <f t="shared" ref="H803" si="3791">IF(D803="","",AVERAGE(D802:D806))</f>
        <v/>
      </c>
      <c r="I803" s="94" t="str">
        <f t="shared" ref="I803" si="3792">IF(D803="","",_xlfn.STDEV.S(D802:D806))</f>
        <v/>
      </c>
      <c r="J803" s="77" t="str">
        <f t="shared" si="3757"/>
        <v/>
      </c>
      <c r="K803" s="132" t="str">
        <f>IF(D803="","",D803*'Table 2'!D803)</f>
        <v/>
      </c>
      <c r="L803" s="68" t="s">
        <v>23</v>
      </c>
      <c r="M803" s="135" t="str">
        <f>IF(D803="","",F803*'Table 2'!D803)</f>
        <v/>
      </c>
      <c r="N803" s="71" t="str">
        <f t="shared" si="3758"/>
        <v/>
      </c>
      <c r="O803" s="14" t="str">
        <f t="shared" ref="O803" si="3793">IF(D803="","",AVERAGE(K802:K806))</f>
        <v/>
      </c>
      <c r="P803" s="73" t="str">
        <f t="shared" ref="P803" si="3794">IF(D803="","",_xlfn.STDEV.S(K802:K806))</f>
        <v/>
      </c>
      <c r="Q803" s="9" t="str">
        <f t="shared" si="3761"/>
        <v/>
      </c>
      <c r="R803" s="126" t="str">
        <f>IF(K803="","",K803/VLOOKUP('Table 3'!A803,'Table 1'!$A$3:$E$999,5,FALSE))</f>
        <v/>
      </c>
      <c r="S803" s="58" t="s">
        <v>23</v>
      </c>
      <c r="T803" s="52" t="str">
        <f>IF(M803="","",M803/VLOOKUP(A803,'Table 1'!$A$3:$E$999,5,FALSE))</f>
        <v/>
      </c>
    </row>
    <row r="804" spans="1:20" s="139" customFormat="1" x14ac:dyDescent="0.2">
      <c r="A804" s="30" t="str">
        <f t="shared" ref="A804" si="3795">IF(A802="","",A802)</f>
        <v/>
      </c>
      <c r="B804" s="30"/>
      <c r="C804" s="30" t="str">
        <f>IF(A804="","",LOOKUP(A804,'Table 1'!$A$3:$A$9999,'Table 1'!$I$3:$I$9999))</f>
        <v/>
      </c>
      <c r="D804" s="121"/>
      <c r="E804" s="68" t="s">
        <v>23</v>
      </c>
      <c r="F804" s="80"/>
      <c r="G804" s="71" t="str">
        <f t="shared" si="3754"/>
        <v/>
      </c>
      <c r="H804" s="77" t="str">
        <f t="shared" ref="H804" si="3796">IF(D804="","",AVERAGE(D802:D806))</f>
        <v/>
      </c>
      <c r="I804" s="94" t="str">
        <f t="shared" ref="I804" si="3797">IF(D804="","",_xlfn.STDEV.S(D802:D806))</f>
        <v/>
      </c>
      <c r="J804" s="77" t="str">
        <f t="shared" si="3757"/>
        <v/>
      </c>
      <c r="K804" s="132" t="str">
        <f>IF(D804="","",D804*'Table 2'!D804)</f>
        <v/>
      </c>
      <c r="L804" s="68" t="s">
        <v>23</v>
      </c>
      <c r="M804" s="135" t="str">
        <f>IF(D804="","",F804*'Table 2'!D804)</f>
        <v/>
      </c>
      <c r="N804" s="71" t="str">
        <f t="shared" si="3758"/>
        <v/>
      </c>
      <c r="O804" s="14" t="str">
        <f t="shared" ref="O804" si="3798">IF(D804="","",AVERAGE(K802:K806))</f>
        <v/>
      </c>
      <c r="P804" s="73" t="str">
        <f t="shared" ref="P804" si="3799">IF(D804="","",_xlfn.STDEV.S(K802:K806))</f>
        <v/>
      </c>
      <c r="Q804" s="9" t="str">
        <f t="shared" si="3761"/>
        <v/>
      </c>
      <c r="R804" s="126" t="str">
        <f>IF(K804="","",K804/VLOOKUP('Table 3'!A804,'Table 1'!$A$3:$E$999,5,FALSE))</f>
        <v/>
      </c>
      <c r="S804" s="58" t="s">
        <v>23</v>
      </c>
      <c r="T804" s="52" t="str">
        <f>IF(M804="","",M804/VLOOKUP(A804,'Table 1'!$A$3:$E$999,5,FALSE))</f>
        <v/>
      </c>
    </row>
    <row r="805" spans="1:20" s="139" customFormat="1" x14ac:dyDescent="0.2">
      <c r="A805" s="30" t="str">
        <f t="shared" ref="A805" si="3800">IF(A802="","",A802)</f>
        <v/>
      </c>
      <c r="B805" s="30"/>
      <c r="C805" s="30" t="str">
        <f>IF(A805="","",LOOKUP(A805,'Table 1'!$A$3:$A$9999,'Table 1'!$I$3:$I$9999))</f>
        <v/>
      </c>
      <c r="D805" s="121"/>
      <c r="E805" s="68" t="s">
        <v>23</v>
      </c>
      <c r="F805" s="80"/>
      <c r="G805" s="71" t="str">
        <f t="shared" si="3754"/>
        <v/>
      </c>
      <c r="H805" s="77" t="str">
        <f t="shared" ref="H805" si="3801">IF(D805="","",AVERAGE(D802:D806))</f>
        <v/>
      </c>
      <c r="I805" s="94" t="str">
        <f t="shared" ref="I805" si="3802">IF(D805="","",_xlfn.STDEV.S(D802:D806))</f>
        <v/>
      </c>
      <c r="J805" s="77" t="str">
        <f t="shared" si="3757"/>
        <v/>
      </c>
      <c r="K805" s="132" t="str">
        <f>IF(D805="","",D805*'Table 2'!D805)</f>
        <v/>
      </c>
      <c r="L805" s="68" t="s">
        <v>23</v>
      </c>
      <c r="M805" s="135" t="str">
        <f>IF(D805="","",F805*'Table 2'!D805)</f>
        <v/>
      </c>
      <c r="N805" s="71" t="str">
        <f t="shared" si="3758"/>
        <v/>
      </c>
      <c r="O805" s="14" t="str">
        <f t="shared" ref="O805" si="3803">IF(D805="","",AVERAGE(K802:K806))</f>
        <v/>
      </c>
      <c r="P805" s="73" t="str">
        <f t="shared" ref="P805" si="3804">IF(D805="","",_xlfn.STDEV.S(K802:K806))</f>
        <v/>
      </c>
      <c r="Q805" s="9" t="str">
        <f t="shared" si="3761"/>
        <v/>
      </c>
      <c r="R805" s="126" t="str">
        <f>IF(K805="","",K805/VLOOKUP('Table 3'!A805,'Table 1'!$A$3:$E$999,5,FALSE))</f>
        <v/>
      </c>
      <c r="S805" s="58" t="s">
        <v>23</v>
      </c>
      <c r="T805" s="52" t="str">
        <f>IF(M805="","",M805/VLOOKUP(A805,'Table 1'!$A$3:$E$999,5,FALSE))</f>
        <v/>
      </c>
    </row>
    <row r="806" spans="1:20" s="139" customFormat="1" ht="16" thickBot="1" x14ac:dyDescent="0.25">
      <c r="A806" s="29" t="str">
        <f t="shared" ref="A806" si="3805">IF(A802="","",A802)</f>
        <v/>
      </c>
      <c r="B806" s="29"/>
      <c r="C806" s="29" t="str">
        <f>IF(A806="","",LOOKUP(A806,'Table 1'!$A$3:$A$9999,'Table 1'!$I$3:$I$9999))</f>
        <v/>
      </c>
      <c r="D806" s="122"/>
      <c r="E806" s="67" t="s">
        <v>23</v>
      </c>
      <c r="F806" s="81"/>
      <c r="G806" s="72" t="str">
        <f t="shared" si="3754"/>
        <v/>
      </c>
      <c r="H806" s="78" t="str">
        <f t="shared" ref="H806" si="3806">IF(D806="","",AVERAGE(D802:D806))</f>
        <v/>
      </c>
      <c r="I806" s="93" t="str">
        <f t="shared" ref="I806" si="3807">IF(D806="","",_xlfn.STDEV.S(D802:D806))</f>
        <v/>
      </c>
      <c r="J806" s="78" t="str">
        <f t="shared" si="3757"/>
        <v/>
      </c>
      <c r="K806" s="133" t="str">
        <f>IF(D806="","",D806*'Table 2'!D806)</f>
        <v/>
      </c>
      <c r="L806" s="67" t="s">
        <v>23</v>
      </c>
      <c r="M806" s="136" t="str">
        <f>IF(D806="","",F806*'Table 2'!D806)</f>
        <v/>
      </c>
      <c r="N806" s="72" t="str">
        <f t="shared" si="3758"/>
        <v/>
      </c>
      <c r="O806" s="13" t="str">
        <f t="shared" ref="O806" si="3808">IF(D806="","",AVERAGE(K802:K806))</f>
        <v/>
      </c>
      <c r="P806" s="74" t="str">
        <f t="shared" ref="P806" si="3809">IF(D806="","",_xlfn.STDEV.S(K802:K806))</f>
        <v/>
      </c>
      <c r="Q806" s="8" t="str">
        <f t="shared" si="3761"/>
        <v/>
      </c>
      <c r="R806" s="127" t="str">
        <f>IF(K806="","",K806/VLOOKUP('Table 3'!A806,'Table 1'!$A$3:$E$999,5,FALSE))</f>
        <v/>
      </c>
      <c r="S806" s="57" t="s">
        <v>23</v>
      </c>
      <c r="T806" s="51" t="str">
        <f>IF(M806="","",M806/VLOOKUP(A806,'Table 1'!$A$3:$E$999,5,FALSE))</f>
        <v/>
      </c>
    </row>
    <row r="807" spans="1:20" s="139" customFormat="1" x14ac:dyDescent="0.2">
      <c r="A807" s="113"/>
      <c r="B807" s="113"/>
      <c r="C807" s="31" t="str">
        <f>IF(A807="","",LOOKUP(A807,'Table 1'!$A$3:$A$9999,'Table 1'!$I$3:$I$9999))</f>
        <v/>
      </c>
      <c r="D807" s="120"/>
      <c r="E807" s="66" t="s">
        <v>23</v>
      </c>
      <c r="F807" s="79"/>
      <c r="G807" s="70" t="str">
        <f t="shared" si="3754"/>
        <v/>
      </c>
      <c r="H807" s="76" t="str">
        <f t="shared" ref="H807" si="3810">IF(D807="","",AVERAGE(D807:D811))</f>
        <v/>
      </c>
      <c r="I807" s="76" t="str">
        <f t="shared" ref="I807" si="3811">IF(D807="","",_xlfn.STDEV.S(D807:D811))</f>
        <v/>
      </c>
      <c r="J807" s="76" t="str">
        <f t="shared" si="3757"/>
        <v/>
      </c>
      <c r="K807" s="131" t="str">
        <f>IF(D807="","",D807*'Table 2'!D807)</f>
        <v/>
      </c>
      <c r="L807" s="66" t="s">
        <v>23</v>
      </c>
      <c r="M807" s="134" t="str">
        <f>IF(D807="","",F807*'Table 2'!D807)</f>
        <v/>
      </c>
      <c r="N807" s="70" t="str">
        <f t="shared" si="3758"/>
        <v/>
      </c>
      <c r="O807" s="15" t="str">
        <f t="shared" ref="O807" si="3812">IF(D807="","",AVERAGE(K807:K811))</f>
        <v/>
      </c>
      <c r="P807" s="15" t="str">
        <f t="shared" ref="P807" si="3813">IF(D807="","",_xlfn.STDEV.S(K807:K811))</f>
        <v/>
      </c>
      <c r="Q807" s="10" t="str">
        <f t="shared" si="3761"/>
        <v/>
      </c>
      <c r="R807" s="137" t="str">
        <f>IF(K807="","",K807/VLOOKUP('Table 3'!A807,'Table 1'!$A$3:$E$999,5,FALSE))</f>
        <v/>
      </c>
      <c r="S807" s="59" t="s">
        <v>23</v>
      </c>
      <c r="T807" s="53" t="str">
        <f>IF(M807="","",M807/VLOOKUP(A807,'Table 1'!$A$3:$E$999,5,FALSE))</f>
        <v/>
      </c>
    </row>
    <row r="808" spans="1:20" s="139" customFormat="1" x14ac:dyDescent="0.2">
      <c r="A808" s="30" t="str">
        <f t="shared" ref="A808" si="3814">IF(A807="","",A807)</f>
        <v/>
      </c>
      <c r="B808" s="30"/>
      <c r="C808" s="30" t="str">
        <f>IF(A808="","",LOOKUP(A808,'Table 1'!$A$3:$A$9999,'Table 1'!$I$3:$I$9999))</f>
        <v/>
      </c>
      <c r="D808" s="121"/>
      <c r="E808" s="68" t="s">
        <v>23</v>
      </c>
      <c r="F808" s="80"/>
      <c r="G808" s="71" t="str">
        <f t="shared" si="3754"/>
        <v/>
      </c>
      <c r="H808" s="77" t="str">
        <f t="shared" ref="H808" si="3815">IF(D808="","",AVERAGE(D807:D811))</f>
        <v/>
      </c>
      <c r="I808" s="94" t="str">
        <f t="shared" ref="I808" si="3816">IF(D808="","",_xlfn.STDEV.S(D807:D811))</f>
        <v/>
      </c>
      <c r="J808" s="77" t="str">
        <f t="shared" si="3757"/>
        <v/>
      </c>
      <c r="K808" s="132" t="str">
        <f>IF(D808="","",D808*'Table 2'!D808)</f>
        <v/>
      </c>
      <c r="L808" s="68" t="s">
        <v>23</v>
      </c>
      <c r="M808" s="135" t="str">
        <f>IF(D808="","",F808*'Table 2'!D808)</f>
        <v/>
      </c>
      <c r="N808" s="71" t="str">
        <f t="shared" si="3758"/>
        <v/>
      </c>
      <c r="O808" s="14" t="str">
        <f t="shared" ref="O808" si="3817">IF(D808="","",AVERAGE(K807:K811))</f>
        <v/>
      </c>
      <c r="P808" s="73" t="str">
        <f t="shared" ref="P808" si="3818">IF(D808="","",_xlfn.STDEV.S(K807:K811))</f>
        <v/>
      </c>
      <c r="Q808" s="9" t="str">
        <f t="shared" si="3761"/>
        <v/>
      </c>
      <c r="R808" s="126" t="str">
        <f>IF(K808="","",K808/VLOOKUP('Table 3'!A808,'Table 1'!$A$3:$E$999,5,FALSE))</f>
        <v/>
      </c>
      <c r="S808" s="58" t="s">
        <v>23</v>
      </c>
      <c r="T808" s="52" t="str">
        <f>IF(M808="","",M808/VLOOKUP(A808,'Table 1'!$A$3:$E$999,5,FALSE))</f>
        <v/>
      </c>
    </row>
    <row r="809" spans="1:20" s="139" customFormat="1" x14ac:dyDescent="0.2">
      <c r="A809" s="30" t="str">
        <f t="shared" ref="A809" si="3819">IF(A807="","",A807)</f>
        <v/>
      </c>
      <c r="B809" s="30"/>
      <c r="C809" s="30" t="str">
        <f>IF(A809="","",LOOKUP(A809,'Table 1'!$A$3:$A$9999,'Table 1'!$I$3:$I$9999))</f>
        <v/>
      </c>
      <c r="D809" s="121"/>
      <c r="E809" s="68" t="s">
        <v>23</v>
      </c>
      <c r="F809" s="80"/>
      <c r="G809" s="71" t="str">
        <f t="shared" si="3754"/>
        <v/>
      </c>
      <c r="H809" s="77" t="str">
        <f t="shared" ref="H809" si="3820">IF(D809="","",AVERAGE(D807:D811))</f>
        <v/>
      </c>
      <c r="I809" s="94" t="str">
        <f t="shared" ref="I809" si="3821">IF(D809="","",_xlfn.STDEV.S(D807:D811))</f>
        <v/>
      </c>
      <c r="J809" s="77" t="str">
        <f t="shared" si="3757"/>
        <v/>
      </c>
      <c r="K809" s="132" t="str">
        <f>IF(D809="","",D809*'Table 2'!D809)</f>
        <v/>
      </c>
      <c r="L809" s="68" t="s">
        <v>23</v>
      </c>
      <c r="M809" s="135" t="str">
        <f>IF(D809="","",F809*'Table 2'!D809)</f>
        <v/>
      </c>
      <c r="N809" s="71" t="str">
        <f t="shared" si="3758"/>
        <v/>
      </c>
      <c r="O809" s="14" t="str">
        <f t="shared" ref="O809" si="3822">IF(D809="","",AVERAGE(K807:K811))</f>
        <v/>
      </c>
      <c r="P809" s="73" t="str">
        <f t="shared" ref="P809" si="3823">IF(D809="","",_xlfn.STDEV.S(K807:K811))</f>
        <v/>
      </c>
      <c r="Q809" s="9" t="str">
        <f t="shared" si="3761"/>
        <v/>
      </c>
      <c r="R809" s="126" t="str">
        <f>IF(K809="","",K809/VLOOKUP('Table 3'!A809,'Table 1'!$A$3:$E$999,5,FALSE))</f>
        <v/>
      </c>
      <c r="S809" s="58" t="s">
        <v>23</v>
      </c>
      <c r="T809" s="52" t="str">
        <f>IF(M809="","",M809/VLOOKUP(A809,'Table 1'!$A$3:$E$999,5,FALSE))</f>
        <v/>
      </c>
    </row>
    <row r="810" spans="1:20" s="139" customFormat="1" x14ac:dyDescent="0.2">
      <c r="A810" s="30" t="str">
        <f t="shared" ref="A810" si="3824">IF(A807="","",A807)</f>
        <v/>
      </c>
      <c r="B810" s="30"/>
      <c r="C810" s="30" t="str">
        <f>IF(A810="","",LOOKUP(A810,'Table 1'!$A$3:$A$9999,'Table 1'!$I$3:$I$9999))</f>
        <v/>
      </c>
      <c r="D810" s="121"/>
      <c r="E810" s="68" t="s">
        <v>23</v>
      </c>
      <c r="F810" s="80"/>
      <c r="G810" s="71" t="str">
        <f t="shared" si="3754"/>
        <v/>
      </c>
      <c r="H810" s="77" t="str">
        <f t="shared" ref="H810" si="3825">IF(D810="","",AVERAGE(D807:D811))</f>
        <v/>
      </c>
      <c r="I810" s="94" t="str">
        <f t="shared" ref="I810" si="3826">IF(D810="","",_xlfn.STDEV.S(D807:D811))</f>
        <v/>
      </c>
      <c r="J810" s="77" t="str">
        <f t="shared" si="3757"/>
        <v/>
      </c>
      <c r="K810" s="132" t="str">
        <f>IF(D810="","",D810*'Table 2'!D810)</f>
        <v/>
      </c>
      <c r="L810" s="68" t="s">
        <v>23</v>
      </c>
      <c r="M810" s="135" t="str">
        <f>IF(D810="","",F810*'Table 2'!D810)</f>
        <v/>
      </c>
      <c r="N810" s="71" t="str">
        <f t="shared" si="3758"/>
        <v/>
      </c>
      <c r="O810" s="14" t="str">
        <f t="shared" ref="O810" si="3827">IF(D810="","",AVERAGE(K807:K811))</f>
        <v/>
      </c>
      <c r="P810" s="73" t="str">
        <f t="shared" ref="P810" si="3828">IF(D810="","",_xlfn.STDEV.S(K807:K811))</f>
        <v/>
      </c>
      <c r="Q810" s="9" t="str">
        <f t="shared" si="3761"/>
        <v/>
      </c>
      <c r="R810" s="126" t="str">
        <f>IF(K810="","",K810/VLOOKUP('Table 3'!A810,'Table 1'!$A$3:$E$999,5,FALSE))</f>
        <v/>
      </c>
      <c r="S810" s="58" t="s">
        <v>23</v>
      </c>
      <c r="T810" s="52" t="str">
        <f>IF(M810="","",M810/VLOOKUP(A810,'Table 1'!$A$3:$E$999,5,FALSE))</f>
        <v/>
      </c>
    </row>
    <row r="811" spans="1:20" s="139" customFormat="1" ht="16" thickBot="1" x14ac:dyDescent="0.25">
      <c r="A811" s="29" t="str">
        <f t="shared" ref="A811" si="3829">IF(A807="","",A807)</f>
        <v/>
      </c>
      <c r="B811" s="29"/>
      <c r="C811" s="29" t="str">
        <f>IF(A811="","",LOOKUP(A811,'Table 1'!$A$3:$A$9999,'Table 1'!$I$3:$I$9999))</f>
        <v/>
      </c>
      <c r="D811" s="122"/>
      <c r="E811" s="67" t="s">
        <v>23</v>
      </c>
      <c r="F811" s="81"/>
      <c r="G811" s="72" t="str">
        <f t="shared" si="3754"/>
        <v/>
      </c>
      <c r="H811" s="78" t="str">
        <f t="shared" ref="H811" si="3830">IF(D811="","",AVERAGE(D807:D811))</f>
        <v/>
      </c>
      <c r="I811" s="93" t="str">
        <f t="shared" ref="I811" si="3831">IF(D811="","",_xlfn.STDEV.S(D807:D811))</f>
        <v/>
      </c>
      <c r="J811" s="78" t="str">
        <f t="shared" si="3757"/>
        <v/>
      </c>
      <c r="K811" s="133" t="str">
        <f>IF(D811="","",D811*'Table 2'!D811)</f>
        <v/>
      </c>
      <c r="L811" s="67" t="s">
        <v>23</v>
      </c>
      <c r="M811" s="136" t="str">
        <f>IF(D811="","",F811*'Table 2'!D811)</f>
        <v/>
      </c>
      <c r="N811" s="72" t="str">
        <f t="shared" si="3758"/>
        <v/>
      </c>
      <c r="O811" s="13" t="str">
        <f t="shared" ref="O811" si="3832">IF(D811="","",AVERAGE(K807:K811))</f>
        <v/>
      </c>
      <c r="P811" s="74" t="str">
        <f t="shared" ref="P811" si="3833">IF(D811="","",_xlfn.STDEV.S(K807:K811))</f>
        <v/>
      </c>
      <c r="Q811" s="8" t="str">
        <f t="shared" si="3761"/>
        <v/>
      </c>
      <c r="R811" s="127" t="str">
        <f>IF(K811="","",K811/VLOOKUP('Table 3'!A811,'Table 1'!$A$3:$E$999,5,FALSE))</f>
        <v/>
      </c>
      <c r="S811" s="57" t="s">
        <v>23</v>
      </c>
      <c r="T811" s="51" t="str">
        <f>IF(M811="","",M811/VLOOKUP(A811,'Table 1'!$A$3:$E$999,5,FALSE))</f>
        <v/>
      </c>
    </row>
    <row r="812" spans="1:20" s="139" customFormat="1" x14ac:dyDescent="0.2">
      <c r="A812" s="113"/>
      <c r="B812" s="113"/>
      <c r="C812" s="31" t="str">
        <f>IF(A812="","",LOOKUP(A812,'Table 1'!$A$3:$A$9999,'Table 1'!$I$3:$I$9999))</f>
        <v/>
      </c>
      <c r="D812" s="120"/>
      <c r="E812" s="66" t="s">
        <v>23</v>
      </c>
      <c r="F812" s="79"/>
      <c r="G812" s="70" t="str">
        <f t="shared" si="3754"/>
        <v/>
      </c>
      <c r="H812" s="76" t="str">
        <f t="shared" ref="H812" si="3834">IF(D812="","",AVERAGE(D812:D816))</f>
        <v/>
      </c>
      <c r="I812" s="76" t="str">
        <f t="shared" ref="I812" si="3835">IF(D812="","",_xlfn.STDEV.S(D812:D816))</f>
        <v/>
      </c>
      <c r="J812" s="76" t="str">
        <f t="shared" si="3757"/>
        <v/>
      </c>
      <c r="K812" s="131" t="str">
        <f>IF(D812="","",D812*'Table 2'!D812)</f>
        <v/>
      </c>
      <c r="L812" s="66" t="s">
        <v>23</v>
      </c>
      <c r="M812" s="134" t="str">
        <f>IF(D812="","",F812*'Table 2'!D812)</f>
        <v/>
      </c>
      <c r="N812" s="70" t="str">
        <f t="shared" si="3758"/>
        <v/>
      </c>
      <c r="O812" s="15" t="str">
        <f t="shared" ref="O812" si="3836">IF(D812="","",AVERAGE(K812:K816))</f>
        <v/>
      </c>
      <c r="P812" s="15" t="str">
        <f t="shared" ref="P812" si="3837">IF(D812="","",_xlfn.STDEV.S(K812:K816))</f>
        <v/>
      </c>
      <c r="Q812" s="10" t="str">
        <f t="shared" si="3761"/>
        <v/>
      </c>
      <c r="R812" s="137" t="str">
        <f>IF(K812="","",K812/VLOOKUP('Table 3'!A812,'Table 1'!$A$3:$E$999,5,FALSE))</f>
        <v/>
      </c>
      <c r="S812" s="59" t="s">
        <v>23</v>
      </c>
      <c r="T812" s="53" t="str">
        <f>IF(M812="","",M812/VLOOKUP(A812,'Table 1'!$A$3:$E$999,5,FALSE))</f>
        <v/>
      </c>
    </row>
    <row r="813" spans="1:20" s="139" customFormat="1" x14ac:dyDescent="0.2">
      <c r="A813" s="30" t="str">
        <f t="shared" ref="A813" si="3838">IF(A812="","",A812)</f>
        <v/>
      </c>
      <c r="B813" s="30"/>
      <c r="C813" s="30" t="str">
        <f>IF(A813="","",LOOKUP(A813,'Table 1'!$A$3:$A$9999,'Table 1'!$I$3:$I$9999))</f>
        <v/>
      </c>
      <c r="D813" s="121"/>
      <c r="E813" s="68" t="s">
        <v>23</v>
      </c>
      <c r="F813" s="80"/>
      <c r="G813" s="71" t="str">
        <f t="shared" si="3754"/>
        <v/>
      </c>
      <c r="H813" s="77" t="str">
        <f t="shared" ref="H813" si="3839">IF(D813="","",AVERAGE(D812:D816))</f>
        <v/>
      </c>
      <c r="I813" s="94" t="str">
        <f t="shared" ref="I813" si="3840">IF(D813="","",_xlfn.STDEV.S(D812:D816))</f>
        <v/>
      </c>
      <c r="J813" s="77" t="str">
        <f t="shared" si="3757"/>
        <v/>
      </c>
      <c r="K813" s="132" t="str">
        <f>IF(D813="","",D813*'Table 2'!D813)</f>
        <v/>
      </c>
      <c r="L813" s="68" t="s">
        <v>23</v>
      </c>
      <c r="M813" s="135" t="str">
        <f>IF(D813="","",F813*'Table 2'!D813)</f>
        <v/>
      </c>
      <c r="N813" s="71" t="str">
        <f t="shared" si="3758"/>
        <v/>
      </c>
      <c r="O813" s="14" t="str">
        <f t="shared" ref="O813" si="3841">IF(D813="","",AVERAGE(K812:K816))</f>
        <v/>
      </c>
      <c r="P813" s="73" t="str">
        <f t="shared" ref="P813" si="3842">IF(D813="","",_xlfn.STDEV.S(K812:K816))</f>
        <v/>
      </c>
      <c r="Q813" s="9" t="str">
        <f t="shared" si="3761"/>
        <v/>
      </c>
      <c r="R813" s="126" t="str">
        <f>IF(K813="","",K813/VLOOKUP('Table 3'!A813,'Table 1'!$A$3:$E$999,5,FALSE))</f>
        <v/>
      </c>
      <c r="S813" s="58" t="s">
        <v>23</v>
      </c>
      <c r="T813" s="52" t="str">
        <f>IF(M813="","",M813/VLOOKUP(A813,'Table 1'!$A$3:$E$999,5,FALSE))</f>
        <v/>
      </c>
    </row>
    <row r="814" spans="1:20" s="139" customFormat="1" x14ac:dyDescent="0.2">
      <c r="A814" s="30" t="str">
        <f t="shared" ref="A814" si="3843">IF(A812="","",A812)</f>
        <v/>
      </c>
      <c r="B814" s="30"/>
      <c r="C814" s="30" t="str">
        <f>IF(A814="","",LOOKUP(A814,'Table 1'!$A$3:$A$9999,'Table 1'!$I$3:$I$9999))</f>
        <v/>
      </c>
      <c r="D814" s="121"/>
      <c r="E814" s="68" t="s">
        <v>23</v>
      </c>
      <c r="F814" s="80"/>
      <c r="G814" s="71" t="str">
        <f t="shared" si="3754"/>
        <v/>
      </c>
      <c r="H814" s="77" t="str">
        <f t="shared" ref="H814" si="3844">IF(D814="","",AVERAGE(D812:D816))</f>
        <v/>
      </c>
      <c r="I814" s="94" t="str">
        <f t="shared" ref="I814" si="3845">IF(D814="","",_xlfn.STDEV.S(D812:D816))</f>
        <v/>
      </c>
      <c r="J814" s="77" t="str">
        <f t="shared" si="3757"/>
        <v/>
      </c>
      <c r="K814" s="132" t="str">
        <f>IF(D814="","",D814*'Table 2'!D814)</f>
        <v/>
      </c>
      <c r="L814" s="68" t="s">
        <v>23</v>
      </c>
      <c r="M814" s="135" t="str">
        <f>IF(D814="","",F814*'Table 2'!D814)</f>
        <v/>
      </c>
      <c r="N814" s="71" t="str">
        <f t="shared" si="3758"/>
        <v/>
      </c>
      <c r="O814" s="14" t="str">
        <f t="shared" ref="O814" si="3846">IF(D814="","",AVERAGE(K812:K816))</f>
        <v/>
      </c>
      <c r="P814" s="73" t="str">
        <f t="shared" ref="P814" si="3847">IF(D814="","",_xlfn.STDEV.S(K812:K816))</f>
        <v/>
      </c>
      <c r="Q814" s="9" t="str">
        <f t="shared" si="3761"/>
        <v/>
      </c>
      <c r="R814" s="126" t="str">
        <f>IF(K814="","",K814/VLOOKUP('Table 3'!A814,'Table 1'!$A$3:$E$999,5,FALSE))</f>
        <v/>
      </c>
      <c r="S814" s="58" t="s">
        <v>23</v>
      </c>
      <c r="T814" s="52" t="str">
        <f>IF(M814="","",M814/VLOOKUP(A814,'Table 1'!$A$3:$E$999,5,FALSE))</f>
        <v/>
      </c>
    </row>
    <row r="815" spans="1:20" s="139" customFormat="1" x14ac:dyDescent="0.2">
      <c r="A815" s="30" t="str">
        <f t="shared" ref="A815" si="3848">IF(A812="","",A812)</f>
        <v/>
      </c>
      <c r="B815" s="30"/>
      <c r="C815" s="30" t="str">
        <f>IF(A815="","",LOOKUP(A815,'Table 1'!$A$3:$A$9999,'Table 1'!$I$3:$I$9999))</f>
        <v/>
      </c>
      <c r="D815" s="121"/>
      <c r="E815" s="68" t="s">
        <v>23</v>
      </c>
      <c r="F815" s="80"/>
      <c r="G815" s="71" t="str">
        <f t="shared" si="3754"/>
        <v/>
      </c>
      <c r="H815" s="77" t="str">
        <f t="shared" ref="H815" si="3849">IF(D815="","",AVERAGE(D812:D816))</f>
        <v/>
      </c>
      <c r="I815" s="94" t="str">
        <f t="shared" ref="I815" si="3850">IF(D815="","",_xlfn.STDEV.S(D812:D816))</f>
        <v/>
      </c>
      <c r="J815" s="77" t="str">
        <f t="shared" si="3757"/>
        <v/>
      </c>
      <c r="K815" s="132" t="str">
        <f>IF(D815="","",D815*'Table 2'!D815)</f>
        <v/>
      </c>
      <c r="L815" s="68" t="s">
        <v>23</v>
      </c>
      <c r="M815" s="135" t="str">
        <f>IF(D815="","",F815*'Table 2'!D815)</f>
        <v/>
      </c>
      <c r="N815" s="71" t="str">
        <f t="shared" si="3758"/>
        <v/>
      </c>
      <c r="O815" s="14" t="str">
        <f t="shared" ref="O815" si="3851">IF(D815="","",AVERAGE(K812:K816))</f>
        <v/>
      </c>
      <c r="P815" s="73" t="str">
        <f t="shared" ref="P815" si="3852">IF(D815="","",_xlfn.STDEV.S(K812:K816))</f>
        <v/>
      </c>
      <c r="Q815" s="9" t="str">
        <f t="shared" si="3761"/>
        <v/>
      </c>
      <c r="R815" s="126" t="str">
        <f>IF(K815="","",K815/VLOOKUP('Table 3'!A815,'Table 1'!$A$3:$E$999,5,FALSE))</f>
        <v/>
      </c>
      <c r="S815" s="58" t="s">
        <v>23</v>
      </c>
      <c r="T815" s="52" t="str">
        <f>IF(M815="","",M815/VLOOKUP(A815,'Table 1'!$A$3:$E$999,5,FALSE))</f>
        <v/>
      </c>
    </row>
    <row r="816" spans="1:20" s="139" customFormat="1" ht="16" thickBot="1" x14ac:dyDescent="0.25">
      <c r="A816" s="29" t="str">
        <f t="shared" ref="A816" si="3853">IF(A812="","",A812)</f>
        <v/>
      </c>
      <c r="B816" s="29"/>
      <c r="C816" s="29" t="str">
        <f>IF(A816="","",LOOKUP(A816,'Table 1'!$A$3:$A$9999,'Table 1'!$I$3:$I$9999))</f>
        <v/>
      </c>
      <c r="D816" s="122"/>
      <c r="E816" s="67" t="s">
        <v>23</v>
      </c>
      <c r="F816" s="81"/>
      <c r="G816" s="72" t="str">
        <f t="shared" si="3754"/>
        <v/>
      </c>
      <c r="H816" s="78" t="str">
        <f t="shared" ref="H816" si="3854">IF(D816="","",AVERAGE(D812:D816))</f>
        <v/>
      </c>
      <c r="I816" s="93" t="str">
        <f t="shared" ref="I816" si="3855">IF(D816="","",_xlfn.STDEV.S(D812:D816))</f>
        <v/>
      </c>
      <c r="J816" s="78" t="str">
        <f t="shared" si="3757"/>
        <v/>
      </c>
      <c r="K816" s="133" t="str">
        <f>IF(D816="","",D816*'Table 2'!D816)</f>
        <v/>
      </c>
      <c r="L816" s="67" t="s">
        <v>23</v>
      </c>
      <c r="M816" s="136" t="str">
        <f>IF(D816="","",F816*'Table 2'!D816)</f>
        <v/>
      </c>
      <c r="N816" s="72" t="str">
        <f t="shared" si="3758"/>
        <v/>
      </c>
      <c r="O816" s="13" t="str">
        <f t="shared" ref="O816" si="3856">IF(D816="","",AVERAGE(K812:K816))</f>
        <v/>
      </c>
      <c r="P816" s="74" t="str">
        <f t="shared" ref="P816" si="3857">IF(D816="","",_xlfn.STDEV.S(K812:K816))</f>
        <v/>
      </c>
      <c r="Q816" s="8" t="str">
        <f t="shared" si="3761"/>
        <v/>
      </c>
      <c r="R816" s="127" t="str">
        <f>IF(K816="","",K816/VLOOKUP('Table 3'!A816,'Table 1'!$A$3:$E$999,5,FALSE))</f>
        <v/>
      </c>
      <c r="S816" s="57" t="s">
        <v>23</v>
      </c>
      <c r="T816" s="51" t="str">
        <f>IF(M816="","",M816/VLOOKUP(A816,'Table 1'!$A$3:$E$999,5,FALSE))</f>
        <v/>
      </c>
    </row>
    <row r="817" spans="1:20" s="139" customFormat="1" x14ac:dyDescent="0.2">
      <c r="A817" s="113"/>
      <c r="B817" s="113"/>
      <c r="C817" s="31" t="str">
        <f>IF(A817="","",LOOKUP(A817,'Table 1'!$A$3:$A$9999,'Table 1'!$I$3:$I$9999))</f>
        <v/>
      </c>
      <c r="D817" s="120"/>
      <c r="E817" s="66" t="s">
        <v>23</v>
      </c>
      <c r="F817" s="79"/>
      <c r="G817" s="70" t="str">
        <f t="shared" si="3754"/>
        <v/>
      </c>
      <c r="H817" s="76" t="str">
        <f t="shared" ref="H817" si="3858">IF(D817="","",AVERAGE(D817:D821))</f>
        <v/>
      </c>
      <c r="I817" s="76" t="str">
        <f t="shared" ref="I817" si="3859">IF(D817="","",_xlfn.STDEV.S(D817:D821))</f>
        <v/>
      </c>
      <c r="J817" s="76" t="str">
        <f t="shared" si="3757"/>
        <v/>
      </c>
      <c r="K817" s="131" t="str">
        <f>IF(D817="","",D817*'Table 2'!D817)</f>
        <v/>
      </c>
      <c r="L817" s="66" t="s">
        <v>23</v>
      </c>
      <c r="M817" s="134" t="str">
        <f>IF(D817="","",F817*'Table 2'!D817)</f>
        <v/>
      </c>
      <c r="N817" s="70" t="str">
        <f t="shared" si="3758"/>
        <v/>
      </c>
      <c r="O817" s="15" t="str">
        <f t="shared" ref="O817" si="3860">IF(D817="","",AVERAGE(K817:K821))</f>
        <v/>
      </c>
      <c r="P817" s="15" t="str">
        <f t="shared" ref="P817" si="3861">IF(D817="","",_xlfn.STDEV.S(K817:K821))</f>
        <v/>
      </c>
      <c r="Q817" s="10" t="str">
        <f t="shared" si="3761"/>
        <v/>
      </c>
      <c r="R817" s="137" t="str">
        <f>IF(K817="","",K817/VLOOKUP('Table 3'!A817,'Table 1'!$A$3:$E$999,5,FALSE))</f>
        <v/>
      </c>
      <c r="S817" s="59" t="s">
        <v>23</v>
      </c>
      <c r="T817" s="53" t="str">
        <f>IF(M817="","",M817/VLOOKUP(A817,'Table 1'!$A$3:$E$999,5,FALSE))</f>
        <v/>
      </c>
    </row>
    <row r="818" spans="1:20" s="139" customFormat="1" x14ac:dyDescent="0.2">
      <c r="A818" s="30" t="str">
        <f t="shared" ref="A818" si="3862">IF(A817="","",A817)</f>
        <v/>
      </c>
      <c r="B818" s="30"/>
      <c r="C818" s="30" t="str">
        <f>IF(A818="","",LOOKUP(A818,'Table 1'!$A$3:$A$9999,'Table 1'!$I$3:$I$9999))</f>
        <v/>
      </c>
      <c r="D818" s="121"/>
      <c r="E818" s="68" t="s">
        <v>23</v>
      </c>
      <c r="F818" s="80"/>
      <c r="G818" s="71" t="str">
        <f t="shared" si="3754"/>
        <v/>
      </c>
      <c r="H818" s="77" t="str">
        <f t="shared" ref="H818" si="3863">IF(D818="","",AVERAGE(D817:D821))</f>
        <v/>
      </c>
      <c r="I818" s="94" t="str">
        <f t="shared" ref="I818" si="3864">IF(D818="","",_xlfn.STDEV.S(D817:D821))</f>
        <v/>
      </c>
      <c r="J818" s="77" t="str">
        <f t="shared" si="3757"/>
        <v/>
      </c>
      <c r="K818" s="132" t="str">
        <f>IF(D818="","",D818*'Table 2'!D818)</f>
        <v/>
      </c>
      <c r="L818" s="68" t="s">
        <v>23</v>
      </c>
      <c r="M818" s="135" t="str">
        <f>IF(D818="","",F818*'Table 2'!D818)</f>
        <v/>
      </c>
      <c r="N818" s="71" t="str">
        <f t="shared" si="3758"/>
        <v/>
      </c>
      <c r="O818" s="14" t="str">
        <f t="shared" ref="O818" si="3865">IF(D818="","",AVERAGE(K817:K821))</f>
        <v/>
      </c>
      <c r="P818" s="73" t="str">
        <f t="shared" ref="P818" si="3866">IF(D818="","",_xlfn.STDEV.S(K817:K821))</f>
        <v/>
      </c>
      <c r="Q818" s="9" t="str">
        <f t="shared" si="3761"/>
        <v/>
      </c>
      <c r="R818" s="126" t="str">
        <f>IF(K818="","",K818/VLOOKUP('Table 3'!A818,'Table 1'!$A$3:$E$999,5,FALSE))</f>
        <v/>
      </c>
      <c r="S818" s="58" t="s">
        <v>23</v>
      </c>
      <c r="T818" s="52" t="str">
        <f>IF(M818="","",M818/VLOOKUP(A818,'Table 1'!$A$3:$E$999,5,FALSE))</f>
        <v/>
      </c>
    </row>
    <row r="819" spans="1:20" s="139" customFormat="1" x14ac:dyDescent="0.2">
      <c r="A819" s="30" t="str">
        <f t="shared" ref="A819" si="3867">IF(A817="","",A817)</f>
        <v/>
      </c>
      <c r="B819" s="30"/>
      <c r="C819" s="30" t="str">
        <f>IF(A819="","",LOOKUP(A819,'Table 1'!$A$3:$A$9999,'Table 1'!$I$3:$I$9999))</f>
        <v/>
      </c>
      <c r="D819" s="121"/>
      <c r="E819" s="68" t="s">
        <v>23</v>
      </c>
      <c r="F819" s="80"/>
      <c r="G819" s="71" t="str">
        <f t="shared" si="3754"/>
        <v/>
      </c>
      <c r="H819" s="77" t="str">
        <f t="shared" ref="H819" si="3868">IF(D819="","",AVERAGE(D817:D821))</f>
        <v/>
      </c>
      <c r="I819" s="94" t="str">
        <f t="shared" ref="I819" si="3869">IF(D819="","",_xlfn.STDEV.S(D817:D821))</f>
        <v/>
      </c>
      <c r="J819" s="77" t="str">
        <f t="shared" si="3757"/>
        <v/>
      </c>
      <c r="K819" s="132" t="str">
        <f>IF(D819="","",D819*'Table 2'!D819)</f>
        <v/>
      </c>
      <c r="L819" s="68" t="s">
        <v>23</v>
      </c>
      <c r="M819" s="135" t="str">
        <f>IF(D819="","",F819*'Table 2'!D819)</f>
        <v/>
      </c>
      <c r="N819" s="71" t="str">
        <f t="shared" si="3758"/>
        <v/>
      </c>
      <c r="O819" s="14" t="str">
        <f t="shared" ref="O819" si="3870">IF(D819="","",AVERAGE(K817:K821))</f>
        <v/>
      </c>
      <c r="P819" s="73" t="str">
        <f t="shared" ref="P819" si="3871">IF(D819="","",_xlfn.STDEV.S(K817:K821))</f>
        <v/>
      </c>
      <c r="Q819" s="9" t="str">
        <f t="shared" si="3761"/>
        <v/>
      </c>
      <c r="R819" s="126" t="str">
        <f>IF(K819="","",K819/VLOOKUP('Table 3'!A819,'Table 1'!$A$3:$E$999,5,FALSE))</f>
        <v/>
      </c>
      <c r="S819" s="58" t="s">
        <v>23</v>
      </c>
      <c r="T819" s="52" t="str">
        <f>IF(M819="","",M819/VLOOKUP(A819,'Table 1'!$A$3:$E$999,5,FALSE))</f>
        <v/>
      </c>
    </row>
    <row r="820" spans="1:20" s="139" customFormat="1" x14ac:dyDescent="0.2">
      <c r="A820" s="30" t="str">
        <f t="shared" ref="A820" si="3872">IF(A817="","",A817)</f>
        <v/>
      </c>
      <c r="B820" s="30"/>
      <c r="C820" s="30" t="str">
        <f>IF(A820="","",LOOKUP(A820,'Table 1'!$A$3:$A$9999,'Table 1'!$I$3:$I$9999))</f>
        <v/>
      </c>
      <c r="D820" s="121"/>
      <c r="E820" s="68" t="s">
        <v>23</v>
      </c>
      <c r="F820" s="80"/>
      <c r="G820" s="71" t="str">
        <f t="shared" si="3754"/>
        <v/>
      </c>
      <c r="H820" s="77" t="str">
        <f t="shared" ref="H820" si="3873">IF(D820="","",AVERAGE(D817:D821))</f>
        <v/>
      </c>
      <c r="I820" s="94" t="str">
        <f t="shared" ref="I820" si="3874">IF(D820="","",_xlfn.STDEV.S(D817:D821))</f>
        <v/>
      </c>
      <c r="J820" s="77" t="str">
        <f t="shared" si="3757"/>
        <v/>
      </c>
      <c r="K820" s="132" t="str">
        <f>IF(D820="","",D820*'Table 2'!D820)</f>
        <v/>
      </c>
      <c r="L820" s="68" t="s">
        <v>23</v>
      </c>
      <c r="M820" s="135" t="str">
        <f>IF(D820="","",F820*'Table 2'!D820)</f>
        <v/>
      </c>
      <c r="N820" s="71" t="str">
        <f t="shared" si="3758"/>
        <v/>
      </c>
      <c r="O820" s="14" t="str">
        <f t="shared" ref="O820" si="3875">IF(D820="","",AVERAGE(K817:K821))</f>
        <v/>
      </c>
      <c r="P820" s="73" t="str">
        <f t="shared" ref="P820" si="3876">IF(D820="","",_xlfn.STDEV.S(K817:K821))</f>
        <v/>
      </c>
      <c r="Q820" s="9" t="str">
        <f t="shared" si="3761"/>
        <v/>
      </c>
      <c r="R820" s="126" t="str">
        <f>IF(K820="","",K820/VLOOKUP('Table 3'!A820,'Table 1'!$A$3:$E$999,5,FALSE))</f>
        <v/>
      </c>
      <c r="S820" s="58" t="s">
        <v>23</v>
      </c>
      <c r="T820" s="52" t="str">
        <f>IF(M820="","",M820/VLOOKUP(A820,'Table 1'!$A$3:$E$999,5,FALSE))</f>
        <v/>
      </c>
    </row>
    <row r="821" spans="1:20" s="139" customFormat="1" ht="16" thickBot="1" x14ac:dyDescent="0.25">
      <c r="A821" s="29" t="str">
        <f t="shared" ref="A821" si="3877">IF(A817="","",A817)</f>
        <v/>
      </c>
      <c r="B821" s="29"/>
      <c r="C821" s="29" t="str">
        <f>IF(A821="","",LOOKUP(A821,'Table 1'!$A$3:$A$9999,'Table 1'!$I$3:$I$9999))</f>
        <v/>
      </c>
      <c r="D821" s="122"/>
      <c r="E821" s="67" t="s">
        <v>23</v>
      </c>
      <c r="F821" s="81"/>
      <c r="G821" s="72" t="str">
        <f t="shared" si="3754"/>
        <v/>
      </c>
      <c r="H821" s="78" t="str">
        <f t="shared" ref="H821" si="3878">IF(D821="","",AVERAGE(D817:D821))</f>
        <v/>
      </c>
      <c r="I821" s="93" t="str">
        <f t="shared" ref="I821" si="3879">IF(D821="","",_xlfn.STDEV.S(D817:D821))</f>
        <v/>
      </c>
      <c r="J821" s="78" t="str">
        <f t="shared" si="3757"/>
        <v/>
      </c>
      <c r="K821" s="133" t="str">
        <f>IF(D821="","",D821*'Table 2'!D821)</f>
        <v/>
      </c>
      <c r="L821" s="67" t="s">
        <v>23</v>
      </c>
      <c r="M821" s="136" t="str">
        <f>IF(D821="","",F821*'Table 2'!D821)</f>
        <v/>
      </c>
      <c r="N821" s="72" t="str">
        <f t="shared" si="3758"/>
        <v/>
      </c>
      <c r="O821" s="13" t="str">
        <f t="shared" ref="O821" si="3880">IF(D821="","",AVERAGE(K817:K821))</f>
        <v/>
      </c>
      <c r="P821" s="74" t="str">
        <f t="shared" ref="P821" si="3881">IF(D821="","",_xlfn.STDEV.S(K817:K821))</f>
        <v/>
      </c>
      <c r="Q821" s="8" t="str">
        <f t="shared" si="3761"/>
        <v/>
      </c>
      <c r="R821" s="127" t="str">
        <f>IF(K821="","",K821/VLOOKUP('Table 3'!A821,'Table 1'!$A$3:$E$999,5,FALSE))</f>
        <v/>
      </c>
      <c r="S821" s="57" t="s">
        <v>23</v>
      </c>
      <c r="T821" s="51" t="str">
        <f>IF(M821="","",M821/VLOOKUP(A821,'Table 1'!$A$3:$E$999,5,FALSE))</f>
        <v/>
      </c>
    </row>
    <row r="822" spans="1:20" s="139" customFormat="1" x14ac:dyDescent="0.2">
      <c r="A822" s="113"/>
      <c r="B822" s="113"/>
      <c r="C822" s="31" t="str">
        <f>IF(A822="","",LOOKUP(A822,'Table 1'!$A$3:$A$9999,'Table 1'!$I$3:$I$9999))</f>
        <v/>
      </c>
      <c r="D822" s="120"/>
      <c r="E822" s="66" t="s">
        <v>23</v>
      </c>
      <c r="F822" s="79"/>
      <c r="G822" s="70" t="str">
        <f t="shared" si="3754"/>
        <v/>
      </c>
      <c r="H822" s="76" t="str">
        <f t="shared" ref="H822" si="3882">IF(D822="","",AVERAGE(D822:D826))</f>
        <v/>
      </c>
      <c r="I822" s="76" t="str">
        <f t="shared" ref="I822" si="3883">IF(D822="","",_xlfn.STDEV.S(D822:D826))</f>
        <v/>
      </c>
      <c r="J822" s="76" t="str">
        <f t="shared" si="3757"/>
        <v/>
      </c>
      <c r="K822" s="131" t="str">
        <f>IF(D822="","",D822*'Table 2'!D822)</f>
        <v/>
      </c>
      <c r="L822" s="66" t="s">
        <v>23</v>
      </c>
      <c r="M822" s="134" t="str">
        <f>IF(D822="","",F822*'Table 2'!D822)</f>
        <v/>
      </c>
      <c r="N822" s="70" t="str">
        <f t="shared" si="3758"/>
        <v/>
      </c>
      <c r="O822" s="15" t="str">
        <f t="shared" ref="O822" si="3884">IF(D822="","",AVERAGE(K822:K826))</f>
        <v/>
      </c>
      <c r="P822" s="15" t="str">
        <f t="shared" ref="P822" si="3885">IF(D822="","",_xlfn.STDEV.S(K822:K826))</f>
        <v/>
      </c>
      <c r="Q822" s="10" t="str">
        <f t="shared" si="3761"/>
        <v/>
      </c>
      <c r="R822" s="137" t="str">
        <f>IF(K822="","",K822/VLOOKUP('Table 3'!A822,'Table 1'!$A$3:$E$999,5,FALSE))</f>
        <v/>
      </c>
      <c r="S822" s="59" t="s">
        <v>23</v>
      </c>
      <c r="T822" s="53" t="str">
        <f>IF(M822="","",M822/VLOOKUP(A822,'Table 1'!$A$3:$E$999,5,FALSE))</f>
        <v/>
      </c>
    </row>
    <row r="823" spans="1:20" s="139" customFormat="1" x14ac:dyDescent="0.2">
      <c r="A823" s="30" t="str">
        <f t="shared" ref="A823" si="3886">IF(A822="","",A822)</f>
        <v/>
      </c>
      <c r="B823" s="30"/>
      <c r="C823" s="30" t="str">
        <f>IF(A823="","",LOOKUP(A823,'Table 1'!$A$3:$A$9999,'Table 1'!$I$3:$I$9999))</f>
        <v/>
      </c>
      <c r="D823" s="121"/>
      <c r="E823" s="68" t="s">
        <v>23</v>
      </c>
      <c r="F823" s="80"/>
      <c r="G823" s="71" t="str">
        <f t="shared" si="3754"/>
        <v/>
      </c>
      <c r="H823" s="77" t="str">
        <f t="shared" ref="H823" si="3887">IF(D823="","",AVERAGE(D822:D826))</f>
        <v/>
      </c>
      <c r="I823" s="94" t="str">
        <f t="shared" ref="I823" si="3888">IF(D823="","",_xlfn.STDEV.S(D822:D826))</f>
        <v/>
      </c>
      <c r="J823" s="77" t="str">
        <f t="shared" si="3757"/>
        <v/>
      </c>
      <c r="K823" s="132" t="str">
        <f>IF(D823="","",D823*'Table 2'!D823)</f>
        <v/>
      </c>
      <c r="L823" s="68" t="s">
        <v>23</v>
      </c>
      <c r="M823" s="135" t="str">
        <f>IF(D823="","",F823*'Table 2'!D823)</f>
        <v/>
      </c>
      <c r="N823" s="71" t="str">
        <f t="shared" si="3758"/>
        <v/>
      </c>
      <c r="O823" s="14" t="str">
        <f t="shared" ref="O823" si="3889">IF(D823="","",AVERAGE(K822:K826))</f>
        <v/>
      </c>
      <c r="P823" s="73" t="str">
        <f t="shared" ref="P823" si="3890">IF(D823="","",_xlfn.STDEV.S(K822:K826))</f>
        <v/>
      </c>
      <c r="Q823" s="9" t="str">
        <f t="shared" si="3761"/>
        <v/>
      </c>
      <c r="R823" s="126" t="str">
        <f>IF(K823="","",K823/VLOOKUP('Table 3'!A823,'Table 1'!$A$3:$E$999,5,FALSE))</f>
        <v/>
      </c>
      <c r="S823" s="58" t="s">
        <v>23</v>
      </c>
      <c r="T823" s="52" t="str">
        <f>IF(M823="","",M823/VLOOKUP(A823,'Table 1'!$A$3:$E$999,5,FALSE))</f>
        <v/>
      </c>
    </row>
    <row r="824" spans="1:20" s="139" customFormat="1" x14ac:dyDescent="0.2">
      <c r="A824" s="30" t="str">
        <f t="shared" ref="A824" si="3891">IF(A822="","",A822)</f>
        <v/>
      </c>
      <c r="B824" s="30"/>
      <c r="C824" s="30" t="str">
        <f>IF(A824="","",LOOKUP(A824,'Table 1'!$A$3:$A$9999,'Table 1'!$I$3:$I$9999))</f>
        <v/>
      </c>
      <c r="D824" s="121"/>
      <c r="E824" s="68" t="s">
        <v>23</v>
      </c>
      <c r="F824" s="80"/>
      <c r="G824" s="71" t="str">
        <f t="shared" si="3754"/>
        <v/>
      </c>
      <c r="H824" s="77" t="str">
        <f t="shared" ref="H824" si="3892">IF(D824="","",AVERAGE(D822:D826))</f>
        <v/>
      </c>
      <c r="I824" s="94" t="str">
        <f t="shared" ref="I824" si="3893">IF(D824="","",_xlfn.STDEV.S(D822:D826))</f>
        <v/>
      </c>
      <c r="J824" s="77" t="str">
        <f t="shared" si="3757"/>
        <v/>
      </c>
      <c r="K824" s="132" t="str">
        <f>IF(D824="","",D824*'Table 2'!D824)</f>
        <v/>
      </c>
      <c r="L824" s="68" t="s">
        <v>23</v>
      </c>
      <c r="M824" s="135" t="str">
        <f>IF(D824="","",F824*'Table 2'!D824)</f>
        <v/>
      </c>
      <c r="N824" s="71" t="str">
        <f t="shared" si="3758"/>
        <v/>
      </c>
      <c r="O824" s="14" t="str">
        <f t="shared" ref="O824" si="3894">IF(D824="","",AVERAGE(K822:K826))</f>
        <v/>
      </c>
      <c r="P824" s="73" t="str">
        <f t="shared" ref="P824" si="3895">IF(D824="","",_xlfn.STDEV.S(K822:K826))</f>
        <v/>
      </c>
      <c r="Q824" s="9" t="str">
        <f t="shared" si="3761"/>
        <v/>
      </c>
      <c r="R824" s="126" t="str">
        <f>IF(K824="","",K824/VLOOKUP('Table 3'!A824,'Table 1'!$A$3:$E$999,5,FALSE))</f>
        <v/>
      </c>
      <c r="S824" s="58" t="s">
        <v>23</v>
      </c>
      <c r="T824" s="52" t="str">
        <f>IF(M824="","",M824/VLOOKUP(A824,'Table 1'!$A$3:$E$999,5,FALSE))</f>
        <v/>
      </c>
    </row>
    <row r="825" spans="1:20" s="139" customFormat="1" x14ac:dyDescent="0.2">
      <c r="A825" s="30" t="str">
        <f t="shared" ref="A825" si="3896">IF(A822="","",A822)</f>
        <v/>
      </c>
      <c r="B825" s="30"/>
      <c r="C825" s="30" t="str">
        <f>IF(A825="","",LOOKUP(A825,'Table 1'!$A$3:$A$9999,'Table 1'!$I$3:$I$9999))</f>
        <v/>
      </c>
      <c r="D825" s="121"/>
      <c r="E825" s="68" t="s">
        <v>23</v>
      </c>
      <c r="F825" s="80"/>
      <c r="G825" s="71" t="str">
        <f t="shared" si="3754"/>
        <v/>
      </c>
      <c r="H825" s="77" t="str">
        <f t="shared" ref="H825" si="3897">IF(D825="","",AVERAGE(D822:D826))</f>
        <v/>
      </c>
      <c r="I825" s="94" t="str">
        <f t="shared" ref="I825" si="3898">IF(D825="","",_xlfn.STDEV.S(D822:D826))</f>
        <v/>
      </c>
      <c r="J825" s="77" t="str">
        <f t="shared" si="3757"/>
        <v/>
      </c>
      <c r="K825" s="132" t="str">
        <f>IF(D825="","",D825*'Table 2'!D825)</f>
        <v/>
      </c>
      <c r="L825" s="68" t="s">
        <v>23</v>
      </c>
      <c r="M825" s="135" t="str">
        <f>IF(D825="","",F825*'Table 2'!D825)</f>
        <v/>
      </c>
      <c r="N825" s="71" t="str">
        <f t="shared" si="3758"/>
        <v/>
      </c>
      <c r="O825" s="14" t="str">
        <f t="shared" ref="O825" si="3899">IF(D825="","",AVERAGE(K822:K826))</f>
        <v/>
      </c>
      <c r="P825" s="73" t="str">
        <f t="shared" ref="P825" si="3900">IF(D825="","",_xlfn.STDEV.S(K822:K826))</f>
        <v/>
      </c>
      <c r="Q825" s="9" t="str">
        <f t="shared" si="3761"/>
        <v/>
      </c>
      <c r="R825" s="126" t="str">
        <f>IF(K825="","",K825/VLOOKUP('Table 3'!A825,'Table 1'!$A$3:$E$999,5,FALSE))</f>
        <v/>
      </c>
      <c r="S825" s="58" t="s">
        <v>23</v>
      </c>
      <c r="T825" s="52" t="str">
        <f>IF(M825="","",M825/VLOOKUP(A825,'Table 1'!$A$3:$E$999,5,FALSE))</f>
        <v/>
      </c>
    </row>
    <row r="826" spans="1:20" s="139" customFormat="1" ht="16" thickBot="1" x14ac:dyDescent="0.25">
      <c r="A826" s="29" t="str">
        <f t="shared" ref="A826" si="3901">IF(A822="","",A822)</f>
        <v/>
      </c>
      <c r="B826" s="29"/>
      <c r="C826" s="29" t="str">
        <f>IF(A826="","",LOOKUP(A826,'Table 1'!$A$3:$A$9999,'Table 1'!$I$3:$I$9999))</f>
        <v/>
      </c>
      <c r="D826" s="122"/>
      <c r="E826" s="67" t="s">
        <v>23</v>
      </c>
      <c r="F826" s="81"/>
      <c r="G826" s="72" t="str">
        <f t="shared" si="3754"/>
        <v/>
      </c>
      <c r="H826" s="78" t="str">
        <f t="shared" ref="H826" si="3902">IF(D826="","",AVERAGE(D822:D826))</f>
        <v/>
      </c>
      <c r="I826" s="93" t="str">
        <f t="shared" ref="I826" si="3903">IF(D826="","",_xlfn.STDEV.S(D822:D826))</f>
        <v/>
      </c>
      <c r="J826" s="78" t="str">
        <f t="shared" si="3757"/>
        <v/>
      </c>
      <c r="K826" s="133" t="str">
        <f>IF(D826="","",D826*'Table 2'!D826)</f>
        <v/>
      </c>
      <c r="L826" s="67" t="s">
        <v>23</v>
      </c>
      <c r="M826" s="136" t="str">
        <f>IF(D826="","",F826*'Table 2'!D826)</f>
        <v/>
      </c>
      <c r="N826" s="72" t="str">
        <f t="shared" si="3758"/>
        <v/>
      </c>
      <c r="O826" s="13" t="str">
        <f t="shared" ref="O826" si="3904">IF(D826="","",AVERAGE(K822:K826))</f>
        <v/>
      </c>
      <c r="P826" s="74" t="str">
        <f t="shared" ref="P826" si="3905">IF(D826="","",_xlfn.STDEV.S(K822:K826))</f>
        <v/>
      </c>
      <c r="Q826" s="8" t="str">
        <f t="shared" si="3761"/>
        <v/>
      </c>
      <c r="R826" s="127" t="str">
        <f>IF(K826="","",K826/VLOOKUP('Table 3'!A826,'Table 1'!$A$3:$E$999,5,FALSE))</f>
        <v/>
      </c>
      <c r="S826" s="57" t="s">
        <v>23</v>
      </c>
      <c r="T826" s="51" t="str">
        <f>IF(M826="","",M826/VLOOKUP(A826,'Table 1'!$A$3:$E$999,5,FALSE))</f>
        <v/>
      </c>
    </row>
    <row r="827" spans="1:20" s="139" customFormat="1" x14ac:dyDescent="0.2">
      <c r="A827" s="113"/>
      <c r="B827" s="113"/>
      <c r="C827" s="31" t="str">
        <f>IF(A827="","",LOOKUP(A827,'Table 1'!$A$3:$A$9999,'Table 1'!$I$3:$I$9999))</f>
        <v/>
      </c>
      <c r="D827" s="120"/>
      <c r="E827" s="66" t="s">
        <v>23</v>
      </c>
      <c r="F827" s="79"/>
      <c r="G827" s="70" t="str">
        <f t="shared" si="3754"/>
        <v/>
      </c>
      <c r="H827" s="76" t="str">
        <f t="shared" ref="H827" si="3906">IF(D827="","",AVERAGE(D827:D831))</f>
        <v/>
      </c>
      <c r="I827" s="76" t="str">
        <f t="shared" ref="I827" si="3907">IF(D827="","",_xlfn.STDEV.S(D827:D831))</f>
        <v/>
      </c>
      <c r="J827" s="76" t="str">
        <f t="shared" si="3757"/>
        <v/>
      </c>
      <c r="K827" s="131" t="str">
        <f>IF(D827="","",D827*'Table 2'!D827)</f>
        <v/>
      </c>
      <c r="L827" s="66" t="s">
        <v>23</v>
      </c>
      <c r="M827" s="134" t="str">
        <f>IF(D827="","",F827*'Table 2'!D827)</f>
        <v/>
      </c>
      <c r="N827" s="70" t="str">
        <f t="shared" si="3758"/>
        <v/>
      </c>
      <c r="O827" s="15" t="str">
        <f t="shared" ref="O827" si="3908">IF(D827="","",AVERAGE(K827:K831))</f>
        <v/>
      </c>
      <c r="P827" s="15" t="str">
        <f t="shared" ref="P827" si="3909">IF(D827="","",_xlfn.STDEV.S(K827:K831))</f>
        <v/>
      </c>
      <c r="Q827" s="10" t="str">
        <f t="shared" si="3761"/>
        <v/>
      </c>
      <c r="R827" s="137" t="str">
        <f>IF(K827="","",K827/VLOOKUP('Table 3'!A827,'Table 1'!$A$3:$E$999,5,FALSE))</f>
        <v/>
      </c>
      <c r="S827" s="59" t="s">
        <v>23</v>
      </c>
      <c r="T827" s="53" t="str">
        <f>IF(M827="","",M827/VLOOKUP(A827,'Table 1'!$A$3:$E$999,5,FALSE))</f>
        <v/>
      </c>
    </row>
    <row r="828" spans="1:20" s="139" customFormat="1" x14ac:dyDescent="0.2">
      <c r="A828" s="30" t="str">
        <f t="shared" ref="A828" si="3910">IF(A827="","",A827)</f>
        <v/>
      </c>
      <c r="B828" s="30"/>
      <c r="C828" s="30" t="str">
        <f>IF(A828="","",LOOKUP(A828,'Table 1'!$A$3:$A$9999,'Table 1'!$I$3:$I$9999))</f>
        <v/>
      </c>
      <c r="D828" s="121"/>
      <c r="E828" s="68" t="s">
        <v>23</v>
      </c>
      <c r="F828" s="80"/>
      <c r="G828" s="71" t="str">
        <f t="shared" si="3754"/>
        <v/>
      </c>
      <c r="H828" s="77" t="str">
        <f t="shared" ref="H828" si="3911">IF(D828="","",AVERAGE(D827:D831))</f>
        <v/>
      </c>
      <c r="I828" s="94" t="str">
        <f t="shared" ref="I828" si="3912">IF(D828="","",_xlfn.STDEV.S(D827:D831))</f>
        <v/>
      </c>
      <c r="J828" s="77" t="str">
        <f t="shared" si="3757"/>
        <v/>
      </c>
      <c r="K828" s="132" t="str">
        <f>IF(D828="","",D828*'Table 2'!D828)</f>
        <v/>
      </c>
      <c r="L828" s="68" t="s">
        <v>23</v>
      </c>
      <c r="M828" s="135" t="str">
        <f>IF(D828="","",F828*'Table 2'!D828)</f>
        <v/>
      </c>
      <c r="N828" s="71" t="str">
        <f t="shared" si="3758"/>
        <v/>
      </c>
      <c r="O828" s="14" t="str">
        <f t="shared" ref="O828" si="3913">IF(D828="","",AVERAGE(K827:K831))</f>
        <v/>
      </c>
      <c r="P828" s="73" t="str">
        <f t="shared" ref="P828" si="3914">IF(D828="","",_xlfn.STDEV.S(K827:K831))</f>
        <v/>
      </c>
      <c r="Q828" s="9" t="str">
        <f t="shared" si="3761"/>
        <v/>
      </c>
      <c r="R828" s="126" t="str">
        <f>IF(K828="","",K828/VLOOKUP('Table 3'!A828,'Table 1'!$A$3:$E$999,5,FALSE))</f>
        <v/>
      </c>
      <c r="S828" s="58" t="s">
        <v>23</v>
      </c>
      <c r="T828" s="52" t="str">
        <f>IF(M828="","",M828/VLOOKUP(A828,'Table 1'!$A$3:$E$999,5,FALSE))</f>
        <v/>
      </c>
    </row>
    <row r="829" spans="1:20" s="139" customFormat="1" x14ac:dyDescent="0.2">
      <c r="A829" s="30" t="str">
        <f t="shared" ref="A829" si="3915">IF(A827="","",A827)</f>
        <v/>
      </c>
      <c r="B829" s="30"/>
      <c r="C829" s="30" t="str">
        <f>IF(A829="","",LOOKUP(A829,'Table 1'!$A$3:$A$9999,'Table 1'!$I$3:$I$9999))</f>
        <v/>
      </c>
      <c r="D829" s="121"/>
      <c r="E829" s="68" t="s">
        <v>23</v>
      </c>
      <c r="F829" s="80"/>
      <c r="G829" s="71" t="str">
        <f t="shared" si="3754"/>
        <v/>
      </c>
      <c r="H829" s="77" t="str">
        <f t="shared" ref="H829" si="3916">IF(D829="","",AVERAGE(D827:D831))</f>
        <v/>
      </c>
      <c r="I829" s="94" t="str">
        <f t="shared" ref="I829" si="3917">IF(D829="","",_xlfn.STDEV.S(D827:D831))</f>
        <v/>
      </c>
      <c r="J829" s="77" t="str">
        <f t="shared" si="3757"/>
        <v/>
      </c>
      <c r="K829" s="132" t="str">
        <f>IF(D829="","",D829*'Table 2'!D829)</f>
        <v/>
      </c>
      <c r="L829" s="68" t="s">
        <v>23</v>
      </c>
      <c r="M829" s="135" t="str">
        <f>IF(D829="","",F829*'Table 2'!D829)</f>
        <v/>
      </c>
      <c r="N829" s="71" t="str">
        <f t="shared" si="3758"/>
        <v/>
      </c>
      <c r="O829" s="14" t="str">
        <f t="shared" ref="O829" si="3918">IF(D829="","",AVERAGE(K827:K831))</f>
        <v/>
      </c>
      <c r="P829" s="73" t="str">
        <f t="shared" ref="P829" si="3919">IF(D829="","",_xlfn.STDEV.S(K827:K831))</f>
        <v/>
      </c>
      <c r="Q829" s="9" t="str">
        <f t="shared" si="3761"/>
        <v/>
      </c>
      <c r="R829" s="126" t="str">
        <f>IF(K829="","",K829/VLOOKUP('Table 3'!A829,'Table 1'!$A$3:$E$999,5,FALSE))</f>
        <v/>
      </c>
      <c r="S829" s="58" t="s">
        <v>23</v>
      </c>
      <c r="T829" s="52" t="str">
        <f>IF(M829="","",M829/VLOOKUP(A829,'Table 1'!$A$3:$E$999,5,FALSE))</f>
        <v/>
      </c>
    </row>
    <row r="830" spans="1:20" s="139" customFormat="1" x14ac:dyDescent="0.2">
      <c r="A830" s="30" t="str">
        <f t="shared" ref="A830" si="3920">IF(A827="","",A827)</f>
        <v/>
      </c>
      <c r="B830" s="30"/>
      <c r="C830" s="30" t="str">
        <f>IF(A830="","",LOOKUP(A830,'Table 1'!$A$3:$A$9999,'Table 1'!$I$3:$I$9999))</f>
        <v/>
      </c>
      <c r="D830" s="121"/>
      <c r="E830" s="68" t="s">
        <v>23</v>
      </c>
      <c r="F830" s="80"/>
      <c r="G830" s="71" t="str">
        <f t="shared" si="3754"/>
        <v/>
      </c>
      <c r="H830" s="77" t="str">
        <f t="shared" ref="H830" si="3921">IF(D830="","",AVERAGE(D827:D831))</f>
        <v/>
      </c>
      <c r="I830" s="94" t="str">
        <f t="shared" ref="I830" si="3922">IF(D830="","",_xlfn.STDEV.S(D827:D831))</f>
        <v/>
      </c>
      <c r="J830" s="77" t="str">
        <f t="shared" si="3757"/>
        <v/>
      </c>
      <c r="K830" s="132" t="str">
        <f>IF(D830="","",D830*'Table 2'!D830)</f>
        <v/>
      </c>
      <c r="L830" s="68" t="s">
        <v>23</v>
      </c>
      <c r="M830" s="135" t="str">
        <f>IF(D830="","",F830*'Table 2'!D830)</f>
        <v/>
      </c>
      <c r="N830" s="71" t="str">
        <f t="shared" si="3758"/>
        <v/>
      </c>
      <c r="O830" s="14" t="str">
        <f t="shared" ref="O830" si="3923">IF(D830="","",AVERAGE(K827:K831))</f>
        <v/>
      </c>
      <c r="P830" s="73" t="str">
        <f t="shared" ref="P830" si="3924">IF(D830="","",_xlfn.STDEV.S(K827:K831))</f>
        <v/>
      </c>
      <c r="Q830" s="9" t="str">
        <f t="shared" si="3761"/>
        <v/>
      </c>
      <c r="R830" s="126" t="str">
        <f>IF(K830="","",K830/VLOOKUP('Table 3'!A830,'Table 1'!$A$3:$E$999,5,FALSE))</f>
        <v/>
      </c>
      <c r="S830" s="58" t="s">
        <v>23</v>
      </c>
      <c r="T830" s="52" t="str">
        <f>IF(M830="","",M830/VLOOKUP(A830,'Table 1'!$A$3:$E$999,5,FALSE))</f>
        <v/>
      </c>
    </row>
    <row r="831" spans="1:20" s="139" customFormat="1" ht="16" thickBot="1" x14ac:dyDescent="0.25">
      <c r="A831" s="29" t="str">
        <f t="shared" ref="A831" si="3925">IF(A827="","",A827)</f>
        <v/>
      </c>
      <c r="B831" s="29"/>
      <c r="C831" s="29" t="str">
        <f>IF(A831="","",LOOKUP(A831,'Table 1'!$A$3:$A$9999,'Table 1'!$I$3:$I$9999))</f>
        <v/>
      </c>
      <c r="D831" s="122"/>
      <c r="E831" s="67" t="s">
        <v>23</v>
      </c>
      <c r="F831" s="81"/>
      <c r="G831" s="72" t="str">
        <f t="shared" si="3754"/>
        <v/>
      </c>
      <c r="H831" s="78" t="str">
        <f t="shared" ref="H831" si="3926">IF(D831="","",AVERAGE(D827:D831))</f>
        <v/>
      </c>
      <c r="I831" s="93" t="str">
        <f t="shared" ref="I831" si="3927">IF(D831="","",_xlfn.STDEV.S(D827:D831))</f>
        <v/>
      </c>
      <c r="J831" s="78" t="str">
        <f t="shared" si="3757"/>
        <v/>
      </c>
      <c r="K831" s="133" t="str">
        <f>IF(D831="","",D831*'Table 2'!D831)</f>
        <v/>
      </c>
      <c r="L831" s="67" t="s">
        <v>23</v>
      </c>
      <c r="M831" s="136" t="str">
        <f>IF(D831="","",F831*'Table 2'!D831)</f>
        <v/>
      </c>
      <c r="N831" s="72" t="str">
        <f t="shared" si="3758"/>
        <v/>
      </c>
      <c r="O831" s="13" t="str">
        <f t="shared" ref="O831" si="3928">IF(D831="","",AVERAGE(K827:K831))</f>
        <v/>
      </c>
      <c r="P831" s="74" t="str">
        <f t="shared" ref="P831" si="3929">IF(D831="","",_xlfn.STDEV.S(K827:K831))</f>
        <v/>
      </c>
      <c r="Q831" s="8" t="str">
        <f t="shared" si="3761"/>
        <v/>
      </c>
      <c r="R831" s="127" t="str">
        <f>IF(K831="","",K831/VLOOKUP('Table 3'!A831,'Table 1'!$A$3:$E$999,5,FALSE))</f>
        <v/>
      </c>
      <c r="S831" s="57" t="s">
        <v>23</v>
      </c>
      <c r="T831" s="51" t="str">
        <f>IF(M831="","",M831/VLOOKUP(A831,'Table 1'!$A$3:$E$999,5,FALSE))</f>
        <v/>
      </c>
    </row>
    <row r="832" spans="1:20" s="139" customFormat="1" x14ac:dyDescent="0.2">
      <c r="A832" s="113"/>
      <c r="B832" s="113"/>
      <c r="C832" s="31" t="str">
        <f>IF(A832="","",LOOKUP(A832,'Table 1'!$A$3:$A$9999,'Table 1'!$I$3:$I$9999))</f>
        <v/>
      </c>
      <c r="D832" s="120"/>
      <c r="E832" s="66" t="s">
        <v>23</v>
      </c>
      <c r="F832" s="79"/>
      <c r="G832" s="70" t="str">
        <f t="shared" si="3754"/>
        <v/>
      </c>
      <c r="H832" s="76" t="str">
        <f t="shared" ref="H832" si="3930">IF(D832="","",AVERAGE(D832:D836))</f>
        <v/>
      </c>
      <c r="I832" s="76" t="str">
        <f t="shared" ref="I832" si="3931">IF(D832="","",_xlfn.STDEV.S(D832:D836))</f>
        <v/>
      </c>
      <c r="J832" s="76" t="str">
        <f t="shared" si="3757"/>
        <v/>
      </c>
      <c r="K832" s="131" t="str">
        <f>IF(D832="","",D832*'Table 2'!D832)</f>
        <v/>
      </c>
      <c r="L832" s="66" t="s">
        <v>23</v>
      </c>
      <c r="M832" s="134" t="str">
        <f>IF(D832="","",F832*'Table 2'!D832)</f>
        <v/>
      </c>
      <c r="N832" s="70" t="str">
        <f t="shared" si="3758"/>
        <v/>
      </c>
      <c r="O832" s="15" t="str">
        <f t="shared" ref="O832" si="3932">IF(D832="","",AVERAGE(K832:K836))</f>
        <v/>
      </c>
      <c r="P832" s="15" t="str">
        <f t="shared" ref="P832" si="3933">IF(D832="","",_xlfn.STDEV.S(K832:K836))</f>
        <v/>
      </c>
      <c r="Q832" s="10" t="str">
        <f t="shared" si="3761"/>
        <v/>
      </c>
      <c r="R832" s="137" t="str">
        <f>IF(K832="","",K832/VLOOKUP('Table 3'!A832,'Table 1'!$A$3:$E$999,5,FALSE))</f>
        <v/>
      </c>
      <c r="S832" s="59" t="s">
        <v>23</v>
      </c>
      <c r="T832" s="53" t="str">
        <f>IF(M832="","",M832/VLOOKUP(A832,'Table 1'!$A$3:$E$999,5,FALSE))</f>
        <v/>
      </c>
    </row>
    <row r="833" spans="1:20" s="139" customFormat="1" x14ac:dyDescent="0.2">
      <c r="A833" s="30" t="str">
        <f t="shared" ref="A833" si="3934">IF(A832="","",A832)</f>
        <v/>
      </c>
      <c r="B833" s="30"/>
      <c r="C833" s="30" t="str">
        <f>IF(A833="","",LOOKUP(A833,'Table 1'!$A$3:$A$9999,'Table 1'!$I$3:$I$9999))</f>
        <v/>
      </c>
      <c r="D833" s="121"/>
      <c r="E833" s="68" t="s">
        <v>23</v>
      </c>
      <c r="F833" s="80"/>
      <c r="G833" s="71" t="str">
        <f t="shared" si="3754"/>
        <v/>
      </c>
      <c r="H833" s="77" t="str">
        <f t="shared" ref="H833" si="3935">IF(D833="","",AVERAGE(D832:D836))</f>
        <v/>
      </c>
      <c r="I833" s="94" t="str">
        <f t="shared" ref="I833" si="3936">IF(D833="","",_xlfn.STDEV.S(D832:D836))</f>
        <v/>
      </c>
      <c r="J833" s="77" t="str">
        <f t="shared" si="3757"/>
        <v/>
      </c>
      <c r="K833" s="132" t="str">
        <f>IF(D833="","",D833*'Table 2'!D833)</f>
        <v/>
      </c>
      <c r="L833" s="68" t="s">
        <v>23</v>
      </c>
      <c r="M833" s="135" t="str">
        <f>IF(D833="","",F833*'Table 2'!D833)</f>
        <v/>
      </c>
      <c r="N833" s="71" t="str">
        <f t="shared" si="3758"/>
        <v/>
      </c>
      <c r="O833" s="14" t="str">
        <f t="shared" ref="O833" si="3937">IF(D833="","",AVERAGE(K832:K836))</f>
        <v/>
      </c>
      <c r="P833" s="73" t="str">
        <f t="shared" ref="P833" si="3938">IF(D833="","",_xlfn.STDEV.S(K832:K836))</f>
        <v/>
      </c>
      <c r="Q833" s="9" t="str">
        <f t="shared" si="3761"/>
        <v/>
      </c>
      <c r="R833" s="126" t="str">
        <f>IF(K833="","",K833/VLOOKUP('Table 3'!A833,'Table 1'!$A$3:$E$999,5,FALSE))</f>
        <v/>
      </c>
      <c r="S833" s="58" t="s">
        <v>23</v>
      </c>
      <c r="T833" s="52" t="str">
        <f>IF(M833="","",M833/VLOOKUP(A833,'Table 1'!$A$3:$E$999,5,FALSE))</f>
        <v/>
      </c>
    </row>
    <row r="834" spans="1:20" s="139" customFormat="1" x14ac:dyDescent="0.2">
      <c r="A834" s="30" t="str">
        <f t="shared" ref="A834" si="3939">IF(A832="","",A832)</f>
        <v/>
      </c>
      <c r="B834" s="30"/>
      <c r="C834" s="30" t="str">
        <f>IF(A834="","",LOOKUP(A834,'Table 1'!$A$3:$A$9999,'Table 1'!$I$3:$I$9999))</f>
        <v/>
      </c>
      <c r="D834" s="121"/>
      <c r="E834" s="68" t="s">
        <v>23</v>
      </c>
      <c r="F834" s="80"/>
      <c r="G834" s="71" t="str">
        <f t="shared" si="3754"/>
        <v/>
      </c>
      <c r="H834" s="77" t="str">
        <f t="shared" ref="H834" si="3940">IF(D834="","",AVERAGE(D832:D836))</f>
        <v/>
      </c>
      <c r="I834" s="94" t="str">
        <f t="shared" ref="I834" si="3941">IF(D834="","",_xlfn.STDEV.S(D832:D836))</f>
        <v/>
      </c>
      <c r="J834" s="77" t="str">
        <f t="shared" si="3757"/>
        <v/>
      </c>
      <c r="K834" s="132" t="str">
        <f>IF(D834="","",D834*'Table 2'!D834)</f>
        <v/>
      </c>
      <c r="L834" s="68" t="s">
        <v>23</v>
      </c>
      <c r="M834" s="135" t="str">
        <f>IF(D834="","",F834*'Table 2'!D834)</f>
        <v/>
      </c>
      <c r="N834" s="71" t="str">
        <f t="shared" si="3758"/>
        <v/>
      </c>
      <c r="O834" s="14" t="str">
        <f t="shared" ref="O834" si="3942">IF(D834="","",AVERAGE(K832:K836))</f>
        <v/>
      </c>
      <c r="P834" s="73" t="str">
        <f t="shared" ref="P834" si="3943">IF(D834="","",_xlfn.STDEV.S(K832:K836))</f>
        <v/>
      </c>
      <c r="Q834" s="9" t="str">
        <f t="shared" si="3761"/>
        <v/>
      </c>
      <c r="R834" s="126" t="str">
        <f>IF(K834="","",K834/VLOOKUP('Table 3'!A834,'Table 1'!$A$3:$E$999,5,FALSE))</f>
        <v/>
      </c>
      <c r="S834" s="58" t="s">
        <v>23</v>
      </c>
      <c r="T834" s="52" t="str">
        <f>IF(M834="","",M834/VLOOKUP(A834,'Table 1'!$A$3:$E$999,5,FALSE))</f>
        <v/>
      </c>
    </row>
    <row r="835" spans="1:20" s="139" customFormat="1" x14ac:dyDescent="0.2">
      <c r="A835" s="30" t="str">
        <f t="shared" ref="A835" si="3944">IF(A832="","",A832)</f>
        <v/>
      </c>
      <c r="B835" s="30"/>
      <c r="C835" s="30" t="str">
        <f>IF(A835="","",LOOKUP(A835,'Table 1'!$A$3:$A$9999,'Table 1'!$I$3:$I$9999))</f>
        <v/>
      </c>
      <c r="D835" s="121"/>
      <c r="E835" s="68" t="s">
        <v>23</v>
      </c>
      <c r="F835" s="80"/>
      <c r="G835" s="71" t="str">
        <f t="shared" si="3754"/>
        <v/>
      </c>
      <c r="H835" s="77" t="str">
        <f t="shared" ref="H835" si="3945">IF(D835="","",AVERAGE(D832:D836))</f>
        <v/>
      </c>
      <c r="I835" s="94" t="str">
        <f t="shared" ref="I835" si="3946">IF(D835="","",_xlfn.STDEV.S(D832:D836))</f>
        <v/>
      </c>
      <c r="J835" s="77" t="str">
        <f t="shared" si="3757"/>
        <v/>
      </c>
      <c r="K835" s="132" t="str">
        <f>IF(D835="","",D835*'Table 2'!D835)</f>
        <v/>
      </c>
      <c r="L835" s="68" t="s">
        <v>23</v>
      </c>
      <c r="M835" s="135" t="str">
        <f>IF(D835="","",F835*'Table 2'!D835)</f>
        <v/>
      </c>
      <c r="N835" s="71" t="str">
        <f t="shared" si="3758"/>
        <v/>
      </c>
      <c r="O835" s="14" t="str">
        <f t="shared" ref="O835" si="3947">IF(D835="","",AVERAGE(K832:K836))</f>
        <v/>
      </c>
      <c r="P835" s="73" t="str">
        <f t="shared" ref="P835" si="3948">IF(D835="","",_xlfn.STDEV.S(K832:K836))</f>
        <v/>
      </c>
      <c r="Q835" s="9" t="str">
        <f t="shared" si="3761"/>
        <v/>
      </c>
      <c r="R835" s="126" t="str">
        <f>IF(K835="","",K835/VLOOKUP('Table 3'!A835,'Table 1'!$A$3:$E$999,5,FALSE))</f>
        <v/>
      </c>
      <c r="S835" s="58" t="s">
        <v>23</v>
      </c>
      <c r="T835" s="52" t="str">
        <f>IF(M835="","",M835/VLOOKUP(A835,'Table 1'!$A$3:$E$999,5,FALSE))</f>
        <v/>
      </c>
    </row>
    <row r="836" spans="1:20" s="139" customFormat="1" ht="16" thickBot="1" x14ac:dyDescent="0.25">
      <c r="A836" s="29" t="str">
        <f t="shared" ref="A836" si="3949">IF(A832="","",A832)</f>
        <v/>
      </c>
      <c r="B836" s="29"/>
      <c r="C836" s="29" t="str">
        <f>IF(A836="","",LOOKUP(A836,'Table 1'!$A$3:$A$9999,'Table 1'!$I$3:$I$9999))</f>
        <v/>
      </c>
      <c r="D836" s="122"/>
      <c r="E836" s="67" t="s">
        <v>23</v>
      </c>
      <c r="F836" s="81"/>
      <c r="G836" s="72" t="str">
        <f t="shared" si="3754"/>
        <v/>
      </c>
      <c r="H836" s="78" t="str">
        <f t="shared" ref="H836" si="3950">IF(D836="","",AVERAGE(D832:D836))</f>
        <v/>
      </c>
      <c r="I836" s="93" t="str">
        <f t="shared" ref="I836" si="3951">IF(D836="","",_xlfn.STDEV.S(D832:D836))</f>
        <v/>
      </c>
      <c r="J836" s="78" t="str">
        <f t="shared" si="3757"/>
        <v/>
      </c>
      <c r="K836" s="133" t="str">
        <f>IF(D836="","",D836*'Table 2'!D836)</f>
        <v/>
      </c>
      <c r="L836" s="67" t="s">
        <v>23</v>
      </c>
      <c r="M836" s="136" t="str">
        <f>IF(D836="","",F836*'Table 2'!D836)</f>
        <v/>
      </c>
      <c r="N836" s="72" t="str">
        <f t="shared" si="3758"/>
        <v/>
      </c>
      <c r="O836" s="13" t="str">
        <f t="shared" ref="O836" si="3952">IF(D836="","",AVERAGE(K832:K836))</f>
        <v/>
      </c>
      <c r="P836" s="74" t="str">
        <f t="shared" ref="P836" si="3953">IF(D836="","",_xlfn.STDEV.S(K832:K836))</f>
        <v/>
      </c>
      <c r="Q836" s="8" t="str">
        <f t="shared" si="3761"/>
        <v/>
      </c>
      <c r="R836" s="127" t="str">
        <f>IF(K836="","",K836/VLOOKUP('Table 3'!A836,'Table 1'!$A$3:$E$999,5,FALSE))</f>
        <v/>
      </c>
      <c r="S836" s="57" t="s">
        <v>23</v>
      </c>
      <c r="T836" s="51" t="str">
        <f>IF(M836="","",M836/VLOOKUP(A836,'Table 1'!$A$3:$E$999,5,FALSE))</f>
        <v/>
      </c>
    </row>
    <row r="837" spans="1:20" s="139" customFormat="1" x14ac:dyDescent="0.2">
      <c r="A837" s="113"/>
      <c r="B837" s="113"/>
      <c r="C837" s="31" t="str">
        <f>IF(A837="","",LOOKUP(A837,'Table 1'!$A$3:$A$9999,'Table 1'!$I$3:$I$9999))</f>
        <v/>
      </c>
      <c r="D837" s="120"/>
      <c r="E837" s="66" t="s">
        <v>23</v>
      </c>
      <c r="F837" s="79"/>
      <c r="G837" s="70" t="str">
        <f t="shared" si="3754"/>
        <v/>
      </c>
      <c r="H837" s="76" t="str">
        <f t="shared" ref="H837" si="3954">IF(D837="","",AVERAGE(D837:D841))</f>
        <v/>
      </c>
      <c r="I837" s="76" t="str">
        <f t="shared" ref="I837" si="3955">IF(D837="","",_xlfn.STDEV.S(D837:D841))</f>
        <v/>
      </c>
      <c r="J837" s="76" t="str">
        <f t="shared" si="3757"/>
        <v/>
      </c>
      <c r="K837" s="131" t="str">
        <f>IF(D837="","",D837*'Table 2'!D837)</f>
        <v/>
      </c>
      <c r="L837" s="66" t="s">
        <v>23</v>
      </c>
      <c r="M837" s="134" t="str">
        <f>IF(D837="","",F837*'Table 2'!D837)</f>
        <v/>
      </c>
      <c r="N837" s="70" t="str">
        <f t="shared" si="3758"/>
        <v/>
      </c>
      <c r="O837" s="15" t="str">
        <f t="shared" ref="O837" si="3956">IF(D837="","",AVERAGE(K837:K841))</f>
        <v/>
      </c>
      <c r="P837" s="15" t="str">
        <f t="shared" ref="P837" si="3957">IF(D837="","",_xlfn.STDEV.S(K837:K841))</f>
        <v/>
      </c>
      <c r="Q837" s="10" t="str">
        <f t="shared" si="3761"/>
        <v/>
      </c>
      <c r="R837" s="137" t="str">
        <f>IF(K837="","",K837/VLOOKUP('Table 3'!A837,'Table 1'!$A$3:$E$999,5,FALSE))</f>
        <v/>
      </c>
      <c r="S837" s="59" t="s">
        <v>23</v>
      </c>
      <c r="T837" s="53" t="str">
        <f>IF(M837="","",M837/VLOOKUP(A837,'Table 1'!$A$3:$E$999,5,FALSE))</f>
        <v/>
      </c>
    </row>
    <row r="838" spans="1:20" s="139" customFormat="1" x14ac:dyDescent="0.2">
      <c r="A838" s="30" t="str">
        <f t="shared" ref="A838" si="3958">IF(A837="","",A837)</f>
        <v/>
      </c>
      <c r="B838" s="30"/>
      <c r="C838" s="30" t="str">
        <f>IF(A838="","",LOOKUP(A838,'Table 1'!$A$3:$A$9999,'Table 1'!$I$3:$I$9999))</f>
        <v/>
      </c>
      <c r="D838" s="121"/>
      <c r="E838" s="68" t="s">
        <v>23</v>
      </c>
      <c r="F838" s="80"/>
      <c r="G838" s="71" t="str">
        <f t="shared" si="3754"/>
        <v/>
      </c>
      <c r="H838" s="77" t="str">
        <f t="shared" ref="H838" si="3959">IF(D838="","",AVERAGE(D837:D841))</f>
        <v/>
      </c>
      <c r="I838" s="94" t="str">
        <f t="shared" ref="I838" si="3960">IF(D838="","",_xlfn.STDEV.S(D837:D841))</f>
        <v/>
      </c>
      <c r="J838" s="77" t="str">
        <f t="shared" si="3757"/>
        <v/>
      </c>
      <c r="K838" s="132" t="str">
        <f>IF(D838="","",D838*'Table 2'!D838)</f>
        <v/>
      </c>
      <c r="L838" s="68" t="s">
        <v>23</v>
      </c>
      <c r="M838" s="135" t="str">
        <f>IF(D838="","",F838*'Table 2'!D838)</f>
        <v/>
      </c>
      <c r="N838" s="71" t="str">
        <f t="shared" si="3758"/>
        <v/>
      </c>
      <c r="O838" s="14" t="str">
        <f t="shared" ref="O838" si="3961">IF(D838="","",AVERAGE(K837:K841))</f>
        <v/>
      </c>
      <c r="P838" s="73" t="str">
        <f t="shared" ref="P838" si="3962">IF(D838="","",_xlfn.STDEV.S(K837:K841))</f>
        <v/>
      </c>
      <c r="Q838" s="9" t="str">
        <f t="shared" si="3761"/>
        <v/>
      </c>
      <c r="R838" s="126" t="str">
        <f>IF(K838="","",K838/VLOOKUP('Table 3'!A838,'Table 1'!$A$3:$E$999,5,FALSE))</f>
        <v/>
      </c>
      <c r="S838" s="58" t="s">
        <v>23</v>
      </c>
      <c r="T838" s="52" t="str">
        <f>IF(M838="","",M838/VLOOKUP(A838,'Table 1'!$A$3:$E$999,5,FALSE))</f>
        <v/>
      </c>
    </row>
    <row r="839" spans="1:20" s="139" customFormat="1" x14ac:dyDescent="0.2">
      <c r="A839" s="30" t="str">
        <f t="shared" ref="A839" si="3963">IF(A837="","",A837)</f>
        <v/>
      </c>
      <c r="B839" s="30"/>
      <c r="C839" s="30" t="str">
        <f>IF(A839="","",LOOKUP(A839,'Table 1'!$A$3:$A$9999,'Table 1'!$I$3:$I$9999))</f>
        <v/>
      </c>
      <c r="D839" s="121"/>
      <c r="E839" s="68" t="s">
        <v>23</v>
      </c>
      <c r="F839" s="80"/>
      <c r="G839" s="71" t="str">
        <f t="shared" si="3754"/>
        <v/>
      </c>
      <c r="H839" s="77" t="str">
        <f t="shared" ref="H839" si="3964">IF(D839="","",AVERAGE(D837:D841))</f>
        <v/>
      </c>
      <c r="I839" s="94" t="str">
        <f t="shared" ref="I839" si="3965">IF(D839="","",_xlfn.STDEV.S(D837:D841))</f>
        <v/>
      </c>
      <c r="J839" s="77" t="str">
        <f t="shared" si="3757"/>
        <v/>
      </c>
      <c r="K839" s="132" t="str">
        <f>IF(D839="","",D839*'Table 2'!D839)</f>
        <v/>
      </c>
      <c r="L839" s="68" t="s">
        <v>23</v>
      </c>
      <c r="M839" s="135" t="str">
        <f>IF(D839="","",F839*'Table 2'!D839)</f>
        <v/>
      </c>
      <c r="N839" s="71" t="str">
        <f t="shared" si="3758"/>
        <v/>
      </c>
      <c r="O839" s="14" t="str">
        <f t="shared" ref="O839" si="3966">IF(D839="","",AVERAGE(K837:K841))</f>
        <v/>
      </c>
      <c r="P839" s="73" t="str">
        <f t="shared" ref="P839" si="3967">IF(D839="","",_xlfn.STDEV.S(K837:K841))</f>
        <v/>
      </c>
      <c r="Q839" s="9" t="str">
        <f t="shared" si="3761"/>
        <v/>
      </c>
      <c r="R839" s="126" t="str">
        <f>IF(K839="","",K839/VLOOKUP('Table 3'!A839,'Table 1'!$A$3:$E$999,5,FALSE))</f>
        <v/>
      </c>
      <c r="S839" s="58" t="s">
        <v>23</v>
      </c>
      <c r="T839" s="52" t="str">
        <f>IF(M839="","",M839/VLOOKUP(A839,'Table 1'!$A$3:$E$999,5,FALSE))</f>
        <v/>
      </c>
    </row>
    <row r="840" spans="1:20" s="139" customFormat="1" x14ac:dyDescent="0.2">
      <c r="A840" s="30" t="str">
        <f t="shared" ref="A840" si="3968">IF(A837="","",A837)</f>
        <v/>
      </c>
      <c r="B840" s="30"/>
      <c r="C840" s="30" t="str">
        <f>IF(A840="","",LOOKUP(A840,'Table 1'!$A$3:$A$9999,'Table 1'!$I$3:$I$9999))</f>
        <v/>
      </c>
      <c r="D840" s="121"/>
      <c r="E840" s="68" t="s">
        <v>23</v>
      </c>
      <c r="F840" s="80"/>
      <c r="G840" s="71" t="str">
        <f t="shared" si="3754"/>
        <v/>
      </c>
      <c r="H840" s="77" t="str">
        <f t="shared" ref="H840" si="3969">IF(D840="","",AVERAGE(D837:D841))</f>
        <v/>
      </c>
      <c r="I840" s="94" t="str">
        <f t="shared" ref="I840" si="3970">IF(D840="","",_xlfn.STDEV.S(D837:D841))</f>
        <v/>
      </c>
      <c r="J840" s="77" t="str">
        <f t="shared" si="3757"/>
        <v/>
      </c>
      <c r="K840" s="132" t="str">
        <f>IF(D840="","",D840*'Table 2'!D840)</f>
        <v/>
      </c>
      <c r="L840" s="68" t="s">
        <v>23</v>
      </c>
      <c r="M840" s="135" t="str">
        <f>IF(D840="","",F840*'Table 2'!D840)</f>
        <v/>
      </c>
      <c r="N840" s="71" t="str">
        <f t="shared" si="3758"/>
        <v/>
      </c>
      <c r="O840" s="14" t="str">
        <f t="shared" ref="O840" si="3971">IF(D840="","",AVERAGE(K837:K841))</f>
        <v/>
      </c>
      <c r="P840" s="73" t="str">
        <f t="shared" ref="P840" si="3972">IF(D840="","",_xlfn.STDEV.S(K837:K841))</f>
        <v/>
      </c>
      <c r="Q840" s="9" t="str">
        <f t="shared" si="3761"/>
        <v/>
      </c>
      <c r="R840" s="126" t="str">
        <f>IF(K840="","",K840/VLOOKUP('Table 3'!A840,'Table 1'!$A$3:$E$999,5,FALSE))</f>
        <v/>
      </c>
      <c r="S840" s="58" t="s">
        <v>23</v>
      </c>
      <c r="T840" s="52" t="str">
        <f>IF(M840="","",M840/VLOOKUP(A840,'Table 1'!$A$3:$E$999,5,FALSE))</f>
        <v/>
      </c>
    </row>
    <row r="841" spans="1:20" s="139" customFormat="1" ht="16" thickBot="1" x14ac:dyDescent="0.25">
      <c r="A841" s="29" t="str">
        <f t="shared" ref="A841" si="3973">IF(A837="","",A837)</f>
        <v/>
      </c>
      <c r="B841" s="29"/>
      <c r="C841" s="29" t="str">
        <f>IF(A841="","",LOOKUP(A841,'Table 1'!$A$3:$A$9999,'Table 1'!$I$3:$I$9999))</f>
        <v/>
      </c>
      <c r="D841" s="122"/>
      <c r="E841" s="67" t="s">
        <v>23</v>
      </c>
      <c r="F841" s="81"/>
      <c r="G841" s="72" t="str">
        <f t="shared" si="3754"/>
        <v/>
      </c>
      <c r="H841" s="78" t="str">
        <f t="shared" ref="H841" si="3974">IF(D841="","",AVERAGE(D837:D841))</f>
        <v/>
      </c>
      <c r="I841" s="93" t="str">
        <f t="shared" ref="I841" si="3975">IF(D841="","",_xlfn.STDEV.S(D837:D841))</f>
        <v/>
      </c>
      <c r="J841" s="78" t="str">
        <f t="shared" si="3757"/>
        <v/>
      </c>
      <c r="K841" s="133" t="str">
        <f>IF(D841="","",D841*'Table 2'!D841)</f>
        <v/>
      </c>
      <c r="L841" s="67" t="s">
        <v>23</v>
      </c>
      <c r="M841" s="136" t="str">
        <f>IF(D841="","",F841*'Table 2'!D841)</f>
        <v/>
      </c>
      <c r="N841" s="72" t="str">
        <f t="shared" si="3758"/>
        <v/>
      </c>
      <c r="O841" s="13" t="str">
        <f t="shared" ref="O841" si="3976">IF(D841="","",AVERAGE(K837:K841))</f>
        <v/>
      </c>
      <c r="P841" s="74" t="str">
        <f t="shared" ref="P841" si="3977">IF(D841="","",_xlfn.STDEV.S(K837:K841))</f>
        <v/>
      </c>
      <c r="Q841" s="8" t="str">
        <f t="shared" si="3761"/>
        <v/>
      </c>
      <c r="R841" s="127" t="str">
        <f>IF(K841="","",K841/VLOOKUP('Table 3'!A841,'Table 1'!$A$3:$E$999,5,FALSE))</f>
        <v/>
      </c>
      <c r="S841" s="57" t="s">
        <v>23</v>
      </c>
      <c r="T841" s="51" t="str">
        <f>IF(M841="","",M841/VLOOKUP(A841,'Table 1'!$A$3:$E$999,5,FALSE))</f>
        <v/>
      </c>
    </row>
    <row r="842" spans="1:20" s="139" customFormat="1" x14ac:dyDescent="0.2">
      <c r="A842" s="113"/>
      <c r="B842" s="113"/>
      <c r="C842" s="31" t="str">
        <f>IF(A842="","",LOOKUP(A842,'Table 1'!$A$3:$A$9999,'Table 1'!$I$3:$I$9999))</f>
        <v/>
      </c>
      <c r="D842" s="120"/>
      <c r="E842" s="66" t="s">
        <v>23</v>
      </c>
      <c r="F842" s="79"/>
      <c r="G842" s="70" t="str">
        <f t="shared" si="3754"/>
        <v/>
      </c>
      <c r="H842" s="76" t="str">
        <f t="shared" ref="H842" si="3978">IF(D842="","",AVERAGE(D842:D846))</f>
        <v/>
      </c>
      <c r="I842" s="76" t="str">
        <f t="shared" ref="I842" si="3979">IF(D842="","",_xlfn.STDEV.S(D842:D846))</f>
        <v/>
      </c>
      <c r="J842" s="76" t="str">
        <f t="shared" si="3757"/>
        <v/>
      </c>
      <c r="K842" s="131" t="str">
        <f>IF(D842="","",D842*'Table 2'!D842)</f>
        <v/>
      </c>
      <c r="L842" s="66" t="s">
        <v>23</v>
      </c>
      <c r="M842" s="134" t="str">
        <f>IF(D842="","",F842*'Table 2'!D842)</f>
        <v/>
      </c>
      <c r="N842" s="70" t="str">
        <f t="shared" si="3758"/>
        <v/>
      </c>
      <c r="O842" s="15" t="str">
        <f t="shared" ref="O842" si="3980">IF(D842="","",AVERAGE(K842:K846))</f>
        <v/>
      </c>
      <c r="P842" s="15" t="str">
        <f t="shared" ref="P842" si="3981">IF(D842="","",_xlfn.STDEV.S(K842:K846))</f>
        <v/>
      </c>
      <c r="Q842" s="10" t="str">
        <f t="shared" si="3761"/>
        <v/>
      </c>
      <c r="R842" s="137" t="str">
        <f>IF(K842="","",K842/VLOOKUP('Table 3'!A842,'Table 1'!$A$3:$E$999,5,FALSE))</f>
        <v/>
      </c>
      <c r="S842" s="59" t="s">
        <v>23</v>
      </c>
      <c r="T842" s="53" t="str">
        <f>IF(M842="","",M842/VLOOKUP(A842,'Table 1'!$A$3:$E$999,5,FALSE))</f>
        <v/>
      </c>
    </row>
    <row r="843" spans="1:20" s="139" customFormat="1" x14ac:dyDescent="0.2">
      <c r="A843" s="30" t="str">
        <f t="shared" ref="A843" si="3982">IF(A842="","",A842)</f>
        <v/>
      </c>
      <c r="B843" s="30"/>
      <c r="C843" s="30" t="str">
        <f>IF(A843="","",LOOKUP(A843,'Table 1'!$A$3:$A$9999,'Table 1'!$I$3:$I$9999))</f>
        <v/>
      </c>
      <c r="D843" s="121"/>
      <c r="E843" s="68" t="s">
        <v>23</v>
      </c>
      <c r="F843" s="80"/>
      <c r="G843" s="71" t="str">
        <f t="shared" si="3754"/>
        <v/>
      </c>
      <c r="H843" s="77" t="str">
        <f t="shared" ref="H843" si="3983">IF(D843="","",AVERAGE(D842:D846))</f>
        <v/>
      </c>
      <c r="I843" s="94" t="str">
        <f t="shared" ref="I843" si="3984">IF(D843="","",_xlfn.STDEV.S(D842:D846))</f>
        <v/>
      </c>
      <c r="J843" s="77" t="str">
        <f t="shared" si="3757"/>
        <v/>
      </c>
      <c r="K843" s="132" t="str">
        <f>IF(D843="","",D843*'Table 2'!D843)</f>
        <v/>
      </c>
      <c r="L843" s="68" t="s">
        <v>23</v>
      </c>
      <c r="M843" s="135" t="str">
        <f>IF(D843="","",F843*'Table 2'!D843)</f>
        <v/>
      </c>
      <c r="N843" s="71" t="str">
        <f t="shared" si="3758"/>
        <v/>
      </c>
      <c r="O843" s="14" t="str">
        <f t="shared" ref="O843" si="3985">IF(D843="","",AVERAGE(K842:K846))</f>
        <v/>
      </c>
      <c r="P843" s="73" t="str">
        <f t="shared" ref="P843" si="3986">IF(D843="","",_xlfn.STDEV.S(K842:K846))</f>
        <v/>
      </c>
      <c r="Q843" s="9" t="str">
        <f t="shared" si="3761"/>
        <v/>
      </c>
      <c r="R843" s="126" t="str">
        <f>IF(K843="","",K843/VLOOKUP('Table 3'!A843,'Table 1'!$A$3:$E$999,5,FALSE))</f>
        <v/>
      </c>
      <c r="S843" s="58" t="s">
        <v>23</v>
      </c>
      <c r="T843" s="52" t="str">
        <f>IF(M843="","",M843/VLOOKUP(A843,'Table 1'!$A$3:$E$999,5,FALSE))</f>
        <v/>
      </c>
    </row>
    <row r="844" spans="1:20" s="139" customFormat="1" x14ac:dyDescent="0.2">
      <c r="A844" s="30" t="str">
        <f t="shared" ref="A844" si="3987">IF(A842="","",A842)</f>
        <v/>
      </c>
      <c r="B844" s="30"/>
      <c r="C844" s="30" t="str">
        <f>IF(A844="","",LOOKUP(A844,'Table 1'!$A$3:$A$9999,'Table 1'!$I$3:$I$9999))</f>
        <v/>
      </c>
      <c r="D844" s="121"/>
      <c r="E844" s="68" t="s">
        <v>23</v>
      </c>
      <c r="F844" s="80"/>
      <c r="G844" s="71" t="str">
        <f t="shared" si="3754"/>
        <v/>
      </c>
      <c r="H844" s="77" t="str">
        <f t="shared" ref="H844" si="3988">IF(D844="","",AVERAGE(D842:D846))</f>
        <v/>
      </c>
      <c r="I844" s="94" t="str">
        <f t="shared" ref="I844" si="3989">IF(D844="","",_xlfn.STDEV.S(D842:D846))</f>
        <v/>
      </c>
      <c r="J844" s="77" t="str">
        <f t="shared" si="3757"/>
        <v/>
      </c>
      <c r="K844" s="132" t="str">
        <f>IF(D844="","",D844*'Table 2'!D844)</f>
        <v/>
      </c>
      <c r="L844" s="68" t="s">
        <v>23</v>
      </c>
      <c r="M844" s="135" t="str">
        <f>IF(D844="","",F844*'Table 2'!D844)</f>
        <v/>
      </c>
      <c r="N844" s="71" t="str">
        <f t="shared" si="3758"/>
        <v/>
      </c>
      <c r="O844" s="14" t="str">
        <f t="shared" ref="O844" si="3990">IF(D844="","",AVERAGE(K842:K846))</f>
        <v/>
      </c>
      <c r="P844" s="73" t="str">
        <f t="shared" ref="P844" si="3991">IF(D844="","",_xlfn.STDEV.S(K842:K846))</f>
        <v/>
      </c>
      <c r="Q844" s="9" t="str">
        <f t="shared" si="3761"/>
        <v/>
      </c>
      <c r="R844" s="126" t="str">
        <f>IF(K844="","",K844/VLOOKUP('Table 3'!A844,'Table 1'!$A$3:$E$999,5,FALSE))</f>
        <v/>
      </c>
      <c r="S844" s="58" t="s">
        <v>23</v>
      </c>
      <c r="T844" s="52" t="str">
        <f>IF(M844="","",M844/VLOOKUP(A844,'Table 1'!$A$3:$E$999,5,FALSE))</f>
        <v/>
      </c>
    </row>
    <row r="845" spans="1:20" s="139" customFormat="1" x14ac:dyDescent="0.2">
      <c r="A845" s="30" t="str">
        <f t="shared" ref="A845" si="3992">IF(A842="","",A842)</f>
        <v/>
      </c>
      <c r="B845" s="30"/>
      <c r="C845" s="30" t="str">
        <f>IF(A845="","",LOOKUP(A845,'Table 1'!$A$3:$A$9999,'Table 1'!$I$3:$I$9999))</f>
        <v/>
      </c>
      <c r="D845" s="121"/>
      <c r="E845" s="68" t="s">
        <v>23</v>
      </c>
      <c r="F845" s="80"/>
      <c r="G845" s="71" t="str">
        <f t="shared" si="3754"/>
        <v/>
      </c>
      <c r="H845" s="77" t="str">
        <f t="shared" ref="H845" si="3993">IF(D845="","",AVERAGE(D842:D846))</f>
        <v/>
      </c>
      <c r="I845" s="94" t="str">
        <f t="shared" ref="I845" si="3994">IF(D845="","",_xlfn.STDEV.S(D842:D846))</f>
        <v/>
      </c>
      <c r="J845" s="77" t="str">
        <f t="shared" si="3757"/>
        <v/>
      </c>
      <c r="K845" s="132" t="str">
        <f>IF(D845="","",D845*'Table 2'!D845)</f>
        <v/>
      </c>
      <c r="L845" s="68" t="s">
        <v>23</v>
      </c>
      <c r="M845" s="135" t="str">
        <f>IF(D845="","",F845*'Table 2'!D845)</f>
        <v/>
      </c>
      <c r="N845" s="71" t="str">
        <f t="shared" si="3758"/>
        <v/>
      </c>
      <c r="O845" s="14" t="str">
        <f t="shared" ref="O845" si="3995">IF(D845="","",AVERAGE(K842:K846))</f>
        <v/>
      </c>
      <c r="P845" s="73" t="str">
        <f t="shared" ref="P845" si="3996">IF(D845="","",_xlfn.STDEV.S(K842:K846))</f>
        <v/>
      </c>
      <c r="Q845" s="9" t="str">
        <f t="shared" si="3761"/>
        <v/>
      </c>
      <c r="R845" s="126" t="str">
        <f>IF(K845="","",K845/VLOOKUP('Table 3'!A845,'Table 1'!$A$3:$E$999,5,FALSE))</f>
        <v/>
      </c>
      <c r="S845" s="58" t="s">
        <v>23</v>
      </c>
      <c r="T845" s="52" t="str">
        <f>IF(M845="","",M845/VLOOKUP(A845,'Table 1'!$A$3:$E$999,5,FALSE))</f>
        <v/>
      </c>
    </row>
    <row r="846" spans="1:20" s="139" customFormat="1" ht="16" thickBot="1" x14ac:dyDescent="0.25">
      <c r="A846" s="29" t="str">
        <f t="shared" ref="A846" si="3997">IF(A842="","",A842)</f>
        <v/>
      </c>
      <c r="B846" s="29"/>
      <c r="C846" s="29" t="str">
        <f>IF(A846="","",LOOKUP(A846,'Table 1'!$A$3:$A$9999,'Table 1'!$I$3:$I$9999))</f>
        <v/>
      </c>
      <c r="D846" s="122"/>
      <c r="E846" s="67" t="s">
        <v>23</v>
      </c>
      <c r="F846" s="81"/>
      <c r="G846" s="72" t="str">
        <f t="shared" si="3754"/>
        <v/>
      </c>
      <c r="H846" s="78" t="str">
        <f t="shared" ref="H846" si="3998">IF(D846="","",AVERAGE(D842:D846))</f>
        <v/>
      </c>
      <c r="I846" s="93" t="str">
        <f t="shared" ref="I846" si="3999">IF(D846="","",_xlfn.STDEV.S(D842:D846))</f>
        <v/>
      </c>
      <c r="J846" s="78" t="str">
        <f t="shared" si="3757"/>
        <v/>
      </c>
      <c r="K846" s="133" t="str">
        <f>IF(D846="","",D846*'Table 2'!D846)</f>
        <v/>
      </c>
      <c r="L846" s="67" t="s">
        <v>23</v>
      </c>
      <c r="M846" s="136" t="str">
        <f>IF(D846="","",F846*'Table 2'!D846)</f>
        <v/>
      </c>
      <c r="N846" s="72" t="str">
        <f t="shared" si="3758"/>
        <v/>
      </c>
      <c r="O846" s="13" t="str">
        <f t="shared" ref="O846" si="4000">IF(D846="","",AVERAGE(K842:K846))</f>
        <v/>
      </c>
      <c r="P846" s="74" t="str">
        <f t="shared" ref="P846" si="4001">IF(D846="","",_xlfn.STDEV.S(K842:K846))</f>
        <v/>
      </c>
      <c r="Q846" s="8" t="str">
        <f t="shared" si="3761"/>
        <v/>
      </c>
      <c r="R846" s="127" t="str">
        <f>IF(K846="","",K846/VLOOKUP('Table 3'!A846,'Table 1'!$A$3:$E$999,5,FALSE))</f>
        <v/>
      </c>
      <c r="S846" s="57" t="s">
        <v>23</v>
      </c>
      <c r="T846" s="51" t="str">
        <f>IF(M846="","",M846/VLOOKUP(A846,'Table 1'!$A$3:$E$999,5,FALSE))</f>
        <v/>
      </c>
    </row>
    <row r="847" spans="1:20" s="139" customFormat="1" x14ac:dyDescent="0.2">
      <c r="A847" s="113"/>
      <c r="B847" s="113"/>
      <c r="C847" s="31" t="str">
        <f>IF(A847="","",LOOKUP(A847,'Table 1'!$A$3:$A$9999,'Table 1'!$I$3:$I$9999))</f>
        <v/>
      </c>
      <c r="D847" s="120"/>
      <c r="E847" s="66" t="s">
        <v>23</v>
      </c>
      <c r="F847" s="79"/>
      <c r="G847" s="70" t="str">
        <f t="shared" si="3754"/>
        <v/>
      </c>
      <c r="H847" s="76" t="str">
        <f t="shared" ref="H847" si="4002">IF(D847="","",AVERAGE(D847:D851))</f>
        <v/>
      </c>
      <c r="I847" s="76" t="str">
        <f t="shared" ref="I847" si="4003">IF(D847="","",_xlfn.STDEV.S(D847:D851))</f>
        <v/>
      </c>
      <c r="J847" s="76" t="str">
        <f t="shared" si="3757"/>
        <v/>
      </c>
      <c r="K847" s="131" t="str">
        <f>IF(D847="","",D847*'Table 2'!D847)</f>
        <v/>
      </c>
      <c r="L847" s="66" t="s">
        <v>23</v>
      </c>
      <c r="M847" s="134" t="str">
        <f>IF(D847="","",F847*'Table 2'!D847)</f>
        <v/>
      </c>
      <c r="N847" s="70" t="str">
        <f t="shared" si="3758"/>
        <v/>
      </c>
      <c r="O847" s="15" t="str">
        <f t="shared" ref="O847" si="4004">IF(D847="","",AVERAGE(K847:K851))</f>
        <v/>
      </c>
      <c r="P847" s="15" t="str">
        <f t="shared" ref="P847" si="4005">IF(D847="","",_xlfn.STDEV.S(K847:K851))</f>
        <v/>
      </c>
      <c r="Q847" s="10" t="str">
        <f t="shared" si="3761"/>
        <v/>
      </c>
      <c r="R847" s="137" t="str">
        <f>IF(K847="","",K847/VLOOKUP('Table 3'!A847,'Table 1'!$A$3:$E$999,5,FALSE))</f>
        <v/>
      </c>
      <c r="S847" s="59" t="s">
        <v>23</v>
      </c>
      <c r="T847" s="53" t="str">
        <f>IF(M847="","",M847/VLOOKUP(A847,'Table 1'!$A$3:$E$999,5,FALSE))</f>
        <v/>
      </c>
    </row>
    <row r="848" spans="1:20" s="139" customFormat="1" x14ac:dyDescent="0.2">
      <c r="A848" s="30" t="str">
        <f t="shared" ref="A848" si="4006">IF(A847="","",A847)</f>
        <v/>
      </c>
      <c r="B848" s="30"/>
      <c r="C848" s="30" t="str">
        <f>IF(A848="","",LOOKUP(A848,'Table 1'!$A$3:$A$9999,'Table 1'!$I$3:$I$9999))</f>
        <v/>
      </c>
      <c r="D848" s="121"/>
      <c r="E848" s="68" t="s">
        <v>23</v>
      </c>
      <c r="F848" s="80"/>
      <c r="G848" s="71" t="str">
        <f t="shared" si="3754"/>
        <v/>
      </c>
      <c r="H848" s="77" t="str">
        <f t="shared" ref="H848" si="4007">IF(D848="","",AVERAGE(D847:D851))</f>
        <v/>
      </c>
      <c r="I848" s="94" t="str">
        <f t="shared" ref="I848" si="4008">IF(D848="","",_xlfn.STDEV.S(D847:D851))</f>
        <v/>
      </c>
      <c r="J848" s="77" t="str">
        <f t="shared" si="3757"/>
        <v/>
      </c>
      <c r="K848" s="132" t="str">
        <f>IF(D848="","",D848*'Table 2'!D848)</f>
        <v/>
      </c>
      <c r="L848" s="68" t="s">
        <v>23</v>
      </c>
      <c r="M848" s="135" t="str">
        <f>IF(D848="","",F848*'Table 2'!D848)</f>
        <v/>
      </c>
      <c r="N848" s="71" t="str">
        <f t="shared" si="3758"/>
        <v/>
      </c>
      <c r="O848" s="14" t="str">
        <f t="shared" ref="O848" si="4009">IF(D848="","",AVERAGE(K847:K851))</f>
        <v/>
      </c>
      <c r="P848" s="73" t="str">
        <f t="shared" ref="P848" si="4010">IF(D848="","",_xlfn.STDEV.S(K847:K851))</f>
        <v/>
      </c>
      <c r="Q848" s="9" t="str">
        <f t="shared" si="3761"/>
        <v/>
      </c>
      <c r="R848" s="126" t="str">
        <f>IF(K848="","",K848/VLOOKUP('Table 3'!A848,'Table 1'!$A$3:$E$999,5,FALSE))</f>
        <v/>
      </c>
      <c r="S848" s="58" t="s">
        <v>23</v>
      </c>
      <c r="T848" s="52" t="str">
        <f>IF(M848="","",M848/VLOOKUP(A848,'Table 1'!$A$3:$E$999,5,FALSE))</f>
        <v/>
      </c>
    </row>
    <row r="849" spans="1:20" s="139" customFormat="1" x14ac:dyDescent="0.2">
      <c r="A849" s="30" t="str">
        <f t="shared" ref="A849" si="4011">IF(A847="","",A847)</f>
        <v/>
      </c>
      <c r="B849" s="30"/>
      <c r="C849" s="30" t="str">
        <f>IF(A849="","",LOOKUP(A849,'Table 1'!$A$3:$A$9999,'Table 1'!$I$3:$I$9999))</f>
        <v/>
      </c>
      <c r="D849" s="121"/>
      <c r="E849" s="68" t="s">
        <v>23</v>
      </c>
      <c r="F849" s="80"/>
      <c r="G849" s="71" t="str">
        <f t="shared" si="3754"/>
        <v/>
      </c>
      <c r="H849" s="77" t="str">
        <f t="shared" ref="H849" si="4012">IF(D849="","",AVERAGE(D847:D851))</f>
        <v/>
      </c>
      <c r="I849" s="94" t="str">
        <f t="shared" ref="I849" si="4013">IF(D849="","",_xlfn.STDEV.S(D847:D851))</f>
        <v/>
      </c>
      <c r="J849" s="77" t="str">
        <f t="shared" si="3757"/>
        <v/>
      </c>
      <c r="K849" s="132" t="str">
        <f>IF(D849="","",D849*'Table 2'!D849)</f>
        <v/>
      </c>
      <c r="L849" s="68" t="s">
        <v>23</v>
      </c>
      <c r="M849" s="135" t="str">
        <f>IF(D849="","",F849*'Table 2'!D849)</f>
        <v/>
      </c>
      <c r="N849" s="71" t="str">
        <f t="shared" si="3758"/>
        <v/>
      </c>
      <c r="O849" s="14" t="str">
        <f t="shared" ref="O849" si="4014">IF(D849="","",AVERAGE(K847:K851))</f>
        <v/>
      </c>
      <c r="P849" s="73" t="str">
        <f t="shared" ref="P849" si="4015">IF(D849="","",_xlfn.STDEV.S(K847:K851))</f>
        <v/>
      </c>
      <c r="Q849" s="9" t="str">
        <f t="shared" si="3761"/>
        <v/>
      </c>
      <c r="R849" s="126" t="str">
        <f>IF(K849="","",K849/VLOOKUP('Table 3'!A849,'Table 1'!$A$3:$E$999,5,FALSE))</f>
        <v/>
      </c>
      <c r="S849" s="58" t="s">
        <v>23</v>
      </c>
      <c r="T849" s="52" t="str">
        <f>IF(M849="","",M849/VLOOKUP(A849,'Table 1'!$A$3:$E$999,5,FALSE))</f>
        <v/>
      </c>
    </row>
    <row r="850" spans="1:20" s="139" customFormat="1" x14ac:dyDescent="0.2">
      <c r="A850" s="30" t="str">
        <f t="shared" ref="A850" si="4016">IF(A847="","",A847)</f>
        <v/>
      </c>
      <c r="B850" s="30"/>
      <c r="C850" s="30" t="str">
        <f>IF(A850="","",LOOKUP(A850,'Table 1'!$A$3:$A$9999,'Table 1'!$I$3:$I$9999))</f>
        <v/>
      </c>
      <c r="D850" s="121"/>
      <c r="E850" s="68" t="s">
        <v>23</v>
      </c>
      <c r="F850" s="80"/>
      <c r="G850" s="71" t="str">
        <f t="shared" si="3754"/>
        <v/>
      </c>
      <c r="H850" s="77" t="str">
        <f t="shared" ref="H850" si="4017">IF(D850="","",AVERAGE(D847:D851))</f>
        <v/>
      </c>
      <c r="I850" s="94" t="str">
        <f t="shared" ref="I850" si="4018">IF(D850="","",_xlfn.STDEV.S(D847:D851))</f>
        <v/>
      </c>
      <c r="J850" s="77" t="str">
        <f t="shared" si="3757"/>
        <v/>
      </c>
      <c r="K850" s="132" t="str">
        <f>IF(D850="","",D850*'Table 2'!D850)</f>
        <v/>
      </c>
      <c r="L850" s="68" t="s">
        <v>23</v>
      </c>
      <c r="M850" s="135" t="str">
        <f>IF(D850="","",F850*'Table 2'!D850)</f>
        <v/>
      </c>
      <c r="N850" s="71" t="str">
        <f t="shared" si="3758"/>
        <v/>
      </c>
      <c r="O850" s="14" t="str">
        <f t="shared" ref="O850" si="4019">IF(D850="","",AVERAGE(K847:K851))</f>
        <v/>
      </c>
      <c r="P850" s="73" t="str">
        <f t="shared" ref="P850" si="4020">IF(D850="","",_xlfn.STDEV.S(K847:K851))</f>
        <v/>
      </c>
      <c r="Q850" s="9" t="str">
        <f t="shared" si="3761"/>
        <v/>
      </c>
      <c r="R850" s="126" t="str">
        <f>IF(K850="","",K850/VLOOKUP('Table 3'!A850,'Table 1'!$A$3:$E$999,5,FALSE))</f>
        <v/>
      </c>
      <c r="S850" s="58" t="s">
        <v>23</v>
      </c>
      <c r="T850" s="52" t="str">
        <f>IF(M850="","",M850/VLOOKUP(A850,'Table 1'!$A$3:$E$999,5,FALSE))</f>
        <v/>
      </c>
    </row>
    <row r="851" spans="1:20" s="139" customFormat="1" ht="16" thickBot="1" x14ac:dyDescent="0.25">
      <c r="A851" s="29" t="str">
        <f t="shared" ref="A851" si="4021">IF(A847="","",A847)</f>
        <v/>
      </c>
      <c r="B851" s="29"/>
      <c r="C851" s="29" t="str">
        <f>IF(A851="","",LOOKUP(A851,'Table 1'!$A$3:$A$9999,'Table 1'!$I$3:$I$9999))</f>
        <v/>
      </c>
      <c r="D851" s="122"/>
      <c r="E851" s="67" t="s">
        <v>23</v>
      </c>
      <c r="F851" s="81"/>
      <c r="G851" s="72" t="str">
        <f t="shared" si="3754"/>
        <v/>
      </c>
      <c r="H851" s="78" t="str">
        <f t="shared" ref="H851" si="4022">IF(D851="","",AVERAGE(D847:D851))</f>
        <v/>
      </c>
      <c r="I851" s="93" t="str">
        <f t="shared" ref="I851" si="4023">IF(D851="","",_xlfn.STDEV.S(D847:D851))</f>
        <v/>
      </c>
      <c r="J851" s="78" t="str">
        <f t="shared" si="3757"/>
        <v/>
      </c>
      <c r="K851" s="133" t="str">
        <f>IF(D851="","",D851*'Table 2'!D851)</f>
        <v/>
      </c>
      <c r="L851" s="67" t="s">
        <v>23</v>
      </c>
      <c r="M851" s="136" t="str">
        <f>IF(D851="","",F851*'Table 2'!D851)</f>
        <v/>
      </c>
      <c r="N851" s="72" t="str">
        <f t="shared" si="3758"/>
        <v/>
      </c>
      <c r="O851" s="13" t="str">
        <f t="shared" ref="O851" si="4024">IF(D851="","",AVERAGE(K847:K851))</f>
        <v/>
      </c>
      <c r="P851" s="74" t="str">
        <f t="shared" ref="P851" si="4025">IF(D851="","",_xlfn.STDEV.S(K847:K851))</f>
        <v/>
      </c>
      <c r="Q851" s="8" t="str">
        <f t="shared" si="3761"/>
        <v/>
      </c>
      <c r="R851" s="127" t="str">
        <f>IF(K851="","",K851/VLOOKUP('Table 3'!A851,'Table 1'!$A$3:$E$999,5,FALSE))</f>
        <v/>
      </c>
      <c r="S851" s="57" t="s">
        <v>23</v>
      </c>
      <c r="T851" s="51" t="str">
        <f>IF(M851="","",M851/VLOOKUP(A851,'Table 1'!$A$3:$E$999,5,FALSE))</f>
        <v/>
      </c>
    </row>
    <row r="852" spans="1:20" s="139" customFormat="1" x14ac:dyDescent="0.2">
      <c r="A852" s="113"/>
      <c r="B852" s="113"/>
      <c r="C852" s="31" t="str">
        <f>IF(A852="","",LOOKUP(A852,'Table 1'!$A$3:$A$9999,'Table 1'!$I$3:$I$9999))</f>
        <v/>
      </c>
      <c r="D852" s="120"/>
      <c r="E852" s="66" t="s">
        <v>23</v>
      </c>
      <c r="F852" s="79"/>
      <c r="G852" s="70" t="str">
        <f t="shared" si="3754"/>
        <v/>
      </c>
      <c r="H852" s="76" t="str">
        <f t="shared" ref="H852" si="4026">IF(D852="","",AVERAGE(D852:D856))</f>
        <v/>
      </c>
      <c r="I852" s="76" t="str">
        <f t="shared" ref="I852" si="4027">IF(D852="","",_xlfn.STDEV.S(D852:D856))</f>
        <v/>
      </c>
      <c r="J852" s="76" t="str">
        <f t="shared" si="3757"/>
        <v/>
      </c>
      <c r="K852" s="131" t="str">
        <f>IF(D852="","",D852*'Table 2'!D852)</f>
        <v/>
      </c>
      <c r="L852" s="66" t="s">
        <v>23</v>
      </c>
      <c r="M852" s="134" t="str">
        <f>IF(D852="","",F852*'Table 2'!D852)</f>
        <v/>
      </c>
      <c r="N852" s="70" t="str">
        <f t="shared" si="3758"/>
        <v/>
      </c>
      <c r="O852" s="15" t="str">
        <f t="shared" ref="O852" si="4028">IF(D852="","",AVERAGE(K852:K856))</f>
        <v/>
      </c>
      <c r="P852" s="15" t="str">
        <f t="shared" ref="P852" si="4029">IF(D852="","",_xlfn.STDEV.S(K852:K856))</f>
        <v/>
      </c>
      <c r="Q852" s="10" t="str">
        <f t="shared" si="3761"/>
        <v/>
      </c>
      <c r="R852" s="137" t="str">
        <f>IF(K852="","",K852/VLOOKUP('Table 3'!A852,'Table 1'!$A$3:$E$999,5,FALSE))</f>
        <v/>
      </c>
      <c r="S852" s="59" t="s">
        <v>23</v>
      </c>
      <c r="T852" s="53" t="str">
        <f>IF(M852="","",M852/VLOOKUP(A852,'Table 1'!$A$3:$E$999,5,FALSE))</f>
        <v/>
      </c>
    </row>
    <row r="853" spans="1:20" s="139" customFormat="1" x14ac:dyDescent="0.2">
      <c r="A853" s="30" t="str">
        <f t="shared" ref="A853" si="4030">IF(A852="","",A852)</f>
        <v/>
      </c>
      <c r="B853" s="30"/>
      <c r="C853" s="30" t="str">
        <f>IF(A853="","",LOOKUP(A853,'Table 1'!$A$3:$A$9999,'Table 1'!$I$3:$I$9999))</f>
        <v/>
      </c>
      <c r="D853" s="121"/>
      <c r="E853" s="68" t="s">
        <v>23</v>
      </c>
      <c r="F853" s="80"/>
      <c r="G853" s="71" t="str">
        <f t="shared" si="3754"/>
        <v/>
      </c>
      <c r="H853" s="77" t="str">
        <f t="shared" ref="H853" si="4031">IF(D853="","",AVERAGE(D852:D856))</f>
        <v/>
      </c>
      <c r="I853" s="94" t="str">
        <f t="shared" ref="I853" si="4032">IF(D853="","",_xlfn.STDEV.S(D852:D856))</f>
        <v/>
      </c>
      <c r="J853" s="77" t="str">
        <f t="shared" si="3757"/>
        <v/>
      </c>
      <c r="K853" s="132" t="str">
        <f>IF(D853="","",D853*'Table 2'!D853)</f>
        <v/>
      </c>
      <c r="L853" s="68" t="s">
        <v>23</v>
      </c>
      <c r="M853" s="135" t="str">
        <f>IF(D853="","",F853*'Table 2'!D853)</f>
        <v/>
      </c>
      <c r="N853" s="71" t="str">
        <f t="shared" si="3758"/>
        <v/>
      </c>
      <c r="O853" s="14" t="str">
        <f t="shared" ref="O853" si="4033">IF(D853="","",AVERAGE(K852:K856))</f>
        <v/>
      </c>
      <c r="P853" s="73" t="str">
        <f t="shared" ref="P853" si="4034">IF(D853="","",_xlfn.STDEV.S(K852:K856))</f>
        <v/>
      </c>
      <c r="Q853" s="9" t="str">
        <f t="shared" si="3761"/>
        <v/>
      </c>
      <c r="R853" s="126" t="str">
        <f>IF(K853="","",K853/VLOOKUP('Table 3'!A853,'Table 1'!$A$3:$E$999,5,FALSE))</f>
        <v/>
      </c>
      <c r="S853" s="58" t="s">
        <v>23</v>
      </c>
      <c r="T853" s="52" t="str">
        <f>IF(M853="","",M853/VLOOKUP(A853,'Table 1'!$A$3:$E$999,5,FALSE))</f>
        <v/>
      </c>
    </row>
    <row r="854" spans="1:20" s="139" customFormat="1" x14ac:dyDescent="0.2">
      <c r="A854" s="30" t="str">
        <f t="shared" ref="A854" si="4035">IF(A852="","",A852)</f>
        <v/>
      </c>
      <c r="B854" s="30"/>
      <c r="C854" s="30" t="str">
        <f>IF(A854="","",LOOKUP(A854,'Table 1'!$A$3:$A$9999,'Table 1'!$I$3:$I$9999))</f>
        <v/>
      </c>
      <c r="D854" s="121"/>
      <c r="E854" s="68" t="s">
        <v>23</v>
      </c>
      <c r="F854" s="80"/>
      <c r="G854" s="71" t="str">
        <f t="shared" si="3754"/>
        <v/>
      </c>
      <c r="H854" s="77" t="str">
        <f t="shared" ref="H854" si="4036">IF(D854="","",AVERAGE(D852:D856))</f>
        <v/>
      </c>
      <c r="I854" s="94" t="str">
        <f t="shared" ref="I854" si="4037">IF(D854="","",_xlfn.STDEV.S(D852:D856))</f>
        <v/>
      </c>
      <c r="J854" s="77" t="str">
        <f t="shared" si="3757"/>
        <v/>
      </c>
      <c r="K854" s="132" t="str">
        <f>IF(D854="","",D854*'Table 2'!D854)</f>
        <v/>
      </c>
      <c r="L854" s="68" t="s">
        <v>23</v>
      </c>
      <c r="M854" s="135" t="str">
        <f>IF(D854="","",F854*'Table 2'!D854)</f>
        <v/>
      </c>
      <c r="N854" s="71" t="str">
        <f t="shared" si="3758"/>
        <v/>
      </c>
      <c r="O854" s="14" t="str">
        <f t="shared" ref="O854" si="4038">IF(D854="","",AVERAGE(K852:K856))</f>
        <v/>
      </c>
      <c r="P854" s="73" t="str">
        <f t="shared" ref="P854" si="4039">IF(D854="","",_xlfn.STDEV.S(K852:K856))</f>
        <v/>
      </c>
      <c r="Q854" s="9" t="str">
        <f t="shared" si="3761"/>
        <v/>
      </c>
      <c r="R854" s="126" t="str">
        <f>IF(K854="","",K854/VLOOKUP('Table 3'!A854,'Table 1'!$A$3:$E$999,5,FALSE))</f>
        <v/>
      </c>
      <c r="S854" s="58" t="s">
        <v>23</v>
      </c>
      <c r="T854" s="52" t="str">
        <f>IF(M854="","",M854/VLOOKUP(A854,'Table 1'!$A$3:$E$999,5,FALSE))</f>
        <v/>
      </c>
    </row>
    <row r="855" spans="1:20" s="139" customFormat="1" x14ac:dyDescent="0.2">
      <c r="A855" s="30" t="str">
        <f t="shared" ref="A855" si="4040">IF(A852="","",A852)</f>
        <v/>
      </c>
      <c r="B855" s="30"/>
      <c r="C855" s="30" t="str">
        <f>IF(A855="","",LOOKUP(A855,'Table 1'!$A$3:$A$9999,'Table 1'!$I$3:$I$9999))</f>
        <v/>
      </c>
      <c r="D855" s="121"/>
      <c r="E855" s="68" t="s">
        <v>23</v>
      </c>
      <c r="F855" s="80"/>
      <c r="G855" s="71" t="str">
        <f t="shared" si="3754"/>
        <v/>
      </c>
      <c r="H855" s="77" t="str">
        <f t="shared" ref="H855" si="4041">IF(D855="","",AVERAGE(D852:D856))</f>
        <v/>
      </c>
      <c r="I855" s="94" t="str">
        <f t="shared" ref="I855" si="4042">IF(D855="","",_xlfn.STDEV.S(D852:D856))</f>
        <v/>
      </c>
      <c r="J855" s="77" t="str">
        <f t="shared" si="3757"/>
        <v/>
      </c>
      <c r="K855" s="132" t="str">
        <f>IF(D855="","",D855*'Table 2'!D855)</f>
        <v/>
      </c>
      <c r="L855" s="68" t="s">
        <v>23</v>
      </c>
      <c r="M855" s="135" t="str">
        <f>IF(D855="","",F855*'Table 2'!D855)</f>
        <v/>
      </c>
      <c r="N855" s="71" t="str">
        <f t="shared" si="3758"/>
        <v/>
      </c>
      <c r="O855" s="14" t="str">
        <f t="shared" ref="O855" si="4043">IF(D855="","",AVERAGE(K852:K856))</f>
        <v/>
      </c>
      <c r="P855" s="73" t="str">
        <f t="shared" ref="P855" si="4044">IF(D855="","",_xlfn.STDEV.S(K852:K856))</f>
        <v/>
      </c>
      <c r="Q855" s="9" t="str">
        <f t="shared" si="3761"/>
        <v/>
      </c>
      <c r="R855" s="126" t="str">
        <f>IF(K855="","",K855/VLOOKUP('Table 3'!A855,'Table 1'!$A$3:$E$999,5,FALSE))</f>
        <v/>
      </c>
      <c r="S855" s="58" t="s">
        <v>23</v>
      </c>
      <c r="T855" s="52" t="str">
        <f>IF(M855="","",M855/VLOOKUP(A855,'Table 1'!$A$3:$E$999,5,FALSE))</f>
        <v/>
      </c>
    </row>
    <row r="856" spans="1:20" s="139" customFormat="1" ht="16" thickBot="1" x14ac:dyDescent="0.25">
      <c r="A856" s="29" t="str">
        <f t="shared" ref="A856" si="4045">IF(A852="","",A852)</f>
        <v/>
      </c>
      <c r="B856" s="29"/>
      <c r="C856" s="29" t="str">
        <f>IF(A856="","",LOOKUP(A856,'Table 1'!$A$3:$A$9999,'Table 1'!$I$3:$I$9999))</f>
        <v/>
      </c>
      <c r="D856" s="122"/>
      <c r="E856" s="67" t="s">
        <v>23</v>
      </c>
      <c r="F856" s="81"/>
      <c r="G856" s="72" t="str">
        <f t="shared" si="3754"/>
        <v/>
      </c>
      <c r="H856" s="78" t="str">
        <f t="shared" ref="H856" si="4046">IF(D856="","",AVERAGE(D852:D856))</f>
        <v/>
      </c>
      <c r="I856" s="93" t="str">
        <f t="shared" ref="I856" si="4047">IF(D856="","",_xlfn.STDEV.S(D852:D856))</f>
        <v/>
      </c>
      <c r="J856" s="78" t="str">
        <f t="shared" si="3757"/>
        <v/>
      </c>
      <c r="K856" s="133" t="str">
        <f>IF(D856="","",D856*'Table 2'!D856)</f>
        <v/>
      </c>
      <c r="L856" s="67" t="s">
        <v>23</v>
      </c>
      <c r="M856" s="136" t="str">
        <f>IF(D856="","",F856*'Table 2'!D856)</f>
        <v/>
      </c>
      <c r="N856" s="72" t="str">
        <f t="shared" si="3758"/>
        <v/>
      </c>
      <c r="O856" s="13" t="str">
        <f t="shared" ref="O856" si="4048">IF(D856="","",AVERAGE(K852:K856))</f>
        <v/>
      </c>
      <c r="P856" s="74" t="str">
        <f t="shared" ref="P856" si="4049">IF(D856="","",_xlfn.STDEV.S(K852:K856))</f>
        <v/>
      </c>
      <c r="Q856" s="8" t="str">
        <f t="shared" si="3761"/>
        <v/>
      </c>
      <c r="R856" s="127" t="str">
        <f>IF(K856="","",K856/VLOOKUP('Table 3'!A856,'Table 1'!$A$3:$E$999,5,FALSE))</f>
        <v/>
      </c>
      <c r="S856" s="57" t="s">
        <v>23</v>
      </c>
      <c r="T856" s="51" t="str">
        <f>IF(M856="","",M856/VLOOKUP(A856,'Table 1'!$A$3:$E$999,5,FALSE))</f>
        <v/>
      </c>
    </row>
    <row r="857" spans="1:20" s="139" customFormat="1" x14ac:dyDescent="0.2">
      <c r="A857" s="113"/>
      <c r="B857" s="113"/>
      <c r="C857" s="31" t="str">
        <f>IF(A857="","",LOOKUP(A857,'Table 1'!$A$3:$A$9999,'Table 1'!$I$3:$I$9999))</f>
        <v/>
      </c>
      <c r="D857" s="120"/>
      <c r="E857" s="66" t="s">
        <v>23</v>
      </c>
      <c r="F857" s="79"/>
      <c r="G857" s="70" t="str">
        <f t="shared" si="3754"/>
        <v/>
      </c>
      <c r="H857" s="76" t="str">
        <f t="shared" ref="H857" si="4050">IF(D857="","",AVERAGE(D857:D861))</f>
        <v/>
      </c>
      <c r="I857" s="76" t="str">
        <f t="shared" ref="I857" si="4051">IF(D857="","",_xlfn.STDEV.S(D857:D861))</f>
        <v/>
      </c>
      <c r="J857" s="76" t="str">
        <f t="shared" si="3757"/>
        <v/>
      </c>
      <c r="K857" s="131" t="str">
        <f>IF(D857="","",D857*'Table 2'!D857)</f>
        <v/>
      </c>
      <c r="L857" s="66" t="s">
        <v>23</v>
      </c>
      <c r="M857" s="134" t="str">
        <f>IF(D857="","",F857*'Table 2'!D857)</f>
        <v/>
      </c>
      <c r="N857" s="70" t="str">
        <f t="shared" si="3758"/>
        <v/>
      </c>
      <c r="O857" s="15" t="str">
        <f t="shared" ref="O857" si="4052">IF(D857="","",AVERAGE(K857:K861))</f>
        <v/>
      </c>
      <c r="P857" s="15" t="str">
        <f t="shared" ref="P857" si="4053">IF(D857="","",_xlfn.STDEV.S(K857:K861))</f>
        <v/>
      </c>
      <c r="Q857" s="10" t="str">
        <f t="shared" si="3761"/>
        <v/>
      </c>
      <c r="R857" s="137" t="str">
        <f>IF(K857="","",K857/VLOOKUP('Table 3'!A857,'Table 1'!$A$3:$E$999,5,FALSE))</f>
        <v/>
      </c>
      <c r="S857" s="59" t="s">
        <v>23</v>
      </c>
      <c r="T857" s="53" t="str">
        <f>IF(M857="","",M857/VLOOKUP(A857,'Table 1'!$A$3:$E$999,5,FALSE))</f>
        <v/>
      </c>
    </row>
    <row r="858" spans="1:20" s="139" customFormat="1" x14ac:dyDescent="0.2">
      <c r="A858" s="30" t="str">
        <f t="shared" ref="A858" si="4054">IF(A857="","",A857)</f>
        <v/>
      </c>
      <c r="B858" s="30"/>
      <c r="C858" s="30" t="str">
        <f>IF(A858="","",LOOKUP(A858,'Table 1'!$A$3:$A$9999,'Table 1'!$I$3:$I$9999))</f>
        <v/>
      </c>
      <c r="D858" s="121"/>
      <c r="E858" s="68" t="s">
        <v>23</v>
      </c>
      <c r="F858" s="80"/>
      <c r="G858" s="71" t="str">
        <f t="shared" si="3754"/>
        <v/>
      </c>
      <c r="H858" s="77" t="str">
        <f t="shared" ref="H858" si="4055">IF(D858="","",AVERAGE(D857:D861))</f>
        <v/>
      </c>
      <c r="I858" s="94" t="str">
        <f t="shared" ref="I858" si="4056">IF(D858="","",_xlfn.STDEV.S(D857:D861))</f>
        <v/>
      </c>
      <c r="J858" s="77" t="str">
        <f t="shared" si="3757"/>
        <v/>
      </c>
      <c r="K858" s="132" t="str">
        <f>IF(D858="","",D858*'Table 2'!D858)</f>
        <v/>
      </c>
      <c r="L858" s="68" t="s">
        <v>23</v>
      </c>
      <c r="M858" s="135" t="str">
        <f>IF(D858="","",F858*'Table 2'!D858)</f>
        <v/>
      </c>
      <c r="N858" s="71" t="str">
        <f t="shared" si="3758"/>
        <v/>
      </c>
      <c r="O858" s="14" t="str">
        <f t="shared" ref="O858" si="4057">IF(D858="","",AVERAGE(K857:K861))</f>
        <v/>
      </c>
      <c r="P858" s="73" t="str">
        <f t="shared" ref="P858" si="4058">IF(D858="","",_xlfn.STDEV.S(K857:K861))</f>
        <v/>
      </c>
      <c r="Q858" s="9" t="str">
        <f t="shared" si="3761"/>
        <v/>
      </c>
      <c r="R858" s="126" t="str">
        <f>IF(K858="","",K858/VLOOKUP('Table 3'!A858,'Table 1'!$A$3:$E$999,5,FALSE))</f>
        <v/>
      </c>
      <c r="S858" s="58" t="s">
        <v>23</v>
      </c>
      <c r="T858" s="52" t="str">
        <f>IF(M858="","",M858/VLOOKUP(A858,'Table 1'!$A$3:$E$999,5,FALSE))</f>
        <v/>
      </c>
    </row>
    <row r="859" spans="1:20" s="139" customFormat="1" x14ac:dyDescent="0.2">
      <c r="A859" s="30" t="str">
        <f t="shared" ref="A859" si="4059">IF(A857="","",A857)</f>
        <v/>
      </c>
      <c r="B859" s="30"/>
      <c r="C859" s="30" t="str">
        <f>IF(A859="","",LOOKUP(A859,'Table 1'!$A$3:$A$9999,'Table 1'!$I$3:$I$9999))</f>
        <v/>
      </c>
      <c r="D859" s="121"/>
      <c r="E859" s="68" t="s">
        <v>23</v>
      </c>
      <c r="F859" s="80"/>
      <c r="G859" s="71" t="str">
        <f t="shared" si="3754"/>
        <v/>
      </c>
      <c r="H859" s="77" t="str">
        <f t="shared" ref="H859" si="4060">IF(D859="","",AVERAGE(D857:D861))</f>
        <v/>
      </c>
      <c r="I859" s="94" t="str">
        <f t="shared" ref="I859" si="4061">IF(D859="","",_xlfn.STDEV.S(D857:D861))</f>
        <v/>
      </c>
      <c r="J859" s="77" t="str">
        <f t="shared" si="3757"/>
        <v/>
      </c>
      <c r="K859" s="132" t="str">
        <f>IF(D859="","",D859*'Table 2'!D859)</f>
        <v/>
      </c>
      <c r="L859" s="68" t="s">
        <v>23</v>
      </c>
      <c r="M859" s="135" t="str">
        <f>IF(D859="","",F859*'Table 2'!D859)</f>
        <v/>
      </c>
      <c r="N859" s="71" t="str">
        <f t="shared" si="3758"/>
        <v/>
      </c>
      <c r="O859" s="14" t="str">
        <f t="shared" ref="O859" si="4062">IF(D859="","",AVERAGE(K857:K861))</f>
        <v/>
      </c>
      <c r="P859" s="73" t="str">
        <f t="shared" ref="P859" si="4063">IF(D859="","",_xlfn.STDEV.S(K857:K861))</f>
        <v/>
      </c>
      <c r="Q859" s="9" t="str">
        <f t="shared" si="3761"/>
        <v/>
      </c>
      <c r="R859" s="126" t="str">
        <f>IF(K859="","",K859/VLOOKUP('Table 3'!A859,'Table 1'!$A$3:$E$999,5,FALSE))</f>
        <v/>
      </c>
      <c r="S859" s="58" t="s">
        <v>23</v>
      </c>
      <c r="T859" s="52" t="str">
        <f>IF(M859="","",M859/VLOOKUP(A859,'Table 1'!$A$3:$E$999,5,FALSE))</f>
        <v/>
      </c>
    </row>
    <row r="860" spans="1:20" s="139" customFormat="1" x14ac:dyDescent="0.2">
      <c r="A860" s="30" t="str">
        <f t="shared" ref="A860" si="4064">IF(A857="","",A857)</f>
        <v/>
      </c>
      <c r="B860" s="30"/>
      <c r="C860" s="30" t="str">
        <f>IF(A860="","",LOOKUP(A860,'Table 1'!$A$3:$A$9999,'Table 1'!$I$3:$I$9999))</f>
        <v/>
      </c>
      <c r="D860" s="121"/>
      <c r="E860" s="68" t="s">
        <v>23</v>
      </c>
      <c r="F860" s="80"/>
      <c r="G860" s="71" t="str">
        <f t="shared" ref="G860:G923" si="4065">IF(D860="","",(D860-H860)/H860)</f>
        <v/>
      </c>
      <c r="H860" s="77" t="str">
        <f t="shared" ref="H860" si="4066">IF(D860="","",AVERAGE(D857:D861))</f>
        <v/>
      </c>
      <c r="I860" s="94" t="str">
        <f t="shared" ref="I860" si="4067">IF(D860="","",_xlfn.STDEV.S(D857:D861))</f>
        <v/>
      </c>
      <c r="J860" s="77" t="str">
        <f t="shared" ref="J860:J923" si="4068">IF(D860="","",I860/H860)</f>
        <v/>
      </c>
      <c r="K860" s="132" t="str">
        <f>IF(D860="","",D860*'Table 2'!D860)</f>
        <v/>
      </c>
      <c r="L860" s="68" t="s">
        <v>23</v>
      </c>
      <c r="M860" s="135" t="str">
        <f>IF(D860="","",F860*'Table 2'!D860)</f>
        <v/>
      </c>
      <c r="N860" s="71" t="str">
        <f t="shared" ref="N860:N923" si="4069">IF(D860="","",(K860-O860)/O860)</f>
        <v/>
      </c>
      <c r="O860" s="14" t="str">
        <f t="shared" ref="O860" si="4070">IF(D860="","",AVERAGE(K857:K861))</f>
        <v/>
      </c>
      <c r="P860" s="73" t="str">
        <f t="shared" ref="P860" si="4071">IF(D860="","",_xlfn.STDEV.S(K857:K861))</f>
        <v/>
      </c>
      <c r="Q860" s="9" t="str">
        <f t="shared" ref="Q860:Q923" si="4072">IF(D860="","",P860/O860)</f>
        <v/>
      </c>
      <c r="R860" s="126" t="str">
        <f>IF(K860="","",K860/VLOOKUP('Table 3'!A860,'Table 1'!$A$3:$E$999,5,FALSE))</f>
        <v/>
      </c>
      <c r="S860" s="58" t="s">
        <v>23</v>
      </c>
      <c r="T860" s="52" t="str">
        <f>IF(M860="","",M860/VLOOKUP(A860,'Table 1'!$A$3:$E$999,5,FALSE))</f>
        <v/>
      </c>
    </row>
    <row r="861" spans="1:20" s="139" customFormat="1" ht="16" thickBot="1" x14ac:dyDescent="0.25">
      <c r="A861" s="29" t="str">
        <f t="shared" ref="A861" si="4073">IF(A857="","",A857)</f>
        <v/>
      </c>
      <c r="B861" s="29"/>
      <c r="C861" s="29" t="str">
        <f>IF(A861="","",LOOKUP(A861,'Table 1'!$A$3:$A$9999,'Table 1'!$I$3:$I$9999))</f>
        <v/>
      </c>
      <c r="D861" s="122"/>
      <c r="E861" s="67" t="s">
        <v>23</v>
      </c>
      <c r="F861" s="81"/>
      <c r="G861" s="72" t="str">
        <f t="shared" si="4065"/>
        <v/>
      </c>
      <c r="H861" s="78" t="str">
        <f t="shared" ref="H861" si="4074">IF(D861="","",AVERAGE(D857:D861))</f>
        <v/>
      </c>
      <c r="I861" s="93" t="str">
        <f t="shared" ref="I861" si="4075">IF(D861="","",_xlfn.STDEV.S(D857:D861))</f>
        <v/>
      </c>
      <c r="J861" s="78" t="str">
        <f t="shared" si="4068"/>
        <v/>
      </c>
      <c r="K861" s="133" t="str">
        <f>IF(D861="","",D861*'Table 2'!D861)</f>
        <v/>
      </c>
      <c r="L861" s="67" t="s">
        <v>23</v>
      </c>
      <c r="M861" s="136" t="str">
        <f>IF(D861="","",F861*'Table 2'!D861)</f>
        <v/>
      </c>
      <c r="N861" s="72" t="str">
        <f t="shared" si="4069"/>
        <v/>
      </c>
      <c r="O861" s="13" t="str">
        <f t="shared" ref="O861" si="4076">IF(D861="","",AVERAGE(K857:K861))</f>
        <v/>
      </c>
      <c r="P861" s="74" t="str">
        <f t="shared" ref="P861" si="4077">IF(D861="","",_xlfn.STDEV.S(K857:K861))</f>
        <v/>
      </c>
      <c r="Q861" s="8" t="str">
        <f t="shared" si="4072"/>
        <v/>
      </c>
      <c r="R861" s="127" t="str">
        <f>IF(K861="","",K861/VLOOKUP('Table 3'!A861,'Table 1'!$A$3:$E$999,5,FALSE))</f>
        <v/>
      </c>
      <c r="S861" s="57" t="s">
        <v>23</v>
      </c>
      <c r="T861" s="51" t="str">
        <f>IF(M861="","",M861/VLOOKUP(A861,'Table 1'!$A$3:$E$999,5,FALSE))</f>
        <v/>
      </c>
    </row>
    <row r="862" spans="1:20" s="139" customFormat="1" x14ac:dyDescent="0.2">
      <c r="A862" s="113"/>
      <c r="B862" s="113"/>
      <c r="C862" s="31" t="str">
        <f>IF(A862="","",LOOKUP(A862,'Table 1'!$A$3:$A$9999,'Table 1'!$I$3:$I$9999))</f>
        <v/>
      </c>
      <c r="D862" s="120"/>
      <c r="E862" s="66" t="s">
        <v>23</v>
      </c>
      <c r="F862" s="79"/>
      <c r="G862" s="70" t="str">
        <f t="shared" si="4065"/>
        <v/>
      </c>
      <c r="H862" s="76" t="str">
        <f t="shared" ref="H862" si="4078">IF(D862="","",AVERAGE(D862:D866))</f>
        <v/>
      </c>
      <c r="I862" s="76" t="str">
        <f t="shared" ref="I862" si="4079">IF(D862="","",_xlfn.STDEV.S(D862:D866))</f>
        <v/>
      </c>
      <c r="J862" s="76" t="str">
        <f t="shared" si="4068"/>
        <v/>
      </c>
      <c r="K862" s="131" t="str">
        <f>IF(D862="","",D862*'Table 2'!D862)</f>
        <v/>
      </c>
      <c r="L862" s="66" t="s">
        <v>23</v>
      </c>
      <c r="M862" s="134" t="str">
        <f>IF(D862="","",F862*'Table 2'!D862)</f>
        <v/>
      </c>
      <c r="N862" s="70" t="str">
        <f t="shared" si="4069"/>
        <v/>
      </c>
      <c r="O862" s="15" t="str">
        <f t="shared" ref="O862" si="4080">IF(D862="","",AVERAGE(K862:K866))</f>
        <v/>
      </c>
      <c r="P862" s="15" t="str">
        <f t="shared" ref="P862" si="4081">IF(D862="","",_xlfn.STDEV.S(K862:K866))</f>
        <v/>
      </c>
      <c r="Q862" s="10" t="str">
        <f t="shared" si="4072"/>
        <v/>
      </c>
      <c r="R862" s="137" t="str">
        <f>IF(K862="","",K862/VLOOKUP('Table 3'!A862,'Table 1'!$A$3:$E$999,5,FALSE))</f>
        <v/>
      </c>
      <c r="S862" s="59" t="s">
        <v>23</v>
      </c>
      <c r="T862" s="53" t="str">
        <f>IF(M862="","",M862/VLOOKUP(A862,'Table 1'!$A$3:$E$999,5,FALSE))</f>
        <v/>
      </c>
    </row>
    <row r="863" spans="1:20" s="139" customFormat="1" x14ac:dyDescent="0.2">
      <c r="A863" s="30" t="str">
        <f t="shared" ref="A863" si="4082">IF(A862="","",A862)</f>
        <v/>
      </c>
      <c r="B863" s="30"/>
      <c r="C863" s="30" t="str">
        <f>IF(A863="","",LOOKUP(A863,'Table 1'!$A$3:$A$9999,'Table 1'!$I$3:$I$9999))</f>
        <v/>
      </c>
      <c r="D863" s="121"/>
      <c r="E863" s="68" t="s">
        <v>23</v>
      </c>
      <c r="F863" s="80"/>
      <c r="G863" s="71" t="str">
        <f t="shared" si="4065"/>
        <v/>
      </c>
      <c r="H863" s="77" t="str">
        <f t="shared" ref="H863" si="4083">IF(D863="","",AVERAGE(D862:D866))</f>
        <v/>
      </c>
      <c r="I863" s="94" t="str">
        <f t="shared" ref="I863" si="4084">IF(D863="","",_xlfn.STDEV.S(D862:D866))</f>
        <v/>
      </c>
      <c r="J863" s="77" t="str">
        <f t="shared" si="4068"/>
        <v/>
      </c>
      <c r="K863" s="132" t="str">
        <f>IF(D863="","",D863*'Table 2'!D863)</f>
        <v/>
      </c>
      <c r="L863" s="68" t="s">
        <v>23</v>
      </c>
      <c r="M863" s="135" t="str">
        <f>IF(D863="","",F863*'Table 2'!D863)</f>
        <v/>
      </c>
      <c r="N863" s="71" t="str">
        <f t="shared" si="4069"/>
        <v/>
      </c>
      <c r="O863" s="14" t="str">
        <f t="shared" ref="O863" si="4085">IF(D863="","",AVERAGE(K862:K866))</f>
        <v/>
      </c>
      <c r="P863" s="73" t="str">
        <f t="shared" ref="P863" si="4086">IF(D863="","",_xlfn.STDEV.S(K862:K866))</f>
        <v/>
      </c>
      <c r="Q863" s="9" t="str">
        <f t="shared" si="4072"/>
        <v/>
      </c>
      <c r="R863" s="126" t="str">
        <f>IF(K863="","",K863/VLOOKUP('Table 3'!A863,'Table 1'!$A$3:$E$999,5,FALSE))</f>
        <v/>
      </c>
      <c r="S863" s="58" t="s">
        <v>23</v>
      </c>
      <c r="T863" s="52" t="str">
        <f>IF(M863="","",M863/VLOOKUP(A863,'Table 1'!$A$3:$E$999,5,FALSE))</f>
        <v/>
      </c>
    </row>
    <row r="864" spans="1:20" s="139" customFormat="1" x14ac:dyDescent="0.2">
      <c r="A864" s="30" t="str">
        <f t="shared" ref="A864" si="4087">IF(A862="","",A862)</f>
        <v/>
      </c>
      <c r="B864" s="30"/>
      <c r="C864" s="30" t="str">
        <f>IF(A864="","",LOOKUP(A864,'Table 1'!$A$3:$A$9999,'Table 1'!$I$3:$I$9999))</f>
        <v/>
      </c>
      <c r="D864" s="121"/>
      <c r="E864" s="68" t="s">
        <v>23</v>
      </c>
      <c r="F864" s="80"/>
      <c r="G864" s="71" t="str">
        <f t="shared" si="4065"/>
        <v/>
      </c>
      <c r="H864" s="77" t="str">
        <f t="shared" ref="H864" si="4088">IF(D864="","",AVERAGE(D862:D866))</f>
        <v/>
      </c>
      <c r="I864" s="94" t="str">
        <f t="shared" ref="I864" si="4089">IF(D864="","",_xlfn.STDEV.S(D862:D866))</f>
        <v/>
      </c>
      <c r="J864" s="77" t="str">
        <f t="shared" si="4068"/>
        <v/>
      </c>
      <c r="K864" s="132" t="str">
        <f>IF(D864="","",D864*'Table 2'!D864)</f>
        <v/>
      </c>
      <c r="L864" s="68" t="s">
        <v>23</v>
      </c>
      <c r="M864" s="135" t="str">
        <f>IF(D864="","",F864*'Table 2'!D864)</f>
        <v/>
      </c>
      <c r="N864" s="71" t="str">
        <f t="shared" si="4069"/>
        <v/>
      </c>
      <c r="O864" s="14" t="str">
        <f t="shared" ref="O864" si="4090">IF(D864="","",AVERAGE(K862:K866))</f>
        <v/>
      </c>
      <c r="P864" s="73" t="str">
        <f t="shared" ref="P864" si="4091">IF(D864="","",_xlfn.STDEV.S(K862:K866))</f>
        <v/>
      </c>
      <c r="Q864" s="9" t="str">
        <f t="shared" si="4072"/>
        <v/>
      </c>
      <c r="R864" s="126" t="str">
        <f>IF(K864="","",K864/VLOOKUP('Table 3'!A864,'Table 1'!$A$3:$E$999,5,FALSE))</f>
        <v/>
      </c>
      <c r="S864" s="58" t="s">
        <v>23</v>
      </c>
      <c r="T864" s="52" t="str">
        <f>IF(M864="","",M864/VLOOKUP(A864,'Table 1'!$A$3:$E$999,5,FALSE))</f>
        <v/>
      </c>
    </row>
    <row r="865" spans="1:20" s="139" customFormat="1" x14ac:dyDescent="0.2">
      <c r="A865" s="30" t="str">
        <f t="shared" ref="A865" si="4092">IF(A862="","",A862)</f>
        <v/>
      </c>
      <c r="B865" s="30"/>
      <c r="C865" s="30" t="str">
        <f>IF(A865="","",LOOKUP(A865,'Table 1'!$A$3:$A$9999,'Table 1'!$I$3:$I$9999))</f>
        <v/>
      </c>
      <c r="D865" s="121"/>
      <c r="E865" s="68" t="s">
        <v>23</v>
      </c>
      <c r="F865" s="80"/>
      <c r="G865" s="71" t="str">
        <f t="shared" si="4065"/>
        <v/>
      </c>
      <c r="H865" s="77" t="str">
        <f t="shared" ref="H865" si="4093">IF(D865="","",AVERAGE(D862:D866))</f>
        <v/>
      </c>
      <c r="I865" s="94" t="str">
        <f t="shared" ref="I865" si="4094">IF(D865="","",_xlfn.STDEV.S(D862:D866))</f>
        <v/>
      </c>
      <c r="J865" s="77" t="str">
        <f t="shared" si="4068"/>
        <v/>
      </c>
      <c r="K865" s="132" t="str">
        <f>IF(D865="","",D865*'Table 2'!D865)</f>
        <v/>
      </c>
      <c r="L865" s="68" t="s">
        <v>23</v>
      </c>
      <c r="M865" s="135" t="str">
        <f>IF(D865="","",F865*'Table 2'!D865)</f>
        <v/>
      </c>
      <c r="N865" s="71" t="str">
        <f t="shared" si="4069"/>
        <v/>
      </c>
      <c r="O865" s="14" t="str">
        <f t="shared" ref="O865" si="4095">IF(D865="","",AVERAGE(K862:K866))</f>
        <v/>
      </c>
      <c r="P865" s="73" t="str">
        <f t="shared" ref="P865" si="4096">IF(D865="","",_xlfn.STDEV.S(K862:K866))</f>
        <v/>
      </c>
      <c r="Q865" s="9" t="str">
        <f t="shared" si="4072"/>
        <v/>
      </c>
      <c r="R865" s="126" t="str">
        <f>IF(K865="","",K865/VLOOKUP('Table 3'!A865,'Table 1'!$A$3:$E$999,5,FALSE))</f>
        <v/>
      </c>
      <c r="S865" s="58" t="s">
        <v>23</v>
      </c>
      <c r="T865" s="52" t="str">
        <f>IF(M865="","",M865/VLOOKUP(A865,'Table 1'!$A$3:$E$999,5,FALSE))</f>
        <v/>
      </c>
    </row>
    <row r="866" spans="1:20" s="139" customFormat="1" ht="16" thickBot="1" x14ac:dyDescent="0.25">
      <c r="A866" s="29" t="str">
        <f t="shared" ref="A866" si="4097">IF(A862="","",A862)</f>
        <v/>
      </c>
      <c r="B866" s="29"/>
      <c r="C866" s="29" t="str">
        <f>IF(A866="","",LOOKUP(A866,'Table 1'!$A$3:$A$9999,'Table 1'!$I$3:$I$9999))</f>
        <v/>
      </c>
      <c r="D866" s="122"/>
      <c r="E866" s="67" t="s">
        <v>23</v>
      </c>
      <c r="F866" s="81"/>
      <c r="G866" s="72" t="str">
        <f t="shared" si="4065"/>
        <v/>
      </c>
      <c r="H866" s="78" t="str">
        <f t="shared" ref="H866" si="4098">IF(D866="","",AVERAGE(D862:D866))</f>
        <v/>
      </c>
      <c r="I866" s="93" t="str">
        <f t="shared" ref="I866" si="4099">IF(D866="","",_xlfn.STDEV.S(D862:D866))</f>
        <v/>
      </c>
      <c r="J866" s="78" t="str">
        <f t="shared" si="4068"/>
        <v/>
      </c>
      <c r="K866" s="133" t="str">
        <f>IF(D866="","",D866*'Table 2'!D866)</f>
        <v/>
      </c>
      <c r="L866" s="67" t="s">
        <v>23</v>
      </c>
      <c r="M866" s="136" t="str">
        <f>IF(D866="","",F866*'Table 2'!D866)</f>
        <v/>
      </c>
      <c r="N866" s="72" t="str">
        <f t="shared" si="4069"/>
        <v/>
      </c>
      <c r="O866" s="13" t="str">
        <f t="shared" ref="O866" si="4100">IF(D866="","",AVERAGE(K862:K866))</f>
        <v/>
      </c>
      <c r="P866" s="74" t="str">
        <f t="shared" ref="P866" si="4101">IF(D866="","",_xlfn.STDEV.S(K862:K866))</f>
        <v/>
      </c>
      <c r="Q866" s="8" t="str">
        <f t="shared" si="4072"/>
        <v/>
      </c>
      <c r="R866" s="127" t="str">
        <f>IF(K866="","",K866/VLOOKUP('Table 3'!A866,'Table 1'!$A$3:$E$999,5,FALSE))</f>
        <v/>
      </c>
      <c r="S866" s="57" t="s">
        <v>23</v>
      </c>
      <c r="T866" s="51" t="str">
        <f>IF(M866="","",M866/VLOOKUP(A866,'Table 1'!$A$3:$E$999,5,FALSE))</f>
        <v/>
      </c>
    </row>
    <row r="867" spans="1:20" s="139" customFormat="1" x14ac:dyDescent="0.2">
      <c r="A867" s="113"/>
      <c r="B867" s="113"/>
      <c r="C867" s="31" t="str">
        <f>IF(A867="","",LOOKUP(A867,'Table 1'!$A$3:$A$9999,'Table 1'!$I$3:$I$9999))</f>
        <v/>
      </c>
      <c r="D867" s="120"/>
      <c r="E867" s="66" t="s">
        <v>23</v>
      </c>
      <c r="F867" s="79"/>
      <c r="G867" s="70" t="str">
        <f t="shared" si="4065"/>
        <v/>
      </c>
      <c r="H867" s="76" t="str">
        <f t="shared" ref="H867" si="4102">IF(D867="","",AVERAGE(D867:D871))</f>
        <v/>
      </c>
      <c r="I867" s="76" t="str">
        <f t="shared" ref="I867" si="4103">IF(D867="","",_xlfn.STDEV.S(D867:D871))</f>
        <v/>
      </c>
      <c r="J867" s="76" t="str">
        <f t="shared" si="4068"/>
        <v/>
      </c>
      <c r="K867" s="131" t="str">
        <f>IF(D867="","",D867*'Table 2'!D867)</f>
        <v/>
      </c>
      <c r="L867" s="66" t="s">
        <v>23</v>
      </c>
      <c r="M867" s="134" t="str">
        <f>IF(D867="","",F867*'Table 2'!D867)</f>
        <v/>
      </c>
      <c r="N867" s="70" t="str">
        <f t="shared" si="4069"/>
        <v/>
      </c>
      <c r="O867" s="15" t="str">
        <f t="shared" ref="O867" si="4104">IF(D867="","",AVERAGE(K867:K871))</f>
        <v/>
      </c>
      <c r="P867" s="15" t="str">
        <f t="shared" ref="P867" si="4105">IF(D867="","",_xlfn.STDEV.S(K867:K871))</f>
        <v/>
      </c>
      <c r="Q867" s="10" t="str">
        <f t="shared" si="4072"/>
        <v/>
      </c>
      <c r="R867" s="137" t="str">
        <f>IF(K867="","",K867/VLOOKUP('Table 3'!A867,'Table 1'!$A$3:$E$999,5,FALSE))</f>
        <v/>
      </c>
      <c r="S867" s="59" t="s">
        <v>23</v>
      </c>
      <c r="T867" s="53" t="str">
        <f>IF(M867="","",M867/VLOOKUP(A867,'Table 1'!$A$3:$E$999,5,FALSE))</f>
        <v/>
      </c>
    </row>
    <row r="868" spans="1:20" s="139" customFormat="1" x14ac:dyDescent="0.2">
      <c r="A868" s="30" t="str">
        <f t="shared" ref="A868" si="4106">IF(A867="","",A867)</f>
        <v/>
      </c>
      <c r="B868" s="30"/>
      <c r="C868" s="30" t="str">
        <f>IF(A868="","",LOOKUP(A868,'Table 1'!$A$3:$A$9999,'Table 1'!$I$3:$I$9999))</f>
        <v/>
      </c>
      <c r="D868" s="121"/>
      <c r="E868" s="68" t="s">
        <v>23</v>
      </c>
      <c r="F868" s="80"/>
      <c r="G868" s="71" t="str">
        <f t="shared" si="4065"/>
        <v/>
      </c>
      <c r="H868" s="77" t="str">
        <f t="shared" ref="H868" si="4107">IF(D868="","",AVERAGE(D867:D871))</f>
        <v/>
      </c>
      <c r="I868" s="94" t="str">
        <f t="shared" ref="I868" si="4108">IF(D868="","",_xlfn.STDEV.S(D867:D871))</f>
        <v/>
      </c>
      <c r="J868" s="77" t="str">
        <f t="shared" si="4068"/>
        <v/>
      </c>
      <c r="K868" s="132" t="str">
        <f>IF(D868="","",D868*'Table 2'!D868)</f>
        <v/>
      </c>
      <c r="L868" s="68" t="s">
        <v>23</v>
      </c>
      <c r="M868" s="135" t="str">
        <f>IF(D868="","",F868*'Table 2'!D868)</f>
        <v/>
      </c>
      <c r="N868" s="71" t="str">
        <f t="shared" si="4069"/>
        <v/>
      </c>
      <c r="O868" s="14" t="str">
        <f t="shared" ref="O868" si="4109">IF(D868="","",AVERAGE(K867:K871))</f>
        <v/>
      </c>
      <c r="P868" s="73" t="str">
        <f t="shared" ref="P868" si="4110">IF(D868="","",_xlfn.STDEV.S(K867:K871))</f>
        <v/>
      </c>
      <c r="Q868" s="9" t="str">
        <f t="shared" si="4072"/>
        <v/>
      </c>
      <c r="R868" s="126" t="str">
        <f>IF(K868="","",K868/VLOOKUP('Table 3'!A868,'Table 1'!$A$3:$E$999,5,FALSE))</f>
        <v/>
      </c>
      <c r="S868" s="58" t="s">
        <v>23</v>
      </c>
      <c r="T868" s="52" t="str">
        <f>IF(M868="","",M868/VLOOKUP(A868,'Table 1'!$A$3:$E$999,5,FALSE))</f>
        <v/>
      </c>
    </row>
    <row r="869" spans="1:20" s="139" customFormat="1" x14ac:dyDescent="0.2">
      <c r="A869" s="30" t="str">
        <f t="shared" ref="A869" si="4111">IF(A867="","",A867)</f>
        <v/>
      </c>
      <c r="B869" s="30"/>
      <c r="C869" s="30" t="str">
        <f>IF(A869="","",LOOKUP(A869,'Table 1'!$A$3:$A$9999,'Table 1'!$I$3:$I$9999))</f>
        <v/>
      </c>
      <c r="D869" s="121"/>
      <c r="E869" s="68" t="s">
        <v>23</v>
      </c>
      <c r="F869" s="80"/>
      <c r="G869" s="71" t="str">
        <f t="shared" si="4065"/>
        <v/>
      </c>
      <c r="H869" s="77" t="str">
        <f t="shared" ref="H869" si="4112">IF(D869="","",AVERAGE(D867:D871))</f>
        <v/>
      </c>
      <c r="I869" s="94" t="str">
        <f t="shared" ref="I869" si="4113">IF(D869="","",_xlfn.STDEV.S(D867:D871))</f>
        <v/>
      </c>
      <c r="J869" s="77" t="str">
        <f t="shared" si="4068"/>
        <v/>
      </c>
      <c r="K869" s="132" t="str">
        <f>IF(D869="","",D869*'Table 2'!D869)</f>
        <v/>
      </c>
      <c r="L869" s="68" t="s">
        <v>23</v>
      </c>
      <c r="M869" s="135" t="str">
        <f>IF(D869="","",F869*'Table 2'!D869)</f>
        <v/>
      </c>
      <c r="N869" s="71" t="str">
        <f t="shared" si="4069"/>
        <v/>
      </c>
      <c r="O869" s="14" t="str">
        <f t="shared" ref="O869" si="4114">IF(D869="","",AVERAGE(K867:K871))</f>
        <v/>
      </c>
      <c r="P869" s="73" t="str">
        <f t="shared" ref="P869" si="4115">IF(D869="","",_xlfn.STDEV.S(K867:K871))</f>
        <v/>
      </c>
      <c r="Q869" s="9" t="str">
        <f t="shared" si="4072"/>
        <v/>
      </c>
      <c r="R869" s="126" t="str">
        <f>IF(K869="","",K869/VLOOKUP('Table 3'!A869,'Table 1'!$A$3:$E$999,5,FALSE))</f>
        <v/>
      </c>
      <c r="S869" s="58" t="s">
        <v>23</v>
      </c>
      <c r="T869" s="52" t="str">
        <f>IF(M869="","",M869/VLOOKUP(A869,'Table 1'!$A$3:$E$999,5,FALSE))</f>
        <v/>
      </c>
    </row>
    <row r="870" spans="1:20" s="139" customFormat="1" x14ac:dyDescent="0.2">
      <c r="A870" s="30" t="str">
        <f t="shared" ref="A870" si="4116">IF(A867="","",A867)</f>
        <v/>
      </c>
      <c r="B870" s="30"/>
      <c r="C870" s="30" t="str">
        <f>IF(A870="","",LOOKUP(A870,'Table 1'!$A$3:$A$9999,'Table 1'!$I$3:$I$9999))</f>
        <v/>
      </c>
      <c r="D870" s="121"/>
      <c r="E870" s="68" t="s">
        <v>23</v>
      </c>
      <c r="F870" s="80"/>
      <c r="G870" s="71" t="str">
        <f t="shared" si="4065"/>
        <v/>
      </c>
      <c r="H870" s="77" t="str">
        <f t="shared" ref="H870" si="4117">IF(D870="","",AVERAGE(D867:D871))</f>
        <v/>
      </c>
      <c r="I870" s="94" t="str">
        <f t="shared" ref="I870" si="4118">IF(D870="","",_xlfn.STDEV.S(D867:D871))</f>
        <v/>
      </c>
      <c r="J870" s="77" t="str">
        <f t="shared" si="4068"/>
        <v/>
      </c>
      <c r="K870" s="132" t="str">
        <f>IF(D870="","",D870*'Table 2'!D870)</f>
        <v/>
      </c>
      <c r="L870" s="68" t="s">
        <v>23</v>
      </c>
      <c r="M870" s="135" t="str">
        <f>IF(D870="","",F870*'Table 2'!D870)</f>
        <v/>
      </c>
      <c r="N870" s="71" t="str">
        <f t="shared" si="4069"/>
        <v/>
      </c>
      <c r="O870" s="14" t="str">
        <f t="shared" ref="O870" si="4119">IF(D870="","",AVERAGE(K867:K871))</f>
        <v/>
      </c>
      <c r="P870" s="73" t="str">
        <f t="shared" ref="P870" si="4120">IF(D870="","",_xlfn.STDEV.S(K867:K871))</f>
        <v/>
      </c>
      <c r="Q870" s="9" t="str">
        <f t="shared" si="4072"/>
        <v/>
      </c>
      <c r="R870" s="126" t="str">
        <f>IF(K870="","",K870/VLOOKUP('Table 3'!A870,'Table 1'!$A$3:$E$999,5,FALSE))</f>
        <v/>
      </c>
      <c r="S870" s="58" t="s">
        <v>23</v>
      </c>
      <c r="T870" s="52" t="str">
        <f>IF(M870="","",M870/VLOOKUP(A870,'Table 1'!$A$3:$E$999,5,FALSE))</f>
        <v/>
      </c>
    </row>
    <row r="871" spans="1:20" s="139" customFormat="1" ht="16" thickBot="1" x14ac:dyDescent="0.25">
      <c r="A871" s="29" t="str">
        <f t="shared" ref="A871" si="4121">IF(A867="","",A867)</f>
        <v/>
      </c>
      <c r="B871" s="29"/>
      <c r="C871" s="29" t="str">
        <f>IF(A871="","",LOOKUP(A871,'Table 1'!$A$3:$A$9999,'Table 1'!$I$3:$I$9999))</f>
        <v/>
      </c>
      <c r="D871" s="122"/>
      <c r="E871" s="67" t="s">
        <v>23</v>
      </c>
      <c r="F871" s="81"/>
      <c r="G871" s="72" t="str">
        <f t="shared" si="4065"/>
        <v/>
      </c>
      <c r="H871" s="78" t="str">
        <f t="shared" ref="H871" si="4122">IF(D871="","",AVERAGE(D867:D871))</f>
        <v/>
      </c>
      <c r="I871" s="93" t="str">
        <f t="shared" ref="I871" si="4123">IF(D871="","",_xlfn.STDEV.S(D867:D871))</f>
        <v/>
      </c>
      <c r="J871" s="78" t="str">
        <f t="shared" si="4068"/>
        <v/>
      </c>
      <c r="K871" s="133" t="str">
        <f>IF(D871="","",D871*'Table 2'!D871)</f>
        <v/>
      </c>
      <c r="L871" s="67" t="s">
        <v>23</v>
      </c>
      <c r="M871" s="136" t="str">
        <f>IF(D871="","",F871*'Table 2'!D871)</f>
        <v/>
      </c>
      <c r="N871" s="72" t="str">
        <f t="shared" si="4069"/>
        <v/>
      </c>
      <c r="O871" s="13" t="str">
        <f t="shared" ref="O871" si="4124">IF(D871="","",AVERAGE(K867:K871))</f>
        <v/>
      </c>
      <c r="P871" s="74" t="str">
        <f t="shared" ref="P871" si="4125">IF(D871="","",_xlfn.STDEV.S(K867:K871))</f>
        <v/>
      </c>
      <c r="Q871" s="8" t="str">
        <f t="shared" si="4072"/>
        <v/>
      </c>
      <c r="R871" s="127" t="str">
        <f>IF(K871="","",K871/VLOOKUP('Table 3'!A871,'Table 1'!$A$3:$E$999,5,FALSE))</f>
        <v/>
      </c>
      <c r="S871" s="57" t="s">
        <v>23</v>
      </c>
      <c r="T871" s="51" t="str">
        <f>IF(M871="","",M871/VLOOKUP(A871,'Table 1'!$A$3:$E$999,5,FALSE))</f>
        <v/>
      </c>
    </row>
    <row r="872" spans="1:20" s="139" customFormat="1" x14ac:dyDescent="0.2">
      <c r="A872" s="113"/>
      <c r="B872" s="113"/>
      <c r="C872" s="31" t="str">
        <f>IF(A872="","",LOOKUP(A872,'Table 1'!$A$3:$A$9999,'Table 1'!$I$3:$I$9999))</f>
        <v/>
      </c>
      <c r="D872" s="120"/>
      <c r="E872" s="66" t="s">
        <v>23</v>
      </c>
      <c r="F872" s="79"/>
      <c r="G872" s="70" t="str">
        <f t="shared" si="4065"/>
        <v/>
      </c>
      <c r="H872" s="76" t="str">
        <f t="shared" ref="H872" si="4126">IF(D872="","",AVERAGE(D872:D876))</f>
        <v/>
      </c>
      <c r="I872" s="76" t="str">
        <f t="shared" ref="I872" si="4127">IF(D872="","",_xlfn.STDEV.S(D872:D876))</f>
        <v/>
      </c>
      <c r="J872" s="76" t="str">
        <f t="shared" si="4068"/>
        <v/>
      </c>
      <c r="K872" s="131" t="str">
        <f>IF(D872="","",D872*'Table 2'!D872)</f>
        <v/>
      </c>
      <c r="L872" s="66" t="s">
        <v>23</v>
      </c>
      <c r="M872" s="134" t="str">
        <f>IF(D872="","",F872*'Table 2'!D872)</f>
        <v/>
      </c>
      <c r="N872" s="70" t="str">
        <f t="shared" si="4069"/>
        <v/>
      </c>
      <c r="O872" s="15" t="str">
        <f t="shared" ref="O872" si="4128">IF(D872="","",AVERAGE(K872:K876))</f>
        <v/>
      </c>
      <c r="P872" s="15" t="str">
        <f t="shared" ref="P872" si="4129">IF(D872="","",_xlfn.STDEV.S(K872:K876))</f>
        <v/>
      </c>
      <c r="Q872" s="10" t="str">
        <f t="shared" si="4072"/>
        <v/>
      </c>
      <c r="R872" s="137" t="str">
        <f>IF(K872="","",K872/VLOOKUP('Table 3'!A872,'Table 1'!$A$3:$E$999,5,FALSE))</f>
        <v/>
      </c>
      <c r="S872" s="59" t="s">
        <v>23</v>
      </c>
      <c r="T872" s="53" t="str">
        <f>IF(M872="","",M872/VLOOKUP(A872,'Table 1'!$A$3:$E$999,5,FALSE))</f>
        <v/>
      </c>
    </row>
    <row r="873" spans="1:20" s="139" customFormat="1" x14ac:dyDescent="0.2">
      <c r="A873" s="30" t="str">
        <f t="shared" ref="A873" si="4130">IF(A872="","",A872)</f>
        <v/>
      </c>
      <c r="B873" s="30"/>
      <c r="C873" s="30" t="str">
        <f>IF(A873="","",LOOKUP(A873,'Table 1'!$A$3:$A$9999,'Table 1'!$I$3:$I$9999))</f>
        <v/>
      </c>
      <c r="D873" s="121"/>
      <c r="E873" s="68" t="s">
        <v>23</v>
      </c>
      <c r="F873" s="80"/>
      <c r="G873" s="71" t="str">
        <f t="shared" si="4065"/>
        <v/>
      </c>
      <c r="H873" s="77" t="str">
        <f t="shared" ref="H873" si="4131">IF(D873="","",AVERAGE(D872:D876))</f>
        <v/>
      </c>
      <c r="I873" s="94" t="str">
        <f t="shared" ref="I873" si="4132">IF(D873="","",_xlfn.STDEV.S(D872:D876))</f>
        <v/>
      </c>
      <c r="J873" s="77" t="str">
        <f t="shared" si="4068"/>
        <v/>
      </c>
      <c r="K873" s="132" t="str">
        <f>IF(D873="","",D873*'Table 2'!D873)</f>
        <v/>
      </c>
      <c r="L873" s="68" t="s">
        <v>23</v>
      </c>
      <c r="M873" s="135" t="str">
        <f>IF(D873="","",F873*'Table 2'!D873)</f>
        <v/>
      </c>
      <c r="N873" s="71" t="str">
        <f t="shared" si="4069"/>
        <v/>
      </c>
      <c r="O873" s="14" t="str">
        <f t="shared" ref="O873" si="4133">IF(D873="","",AVERAGE(K872:K876))</f>
        <v/>
      </c>
      <c r="P873" s="73" t="str">
        <f t="shared" ref="P873" si="4134">IF(D873="","",_xlfn.STDEV.S(K872:K876))</f>
        <v/>
      </c>
      <c r="Q873" s="9" t="str">
        <f t="shared" si="4072"/>
        <v/>
      </c>
      <c r="R873" s="126" t="str">
        <f>IF(K873="","",K873/VLOOKUP('Table 3'!A873,'Table 1'!$A$3:$E$999,5,FALSE))</f>
        <v/>
      </c>
      <c r="S873" s="58" t="s">
        <v>23</v>
      </c>
      <c r="T873" s="52" t="str">
        <f>IF(M873="","",M873/VLOOKUP(A873,'Table 1'!$A$3:$E$999,5,FALSE))</f>
        <v/>
      </c>
    </row>
    <row r="874" spans="1:20" s="139" customFormat="1" x14ac:dyDescent="0.2">
      <c r="A874" s="30" t="str">
        <f t="shared" ref="A874" si="4135">IF(A872="","",A872)</f>
        <v/>
      </c>
      <c r="B874" s="30"/>
      <c r="C874" s="30" t="str">
        <f>IF(A874="","",LOOKUP(A874,'Table 1'!$A$3:$A$9999,'Table 1'!$I$3:$I$9999))</f>
        <v/>
      </c>
      <c r="D874" s="121"/>
      <c r="E874" s="68" t="s">
        <v>23</v>
      </c>
      <c r="F874" s="80"/>
      <c r="G874" s="71" t="str">
        <f t="shared" si="4065"/>
        <v/>
      </c>
      <c r="H874" s="77" t="str">
        <f t="shared" ref="H874" si="4136">IF(D874="","",AVERAGE(D872:D876))</f>
        <v/>
      </c>
      <c r="I874" s="94" t="str">
        <f t="shared" ref="I874" si="4137">IF(D874="","",_xlfn.STDEV.S(D872:D876))</f>
        <v/>
      </c>
      <c r="J874" s="77" t="str">
        <f t="shared" si="4068"/>
        <v/>
      </c>
      <c r="K874" s="132" t="str">
        <f>IF(D874="","",D874*'Table 2'!D874)</f>
        <v/>
      </c>
      <c r="L874" s="68" t="s">
        <v>23</v>
      </c>
      <c r="M874" s="135" t="str">
        <f>IF(D874="","",F874*'Table 2'!D874)</f>
        <v/>
      </c>
      <c r="N874" s="71" t="str">
        <f t="shared" si="4069"/>
        <v/>
      </c>
      <c r="O874" s="14" t="str">
        <f t="shared" ref="O874" si="4138">IF(D874="","",AVERAGE(K872:K876))</f>
        <v/>
      </c>
      <c r="P874" s="73" t="str">
        <f t="shared" ref="P874" si="4139">IF(D874="","",_xlfn.STDEV.S(K872:K876))</f>
        <v/>
      </c>
      <c r="Q874" s="9" t="str">
        <f t="shared" si="4072"/>
        <v/>
      </c>
      <c r="R874" s="126" t="str">
        <f>IF(K874="","",K874/VLOOKUP('Table 3'!A874,'Table 1'!$A$3:$E$999,5,FALSE))</f>
        <v/>
      </c>
      <c r="S874" s="58" t="s">
        <v>23</v>
      </c>
      <c r="T874" s="52" t="str">
        <f>IF(M874="","",M874/VLOOKUP(A874,'Table 1'!$A$3:$E$999,5,FALSE))</f>
        <v/>
      </c>
    </row>
    <row r="875" spans="1:20" s="139" customFormat="1" x14ac:dyDescent="0.2">
      <c r="A875" s="30" t="str">
        <f t="shared" ref="A875" si="4140">IF(A872="","",A872)</f>
        <v/>
      </c>
      <c r="B875" s="30"/>
      <c r="C875" s="30" t="str">
        <f>IF(A875="","",LOOKUP(A875,'Table 1'!$A$3:$A$9999,'Table 1'!$I$3:$I$9999))</f>
        <v/>
      </c>
      <c r="D875" s="121"/>
      <c r="E875" s="68" t="s">
        <v>23</v>
      </c>
      <c r="F875" s="80"/>
      <c r="G875" s="71" t="str">
        <f t="shared" si="4065"/>
        <v/>
      </c>
      <c r="H875" s="77" t="str">
        <f t="shared" ref="H875" si="4141">IF(D875="","",AVERAGE(D872:D876))</f>
        <v/>
      </c>
      <c r="I875" s="94" t="str">
        <f t="shared" ref="I875" si="4142">IF(D875="","",_xlfn.STDEV.S(D872:D876))</f>
        <v/>
      </c>
      <c r="J875" s="77" t="str">
        <f t="shared" si="4068"/>
        <v/>
      </c>
      <c r="K875" s="132" t="str">
        <f>IF(D875="","",D875*'Table 2'!D875)</f>
        <v/>
      </c>
      <c r="L875" s="68" t="s">
        <v>23</v>
      </c>
      <c r="M875" s="135" t="str">
        <f>IF(D875="","",F875*'Table 2'!D875)</f>
        <v/>
      </c>
      <c r="N875" s="71" t="str">
        <f t="shared" si="4069"/>
        <v/>
      </c>
      <c r="O875" s="14" t="str">
        <f t="shared" ref="O875" si="4143">IF(D875="","",AVERAGE(K872:K876))</f>
        <v/>
      </c>
      <c r="P875" s="73" t="str">
        <f t="shared" ref="P875" si="4144">IF(D875="","",_xlfn.STDEV.S(K872:K876))</f>
        <v/>
      </c>
      <c r="Q875" s="9" t="str">
        <f t="shared" si="4072"/>
        <v/>
      </c>
      <c r="R875" s="126" t="str">
        <f>IF(K875="","",K875/VLOOKUP('Table 3'!A875,'Table 1'!$A$3:$E$999,5,FALSE))</f>
        <v/>
      </c>
      <c r="S875" s="58" t="s">
        <v>23</v>
      </c>
      <c r="T875" s="52" t="str">
        <f>IF(M875="","",M875/VLOOKUP(A875,'Table 1'!$A$3:$E$999,5,FALSE))</f>
        <v/>
      </c>
    </row>
    <row r="876" spans="1:20" s="139" customFormat="1" ht="16" thickBot="1" x14ac:dyDescent="0.25">
      <c r="A876" s="29" t="str">
        <f t="shared" ref="A876" si="4145">IF(A872="","",A872)</f>
        <v/>
      </c>
      <c r="B876" s="29"/>
      <c r="C876" s="29" t="str">
        <f>IF(A876="","",LOOKUP(A876,'Table 1'!$A$3:$A$9999,'Table 1'!$I$3:$I$9999))</f>
        <v/>
      </c>
      <c r="D876" s="122"/>
      <c r="E876" s="67" t="s">
        <v>23</v>
      </c>
      <c r="F876" s="81"/>
      <c r="G876" s="72" t="str">
        <f t="shared" si="4065"/>
        <v/>
      </c>
      <c r="H876" s="78" t="str">
        <f t="shared" ref="H876" si="4146">IF(D876="","",AVERAGE(D872:D876))</f>
        <v/>
      </c>
      <c r="I876" s="93" t="str">
        <f t="shared" ref="I876" si="4147">IF(D876="","",_xlfn.STDEV.S(D872:D876))</f>
        <v/>
      </c>
      <c r="J876" s="78" t="str">
        <f t="shared" si="4068"/>
        <v/>
      </c>
      <c r="K876" s="133" t="str">
        <f>IF(D876="","",D876*'Table 2'!D876)</f>
        <v/>
      </c>
      <c r="L876" s="67" t="s">
        <v>23</v>
      </c>
      <c r="M876" s="136" t="str">
        <f>IF(D876="","",F876*'Table 2'!D876)</f>
        <v/>
      </c>
      <c r="N876" s="72" t="str">
        <f t="shared" si="4069"/>
        <v/>
      </c>
      <c r="O876" s="13" t="str">
        <f t="shared" ref="O876" si="4148">IF(D876="","",AVERAGE(K872:K876))</f>
        <v/>
      </c>
      <c r="P876" s="74" t="str">
        <f t="shared" ref="P876" si="4149">IF(D876="","",_xlfn.STDEV.S(K872:K876))</f>
        <v/>
      </c>
      <c r="Q876" s="8" t="str">
        <f t="shared" si="4072"/>
        <v/>
      </c>
      <c r="R876" s="127" t="str">
        <f>IF(K876="","",K876/VLOOKUP('Table 3'!A876,'Table 1'!$A$3:$E$999,5,FALSE))</f>
        <v/>
      </c>
      <c r="S876" s="57" t="s">
        <v>23</v>
      </c>
      <c r="T876" s="51" t="str">
        <f>IF(M876="","",M876/VLOOKUP(A876,'Table 1'!$A$3:$E$999,5,FALSE))</f>
        <v/>
      </c>
    </row>
    <row r="877" spans="1:20" s="139" customFormat="1" x14ac:dyDescent="0.2">
      <c r="A877" s="113"/>
      <c r="B877" s="113"/>
      <c r="C877" s="31" t="str">
        <f>IF(A877="","",LOOKUP(A877,'Table 1'!$A$3:$A$9999,'Table 1'!$I$3:$I$9999))</f>
        <v/>
      </c>
      <c r="D877" s="120"/>
      <c r="E877" s="66" t="s">
        <v>23</v>
      </c>
      <c r="F877" s="79"/>
      <c r="G877" s="70" t="str">
        <f t="shared" si="4065"/>
        <v/>
      </c>
      <c r="H877" s="76" t="str">
        <f t="shared" ref="H877" si="4150">IF(D877="","",AVERAGE(D877:D881))</f>
        <v/>
      </c>
      <c r="I877" s="76" t="str">
        <f t="shared" ref="I877" si="4151">IF(D877="","",_xlfn.STDEV.S(D877:D881))</f>
        <v/>
      </c>
      <c r="J877" s="76" t="str">
        <f t="shared" si="4068"/>
        <v/>
      </c>
      <c r="K877" s="131" t="str">
        <f>IF(D877="","",D877*'Table 2'!D877)</f>
        <v/>
      </c>
      <c r="L877" s="66" t="s">
        <v>23</v>
      </c>
      <c r="M877" s="134" t="str">
        <f>IF(D877="","",F877*'Table 2'!D877)</f>
        <v/>
      </c>
      <c r="N877" s="70" t="str">
        <f t="shared" si="4069"/>
        <v/>
      </c>
      <c r="O877" s="15" t="str">
        <f t="shared" ref="O877" si="4152">IF(D877="","",AVERAGE(K877:K881))</f>
        <v/>
      </c>
      <c r="P877" s="15" t="str">
        <f t="shared" ref="P877" si="4153">IF(D877="","",_xlfn.STDEV.S(K877:K881))</f>
        <v/>
      </c>
      <c r="Q877" s="10" t="str">
        <f t="shared" si="4072"/>
        <v/>
      </c>
      <c r="R877" s="137" t="str">
        <f>IF(K877="","",K877/VLOOKUP('Table 3'!A877,'Table 1'!$A$3:$E$999,5,FALSE))</f>
        <v/>
      </c>
      <c r="S877" s="59" t="s">
        <v>23</v>
      </c>
      <c r="T877" s="53" t="str">
        <f>IF(M877="","",M877/VLOOKUP(A877,'Table 1'!$A$3:$E$999,5,FALSE))</f>
        <v/>
      </c>
    </row>
    <row r="878" spans="1:20" s="139" customFormat="1" x14ac:dyDescent="0.2">
      <c r="A878" s="30" t="str">
        <f t="shared" ref="A878" si="4154">IF(A877="","",A877)</f>
        <v/>
      </c>
      <c r="B878" s="30"/>
      <c r="C878" s="30" t="str">
        <f>IF(A878="","",LOOKUP(A878,'Table 1'!$A$3:$A$9999,'Table 1'!$I$3:$I$9999))</f>
        <v/>
      </c>
      <c r="D878" s="121"/>
      <c r="E878" s="68" t="s">
        <v>23</v>
      </c>
      <c r="F878" s="80"/>
      <c r="G878" s="71" t="str">
        <f t="shared" si="4065"/>
        <v/>
      </c>
      <c r="H878" s="77" t="str">
        <f t="shared" ref="H878" si="4155">IF(D878="","",AVERAGE(D877:D881))</f>
        <v/>
      </c>
      <c r="I878" s="94" t="str">
        <f t="shared" ref="I878" si="4156">IF(D878="","",_xlfn.STDEV.S(D877:D881))</f>
        <v/>
      </c>
      <c r="J878" s="77" t="str">
        <f t="shared" si="4068"/>
        <v/>
      </c>
      <c r="K878" s="132" t="str">
        <f>IF(D878="","",D878*'Table 2'!D878)</f>
        <v/>
      </c>
      <c r="L878" s="68" t="s">
        <v>23</v>
      </c>
      <c r="M878" s="135" t="str">
        <f>IF(D878="","",F878*'Table 2'!D878)</f>
        <v/>
      </c>
      <c r="N878" s="71" t="str">
        <f t="shared" si="4069"/>
        <v/>
      </c>
      <c r="O878" s="14" t="str">
        <f t="shared" ref="O878" si="4157">IF(D878="","",AVERAGE(K877:K881))</f>
        <v/>
      </c>
      <c r="P878" s="73" t="str">
        <f t="shared" ref="P878" si="4158">IF(D878="","",_xlfn.STDEV.S(K877:K881))</f>
        <v/>
      </c>
      <c r="Q878" s="9" t="str">
        <f t="shared" si="4072"/>
        <v/>
      </c>
      <c r="R878" s="126" t="str">
        <f>IF(K878="","",K878/VLOOKUP('Table 3'!A878,'Table 1'!$A$3:$E$999,5,FALSE))</f>
        <v/>
      </c>
      <c r="S878" s="58" t="s">
        <v>23</v>
      </c>
      <c r="T878" s="52" t="str">
        <f>IF(M878="","",M878/VLOOKUP(A878,'Table 1'!$A$3:$E$999,5,FALSE))</f>
        <v/>
      </c>
    </row>
    <row r="879" spans="1:20" s="139" customFormat="1" x14ac:dyDescent="0.2">
      <c r="A879" s="30" t="str">
        <f t="shared" ref="A879" si="4159">IF(A877="","",A877)</f>
        <v/>
      </c>
      <c r="B879" s="30"/>
      <c r="C879" s="30" t="str">
        <f>IF(A879="","",LOOKUP(A879,'Table 1'!$A$3:$A$9999,'Table 1'!$I$3:$I$9999))</f>
        <v/>
      </c>
      <c r="D879" s="121"/>
      <c r="E879" s="68" t="s">
        <v>23</v>
      </c>
      <c r="F879" s="80"/>
      <c r="G879" s="71" t="str">
        <f t="shared" si="4065"/>
        <v/>
      </c>
      <c r="H879" s="77" t="str">
        <f t="shared" ref="H879" si="4160">IF(D879="","",AVERAGE(D877:D881))</f>
        <v/>
      </c>
      <c r="I879" s="94" t="str">
        <f t="shared" ref="I879" si="4161">IF(D879="","",_xlfn.STDEV.S(D877:D881))</f>
        <v/>
      </c>
      <c r="J879" s="77" t="str">
        <f t="shared" si="4068"/>
        <v/>
      </c>
      <c r="K879" s="132" t="str">
        <f>IF(D879="","",D879*'Table 2'!D879)</f>
        <v/>
      </c>
      <c r="L879" s="68" t="s">
        <v>23</v>
      </c>
      <c r="M879" s="135" t="str">
        <f>IF(D879="","",F879*'Table 2'!D879)</f>
        <v/>
      </c>
      <c r="N879" s="71" t="str">
        <f t="shared" si="4069"/>
        <v/>
      </c>
      <c r="O879" s="14" t="str">
        <f t="shared" ref="O879" si="4162">IF(D879="","",AVERAGE(K877:K881))</f>
        <v/>
      </c>
      <c r="P879" s="73" t="str">
        <f t="shared" ref="P879" si="4163">IF(D879="","",_xlfn.STDEV.S(K877:K881))</f>
        <v/>
      </c>
      <c r="Q879" s="9" t="str">
        <f t="shared" si="4072"/>
        <v/>
      </c>
      <c r="R879" s="126" t="str">
        <f>IF(K879="","",K879/VLOOKUP('Table 3'!A879,'Table 1'!$A$3:$E$999,5,FALSE))</f>
        <v/>
      </c>
      <c r="S879" s="58" t="s">
        <v>23</v>
      </c>
      <c r="T879" s="52" t="str">
        <f>IF(M879="","",M879/VLOOKUP(A879,'Table 1'!$A$3:$E$999,5,FALSE))</f>
        <v/>
      </c>
    </row>
    <row r="880" spans="1:20" s="139" customFormat="1" x14ac:dyDescent="0.2">
      <c r="A880" s="30" t="str">
        <f t="shared" ref="A880" si="4164">IF(A877="","",A877)</f>
        <v/>
      </c>
      <c r="B880" s="30"/>
      <c r="C880" s="30" t="str">
        <f>IF(A880="","",LOOKUP(A880,'Table 1'!$A$3:$A$9999,'Table 1'!$I$3:$I$9999))</f>
        <v/>
      </c>
      <c r="D880" s="121"/>
      <c r="E880" s="68" t="s">
        <v>23</v>
      </c>
      <c r="F880" s="80"/>
      <c r="G880" s="71" t="str">
        <f t="shared" si="4065"/>
        <v/>
      </c>
      <c r="H880" s="77" t="str">
        <f t="shared" ref="H880" si="4165">IF(D880="","",AVERAGE(D877:D881))</f>
        <v/>
      </c>
      <c r="I880" s="94" t="str">
        <f t="shared" ref="I880" si="4166">IF(D880="","",_xlfn.STDEV.S(D877:D881))</f>
        <v/>
      </c>
      <c r="J880" s="77" t="str">
        <f t="shared" si="4068"/>
        <v/>
      </c>
      <c r="K880" s="132" t="str">
        <f>IF(D880="","",D880*'Table 2'!D880)</f>
        <v/>
      </c>
      <c r="L880" s="68" t="s">
        <v>23</v>
      </c>
      <c r="M880" s="135" t="str">
        <f>IF(D880="","",F880*'Table 2'!D880)</f>
        <v/>
      </c>
      <c r="N880" s="71" t="str">
        <f t="shared" si="4069"/>
        <v/>
      </c>
      <c r="O880" s="14" t="str">
        <f t="shared" ref="O880" si="4167">IF(D880="","",AVERAGE(K877:K881))</f>
        <v/>
      </c>
      <c r="P880" s="73" t="str">
        <f t="shared" ref="P880" si="4168">IF(D880="","",_xlfn.STDEV.S(K877:K881))</f>
        <v/>
      </c>
      <c r="Q880" s="9" t="str">
        <f t="shared" si="4072"/>
        <v/>
      </c>
      <c r="R880" s="126" t="str">
        <f>IF(K880="","",K880/VLOOKUP('Table 3'!A880,'Table 1'!$A$3:$E$999,5,FALSE))</f>
        <v/>
      </c>
      <c r="S880" s="58" t="s">
        <v>23</v>
      </c>
      <c r="T880" s="52" t="str">
        <f>IF(M880="","",M880/VLOOKUP(A880,'Table 1'!$A$3:$E$999,5,FALSE))</f>
        <v/>
      </c>
    </row>
    <row r="881" spans="1:20" s="139" customFormat="1" ht="16" thickBot="1" x14ac:dyDescent="0.25">
      <c r="A881" s="29" t="str">
        <f t="shared" ref="A881" si="4169">IF(A877="","",A877)</f>
        <v/>
      </c>
      <c r="B881" s="29"/>
      <c r="C881" s="29" t="str">
        <f>IF(A881="","",LOOKUP(A881,'Table 1'!$A$3:$A$9999,'Table 1'!$I$3:$I$9999))</f>
        <v/>
      </c>
      <c r="D881" s="122"/>
      <c r="E881" s="67" t="s">
        <v>23</v>
      </c>
      <c r="F881" s="81"/>
      <c r="G881" s="72" t="str">
        <f t="shared" si="4065"/>
        <v/>
      </c>
      <c r="H881" s="78" t="str">
        <f t="shared" ref="H881" si="4170">IF(D881="","",AVERAGE(D877:D881))</f>
        <v/>
      </c>
      <c r="I881" s="93" t="str">
        <f t="shared" ref="I881" si="4171">IF(D881="","",_xlfn.STDEV.S(D877:D881))</f>
        <v/>
      </c>
      <c r="J881" s="78" t="str">
        <f t="shared" si="4068"/>
        <v/>
      </c>
      <c r="K881" s="133" t="str">
        <f>IF(D881="","",D881*'Table 2'!D881)</f>
        <v/>
      </c>
      <c r="L881" s="67" t="s">
        <v>23</v>
      </c>
      <c r="M881" s="136" t="str">
        <f>IF(D881="","",F881*'Table 2'!D881)</f>
        <v/>
      </c>
      <c r="N881" s="72" t="str">
        <f t="shared" si="4069"/>
        <v/>
      </c>
      <c r="O881" s="13" t="str">
        <f t="shared" ref="O881" si="4172">IF(D881="","",AVERAGE(K877:K881))</f>
        <v/>
      </c>
      <c r="P881" s="74" t="str">
        <f t="shared" ref="P881" si="4173">IF(D881="","",_xlfn.STDEV.S(K877:K881))</f>
        <v/>
      </c>
      <c r="Q881" s="8" t="str">
        <f t="shared" si="4072"/>
        <v/>
      </c>
      <c r="R881" s="127" t="str">
        <f>IF(K881="","",K881/VLOOKUP('Table 3'!A881,'Table 1'!$A$3:$E$999,5,FALSE))</f>
        <v/>
      </c>
      <c r="S881" s="57" t="s">
        <v>23</v>
      </c>
      <c r="T881" s="51" t="str">
        <f>IF(M881="","",M881/VLOOKUP(A881,'Table 1'!$A$3:$E$999,5,FALSE))</f>
        <v/>
      </c>
    </row>
    <row r="882" spans="1:20" s="139" customFormat="1" x14ac:dyDescent="0.2">
      <c r="A882" s="113"/>
      <c r="B882" s="113"/>
      <c r="C882" s="31" t="str">
        <f>IF(A882="","",LOOKUP(A882,'Table 1'!$A$3:$A$9999,'Table 1'!$I$3:$I$9999))</f>
        <v/>
      </c>
      <c r="D882" s="120"/>
      <c r="E882" s="66" t="s">
        <v>23</v>
      </c>
      <c r="F882" s="79"/>
      <c r="G882" s="70" t="str">
        <f t="shared" si="4065"/>
        <v/>
      </c>
      <c r="H882" s="76" t="str">
        <f t="shared" ref="H882" si="4174">IF(D882="","",AVERAGE(D882:D886))</f>
        <v/>
      </c>
      <c r="I882" s="76" t="str">
        <f t="shared" ref="I882" si="4175">IF(D882="","",_xlfn.STDEV.S(D882:D886))</f>
        <v/>
      </c>
      <c r="J882" s="76" t="str">
        <f t="shared" si="4068"/>
        <v/>
      </c>
      <c r="K882" s="131" t="str">
        <f>IF(D882="","",D882*'Table 2'!D882)</f>
        <v/>
      </c>
      <c r="L882" s="66" t="s">
        <v>23</v>
      </c>
      <c r="M882" s="134" t="str">
        <f>IF(D882="","",F882*'Table 2'!D882)</f>
        <v/>
      </c>
      <c r="N882" s="70" t="str">
        <f t="shared" si="4069"/>
        <v/>
      </c>
      <c r="O882" s="15" t="str">
        <f t="shared" ref="O882" si="4176">IF(D882="","",AVERAGE(K882:K886))</f>
        <v/>
      </c>
      <c r="P882" s="15" t="str">
        <f t="shared" ref="P882" si="4177">IF(D882="","",_xlfn.STDEV.S(K882:K886))</f>
        <v/>
      </c>
      <c r="Q882" s="10" t="str">
        <f t="shared" si="4072"/>
        <v/>
      </c>
      <c r="R882" s="137" t="str">
        <f>IF(K882="","",K882/VLOOKUP('Table 3'!A882,'Table 1'!$A$3:$E$999,5,FALSE))</f>
        <v/>
      </c>
      <c r="S882" s="59" t="s">
        <v>23</v>
      </c>
      <c r="T882" s="53" t="str">
        <f>IF(M882="","",M882/VLOOKUP(A882,'Table 1'!$A$3:$E$999,5,FALSE))</f>
        <v/>
      </c>
    </row>
    <row r="883" spans="1:20" s="139" customFormat="1" x14ac:dyDescent="0.2">
      <c r="A883" s="30" t="str">
        <f t="shared" ref="A883" si="4178">IF(A882="","",A882)</f>
        <v/>
      </c>
      <c r="B883" s="30"/>
      <c r="C883" s="30" t="str">
        <f>IF(A883="","",LOOKUP(A883,'Table 1'!$A$3:$A$9999,'Table 1'!$I$3:$I$9999))</f>
        <v/>
      </c>
      <c r="D883" s="121"/>
      <c r="E883" s="68" t="s">
        <v>23</v>
      </c>
      <c r="F883" s="80"/>
      <c r="G883" s="71" t="str">
        <f t="shared" si="4065"/>
        <v/>
      </c>
      <c r="H883" s="77" t="str">
        <f t="shared" ref="H883" si="4179">IF(D883="","",AVERAGE(D882:D886))</f>
        <v/>
      </c>
      <c r="I883" s="94" t="str">
        <f t="shared" ref="I883" si="4180">IF(D883="","",_xlfn.STDEV.S(D882:D886))</f>
        <v/>
      </c>
      <c r="J883" s="77" t="str">
        <f t="shared" si="4068"/>
        <v/>
      </c>
      <c r="K883" s="132" t="str">
        <f>IF(D883="","",D883*'Table 2'!D883)</f>
        <v/>
      </c>
      <c r="L883" s="68" t="s">
        <v>23</v>
      </c>
      <c r="M883" s="135" t="str">
        <f>IF(D883="","",F883*'Table 2'!D883)</f>
        <v/>
      </c>
      <c r="N883" s="71" t="str">
        <f t="shared" si="4069"/>
        <v/>
      </c>
      <c r="O883" s="14" t="str">
        <f t="shared" ref="O883" si="4181">IF(D883="","",AVERAGE(K882:K886))</f>
        <v/>
      </c>
      <c r="P883" s="73" t="str">
        <f t="shared" ref="P883" si="4182">IF(D883="","",_xlfn.STDEV.S(K882:K886))</f>
        <v/>
      </c>
      <c r="Q883" s="9" t="str">
        <f t="shared" si="4072"/>
        <v/>
      </c>
      <c r="R883" s="126" t="str">
        <f>IF(K883="","",K883/VLOOKUP('Table 3'!A883,'Table 1'!$A$3:$E$999,5,FALSE))</f>
        <v/>
      </c>
      <c r="S883" s="58" t="s">
        <v>23</v>
      </c>
      <c r="T883" s="52" t="str">
        <f>IF(M883="","",M883/VLOOKUP(A883,'Table 1'!$A$3:$E$999,5,FALSE))</f>
        <v/>
      </c>
    </row>
    <row r="884" spans="1:20" s="139" customFormat="1" x14ac:dyDescent="0.2">
      <c r="A884" s="30" t="str">
        <f t="shared" ref="A884" si="4183">IF(A882="","",A882)</f>
        <v/>
      </c>
      <c r="B884" s="30"/>
      <c r="C884" s="30" t="str">
        <f>IF(A884="","",LOOKUP(A884,'Table 1'!$A$3:$A$9999,'Table 1'!$I$3:$I$9999))</f>
        <v/>
      </c>
      <c r="D884" s="121"/>
      <c r="E884" s="68" t="s">
        <v>23</v>
      </c>
      <c r="F884" s="80"/>
      <c r="G884" s="71" t="str">
        <f t="shared" si="4065"/>
        <v/>
      </c>
      <c r="H884" s="77" t="str">
        <f t="shared" ref="H884" si="4184">IF(D884="","",AVERAGE(D882:D886))</f>
        <v/>
      </c>
      <c r="I884" s="94" t="str">
        <f t="shared" ref="I884" si="4185">IF(D884="","",_xlfn.STDEV.S(D882:D886))</f>
        <v/>
      </c>
      <c r="J884" s="77" t="str">
        <f t="shared" si="4068"/>
        <v/>
      </c>
      <c r="K884" s="132" t="str">
        <f>IF(D884="","",D884*'Table 2'!D884)</f>
        <v/>
      </c>
      <c r="L884" s="68" t="s">
        <v>23</v>
      </c>
      <c r="M884" s="135" t="str">
        <f>IF(D884="","",F884*'Table 2'!D884)</f>
        <v/>
      </c>
      <c r="N884" s="71" t="str">
        <f t="shared" si="4069"/>
        <v/>
      </c>
      <c r="O884" s="14" t="str">
        <f t="shared" ref="O884" si="4186">IF(D884="","",AVERAGE(K882:K886))</f>
        <v/>
      </c>
      <c r="P884" s="73" t="str">
        <f t="shared" ref="P884" si="4187">IF(D884="","",_xlfn.STDEV.S(K882:K886))</f>
        <v/>
      </c>
      <c r="Q884" s="9" t="str">
        <f t="shared" si="4072"/>
        <v/>
      </c>
      <c r="R884" s="126" t="str">
        <f>IF(K884="","",K884/VLOOKUP('Table 3'!A884,'Table 1'!$A$3:$E$999,5,FALSE))</f>
        <v/>
      </c>
      <c r="S884" s="58" t="s">
        <v>23</v>
      </c>
      <c r="T884" s="52" t="str">
        <f>IF(M884="","",M884/VLOOKUP(A884,'Table 1'!$A$3:$E$999,5,FALSE))</f>
        <v/>
      </c>
    </row>
    <row r="885" spans="1:20" s="139" customFormat="1" x14ac:dyDescent="0.2">
      <c r="A885" s="30" t="str">
        <f t="shared" ref="A885" si="4188">IF(A882="","",A882)</f>
        <v/>
      </c>
      <c r="B885" s="30"/>
      <c r="C885" s="30" t="str">
        <f>IF(A885="","",LOOKUP(A885,'Table 1'!$A$3:$A$9999,'Table 1'!$I$3:$I$9999))</f>
        <v/>
      </c>
      <c r="D885" s="121"/>
      <c r="E885" s="68" t="s">
        <v>23</v>
      </c>
      <c r="F885" s="80"/>
      <c r="G885" s="71" t="str">
        <f t="shared" si="4065"/>
        <v/>
      </c>
      <c r="H885" s="77" t="str">
        <f t="shared" ref="H885" si="4189">IF(D885="","",AVERAGE(D882:D886))</f>
        <v/>
      </c>
      <c r="I885" s="94" t="str">
        <f t="shared" ref="I885" si="4190">IF(D885="","",_xlfn.STDEV.S(D882:D886))</f>
        <v/>
      </c>
      <c r="J885" s="77" t="str">
        <f t="shared" si="4068"/>
        <v/>
      </c>
      <c r="K885" s="132" t="str">
        <f>IF(D885="","",D885*'Table 2'!D885)</f>
        <v/>
      </c>
      <c r="L885" s="68" t="s">
        <v>23</v>
      </c>
      <c r="M885" s="135" t="str">
        <f>IF(D885="","",F885*'Table 2'!D885)</f>
        <v/>
      </c>
      <c r="N885" s="71" t="str">
        <f t="shared" si="4069"/>
        <v/>
      </c>
      <c r="O885" s="14" t="str">
        <f t="shared" ref="O885" si="4191">IF(D885="","",AVERAGE(K882:K886))</f>
        <v/>
      </c>
      <c r="P885" s="73" t="str">
        <f t="shared" ref="P885" si="4192">IF(D885="","",_xlfn.STDEV.S(K882:K886))</f>
        <v/>
      </c>
      <c r="Q885" s="9" t="str">
        <f t="shared" si="4072"/>
        <v/>
      </c>
      <c r="R885" s="126" t="str">
        <f>IF(K885="","",K885/VLOOKUP('Table 3'!A885,'Table 1'!$A$3:$E$999,5,FALSE))</f>
        <v/>
      </c>
      <c r="S885" s="58" t="s">
        <v>23</v>
      </c>
      <c r="T885" s="52" t="str">
        <f>IF(M885="","",M885/VLOOKUP(A885,'Table 1'!$A$3:$E$999,5,FALSE))</f>
        <v/>
      </c>
    </row>
    <row r="886" spans="1:20" s="139" customFormat="1" ht="16" thickBot="1" x14ac:dyDescent="0.25">
      <c r="A886" s="29" t="str">
        <f t="shared" ref="A886" si="4193">IF(A882="","",A882)</f>
        <v/>
      </c>
      <c r="B886" s="29"/>
      <c r="C886" s="29" t="str">
        <f>IF(A886="","",LOOKUP(A886,'Table 1'!$A$3:$A$9999,'Table 1'!$I$3:$I$9999))</f>
        <v/>
      </c>
      <c r="D886" s="122"/>
      <c r="E886" s="67" t="s">
        <v>23</v>
      </c>
      <c r="F886" s="81"/>
      <c r="G886" s="72" t="str">
        <f t="shared" si="4065"/>
        <v/>
      </c>
      <c r="H886" s="78" t="str">
        <f t="shared" ref="H886" si="4194">IF(D886="","",AVERAGE(D882:D886))</f>
        <v/>
      </c>
      <c r="I886" s="93" t="str">
        <f t="shared" ref="I886" si="4195">IF(D886="","",_xlfn.STDEV.S(D882:D886))</f>
        <v/>
      </c>
      <c r="J886" s="78" t="str">
        <f t="shared" si="4068"/>
        <v/>
      </c>
      <c r="K886" s="133" t="str">
        <f>IF(D886="","",D886*'Table 2'!D886)</f>
        <v/>
      </c>
      <c r="L886" s="67" t="s">
        <v>23</v>
      </c>
      <c r="M886" s="136" t="str">
        <f>IF(D886="","",F886*'Table 2'!D886)</f>
        <v/>
      </c>
      <c r="N886" s="72" t="str">
        <f t="shared" si="4069"/>
        <v/>
      </c>
      <c r="O886" s="13" t="str">
        <f t="shared" ref="O886" si="4196">IF(D886="","",AVERAGE(K882:K886))</f>
        <v/>
      </c>
      <c r="P886" s="74" t="str">
        <f t="shared" ref="P886" si="4197">IF(D886="","",_xlfn.STDEV.S(K882:K886))</f>
        <v/>
      </c>
      <c r="Q886" s="8" t="str">
        <f t="shared" si="4072"/>
        <v/>
      </c>
      <c r="R886" s="127" t="str">
        <f>IF(K886="","",K886/VLOOKUP('Table 3'!A886,'Table 1'!$A$3:$E$999,5,FALSE))</f>
        <v/>
      </c>
      <c r="S886" s="57" t="s">
        <v>23</v>
      </c>
      <c r="T886" s="51" t="str">
        <f>IF(M886="","",M886/VLOOKUP(A886,'Table 1'!$A$3:$E$999,5,FALSE))</f>
        <v/>
      </c>
    </row>
    <row r="887" spans="1:20" s="139" customFormat="1" x14ac:dyDescent="0.2">
      <c r="A887" s="113"/>
      <c r="B887" s="113"/>
      <c r="C887" s="31" t="str">
        <f>IF(A887="","",LOOKUP(A887,'Table 1'!$A$3:$A$9999,'Table 1'!$I$3:$I$9999))</f>
        <v/>
      </c>
      <c r="D887" s="120"/>
      <c r="E887" s="66" t="s">
        <v>23</v>
      </c>
      <c r="F887" s="79"/>
      <c r="G887" s="70" t="str">
        <f t="shared" si="4065"/>
        <v/>
      </c>
      <c r="H887" s="76" t="str">
        <f t="shared" ref="H887" si="4198">IF(D887="","",AVERAGE(D887:D891))</f>
        <v/>
      </c>
      <c r="I887" s="76" t="str">
        <f t="shared" ref="I887" si="4199">IF(D887="","",_xlfn.STDEV.S(D887:D891))</f>
        <v/>
      </c>
      <c r="J887" s="76" t="str">
        <f t="shared" si="4068"/>
        <v/>
      </c>
      <c r="K887" s="131" t="str">
        <f>IF(D887="","",D887*'Table 2'!D887)</f>
        <v/>
      </c>
      <c r="L887" s="66" t="s">
        <v>23</v>
      </c>
      <c r="M887" s="134" t="str">
        <f>IF(D887="","",F887*'Table 2'!D887)</f>
        <v/>
      </c>
      <c r="N887" s="70" t="str">
        <f t="shared" si="4069"/>
        <v/>
      </c>
      <c r="O887" s="15" t="str">
        <f t="shared" ref="O887" si="4200">IF(D887="","",AVERAGE(K887:K891))</f>
        <v/>
      </c>
      <c r="P887" s="15" t="str">
        <f t="shared" ref="P887" si="4201">IF(D887="","",_xlfn.STDEV.S(K887:K891))</f>
        <v/>
      </c>
      <c r="Q887" s="10" t="str">
        <f t="shared" si="4072"/>
        <v/>
      </c>
      <c r="R887" s="137" t="str">
        <f>IF(K887="","",K887/VLOOKUP('Table 3'!A887,'Table 1'!$A$3:$E$999,5,FALSE))</f>
        <v/>
      </c>
      <c r="S887" s="59" t="s">
        <v>23</v>
      </c>
      <c r="T887" s="53" t="str">
        <f>IF(M887="","",M887/VLOOKUP(A887,'Table 1'!$A$3:$E$999,5,FALSE))</f>
        <v/>
      </c>
    </row>
    <row r="888" spans="1:20" s="139" customFormat="1" x14ac:dyDescent="0.2">
      <c r="A888" s="30" t="str">
        <f t="shared" ref="A888" si="4202">IF(A887="","",A887)</f>
        <v/>
      </c>
      <c r="B888" s="30"/>
      <c r="C888" s="30" t="str">
        <f>IF(A888="","",LOOKUP(A888,'Table 1'!$A$3:$A$9999,'Table 1'!$I$3:$I$9999))</f>
        <v/>
      </c>
      <c r="D888" s="121"/>
      <c r="E888" s="68" t="s">
        <v>23</v>
      </c>
      <c r="F888" s="80"/>
      <c r="G888" s="71" t="str">
        <f t="shared" si="4065"/>
        <v/>
      </c>
      <c r="H888" s="77" t="str">
        <f t="shared" ref="H888" si="4203">IF(D888="","",AVERAGE(D887:D891))</f>
        <v/>
      </c>
      <c r="I888" s="94" t="str">
        <f t="shared" ref="I888" si="4204">IF(D888="","",_xlfn.STDEV.S(D887:D891))</f>
        <v/>
      </c>
      <c r="J888" s="77" t="str">
        <f t="shared" si="4068"/>
        <v/>
      </c>
      <c r="K888" s="132" t="str">
        <f>IF(D888="","",D888*'Table 2'!D888)</f>
        <v/>
      </c>
      <c r="L888" s="68" t="s">
        <v>23</v>
      </c>
      <c r="M888" s="135" t="str">
        <f>IF(D888="","",F888*'Table 2'!D888)</f>
        <v/>
      </c>
      <c r="N888" s="71" t="str">
        <f t="shared" si="4069"/>
        <v/>
      </c>
      <c r="O888" s="14" t="str">
        <f t="shared" ref="O888" si="4205">IF(D888="","",AVERAGE(K887:K891))</f>
        <v/>
      </c>
      <c r="P888" s="73" t="str">
        <f t="shared" ref="P888" si="4206">IF(D888="","",_xlfn.STDEV.S(K887:K891))</f>
        <v/>
      </c>
      <c r="Q888" s="9" t="str">
        <f t="shared" si="4072"/>
        <v/>
      </c>
      <c r="R888" s="126" t="str">
        <f>IF(K888="","",K888/VLOOKUP('Table 3'!A888,'Table 1'!$A$3:$E$999,5,FALSE))</f>
        <v/>
      </c>
      <c r="S888" s="58" t="s">
        <v>23</v>
      </c>
      <c r="T888" s="52" t="str">
        <f>IF(M888="","",M888/VLOOKUP(A888,'Table 1'!$A$3:$E$999,5,FALSE))</f>
        <v/>
      </c>
    </row>
    <row r="889" spans="1:20" s="139" customFormat="1" x14ac:dyDescent="0.2">
      <c r="A889" s="30" t="str">
        <f t="shared" ref="A889" si="4207">IF(A887="","",A887)</f>
        <v/>
      </c>
      <c r="B889" s="30"/>
      <c r="C889" s="30" t="str">
        <f>IF(A889="","",LOOKUP(A889,'Table 1'!$A$3:$A$9999,'Table 1'!$I$3:$I$9999))</f>
        <v/>
      </c>
      <c r="D889" s="121"/>
      <c r="E889" s="68" t="s">
        <v>23</v>
      </c>
      <c r="F889" s="80"/>
      <c r="G889" s="71" t="str">
        <f t="shared" si="4065"/>
        <v/>
      </c>
      <c r="H889" s="77" t="str">
        <f t="shared" ref="H889" si="4208">IF(D889="","",AVERAGE(D887:D891))</f>
        <v/>
      </c>
      <c r="I889" s="94" t="str">
        <f t="shared" ref="I889" si="4209">IF(D889="","",_xlfn.STDEV.S(D887:D891))</f>
        <v/>
      </c>
      <c r="J889" s="77" t="str">
        <f t="shared" si="4068"/>
        <v/>
      </c>
      <c r="K889" s="132" t="str">
        <f>IF(D889="","",D889*'Table 2'!D889)</f>
        <v/>
      </c>
      <c r="L889" s="68" t="s">
        <v>23</v>
      </c>
      <c r="M889" s="135" t="str">
        <f>IF(D889="","",F889*'Table 2'!D889)</f>
        <v/>
      </c>
      <c r="N889" s="71" t="str">
        <f t="shared" si="4069"/>
        <v/>
      </c>
      <c r="O889" s="14" t="str">
        <f t="shared" ref="O889" si="4210">IF(D889="","",AVERAGE(K887:K891))</f>
        <v/>
      </c>
      <c r="P889" s="73" t="str">
        <f t="shared" ref="P889" si="4211">IF(D889="","",_xlfn.STDEV.S(K887:K891))</f>
        <v/>
      </c>
      <c r="Q889" s="9" t="str">
        <f t="shared" si="4072"/>
        <v/>
      </c>
      <c r="R889" s="126" t="str">
        <f>IF(K889="","",K889/VLOOKUP('Table 3'!A889,'Table 1'!$A$3:$E$999,5,FALSE))</f>
        <v/>
      </c>
      <c r="S889" s="58" t="s">
        <v>23</v>
      </c>
      <c r="T889" s="52" t="str">
        <f>IF(M889="","",M889/VLOOKUP(A889,'Table 1'!$A$3:$E$999,5,FALSE))</f>
        <v/>
      </c>
    </row>
    <row r="890" spans="1:20" s="139" customFormat="1" x14ac:dyDescent="0.2">
      <c r="A890" s="30" t="str">
        <f t="shared" ref="A890" si="4212">IF(A887="","",A887)</f>
        <v/>
      </c>
      <c r="B890" s="30"/>
      <c r="C890" s="30" t="str">
        <f>IF(A890="","",LOOKUP(A890,'Table 1'!$A$3:$A$9999,'Table 1'!$I$3:$I$9999))</f>
        <v/>
      </c>
      <c r="D890" s="121"/>
      <c r="E890" s="68" t="s">
        <v>23</v>
      </c>
      <c r="F890" s="80"/>
      <c r="G890" s="71" t="str">
        <f t="shared" si="4065"/>
        <v/>
      </c>
      <c r="H890" s="77" t="str">
        <f t="shared" ref="H890" si="4213">IF(D890="","",AVERAGE(D887:D891))</f>
        <v/>
      </c>
      <c r="I890" s="94" t="str">
        <f t="shared" ref="I890" si="4214">IF(D890="","",_xlfn.STDEV.S(D887:D891))</f>
        <v/>
      </c>
      <c r="J890" s="77" t="str">
        <f t="shared" si="4068"/>
        <v/>
      </c>
      <c r="K890" s="132" t="str">
        <f>IF(D890="","",D890*'Table 2'!D890)</f>
        <v/>
      </c>
      <c r="L890" s="68" t="s">
        <v>23</v>
      </c>
      <c r="M890" s="135" t="str">
        <f>IF(D890="","",F890*'Table 2'!D890)</f>
        <v/>
      </c>
      <c r="N890" s="71" t="str">
        <f t="shared" si="4069"/>
        <v/>
      </c>
      <c r="O890" s="14" t="str">
        <f t="shared" ref="O890" si="4215">IF(D890="","",AVERAGE(K887:K891))</f>
        <v/>
      </c>
      <c r="P890" s="73" t="str">
        <f t="shared" ref="P890" si="4216">IF(D890="","",_xlfn.STDEV.S(K887:K891))</f>
        <v/>
      </c>
      <c r="Q890" s="9" t="str">
        <f t="shared" si="4072"/>
        <v/>
      </c>
      <c r="R890" s="126" t="str">
        <f>IF(K890="","",K890/VLOOKUP('Table 3'!A890,'Table 1'!$A$3:$E$999,5,FALSE))</f>
        <v/>
      </c>
      <c r="S890" s="58" t="s">
        <v>23</v>
      </c>
      <c r="T890" s="52" t="str">
        <f>IF(M890="","",M890/VLOOKUP(A890,'Table 1'!$A$3:$E$999,5,FALSE))</f>
        <v/>
      </c>
    </row>
    <row r="891" spans="1:20" s="139" customFormat="1" ht="16" thickBot="1" x14ac:dyDescent="0.25">
      <c r="A891" s="29" t="str">
        <f t="shared" ref="A891" si="4217">IF(A887="","",A887)</f>
        <v/>
      </c>
      <c r="B891" s="29"/>
      <c r="C891" s="29" t="str">
        <f>IF(A891="","",LOOKUP(A891,'Table 1'!$A$3:$A$9999,'Table 1'!$I$3:$I$9999))</f>
        <v/>
      </c>
      <c r="D891" s="122"/>
      <c r="E891" s="67" t="s">
        <v>23</v>
      </c>
      <c r="F891" s="81"/>
      <c r="G891" s="72" t="str">
        <f t="shared" si="4065"/>
        <v/>
      </c>
      <c r="H891" s="78" t="str">
        <f t="shared" ref="H891" si="4218">IF(D891="","",AVERAGE(D887:D891))</f>
        <v/>
      </c>
      <c r="I891" s="93" t="str">
        <f t="shared" ref="I891" si="4219">IF(D891="","",_xlfn.STDEV.S(D887:D891))</f>
        <v/>
      </c>
      <c r="J891" s="78" t="str">
        <f t="shared" si="4068"/>
        <v/>
      </c>
      <c r="K891" s="133" t="str">
        <f>IF(D891="","",D891*'Table 2'!D891)</f>
        <v/>
      </c>
      <c r="L891" s="67" t="s">
        <v>23</v>
      </c>
      <c r="M891" s="136" t="str">
        <f>IF(D891="","",F891*'Table 2'!D891)</f>
        <v/>
      </c>
      <c r="N891" s="72" t="str">
        <f t="shared" si="4069"/>
        <v/>
      </c>
      <c r="O891" s="13" t="str">
        <f t="shared" ref="O891" si="4220">IF(D891="","",AVERAGE(K887:K891))</f>
        <v/>
      </c>
      <c r="P891" s="74" t="str">
        <f t="shared" ref="P891" si="4221">IF(D891="","",_xlfn.STDEV.S(K887:K891))</f>
        <v/>
      </c>
      <c r="Q891" s="8" t="str">
        <f t="shared" si="4072"/>
        <v/>
      </c>
      <c r="R891" s="127" t="str">
        <f>IF(K891="","",K891/VLOOKUP('Table 3'!A891,'Table 1'!$A$3:$E$999,5,FALSE))</f>
        <v/>
      </c>
      <c r="S891" s="57" t="s">
        <v>23</v>
      </c>
      <c r="T891" s="51" t="str">
        <f>IF(M891="","",M891/VLOOKUP(A891,'Table 1'!$A$3:$E$999,5,FALSE))</f>
        <v/>
      </c>
    </row>
    <row r="892" spans="1:20" s="139" customFormat="1" x14ac:dyDescent="0.2">
      <c r="A892" s="113"/>
      <c r="B892" s="113"/>
      <c r="C892" s="31" t="str">
        <f>IF(A892="","",LOOKUP(A892,'Table 1'!$A$3:$A$9999,'Table 1'!$I$3:$I$9999))</f>
        <v/>
      </c>
      <c r="D892" s="120"/>
      <c r="E892" s="66" t="s">
        <v>23</v>
      </c>
      <c r="F892" s="79"/>
      <c r="G892" s="70" t="str">
        <f t="shared" si="4065"/>
        <v/>
      </c>
      <c r="H892" s="76" t="str">
        <f t="shared" ref="H892" si="4222">IF(D892="","",AVERAGE(D892:D896))</f>
        <v/>
      </c>
      <c r="I892" s="76" t="str">
        <f t="shared" ref="I892" si="4223">IF(D892="","",_xlfn.STDEV.S(D892:D896))</f>
        <v/>
      </c>
      <c r="J892" s="76" t="str">
        <f t="shared" si="4068"/>
        <v/>
      </c>
      <c r="K892" s="131" t="str">
        <f>IF(D892="","",D892*'Table 2'!D892)</f>
        <v/>
      </c>
      <c r="L892" s="66" t="s">
        <v>23</v>
      </c>
      <c r="M892" s="134" t="str">
        <f>IF(D892="","",F892*'Table 2'!D892)</f>
        <v/>
      </c>
      <c r="N892" s="70" t="str">
        <f t="shared" si="4069"/>
        <v/>
      </c>
      <c r="O892" s="15" t="str">
        <f t="shared" ref="O892" si="4224">IF(D892="","",AVERAGE(K892:K896))</f>
        <v/>
      </c>
      <c r="P892" s="15" t="str">
        <f t="shared" ref="P892" si="4225">IF(D892="","",_xlfn.STDEV.S(K892:K896))</f>
        <v/>
      </c>
      <c r="Q892" s="10" t="str">
        <f t="shared" si="4072"/>
        <v/>
      </c>
      <c r="R892" s="137" t="str">
        <f>IF(K892="","",K892/VLOOKUP('Table 3'!A892,'Table 1'!$A$3:$E$999,5,FALSE))</f>
        <v/>
      </c>
      <c r="S892" s="59" t="s">
        <v>23</v>
      </c>
      <c r="T892" s="53" t="str">
        <f>IF(M892="","",M892/VLOOKUP(A892,'Table 1'!$A$3:$E$999,5,FALSE))</f>
        <v/>
      </c>
    </row>
    <row r="893" spans="1:20" s="139" customFormat="1" x14ac:dyDescent="0.2">
      <c r="A893" s="30" t="str">
        <f t="shared" ref="A893" si="4226">IF(A892="","",A892)</f>
        <v/>
      </c>
      <c r="B893" s="30"/>
      <c r="C893" s="30" t="str">
        <f>IF(A893="","",LOOKUP(A893,'Table 1'!$A$3:$A$9999,'Table 1'!$I$3:$I$9999))</f>
        <v/>
      </c>
      <c r="D893" s="121"/>
      <c r="E893" s="68" t="s">
        <v>23</v>
      </c>
      <c r="F893" s="80"/>
      <c r="G893" s="71" t="str">
        <f t="shared" si="4065"/>
        <v/>
      </c>
      <c r="H893" s="77" t="str">
        <f t="shared" ref="H893" si="4227">IF(D893="","",AVERAGE(D892:D896))</f>
        <v/>
      </c>
      <c r="I893" s="94" t="str">
        <f t="shared" ref="I893" si="4228">IF(D893="","",_xlfn.STDEV.S(D892:D896))</f>
        <v/>
      </c>
      <c r="J893" s="77" t="str">
        <f t="shared" si="4068"/>
        <v/>
      </c>
      <c r="K893" s="132" t="str">
        <f>IF(D893="","",D893*'Table 2'!D893)</f>
        <v/>
      </c>
      <c r="L893" s="68" t="s">
        <v>23</v>
      </c>
      <c r="M893" s="135" t="str">
        <f>IF(D893="","",F893*'Table 2'!D893)</f>
        <v/>
      </c>
      <c r="N893" s="71" t="str">
        <f t="shared" si="4069"/>
        <v/>
      </c>
      <c r="O893" s="14" t="str">
        <f t="shared" ref="O893" si="4229">IF(D893="","",AVERAGE(K892:K896))</f>
        <v/>
      </c>
      <c r="P893" s="73" t="str">
        <f t="shared" ref="P893" si="4230">IF(D893="","",_xlfn.STDEV.S(K892:K896))</f>
        <v/>
      </c>
      <c r="Q893" s="9" t="str">
        <f t="shared" si="4072"/>
        <v/>
      </c>
      <c r="R893" s="126" t="str">
        <f>IF(K893="","",K893/VLOOKUP('Table 3'!A893,'Table 1'!$A$3:$E$999,5,FALSE))</f>
        <v/>
      </c>
      <c r="S893" s="58" t="s">
        <v>23</v>
      </c>
      <c r="T893" s="52" t="str">
        <f>IF(M893="","",M893/VLOOKUP(A893,'Table 1'!$A$3:$E$999,5,FALSE))</f>
        <v/>
      </c>
    </row>
    <row r="894" spans="1:20" s="139" customFormat="1" x14ac:dyDescent="0.2">
      <c r="A894" s="30" t="str">
        <f t="shared" ref="A894" si="4231">IF(A892="","",A892)</f>
        <v/>
      </c>
      <c r="B894" s="30"/>
      <c r="C894" s="30" t="str">
        <f>IF(A894="","",LOOKUP(A894,'Table 1'!$A$3:$A$9999,'Table 1'!$I$3:$I$9999))</f>
        <v/>
      </c>
      <c r="D894" s="121"/>
      <c r="E894" s="68" t="s">
        <v>23</v>
      </c>
      <c r="F894" s="80"/>
      <c r="G894" s="71" t="str">
        <f t="shared" si="4065"/>
        <v/>
      </c>
      <c r="H894" s="77" t="str">
        <f t="shared" ref="H894" si="4232">IF(D894="","",AVERAGE(D892:D896))</f>
        <v/>
      </c>
      <c r="I894" s="94" t="str">
        <f t="shared" ref="I894" si="4233">IF(D894="","",_xlfn.STDEV.S(D892:D896))</f>
        <v/>
      </c>
      <c r="J894" s="77" t="str">
        <f t="shared" si="4068"/>
        <v/>
      </c>
      <c r="K894" s="132" t="str">
        <f>IF(D894="","",D894*'Table 2'!D894)</f>
        <v/>
      </c>
      <c r="L894" s="68" t="s">
        <v>23</v>
      </c>
      <c r="M894" s="135" t="str">
        <f>IF(D894="","",F894*'Table 2'!D894)</f>
        <v/>
      </c>
      <c r="N894" s="71" t="str">
        <f t="shared" si="4069"/>
        <v/>
      </c>
      <c r="O894" s="14" t="str">
        <f t="shared" ref="O894" si="4234">IF(D894="","",AVERAGE(K892:K896))</f>
        <v/>
      </c>
      <c r="P894" s="73" t="str">
        <f t="shared" ref="P894" si="4235">IF(D894="","",_xlfn.STDEV.S(K892:K896))</f>
        <v/>
      </c>
      <c r="Q894" s="9" t="str">
        <f t="shared" si="4072"/>
        <v/>
      </c>
      <c r="R894" s="126" t="str">
        <f>IF(K894="","",K894/VLOOKUP('Table 3'!A894,'Table 1'!$A$3:$E$999,5,FALSE))</f>
        <v/>
      </c>
      <c r="S894" s="58" t="s">
        <v>23</v>
      </c>
      <c r="T894" s="52" t="str">
        <f>IF(M894="","",M894/VLOOKUP(A894,'Table 1'!$A$3:$E$999,5,FALSE))</f>
        <v/>
      </c>
    </row>
    <row r="895" spans="1:20" s="139" customFormat="1" x14ac:dyDescent="0.2">
      <c r="A895" s="30" t="str">
        <f t="shared" ref="A895" si="4236">IF(A892="","",A892)</f>
        <v/>
      </c>
      <c r="B895" s="30"/>
      <c r="C895" s="30" t="str">
        <f>IF(A895="","",LOOKUP(A895,'Table 1'!$A$3:$A$9999,'Table 1'!$I$3:$I$9999))</f>
        <v/>
      </c>
      <c r="D895" s="121"/>
      <c r="E895" s="68" t="s">
        <v>23</v>
      </c>
      <c r="F895" s="80"/>
      <c r="G895" s="71" t="str">
        <f t="shared" si="4065"/>
        <v/>
      </c>
      <c r="H895" s="77" t="str">
        <f t="shared" ref="H895" si="4237">IF(D895="","",AVERAGE(D892:D896))</f>
        <v/>
      </c>
      <c r="I895" s="94" t="str">
        <f t="shared" ref="I895" si="4238">IF(D895="","",_xlfn.STDEV.S(D892:D896))</f>
        <v/>
      </c>
      <c r="J895" s="77" t="str">
        <f t="shared" si="4068"/>
        <v/>
      </c>
      <c r="K895" s="132" t="str">
        <f>IF(D895="","",D895*'Table 2'!D895)</f>
        <v/>
      </c>
      <c r="L895" s="68" t="s">
        <v>23</v>
      </c>
      <c r="M895" s="135" t="str">
        <f>IF(D895="","",F895*'Table 2'!D895)</f>
        <v/>
      </c>
      <c r="N895" s="71" t="str">
        <f t="shared" si="4069"/>
        <v/>
      </c>
      <c r="O895" s="14" t="str">
        <f t="shared" ref="O895" si="4239">IF(D895="","",AVERAGE(K892:K896))</f>
        <v/>
      </c>
      <c r="P895" s="73" t="str">
        <f t="shared" ref="P895" si="4240">IF(D895="","",_xlfn.STDEV.S(K892:K896))</f>
        <v/>
      </c>
      <c r="Q895" s="9" t="str">
        <f t="shared" si="4072"/>
        <v/>
      </c>
      <c r="R895" s="126" t="str">
        <f>IF(K895="","",K895/VLOOKUP('Table 3'!A895,'Table 1'!$A$3:$E$999,5,FALSE))</f>
        <v/>
      </c>
      <c r="S895" s="58" t="s">
        <v>23</v>
      </c>
      <c r="T895" s="52" t="str">
        <f>IF(M895="","",M895/VLOOKUP(A895,'Table 1'!$A$3:$E$999,5,FALSE))</f>
        <v/>
      </c>
    </row>
    <row r="896" spans="1:20" s="139" customFormat="1" ht="16" thickBot="1" x14ac:dyDescent="0.25">
      <c r="A896" s="29" t="str">
        <f t="shared" ref="A896" si="4241">IF(A892="","",A892)</f>
        <v/>
      </c>
      <c r="B896" s="29"/>
      <c r="C896" s="29" t="str">
        <f>IF(A896="","",LOOKUP(A896,'Table 1'!$A$3:$A$9999,'Table 1'!$I$3:$I$9999))</f>
        <v/>
      </c>
      <c r="D896" s="122"/>
      <c r="E896" s="67" t="s">
        <v>23</v>
      </c>
      <c r="F896" s="81"/>
      <c r="G896" s="72" t="str">
        <f t="shared" si="4065"/>
        <v/>
      </c>
      <c r="H896" s="78" t="str">
        <f t="shared" ref="H896" si="4242">IF(D896="","",AVERAGE(D892:D896))</f>
        <v/>
      </c>
      <c r="I896" s="93" t="str">
        <f t="shared" ref="I896" si="4243">IF(D896="","",_xlfn.STDEV.S(D892:D896))</f>
        <v/>
      </c>
      <c r="J896" s="78" t="str">
        <f t="shared" si="4068"/>
        <v/>
      </c>
      <c r="K896" s="133" t="str">
        <f>IF(D896="","",D896*'Table 2'!D896)</f>
        <v/>
      </c>
      <c r="L896" s="67" t="s">
        <v>23</v>
      </c>
      <c r="M896" s="136" t="str">
        <f>IF(D896="","",F896*'Table 2'!D896)</f>
        <v/>
      </c>
      <c r="N896" s="72" t="str">
        <f t="shared" si="4069"/>
        <v/>
      </c>
      <c r="O896" s="13" t="str">
        <f t="shared" ref="O896" si="4244">IF(D896="","",AVERAGE(K892:K896))</f>
        <v/>
      </c>
      <c r="P896" s="74" t="str">
        <f t="shared" ref="P896" si="4245">IF(D896="","",_xlfn.STDEV.S(K892:K896))</f>
        <v/>
      </c>
      <c r="Q896" s="8" t="str">
        <f t="shared" si="4072"/>
        <v/>
      </c>
      <c r="R896" s="127" t="str">
        <f>IF(K896="","",K896/VLOOKUP('Table 3'!A896,'Table 1'!$A$3:$E$999,5,FALSE))</f>
        <v/>
      </c>
      <c r="S896" s="57" t="s">
        <v>23</v>
      </c>
      <c r="T896" s="51" t="str">
        <f>IF(M896="","",M896/VLOOKUP(A896,'Table 1'!$A$3:$E$999,5,FALSE))</f>
        <v/>
      </c>
    </row>
    <row r="897" spans="1:20" s="139" customFormat="1" x14ac:dyDescent="0.2">
      <c r="A897" s="113"/>
      <c r="B897" s="113"/>
      <c r="C897" s="31" t="str">
        <f>IF(A897="","",LOOKUP(A897,'Table 1'!$A$3:$A$9999,'Table 1'!$I$3:$I$9999))</f>
        <v/>
      </c>
      <c r="D897" s="120"/>
      <c r="E897" s="66" t="s">
        <v>23</v>
      </c>
      <c r="F897" s="79"/>
      <c r="G897" s="70" t="str">
        <f t="shared" si="4065"/>
        <v/>
      </c>
      <c r="H897" s="76" t="str">
        <f t="shared" ref="H897" si="4246">IF(D897="","",AVERAGE(D897:D901))</f>
        <v/>
      </c>
      <c r="I897" s="76" t="str">
        <f t="shared" ref="I897" si="4247">IF(D897="","",_xlfn.STDEV.S(D897:D901))</f>
        <v/>
      </c>
      <c r="J897" s="76" t="str">
        <f t="shared" si="4068"/>
        <v/>
      </c>
      <c r="K897" s="131" t="str">
        <f>IF(D897="","",D897*'Table 2'!D897)</f>
        <v/>
      </c>
      <c r="L897" s="66" t="s">
        <v>23</v>
      </c>
      <c r="M897" s="134" t="str">
        <f>IF(D897="","",F897*'Table 2'!D897)</f>
        <v/>
      </c>
      <c r="N897" s="70" t="str">
        <f t="shared" si="4069"/>
        <v/>
      </c>
      <c r="O897" s="15" t="str">
        <f t="shared" ref="O897" si="4248">IF(D897="","",AVERAGE(K897:K901))</f>
        <v/>
      </c>
      <c r="P897" s="15" t="str">
        <f t="shared" ref="P897" si="4249">IF(D897="","",_xlfn.STDEV.S(K897:K901))</f>
        <v/>
      </c>
      <c r="Q897" s="10" t="str">
        <f t="shared" si="4072"/>
        <v/>
      </c>
      <c r="R897" s="137" t="str">
        <f>IF(K897="","",K897/VLOOKUP('Table 3'!A897,'Table 1'!$A$3:$E$999,5,FALSE))</f>
        <v/>
      </c>
      <c r="S897" s="59" t="s">
        <v>23</v>
      </c>
      <c r="T897" s="53" t="str">
        <f>IF(M897="","",M897/VLOOKUP(A897,'Table 1'!$A$3:$E$999,5,FALSE))</f>
        <v/>
      </c>
    </row>
    <row r="898" spans="1:20" s="139" customFormat="1" x14ac:dyDescent="0.2">
      <c r="A898" s="30" t="str">
        <f t="shared" ref="A898" si="4250">IF(A897="","",A897)</f>
        <v/>
      </c>
      <c r="B898" s="30"/>
      <c r="C898" s="30" t="str">
        <f>IF(A898="","",LOOKUP(A898,'Table 1'!$A$3:$A$9999,'Table 1'!$I$3:$I$9999))</f>
        <v/>
      </c>
      <c r="D898" s="121"/>
      <c r="E898" s="68" t="s">
        <v>23</v>
      </c>
      <c r="F898" s="80"/>
      <c r="G898" s="71" t="str">
        <f t="shared" si="4065"/>
        <v/>
      </c>
      <c r="H898" s="77" t="str">
        <f t="shared" ref="H898" si="4251">IF(D898="","",AVERAGE(D897:D901))</f>
        <v/>
      </c>
      <c r="I898" s="94" t="str">
        <f t="shared" ref="I898" si="4252">IF(D898="","",_xlfn.STDEV.S(D897:D901))</f>
        <v/>
      </c>
      <c r="J898" s="77" t="str">
        <f t="shared" si="4068"/>
        <v/>
      </c>
      <c r="K898" s="132" t="str">
        <f>IF(D898="","",D898*'Table 2'!D898)</f>
        <v/>
      </c>
      <c r="L898" s="68" t="s">
        <v>23</v>
      </c>
      <c r="M898" s="135" t="str">
        <f>IF(D898="","",F898*'Table 2'!D898)</f>
        <v/>
      </c>
      <c r="N898" s="71" t="str">
        <f t="shared" si="4069"/>
        <v/>
      </c>
      <c r="O898" s="14" t="str">
        <f t="shared" ref="O898" si="4253">IF(D898="","",AVERAGE(K897:K901))</f>
        <v/>
      </c>
      <c r="P898" s="73" t="str">
        <f t="shared" ref="P898" si="4254">IF(D898="","",_xlfn.STDEV.S(K897:K901))</f>
        <v/>
      </c>
      <c r="Q898" s="9" t="str">
        <f t="shared" si="4072"/>
        <v/>
      </c>
      <c r="R898" s="126" t="str">
        <f>IF(K898="","",K898/VLOOKUP('Table 3'!A898,'Table 1'!$A$3:$E$999,5,FALSE))</f>
        <v/>
      </c>
      <c r="S898" s="58" t="s">
        <v>23</v>
      </c>
      <c r="T898" s="52" t="str">
        <f>IF(M898="","",M898/VLOOKUP(A898,'Table 1'!$A$3:$E$999,5,FALSE))</f>
        <v/>
      </c>
    </row>
    <row r="899" spans="1:20" s="139" customFormat="1" x14ac:dyDescent="0.2">
      <c r="A899" s="30" t="str">
        <f t="shared" ref="A899" si="4255">IF(A897="","",A897)</f>
        <v/>
      </c>
      <c r="B899" s="30"/>
      <c r="C899" s="30" t="str">
        <f>IF(A899="","",LOOKUP(A899,'Table 1'!$A$3:$A$9999,'Table 1'!$I$3:$I$9999))</f>
        <v/>
      </c>
      <c r="D899" s="121"/>
      <c r="E899" s="68" t="s">
        <v>23</v>
      </c>
      <c r="F899" s="80"/>
      <c r="G899" s="71" t="str">
        <f t="shared" si="4065"/>
        <v/>
      </c>
      <c r="H899" s="77" t="str">
        <f t="shared" ref="H899" si="4256">IF(D899="","",AVERAGE(D897:D901))</f>
        <v/>
      </c>
      <c r="I899" s="94" t="str">
        <f t="shared" ref="I899" si="4257">IF(D899="","",_xlfn.STDEV.S(D897:D901))</f>
        <v/>
      </c>
      <c r="J899" s="77" t="str">
        <f t="shared" si="4068"/>
        <v/>
      </c>
      <c r="K899" s="132" t="str">
        <f>IF(D899="","",D899*'Table 2'!D899)</f>
        <v/>
      </c>
      <c r="L899" s="68" t="s">
        <v>23</v>
      </c>
      <c r="M899" s="135" t="str">
        <f>IF(D899="","",F899*'Table 2'!D899)</f>
        <v/>
      </c>
      <c r="N899" s="71" t="str">
        <f t="shared" si="4069"/>
        <v/>
      </c>
      <c r="O899" s="14" t="str">
        <f t="shared" ref="O899" si="4258">IF(D899="","",AVERAGE(K897:K901))</f>
        <v/>
      </c>
      <c r="P899" s="73" t="str">
        <f t="shared" ref="P899" si="4259">IF(D899="","",_xlfn.STDEV.S(K897:K901))</f>
        <v/>
      </c>
      <c r="Q899" s="9" t="str">
        <f t="shared" si="4072"/>
        <v/>
      </c>
      <c r="R899" s="126" t="str">
        <f>IF(K899="","",K899/VLOOKUP('Table 3'!A899,'Table 1'!$A$3:$E$999,5,FALSE))</f>
        <v/>
      </c>
      <c r="S899" s="58" t="s">
        <v>23</v>
      </c>
      <c r="T899" s="52" t="str">
        <f>IF(M899="","",M899/VLOOKUP(A899,'Table 1'!$A$3:$E$999,5,FALSE))</f>
        <v/>
      </c>
    </row>
    <row r="900" spans="1:20" s="139" customFormat="1" x14ac:dyDescent="0.2">
      <c r="A900" s="30" t="str">
        <f t="shared" ref="A900" si="4260">IF(A897="","",A897)</f>
        <v/>
      </c>
      <c r="B900" s="30"/>
      <c r="C900" s="30" t="str">
        <f>IF(A900="","",LOOKUP(A900,'Table 1'!$A$3:$A$9999,'Table 1'!$I$3:$I$9999))</f>
        <v/>
      </c>
      <c r="D900" s="121"/>
      <c r="E900" s="68" t="s">
        <v>23</v>
      </c>
      <c r="F900" s="80"/>
      <c r="G900" s="71" t="str">
        <f t="shared" si="4065"/>
        <v/>
      </c>
      <c r="H900" s="77" t="str">
        <f t="shared" ref="H900" si="4261">IF(D900="","",AVERAGE(D897:D901))</f>
        <v/>
      </c>
      <c r="I900" s="94" t="str">
        <f t="shared" ref="I900" si="4262">IF(D900="","",_xlfn.STDEV.S(D897:D901))</f>
        <v/>
      </c>
      <c r="J900" s="77" t="str">
        <f t="shared" si="4068"/>
        <v/>
      </c>
      <c r="K900" s="132" t="str">
        <f>IF(D900="","",D900*'Table 2'!D900)</f>
        <v/>
      </c>
      <c r="L900" s="68" t="s">
        <v>23</v>
      </c>
      <c r="M900" s="135" t="str">
        <f>IF(D900="","",F900*'Table 2'!D900)</f>
        <v/>
      </c>
      <c r="N900" s="71" t="str">
        <f t="shared" si="4069"/>
        <v/>
      </c>
      <c r="O900" s="14" t="str">
        <f t="shared" ref="O900" si="4263">IF(D900="","",AVERAGE(K897:K901))</f>
        <v/>
      </c>
      <c r="P900" s="73" t="str">
        <f t="shared" ref="P900" si="4264">IF(D900="","",_xlfn.STDEV.S(K897:K901))</f>
        <v/>
      </c>
      <c r="Q900" s="9" t="str">
        <f t="shared" si="4072"/>
        <v/>
      </c>
      <c r="R900" s="126" t="str">
        <f>IF(K900="","",K900/VLOOKUP('Table 3'!A900,'Table 1'!$A$3:$E$999,5,FALSE))</f>
        <v/>
      </c>
      <c r="S900" s="58" t="s">
        <v>23</v>
      </c>
      <c r="T900" s="52" t="str">
        <f>IF(M900="","",M900/VLOOKUP(A900,'Table 1'!$A$3:$E$999,5,FALSE))</f>
        <v/>
      </c>
    </row>
    <row r="901" spans="1:20" s="139" customFormat="1" ht="16" thickBot="1" x14ac:dyDescent="0.25">
      <c r="A901" s="29" t="str">
        <f t="shared" ref="A901" si="4265">IF(A897="","",A897)</f>
        <v/>
      </c>
      <c r="B901" s="29"/>
      <c r="C901" s="29" t="str">
        <f>IF(A901="","",LOOKUP(A901,'Table 1'!$A$3:$A$9999,'Table 1'!$I$3:$I$9999))</f>
        <v/>
      </c>
      <c r="D901" s="122"/>
      <c r="E901" s="67" t="s">
        <v>23</v>
      </c>
      <c r="F901" s="81"/>
      <c r="G901" s="72" t="str">
        <f t="shared" si="4065"/>
        <v/>
      </c>
      <c r="H901" s="78" t="str">
        <f t="shared" ref="H901" si="4266">IF(D901="","",AVERAGE(D897:D901))</f>
        <v/>
      </c>
      <c r="I901" s="93" t="str">
        <f t="shared" ref="I901" si="4267">IF(D901="","",_xlfn.STDEV.S(D897:D901))</f>
        <v/>
      </c>
      <c r="J901" s="78" t="str">
        <f t="shared" si="4068"/>
        <v/>
      </c>
      <c r="K901" s="133" t="str">
        <f>IF(D901="","",D901*'Table 2'!D901)</f>
        <v/>
      </c>
      <c r="L901" s="67" t="s">
        <v>23</v>
      </c>
      <c r="M901" s="136" t="str">
        <f>IF(D901="","",F901*'Table 2'!D901)</f>
        <v/>
      </c>
      <c r="N901" s="72" t="str">
        <f t="shared" si="4069"/>
        <v/>
      </c>
      <c r="O901" s="13" t="str">
        <f t="shared" ref="O901" si="4268">IF(D901="","",AVERAGE(K897:K901))</f>
        <v/>
      </c>
      <c r="P901" s="74" t="str">
        <f t="shared" ref="P901" si="4269">IF(D901="","",_xlfn.STDEV.S(K897:K901))</f>
        <v/>
      </c>
      <c r="Q901" s="8" t="str">
        <f t="shared" si="4072"/>
        <v/>
      </c>
      <c r="R901" s="127" t="str">
        <f>IF(K901="","",K901/VLOOKUP('Table 3'!A901,'Table 1'!$A$3:$E$999,5,FALSE))</f>
        <v/>
      </c>
      <c r="S901" s="57" t="s">
        <v>23</v>
      </c>
      <c r="T901" s="51" t="str">
        <f>IF(M901="","",M901/VLOOKUP(A901,'Table 1'!$A$3:$E$999,5,FALSE))</f>
        <v/>
      </c>
    </row>
    <row r="902" spans="1:20" s="139" customFormat="1" x14ac:dyDescent="0.2">
      <c r="A902" s="113"/>
      <c r="B902" s="113"/>
      <c r="C902" s="31" t="str">
        <f>IF(A902="","",LOOKUP(A902,'Table 1'!$A$3:$A$9999,'Table 1'!$I$3:$I$9999))</f>
        <v/>
      </c>
      <c r="D902" s="120"/>
      <c r="E902" s="66" t="s">
        <v>23</v>
      </c>
      <c r="F902" s="79"/>
      <c r="G902" s="70" t="str">
        <f t="shared" si="4065"/>
        <v/>
      </c>
      <c r="H902" s="76" t="str">
        <f t="shared" ref="H902" si="4270">IF(D902="","",AVERAGE(D902:D906))</f>
        <v/>
      </c>
      <c r="I902" s="76" t="str">
        <f t="shared" ref="I902" si="4271">IF(D902="","",_xlfn.STDEV.S(D902:D906))</f>
        <v/>
      </c>
      <c r="J902" s="76" t="str">
        <f t="shared" si="4068"/>
        <v/>
      </c>
      <c r="K902" s="131" t="str">
        <f>IF(D902="","",D902*'Table 2'!D902)</f>
        <v/>
      </c>
      <c r="L902" s="66" t="s">
        <v>23</v>
      </c>
      <c r="M902" s="134" t="str">
        <f>IF(D902="","",F902*'Table 2'!D902)</f>
        <v/>
      </c>
      <c r="N902" s="70" t="str">
        <f t="shared" si="4069"/>
        <v/>
      </c>
      <c r="O902" s="15" t="str">
        <f t="shared" ref="O902" si="4272">IF(D902="","",AVERAGE(K902:K906))</f>
        <v/>
      </c>
      <c r="P902" s="15" t="str">
        <f t="shared" ref="P902" si="4273">IF(D902="","",_xlfn.STDEV.S(K902:K906))</f>
        <v/>
      </c>
      <c r="Q902" s="10" t="str">
        <f t="shared" si="4072"/>
        <v/>
      </c>
      <c r="R902" s="137" t="str">
        <f>IF(K902="","",K902/VLOOKUP('Table 3'!A902,'Table 1'!$A$3:$E$999,5,FALSE))</f>
        <v/>
      </c>
      <c r="S902" s="59" t="s">
        <v>23</v>
      </c>
      <c r="T902" s="53" t="str">
        <f>IF(M902="","",M902/VLOOKUP(A902,'Table 1'!$A$3:$E$999,5,FALSE))</f>
        <v/>
      </c>
    </row>
    <row r="903" spans="1:20" s="139" customFormat="1" x14ac:dyDescent="0.2">
      <c r="A903" s="30" t="str">
        <f t="shared" ref="A903" si="4274">IF(A902="","",A902)</f>
        <v/>
      </c>
      <c r="B903" s="30"/>
      <c r="C903" s="30" t="str">
        <f>IF(A903="","",LOOKUP(A903,'Table 1'!$A$3:$A$9999,'Table 1'!$I$3:$I$9999))</f>
        <v/>
      </c>
      <c r="D903" s="121"/>
      <c r="E903" s="68" t="s">
        <v>23</v>
      </c>
      <c r="F903" s="80"/>
      <c r="G903" s="71" t="str">
        <f t="shared" si="4065"/>
        <v/>
      </c>
      <c r="H903" s="77" t="str">
        <f t="shared" ref="H903" si="4275">IF(D903="","",AVERAGE(D902:D906))</f>
        <v/>
      </c>
      <c r="I903" s="94" t="str">
        <f t="shared" ref="I903" si="4276">IF(D903="","",_xlfn.STDEV.S(D902:D906))</f>
        <v/>
      </c>
      <c r="J903" s="77" t="str">
        <f t="shared" si="4068"/>
        <v/>
      </c>
      <c r="K903" s="132" t="str">
        <f>IF(D903="","",D903*'Table 2'!D903)</f>
        <v/>
      </c>
      <c r="L903" s="68" t="s">
        <v>23</v>
      </c>
      <c r="M903" s="135" t="str">
        <f>IF(D903="","",F903*'Table 2'!D903)</f>
        <v/>
      </c>
      <c r="N903" s="71" t="str">
        <f t="shared" si="4069"/>
        <v/>
      </c>
      <c r="O903" s="14" t="str">
        <f t="shared" ref="O903" si="4277">IF(D903="","",AVERAGE(K902:K906))</f>
        <v/>
      </c>
      <c r="P903" s="73" t="str">
        <f t="shared" ref="P903" si="4278">IF(D903="","",_xlfn.STDEV.S(K902:K906))</f>
        <v/>
      </c>
      <c r="Q903" s="9" t="str">
        <f t="shared" si="4072"/>
        <v/>
      </c>
      <c r="R903" s="126" t="str">
        <f>IF(K903="","",K903/VLOOKUP('Table 3'!A903,'Table 1'!$A$3:$E$999,5,FALSE))</f>
        <v/>
      </c>
      <c r="S903" s="58" t="s">
        <v>23</v>
      </c>
      <c r="T903" s="52" t="str">
        <f>IF(M903="","",M903/VLOOKUP(A903,'Table 1'!$A$3:$E$999,5,FALSE))</f>
        <v/>
      </c>
    </row>
    <row r="904" spans="1:20" s="139" customFormat="1" x14ac:dyDescent="0.2">
      <c r="A904" s="30" t="str">
        <f t="shared" ref="A904" si="4279">IF(A902="","",A902)</f>
        <v/>
      </c>
      <c r="B904" s="30"/>
      <c r="C904" s="30" t="str">
        <f>IF(A904="","",LOOKUP(A904,'Table 1'!$A$3:$A$9999,'Table 1'!$I$3:$I$9999))</f>
        <v/>
      </c>
      <c r="D904" s="121"/>
      <c r="E904" s="68" t="s">
        <v>23</v>
      </c>
      <c r="F904" s="80"/>
      <c r="G904" s="71" t="str">
        <f t="shared" si="4065"/>
        <v/>
      </c>
      <c r="H904" s="77" t="str">
        <f t="shared" ref="H904" si="4280">IF(D904="","",AVERAGE(D902:D906))</f>
        <v/>
      </c>
      <c r="I904" s="94" t="str">
        <f t="shared" ref="I904" si="4281">IF(D904="","",_xlfn.STDEV.S(D902:D906))</f>
        <v/>
      </c>
      <c r="J904" s="77" t="str">
        <f t="shared" si="4068"/>
        <v/>
      </c>
      <c r="K904" s="132" t="str">
        <f>IF(D904="","",D904*'Table 2'!D904)</f>
        <v/>
      </c>
      <c r="L904" s="68" t="s">
        <v>23</v>
      </c>
      <c r="M904" s="135" t="str">
        <f>IF(D904="","",F904*'Table 2'!D904)</f>
        <v/>
      </c>
      <c r="N904" s="71" t="str">
        <f t="shared" si="4069"/>
        <v/>
      </c>
      <c r="O904" s="14" t="str">
        <f t="shared" ref="O904" si="4282">IF(D904="","",AVERAGE(K902:K906))</f>
        <v/>
      </c>
      <c r="P904" s="73" t="str">
        <f t="shared" ref="P904" si="4283">IF(D904="","",_xlfn.STDEV.S(K902:K906))</f>
        <v/>
      </c>
      <c r="Q904" s="9" t="str">
        <f t="shared" si="4072"/>
        <v/>
      </c>
      <c r="R904" s="126" t="str">
        <f>IF(K904="","",K904/VLOOKUP('Table 3'!A904,'Table 1'!$A$3:$E$999,5,FALSE))</f>
        <v/>
      </c>
      <c r="S904" s="58" t="s">
        <v>23</v>
      </c>
      <c r="T904" s="52" t="str">
        <f>IF(M904="","",M904/VLOOKUP(A904,'Table 1'!$A$3:$E$999,5,FALSE))</f>
        <v/>
      </c>
    </row>
    <row r="905" spans="1:20" s="139" customFormat="1" x14ac:dyDescent="0.2">
      <c r="A905" s="30" t="str">
        <f t="shared" ref="A905" si="4284">IF(A902="","",A902)</f>
        <v/>
      </c>
      <c r="B905" s="30"/>
      <c r="C905" s="30" t="str">
        <f>IF(A905="","",LOOKUP(A905,'Table 1'!$A$3:$A$9999,'Table 1'!$I$3:$I$9999))</f>
        <v/>
      </c>
      <c r="D905" s="121"/>
      <c r="E905" s="68" t="s">
        <v>23</v>
      </c>
      <c r="F905" s="80"/>
      <c r="G905" s="71" t="str">
        <f t="shared" si="4065"/>
        <v/>
      </c>
      <c r="H905" s="77" t="str">
        <f t="shared" ref="H905" si="4285">IF(D905="","",AVERAGE(D902:D906))</f>
        <v/>
      </c>
      <c r="I905" s="94" t="str">
        <f t="shared" ref="I905" si="4286">IF(D905="","",_xlfn.STDEV.S(D902:D906))</f>
        <v/>
      </c>
      <c r="J905" s="77" t="str">
        <f t="shared" si="4068"/>
        <v/>
      </c>
      <c r="K905" s="132" t="str">
        <f>IF(D905="","",D905*'Table 2'!D905)</f>
        <v/>
      </c>
      <c r="L905" s="68" t="s">
        <v>23</v>
      </c>
      <c r="M905" s="135" t="str">
        <f>IF(D905="","",F905*'Table 2'!D905)</f>
        <v/>
      </c>
      <c r="N905" s="71" t="str">
        <f t="shared" si="4069"/>
        <v/>
      </c>
      <c r="O905" s="14" t="str">
        <f t="shared" ref="O905" si="4287">IF(D905="","",AVERAGE(K902:K906))</f>
        <v/>
      </c>
      <c r="P905" s="73" t="str">
        <f t="shared" ref="P905" si="4288">IF(D905="","",_xlfn.STDEV.S(K902:K906))</f>
        <v/>
      </c>
      <c r="Q905" s="9" t="str">
        <f t="shared" si="4072"/>
        <v/>
      </c>
      <c r="R905" s="126" t="str">
        <f>IF(K905="","",K905/VLOOKUP('Table 3'!A905,'Table 1'!$A$3:$E$999,5,FALSE))</f>
        <v/>
      </c>
      <c r="S905" s="58" t="s">
        <v>23</v>
      </c>
      <c r="T905" s="52" t="str">
        <f>IF(M905="","",M905/VLOOKUP(A905,'Table 1'!$A$3:$E$999,5,FALSE))</f>
        <v/>
      </c>
    </row>
    <row r="906" spans="1:20" s="139" customFormat="1" ht="16" thickBot="1" x14ac:dyDescent="0.25">
      <c r="A906" s="29" t="str">
        <f t="shared" ref="A906" si="4289">IF(A902="","",A902)</f>
        <v/>
      </c>
      <c r="B906" s="29"/>
      <c r="C906" s="29" t="str">
        <f>IF(A906="","",LOOKUP(A906,'Table 1'!$A$3:$A$9999,'Table 1'!$I$3:$I$9999))</f>
        <v/>
      </c>
      <c r="D906" s="122"/>
      <c r="E906" s="67" t="s">
        <v>23</v>
      </c>
      <c r="F906" s="81"/>
      <c r="G906" s="72" t="str">
        <f t="shared" si="4065"/>
        <v/>
      </c>
      <c r="H906" s="78" t="str">
        <f t="shared" ref="H906" si="4290">IF(D906="","",AVERAGE(D902:D906))</f>
        <v/>
      </c>
      <c r="I906" s="93" t="str">
        <f t="shared" ref="I906" si="4291">IF(D906="","",_xlfn.STDEV.S(D902:D906))</f>
        <v/>
      </c>
      <c r="J906" s="78" t="str">
        <f t="shared" si="4068"/>
        <v/>
      </c>
      <c r="K906" s="133" t="str">
        <f>IF(D906="","",D906*'Table 2'!D906)</f>
        <v/>
      </c>
      <c r="L906" s="67" t="s">
        <v>23</v>
      </c>
      <c r="M906" s="136" t="str">
        <f>IF(D906="","",F906*'Table 2'!D906)</f>
        <v/>
      </c>
      <c r="N906" s="72" t="str">
        <f t="shared" si="4069"/>
        <v/>
      </c>
      <c r="O906" s="13" t="str">
        <f t="shared" ref="O906" si="4292">IF(D906="","",AVERAGE(K902:K906))</f>
        <v/>
      </c>
      <c r="P906" s="74" t="str">
        <f t="shared" ref="P906" si="4293">IF(D906="","",_xlfn.STDEV.S(K902:K906))</f>
        <v/>
      </c>
      <c r="Q906" s="8" t="str">
        <f t="shared" si="4072"/>
        <v/>
      </c>
      <c r="R906" s="127" t="str">
        <f>IF(K906="","",K906/VLOOKUP('Table 3'!A906,'Table 1'!$A$3:$E$999,5,FALSE))</f>
        <v/>
      </c>
      <c r="S906" s="57" t="s">
        <v>23</v>
      </c>
      <c r="T906" s="51" t="str">
        <f>IF(M906="","",M906/VLOOKUP(A906,'Table 1'!$A$3:$E$999,5,FALSE))</f>
        <v/>
      </c>
    </row>
    <row r="907" spans="1:20" s="139" customFormat="1" x14ac:dyDescent="0.2">
      <c r="A907" s="113"/>
      <c r="B907" s="113"/>
      <c r="C907" s="31" t="str">
        <f>IF(A907="","",LOOKUP(A907,'Table 1'!$A$3:$A$9999,'Table 1'!$I$3:$I$9999))</f>
        <v/>
      </c>
      <c r="D907" s="120"/>
      <c r="E907" s="66" t="s">
        <v>23</v>
      </c>
      <c r="F907" s="79"/>
      <c r="G907" s="70" t="str">
        <f t="shared" si="4065"/>
        <v/>
      </c>
      <c r="H907" s="76" t="str">
        <f t="shared" ref="H907" si="4294">IF(D907="","",AVERAGE(D907:D911))</f>
        <v/>
      </c>
      <c r="I907" s="76" t="str">
        <f t="shared" ref="I907" si="4295">IF(D907="","",_xlfn.STDEV.S(D907:D911))</f>
        <v/>
      </c>
      <c r="J907" s="76" t="str">
        <f t="shared" si="4068"/>
        <v/>
      </c>
      <c r="K907" s="131" t="str">
        <f>IF(D907="","",D907*'Table 2'!D907)</f>
        <v/>
      </c>
      <c r="L907" s="66" t="s">
        <v>23</v>
      </c>
      <c r="M907" s="134" t="str">
        <f>IF(D907="","",F907*'Table 2'!D907)</f>
        <v/>
      </c>
      <c r="N907" s="70" t="str">
        <f t="shared" si="4069"/>
        <v/>
      </c>
      <c r="O907" s="15" t="str">
        <f t="shared" ref="O907" si="4296">IF(D907="","",AVERAGE(K907:K911))</f>
        <v/>
      </c>
      <c r="P907" s="15" t="str">
        <f t="shared" ref="P907" si="4297">IF(D907="","",_xlfn.STDEV.S(K907:K911))</f>
        <v/>
      </c>
      <c r="Q907" s="10" t="str">
        <f t="shared" si="4072"/>
        <v/>
      </c>
      <c r="R907" s="137" t="str">
        <f>IF(K907="","",K907/VLOOKUP('Table 3'!A907,'Table 1'!$A$3:$E$999,5,FALSE))</f>
        <v/>
      </c>
      <c r="S907" s="59" t="s">
        <v>23</v>
      </c>
      <c r="T907" s="53" t="str">
        <f>IF(M907="","",M907/VLOOKUP(A907,'Table 1'!$A$3:$E$999,5,FALSE))</f>
        <v/>
      </c>
    </row>
    <row r="908" spans="1:20" s="139" customFormat="1" x14ac:dyDescent="0.2">
      <c r="A908" s="30" t="str">
        <f t="shared" ref="A908" si="4298">IF(A907="","",A907)</f>
        <v/>
      </c>
      <c r="B908" s="30"/>
      <c r="C908" s="30" t="str">
        <f>IF(A908="","",LOOKUP(A908,'Table 1'!$A$3:$A$9999,'Table 1'!$I$3:$I$9999))</f>
        <v/>
      </c>
      <c r="D908" s="121"/>
      <c r="E908" s="68" t="s">
        <v>23</v>
      </c>
      <c r="F908" s="80"/>
      <c r="G908" s="71" t="str">
        <f t="shared" si="4065"/>
        <v/>
      </c>
      <c r="H908" s="77" t="str">
        <f t="shared" ref="H908" si="4299">IF(D908="","",AVERAGE(D907:D911))</f>
        <v/>
      </c>
      <c r="I908" s="94" t="str">
        <f t="shared" ref="I908" si="4300">IF(D908="","",_xlfn.STDEV.S(D907:D911))</f>
        <v/>
      </c>
      <c r="J908" s="77" t="str">
        <f t="shared" si="4068"/>
        <v/>
      </c>
      <c r="K908" s="132" t="str">
        <f>IF(D908="","",D908*'Table 2'!D908)</f>
        <v/>
      </c>
      <c r="L908" s="68" t="s">
        <v>23</v>
      </c>
      <c r="M908" s="135" t="str">
        <f>IF(D908="","",F908*'Table 2'!D908)</f>
        <v/>
      </c>
      <c r="N908" s="71" t="str">
        <f t="shared" si="4069"/>
        <v/>
      </c>
      <c r="O908" s="14" t="str">
        <f t="shared" ref="O908" si="4301">IF(D908="","",AVERAGE(K907:K911))</f>
        <v/>
      </c>
      <c r="P908" s="73" t="str">
        <f t="shared" ref="P908" si="4302">IF(D908="","",_xlfn.STDEV.S(K907:K911))</f>
        <v/>
      </c>
      <c r="Q908" s="9" t="str">
        <f t="shared" si="4072"/>
        <v/>
      </c>
      <c r="R908" s="126" t="str">
        <f>IF(K908="","",K908/VLOOKUP('Table 3'!A908,'Table 1'!$A$3:$E$999,5,FALSE))</f>
        <v/>
      </c>
      <c r="S908" s="58" t="s">
        <v>23</v>
      </c>
      <c r="T908" s="52" t="str">
        <f>IF(M908="","",M908/VLOOKUP(A908,'Table 1'!$A$3:$E$999,5,FALSE))</f>
        <v/>
      </c>
    </row>
    <row r="909" spans="1:20" s="139" customFormat="1" x14ac:dyDescent="0.2">
      <c r="A909" s="30" t="str">
        <f t="shared" ref="A909" si="4303">IF(A907="","",A907)</f>
        <v/>
      </c>
      <c r="B909" s="30"/>
      <c r="C909" s="30" t="str">
        <f>IF(A909="","",LOOKUP(A909,'Table 1'!$A$3:$A$9999,'Table 1'!$I$3:$I$9999))</f>
        <v/>
      </c>
      <c r="D909" s="121"/>
      <c r="E909" s="68" t="s">
        <v>23</v>
      </c>
      <c r="F909" s="80"/>
      <c r="G909" s="71" t="str">
        <f t="shared" si="4065"/>
        <v/>
      </c>
      <c r="H909" s="77" t="str">
        <f t="shared" ref="H909" si="4304">IF(D909="","",AVERAGE(D907:D911))</f>
        <v/>
      </c>
      <c r="I909" s="94" t="str">
        <f t="shared" ref="I909" si="4305">IF(D909="","",_xlfn.STDEV.S(D907:D911))</f>
        <v/>
      </c>
      <c r="J909" s="77" t="str">
        <f t="shared" si="4068"/>
        <v/>
      </c>
      <c r="K909" s="132" t="str">
        <f>IF(D909="","",D909*'Table 2'!D909)</f>
        <v/>
      </c>
      <c r="L909" s="68" t="s">
        <v>23</v>
      </c>
      <c r="M909" s="135" t="str">
        <f>IF(D909="","",F909*'Table 2'!D909)</f>
        <v/>
      </c>
      <c r="N909" s="71" t="str">
        <f t="shared" si="4069"/>
        <v/>
      </c>
      <c r="O909" s="14" t="str">
        <f t="shared" ref="O909" si="4306">IF(D909="","",AVERAGE(K907:K911))</f>
        <v/>
      </c>
      <c r="P909" s="73" t="str">
        <f t="shared" ref="P909" si="4307">IF(D909="","",_xlfn.STDEV.S(K907:K911))</f>
        <v/>
      </c>
      <c r="Q909" s="9" t="str">
        <f t="shared" si="4072"/>
        <v/>
      </c>
      <c r="R909" s="126" t="str">
        <f>IF(K909="","",K909/VLOOKUP('Table 3'!A909,'Table 1'!$A$3:$E$999,5,FALSE))</f>
        <v/>
      </c>
      <c r="S909" s="58" t="s">
        <v>23</v>
      </c>
      <c r="T909" s="52" t="str">
        <f>IF(M909="","",M909/VLOOKUP(A909,'Table 1'!$A$3:$E$999,5,FALSE))</f>
        <v/>
      </c>
    </row>
    <row r="910" spans="1:20" s="139" customFormat="1" x14ac:dyDescent="0.2">
      <c r="A910" s="30" t="str">
        <f t="shared" ref="A910" si="4308">IF(A907="","",A907)</f>
        <v/>
      </c>
      <c r="B910" s="30"/>
      <c r="C910" s="30" t="str">
        <f>IF(A910="","",LOOKUP(A910,'Table 1'!$A$3:$A$9999,'Table 1'!$I$3:$I$9999))</f>
        <v/>
      </c>
      <c r="D910" s="121"/>
      <c r="E910" s="68" t="s">
        <v>23</v>
      </c>
      <c r="F910" s="80"/>
      <c r="G910" s="71" t="str">
        <f t="shared" si="4065"/>
        <v/>
      </c>
      <c r="H910" s="77" t="str">
        <f t="shared" ref="H910" si="4309">IF(D910="","",AVERAGE(D907:D911))</f>
        <v/>
      </c>
      <c r="I910" s="94" t="str">
        <f t="shared" ref="I910" si="4310">IF(D910="","",_xlfn.STDEV.S(D907:D911))</f>
        <v/>
      </c>
      <c r="J910" s="77" t="str">
        <f t="shared" si="4068"/>
        <v/>
      </c>
      <c r="K910" s="132" t="str">
        <f>IF(D910="","",D910*'Table 2'!D910)</f>
        <v/>
      </c>
      <c r="L910" s="68" t="s">
        <v>23</v>
      </c>
      <c r="M910" s="135" t="str">
        <f>IF(D910="","",F910*'Table 2'!D910)</f>
        <v/>
      </c>
      <c r="N910" s="71" t="str">
        <f t="shared" si="4069"/>
        <v/>
      </c>
      <c r="O910" s="14" t="str">
        <f t="shared" ref="O910" si="4311">IF(D910="","",AVERAGE(K907:K911))</f>
        <v/>
      </c>
      <c r="P910" s="73" t="str">
        <f t="shared" ref="P910" si="4312">IF(D910="","",_xlfn.STDEV.S(K907:K911))</f>
        <v/>
      </c>
      <c r="Q910" s="9" t="str">
        <f t="shared" si="4072"/>
        <v/>
      </c>
      <c r="R910" s="126" t="str">
        <f>IF(K910="","",K910/VLOOKUP('Table 3'!A910,'Table 1'!$A$3:$E$999,5,FALSE))</f>
        <v/>
      </c>
      <c r="S910" s="58" t="s">
        <v>23</v>
      </c>
      <c r="T910" s="52" t="str">
        <f>IF(M910="","",M910/VLOOKUP(A910,'Table 1'!$A$3:$E$999,5,FALSE))</f>
        <v/>
      </c>
    </row>
    <row r="911" spans="1:20" s="139" customFormat="1" ht="16" thickBot="1" x14ac:dyDescent="0.25">
      <c r="A911" s="29" t="str">
        <f t="shared" ref="A911" si="4313">IF(A907="","",A907)</f>
        <v/>
      </c>
      <c r="B911" s="29"/>
      <c r="C911" s="29" t="str">
        <f>IF(A911="","",LOOKUP(A911,'Table 1'!$A$3:$A$9999,'Table 1'!$I$3:$I$9999))</f>
        <v/>
      </c>
      <c r="D911" s="122"/>
      <c r="E911" s="67" t="s">
        <v>23</v>
      </c>
      <c r="F911" s="81"/>
      <c r="G911" s="72" t="str">
        <f t="shared" si="4065"/>
        <v/>
      </c>
      <c r="H911" s="78" t="str">
        <f t="shared" ref="H911" si="4314">IF(D911="","",AVERAGE(D907:D911))</f>
        <v/>
      </c>
      <c r="I911" s="93" t="str">
        <f t="shared" ref="I911" si="4315">IF(D911="","",_xlfn.STDEV.S(D907:D911))</f>
        <v/>
      </c>
      <c r="J911" s="78" t="str">
        <f t="shared" si="4068"/>
        <v/>
      </c>
      <c r="K911" s="133" t="str">
        <f>IF(D911="","",D911*'Table 2'!D911)</f>
        <v/>
      </c>
      <c r="L911" s="67" t="s">
        <v>23</v>
      </c>
      <c r="M911" s="136" t="str">
        <f>IF(D911="","",F911*'Table 2'!D911)</f>
        <v/>
      </c>
      <c r="N911" s="72" t="str">
        <f t="shared" si="4069"/>
        <v/>
      </c>
      <c r="O911" s="13" t="str">
        <f t="shared" ref="O911" si="4316">IF(D911="","",AVERAGE(K907:K911))</f>
        <v/>
      </c>
      <c r="P911" s="74" t="str">
        <f t="shared" ref="P911" si="4317">IF(D911="","",_xlfn.STDEV.S(K907:K911))</f>
        <v/>
      </c>
      <c r="Q911" s="8" t="str">
        <f t="shared" si="4072"/>
        <v/>
      </c>
      <c r="R911" s="127" t="str">
        <f>IF(K911="","",K911/VLOOKUP('Table 3'!A911,'Table 1'!$A$3:$E$999,5,FALSE))</f>
        <v/>
      </c>
      <c r="S911" s="57" t="s">
        <v>23</v>
      </c>
      <c r="T911" s="51" t="str">
        <f>IF(M911="","",M911/VLOOKUP(A911,'Table 1'!$A$3:$E$999,5,FALSE))</f>
        <v/>
      </c>
    </row>
    <row r="912" spans="1:20" s="139" customFormat="1" x14ac:dyDescent="0.2">
      <c r="A912" s="113"/>
      <c r="B912" s="113"/>
      <c r="C912" s="31" t="str">
        <f>IF(A912="","",LOOKUP(A912,'Table 1'!$A$3:$A$9999,'Table 1'!$I$3:$I$9999))</f>
        <v/>
      </c>
      <c r="D912" s="120"/>
      <c r="E912" s="66" t="s">
        <v>23</v>
      </c>
      <c r="F912" s="79"/>
      <c r="G912" s="70" t="str">
        <f t="shared" si="4065"/>
        <v/>
      </c>
      <c r="H912" s="76" t="str">
        <f t="shared" ref="H912" si="4318">IF(D912="","",AVERAGE(D912:D916))</f>
        <v/>
      </c>
      <c r="I912" s="76" t="str">
        <f t="shared" ref="I912" si="4319">IF(D912="","",_xlfn.STDEV.S(D912:D916))</f>
        <v/>
      </c>
      <c r="J912" s="76" t="str">
        <f t="shared" si="4068"/>
        <v/>
      </c>
      <c r="K912" s="131" t="str">
        <f>IF(D912="","",D912*'Table 2'!D912)</f>
        <v/>
      </c>
      <c r="L912" s="66" t="s">
        <v>23</v>
      </c>
      <c r="M912" s="134" t="str">
        <f>IF(D912="","",F912*'Table 2'!D912)</f>
        <v/>
      </c>
      <c r="N912" s="70" t="str">
        <f t="shared" si="4069"/>
        <v/>
      </c>
      <c r="O912" s="15" t="str">
        <f t="shared" ref="O912" si="4320">IF(D912="","",AVERAGE(K912:K916))</f>
        <v/>
      </c>
      <c r="P912" s="15" t="str">
        <f t="shared" ref="P912" si="4321">IF(D912="","",_xlfn.STDEV.S(K912:K916))</f>
        <v/>
      </c>
      <c r="Q912" s="10" t="str">
        <f t="shared" si="4072"/>
        <v/>
      </c>
      <c r="R912" s="137" t="str">
        <f>IF(K912="","",K912/VLOOKUP('Table 3'!A912,'Table 1'!$A$3:$E$999,5,FALSE))</f>
        <v/>
      </c>
      <c r="S912" s="59" t="s">
        <v>23</v>
      </c>
      <c r="T912" s="53" t="str">
        <f>IF(M912="","",M912/VLOOKUP(A912,'Table 1'!$A$3:$E$999,5,FALSE))</f>
        <v/>
      </c>
    </row>
    <row r="913" spans="1:20" s="139" customFormat="1" x14ac:dyDescent="0.2">
      <c r="A913" s="30" t="str">
        <f t="shared" ref="A913" si="4322">IF(A912="","",A912)</f>
        <v/>
      </c>
      <c r="B913" s="30"/>
      <c r="C913" s="30" t="str">
        <f>IF(A913="","",LOOKUP(A913,'Table 1'!$A$3:$A$9999,'Table 1'!$I$3:$I$9999))</f>
        <v/>
      </c>
      <c r="D913" s="121"/>
      <c r="E913" s="68" t="s">
        <v>23</v>
      </c>
      <c r="F913" s="80"/>
      <c r="G913" s="71" t="str">
        <f t="shared" si="4065"/>
        <v/>
      </c>
      <c r="H913" s="77" t="str">
        <f t="shared" ref="H913" si="4323">IF(D913="","",AVERAGE(D912:D916))</f>
        <v/>
      </c>
      <c r="I913" s="94" t="str">
        <f t="shared" ref="I913" si="4324">IF(D913="","",_xlfn.STDEV.S(D912:D916))</f>
        <v/>
      </c>
      <c r="J913" s="77" t="str">
        <f t="shared" si="4068"/>
        <v/>
      </c>
      <c r="K913" s="132" t="str">
        <f>IF(D913="","",D913*'Table 2'!D913)</f>
        <v/>
      </c>
      <c r="L913" s="68" t="s">
        <v>23</v>
      </c>
      <c r="M913" s="135" t="str">
        <f>IF(D913="","",F913*'Table 2'!D913)</f>
        <v/>
      </c>
      <c r="N913" s="71" t="str">
        <f t="shared" si="4069"/>
        <v/>
      </c>
      <c r="O913" s="14" t="str">
        <f t="shared" ref="O913" si="4325">IF(D913="","",AVERAGE(K912:K916))</f>
        <v/>
      </c>
      <c r="P913" s="73" t="str">
        <f t="shared" ref="P913" si="4326">IF(D913="","",_xlfn.STDEV.S(K912:K916))</f>
        <v/>
      </c>
      <c r="Q913" s="9" t="str">
        <f t="shared" si="4072"/>
        <v/>
      </c>
      <c r="R913" s="126" t="str">
        <f>IF(K913="","",K913/VLOOKUP('Table 3'!A913,'Table 1'!$A$3:$E$999,5,FALSE))</f>
        <v/>
      </c>
      <c r="S913" s="58" t="s">
        <v>23</v>
      </c>
      <c r="T913" s="52" t="str">
        <f>IF(M913="","",M913/VLOOKUP(A913,'Table 1'!$A$3:$E$999,5,FALSE))</f>
        <v/>
      </c>
    </row>
    <row r="914" spans="1:20" s="139" customFormat="1" x14ac:dyDescent="0.2">
      <c r="A914" s="30" t="str">
        <f t="shared" ref="A914" si="4327">IF(A912="","",A912)</f>
        <v/>
      </c>
      <c r="B914" s="30"/>
      <c r="C914" s="30" t="str">
        <f>IF(A914="","",LOOKUP(A914,'Table 1'!$A$3:$A$9999,'Table 1'!$I$3:$I$9999))</f>
        <v/>
      </c>
      <c r="D914" s="121"/>
      <c r="E914" s="68" t="s">
        <v>23</v>
      </c>
      <c r="F914" s="80"/>
      <c r="G914" s="71" t="str">
        <f t="shared" si="4065"/>
        <v/>
      </c>
      <c r="H914" s="77" t="str">
        <f t="shared" ref="H914" si="4328">IF(D914="","",AVERAGE(D912:D916))</f>
        <v/>
      </c>
      <c r="I914" s="94" t="str">
        <f t="shared" ref="I914" si="4329">IF(D914="","",_xlfn.STDEV.S(D912:D916))</f>
        <v/>
      </c>
      <c r="J914" s="77" t="str">
        <f t="shared" si="4068"/>
        <v/>
      </c>
      <c r="K914" s="132" t="str">
        <f>IF(D914="","",D914*'Table 2'!D914)</f>
        <v/>
      </c>
      <c r="L914" s="68" t="s">
        <v>23</v>
      </c>
      <c r="M914" s="135" t="str">
        <f>IF(D914="","",F914*'Table 2'!D914)</f>
        <v/>
      </c>
      <c r="N914" s="71" t="str">
        <f t="shared" si="4069"/>
        <v/>
      </c>
      <c r="O914" s="14" t="str">
        <f t="shared" ref="O914" si="4330">IF(D914="","",AVERAGE(K912:K916))</f>
        <v/>
      </c>
      <c r="P914" s="73" t="str">
        <f t="shared" ref="P914" si="4331">IF(D914="","",_xlfn.STDEV.S(K912:K916))</f>
        <v/>
      </c>
      <c r="Q914" s="9" t="str">
        <f t="shared" si="4072"/>
        <v/>
      </c>
      <c r="R914" s="126" t="str">
        <f>IF(K914="","",K914/VLOOKUP('Table 3'!A914,'Table 1'!$A$3:$E$999,5,FALSE))</f>
        <v/>
      </c>
      <c r="S914" s="58" t="s">
        <v>23</v>
      </c>
      <c r="T914" s="52" t="str">
        <f>IF(M914="","",M914/VLOOKUP(A914,'Table 1'!$A$3:$E$999,5,FALSE))</f>
        <v/>
      </c>
    </row>
    <row r="915" spans="1:20" s="139" customFormat="1" x14ac:dyDescent="0.2">
      <c r="A915" s="30" t="str">
        <f t="shared" ref="A915" si="4332">IF(A912="","",A912)</f>
        <v/>
      </c>
      <c r="B915" s="30"/>
      <c r="C915" s="30" t="str">
        <f>IF(A915="","",LOOKUP(A915,'Table 1'!$A$3:$A$9999,'Table 1'!$I$3:$I$9999))</f>
        <v/>
      </c>
      <c r="D915" s="121"/>
      <c r="E915" s="68" t="s">
        <v>23</v>
      </c>
      <c r="F915" s="80"/>
      <c r="G915" s="71" t="str">
        <f t="shared" si="4065"/>
        <v/>
      </c>
      <c r="H915" s="77" t="str">
        <f t="shared" ref="H915" si="4333">IF(D915="","",AVERAGE(D912:D916))</f>
        <v/>
      </c>
      <c r="I915" s="94" t="str">
        <f t="shared" ref="I915" si="4334">IF(D915="","",_xlfn.STDEV.S(D912:D916))</f>
        <v/>
      </c>
      <c r="J915" s="77" t="str">
        <f t="shared" si="4068"/>
        <v/>
      </c>
      <c r="K915" s="132" t="str">
        <f>IF(D915="","",D915*'Table 2'!D915)</f>
        <v/>
      </c>
      <c r="L915" s="68" t="s">
        <v>23</v>
      </c>
      <c r="M915" s="135" t="str">
        <f>IF(D915="","",F915*'Table 2'!D915)</f>
        <v/>
      </c>
      <c r="N915" s="71" t="str">
        <f t="shared" si="4069"/>
        <v/>
      </c>
      <c r="O915" s="14" t="str">
        <f t="shared" ref="O915" si="4335">IF(D915="","",AVERAGE(K912:K916))</f>
        <v/>
      </c>
      <c r="P915" s="73" t="str">
        <f t="shared" ref="P915" si="4336">IF(D915="","",_xlfn.STDEV.S(K912:K916))</f>
        <v/>
      </c>
      <c r="Q915" s="9" t="str">
        <f t="shared" si="4072"/>
        <v/>
      </c>
      <c r="R915" s="126" t="str">
        <f>IF(K915="","",K915/VLOOKUP('Table 3'!A915,'Table 1'!$A$3:$E$999,5,FALSE))</f>
        <v/>
      </c>
      <c r="S915" s="58" t="s">
        <v>23</v>
      </c>
      <c r="T915" s="52" t="str">
        <f>IF(M915="","",M915/VLOOKUP(A915,'Table 1'!$A$3:$E$999,5,FALSE))</f>
        <v/>
      </c>
    </row>
    <row r="916" spans="1:20" s="139" customFormat="1" ht="16" thickBot="1" x14ac:dyDescent="0.25">
      <c r="A916" s="29" t="str">
        <f t="shared" ref="A916" si="4337">IF(A912="","",A912)</f>
        <v/>
      </c>
      <c r="B916" s="29"/>
      <c r="C916" s="29" t="str">
        <f>IF(A916="","",LOOKUP(A916,'Table 1'!$A$3:$A$9999,'Table 1'!$I$3:$I$9999))</f>
        <v/>
      </c>
      <c r="D916" s="122"/>
      <c r="E916" s="67" t="s">
        <v>23</v>
      </c>
      <c r="F916" s="81"/>
      <c r="G916" s="72" t="str">
        <f t="shared" si="4065"/>
        <v/>
      </c>
      <c r="H916" s="78" t="str">
        <f t="shared" ref="H916" si="4338">IF(D916="","",AVERAGE(D912:D916))</f>
        <v/>
      </c>
      <c r="I916" s="93" t="str">
        <f t="shared" ref="I916" si="4339">IF(D916="","",_xlfn.STDEV.S(D912:D916))</f>
        <v/>
      </c>
      <c r="J916" s="78" t="str">
        <f t="shared" si="4068"/>
        <v/>
      </c>
      <c r="K916" s="133" t="str">
        <f>IF(D916="","",D916*'Table 2'!D916)</f>
        <v/>
      </c>
      <c r="L916" s="67" t="s">
        <v>23</v>
      </c>
      <c r="M916" s="136" t="str">
        <f>IF(D916="","",F916*'Table 2'!D916)</f>
        <v/>
      </c>
      <c r="N916" s="72" t="str">
        <f t="shared" si="4069"/>
        <v/>
      </c>
      <c r="O916" s="13" t="str">
        <f t="shared" ref="O916" si="4340">IF(D916="","",AVERAGE(K912:K916))</f>
        <v/>
      </c>
      <c r="P916" s="74" t="str">
        <f t="shared" ref="P916" si="4341">IF(D916="","",_xlfn.STDEV.S(K912:K916))</f>
        <v/>
      </c>
      <c r="Q916" s="8" t="str">
        <f t="shared" si="4072"/>
        <v/>
      </c>
      <c r="R916" s="127" t="str">
        <f>IF(K916="","",K916/VLOOKUP('Table 3'!A916,'Table 1'!$A$3:$E$999,5,FALSE))</f>
        <v/>
      </c>
      <c r="S916" s="57" t="s">
        <v>23</v>
      </c>
      <c r="T916" s="51" t="str">
        <f>IF(M916="","",M916/VLOOKUP(A916,'Table 1'!$A$3:$E$999,5,FALSE))</f>
        <v/>
      </c>
    </row>
    <row r="917" spans="1:20" s="139" customFormat="1" x14ac:dyDescent="0.2">
      <c r="A917" s="113"/>
      <c r="B917" s="113"/>
      <c r="C917" s="31" t="str">
        <f>IF(A917="","",LOOKUP(A917,'Table 1'!$A$3:$A$9999,'Table 1'!$I$3:$I$9999))</f>
        <v/>
      </c>
      <c r="D917" s="120"/>
      <c r="E917" s="66" t="s">
        <v>23</v>
      </c>
      <c r="F917" s="79"/>
      <c r="G917" s="70" t="str">
        <f t="shared" si="4065"/>
        <v/>
      </c>
      <c r="H917" s="76" t="str">
        <f t="shared" ref="H917" si="4342">IF(D917="","",AVERAGE(D917:D921))</f>
        <v/>
      </c>
      <c r="I917" s="76" t="str">
        <f t="shared" ref="I917" si="4343">IF(D917="","",_xlfn.STDEV.S(D917:D921))</f>
        <v/>
      </c>
      <c r="J917" s="76" t="str">
        <f t="shared" si="4068"/>
        <v/>
      </c>
      <c r="K917" s="131" t="str">
        <f>IF(D917="","",D917*'Table 2'!D917)</f>
        <v/>
      </c>
      <c r="L917" s="66" t="s">
        <v>23</v>
      </c>
      <c r="M917" s="134" t="str">
        <f>IF(D917="","",F917*'Table 2'!D917)</f>
        <v/>
      </c>
      <c r="N917" s="70" t="str">
        <f t="shared" si="4069"/>
        <v/>
      </c>
      <c r="O917" s="15" t="str">
        <f t="shared" ref="O917" si="4344">IF(D917="","",AVERAGE(K917:K921))</f>
        <v/>
      </c>
      <c r="P917" s="15" t="str">
        <f t="shared" ref="P917" si="4345">IF(D917="","",_xlfn.STDEV.S(K917:K921))</f>
        <v/>
      </c>
      <c r="Q917" s="10" t="str">
        <f t="shared" si="4072"/>
        <v/>
      </c>
      <c r="R917" s="137" t="str">
        <f>IF(K917="","",K917/VLOOKUP('Table 3'!A917,'Table 1'!$A$3:$E$999,5,FALSE))</f>
        <v/>
      </c>
      <c r="S917" s="59" t="s">
        <v>23</v>
      </c>
      <c r="T917" s="53" t="str">
        <f>IF(M917="","",M917/VLOOKUP(A917,'Table 1'!$A$3:$E$999,5,FALSE))</f>
        <v/>
      </c>
    </row>
    <row r="918" spans="1:20" s="139" customFormat="1" x14ac:dyDescent="0.2">
      <c r="A918" s="30" t="str">
        <f t="shared" ref="A918" si="4346">IF(A917="","",A917)</f>
        <v/>
      </c>
      <c r="B918" s="30"/>
      <c r="C918" s="30" t="str">
        <f>IF(A918="","",LOOKUP(A918,'Table 1'!$A$3:$A$9999,'Table 1'!$I$3:$I$9999))</f>
        <v/>
      </c>
      <c r="D918" s="121"/>
      <c r="E918" s="68" t="s">
        <v>23</v>
      </c>
      <c r="F918" s="80"/>
      <c r="G918" s="71" t="str">
        <f t="shared" si="4065"/>
        <v/>
      </c>
      <c r="H918" s="77" t="str">
        <f t="shared" ref="H918" si="4347">IF(D918="","",AVERAGE(D917:D921))</f>
        <v/>
      </c>
      <c r="I918" s="94" t="str">
        <f t="shared" ref="I918" si="4348">IF(D918="","",_xlfn.STDEV.S(D917:D921))</f>
        <v/>
      </c>
      <c r="J918" s="77" t="str">
        <f t="shared" si="4068"/>
        <v/>
      </c>
      <c r="K918" s="132" t="str">
        <f>IF(D918="","",D918*'Table 2'!D918)</f>
        <v/>
      </c>
      <c r="L918" s="68" t="s">
        <v>23</v>
      </c>
      <c r="M918" s="135" t="str">
        <f>IF(D918="","",F918*'Table 2'!D918)</f>
        <v/>
      </c>
      <c r="N918" s="71" t="str">
        <f t="shared" si="4069"/>
        <v/>
      </c>
      <c r="O918" s="14" t="str">
        <f t="shared" ref="O918" si="4349">IF(D918="","",AVERAGE(K917:K921))</f>
        <v/>
      </c>
      <c r="P918" s="73" t="str">
        <f t="shared" ref="P918" si="4350">IF(D918="","",_xlfn.STDEV.S(K917:K921))</f>
        <v/>
      </c>
      <c r="Q918" s="9" t="str">
        <f t="shared" si="4072"/>
        <v/>
      </c>
      <c r="R918" s="126" t="str">
        <f>IF(K918="","",K918/VLOOKUP('Table 3'!A918,'Table 1'!$A$3:$E$999,5,FALSE))</f>
        <v/>
      </c>
      <c r="S918" s="58" t="s">
        <v>23</v>
      </c>
      <c r="T918" s="52" t="str">
        <f>IF(M918="","",M918/VLOOKUP(A918,'Table 1'!$A$3:$E$999,5,FALSE))</f>
        <v/>
      </c>
    </row>
    <row r="919" spans="1:20" s="139" customFormat="1" x14ac:dyDescent="0.2">
      <c r="A919" s="30" t="str">
        <f t="shared" ref="A919" si="4351">IF(A917="","",A917)</f>
        <v/>
      </c>
      <c r="B919" s="30"/>
      <c r="C919" s="30" t="str">
        <f>IF(A919="","",LOOKUP(A919,'Table 1'!$A$3:$A$9999,'Table 1'!$I$3:$I$9999))</f>
        <v/>
      </c>
      <c r="D919" s="121"/>
      <c r="E919" s="68" t="s">
        <v>23</v>
      </c>
      <c r="F919" s="80"/>
      <c r="G919" s="71" t="str">
        <f t="shared" si="4065"/>
        <v/>
      </c>
      <c r="H919" s="77" t="str">
        <f t="shared" ref="H919" si="4352">IF(D919="","",AVERAGE(D917:D921))</f>
        <v/>
      </c>
      <c r="I919" s="94" t="str">
        <f t="shared" ref="I919" si="4353">IF(D919="","",_xlfn.STDEV.S(D917:D921))</f>
        <v/>
      </c>
      <c r="J919" s="77" t="str">
        <f t="shared" si="4068"/>
        <v/>
      </c>
      <c r="K919" s="132" t="str">
        <f>IF(D919="","",D919*'Table 2'!D919)</f>
        <v/>
      </c>
      <c r="L919" s="68" t="s">
        <v>23</v>
      </c>
      <c r="M919" s="135" t="str">
        <f>IF(D919="","",F919*'Table 2'!D919)</f>
        <v/>
      </c>
      <c r="N919" s="71" t="str">
        <f t="shared" si="4069"/>
        <v/>
      </c>
      <c r="O919" s="14" t="str">
        <f t="shared" ref="O919" si="4354">IF(D919="","",AVERAGE(K917:K921))</f>
        <v/>
      </c>
      <c r="P919" s="73" t="str">
        <f t="shared" ref="P919" si="4355">IF(D919="","",_xlfn.STDEV.S(K917:K921))</f>
        <v/>
      </c>
      <c r="Q919" s="9" t="str">
        <f t="shared" si="4072"/>
        <v/>
      </c>
      <c r="R919" s="126" t="str">
        <f>IF(K919="","",K919/VLOOKUP('Table 3'!A919,'Table 1'!$A$3:$E$999,5,FALSE))</f>
        <v/>
      </c>
      <c r="S919" s="58" t="s">
        <v>23</v>
      </c>
      <c r="T919" s="52" t="str">
        <f>IF(M919="","",M919/VLOOKUP(A919,'Table 1'!$A$3:$E$999,5,FALSE))</f>
        <v/>
      </c>
    </row>
    <row r="920" spans="1:20" s="139" customFormat="1" x14ac:dyDescent="0.2">
      <c r="A920" s="30" t="str">
        <f t="shared" ref="A920" si="4356">IF(A917="","",A917)</f>
        <v/>
      </c>
      <c r="B920" s="30"/>
      <c r="C920" s="30" t="str">
        <f>IF(A920="","",LOOKUP(A920,'Table 1'!$A$3:$A$9999,'Table 1'!$I$3:$I$9999))</f>
        <v/>
      </c>
      <c r="D920" s="121"/>
      <c r="E920" s="68" t="s">
        <v>23</v>
      </c>
      <c r="F920" s="80"/>
      <c r="G920" s="71" t="str">
        <f t="shared" si="4065"/>
        <v/>
      </c>
      <c r="H920" s="77" t="str">
        <f t="shared" ref="H920" si="4357">IF(D920="","",AVERAGE(D917:D921))</f>
        <v/>
      </c>
      <c r="I920" s="94" t="str">
        <f t="shared" ref="I920" si="4358">IF(D920="","",_xlfn.STDEV.S(D917:D921))</f>
        <v/>
      </c>
      <c r="J920" s="77" t="str">
        <f t="shared" si="4068"/>
        <v/>
      </c>
      <c r="K920" s="132" t="str">
        <f>IF(D920="","",D920*'Table 2'!D920)</f>
        <v/>
      </c>
      <c r="L920" s="68" t="s">
        <v>23</v>
      </c>
      <c r="M920" s="135" t="str">
        <f>IF(D920="","",F920*'Table 2'!D920)</f>
        <v/>
      </c>
      <c r="N920" s="71" t="str">
        <f t="shared" si="4069"/>
        <v/>
      </c>
      <c r="O920" s="14" t="str">
        <f t="shared" ref="O920" si="4359">IF(D920="","",AVERAGE(K917:K921))</f>
        <v/>
      </c>
      <c r="P920" s="73" t="str">
        <f t="shared" ref="P920" si="4360">IF(D920="","",_xlfn.STDEV.S(K917:K921))</f>
        <v/>
      </c>
      <c r="Q920" s="9" t="str">
        <f t="shared" si="4072"/>
        <v/>
      </c>
      <c r="R920" s="126" t="str">
        <f>IF(K920="","",K920/VLOOKUP('Table 3'!A920,'Table 1'!$A$3:$E$999,5,FALSE))</f>
        <v/>
      </c>
      <c r="S920" s="58" t="s">
        <v>23</v>
      </c>
      <c r="T920" s="52" t="str">
        <f>IF(M920="","",M920/VLOOKUP(A920,'Table 1'!$A$3:$E$999,5,FALSE))</f>
        <v/>
      </c>
    </row>
    <row r="921" spans="1:20" s="139" customFormat="1" ht="16" thickBot="1" x14ac:dyDescent="0.25">
      <c r="A921" s="29" t="str">
        <f t="shared" ref="A921" si="4361">IF(A917="","",A917)</f>
        <v/>
      </c>
      <c r="B921" s="29"/>
      <c r="C921" s="29" t="str">
        <f>IF(A921="","",LOOKUP(A921,'Table 1'!$A$3:$A$9999,'Table 1'!$I$3:$I$9999))</f>
        <v/>
      </c>
      <c r="D921" s="122"/>
      <c r="E921" s="67" t="s">
        <v>23</v>
      </c>
      <c r="F921" s="81"/>
      <c r="G921" s="72" t="str">
        <f t="shared" si="4065"/>
        <v/>
      </c>
      <c r="H921" s="78" t="str">
        <f t="shared" ref="H921" si="4362">IF(D921="","",AVERAGE(D917:D921))</f>
        <v/>
      </c>
      <c r="I921" s="93" t="str">
        <f t="shared" ref="I921" si="4363">IF(D921="","",_xlfn.STDEV.S(D917:D921))</f>
        <v/>
      </c>
      <c r="J921" s="78" t="str">
        <f t="shared" si="4068"/>
        <v/>
      </c>
      <c r="K921" s="133" t="str">
        <f>IF(D921="","",D921*'Table 2'!D921)</f>
        <v/>
      </c>
      <c r="L921" s="67" t="s">
        <v>23</v>
      </c>
      <c r="M921" s="136" t="str">
        <f>IF(D921="","",F921*'Table 2'!D921)</f>
        <v/>
      </c>
      <c r="N921" s="72" t="str">
        <f t="shared" si="4069"/>
        <v/>
      </c>
      <c r="O921" s="13" t="str">
        <f t="shared" ref="O921" si="4364">IF(D921="","",AVERAGE(K917:K921))</f>
        <v/>
      </c>
      <c r="P921" s="74" t="str">
        <f t="shared" ref="P921" si="4365">IF(D921="","",_xlfn.STDEV.S(K917:K921))</f>
        <v/>
      </c>
      <c r="Q921" s="8" t="str">
        <f t="shared" si="4072"/>
        <v/>
      </c>
      <c r="R921" s="127" t="str">
        <f>IF(K921="","",K921/VLOOKUP('Table 3'!A921,'Table 1'!$A$3:$E$999,5,FALSE))</f>
        <v/>
      </c>
      <c r="S921" s="57" t="s">
        <v>23</v>
      </c>
      <c r="T921" s="51" t="str">
        <f>IF(M921="","",M921/VLOOKUP(A921,'Table 1'!$A$3:$E$999,5,FALSE))</f>
        <v/>
      </c>
    </row>
    <row r="922" spans="1:20" s="139" customFormat="1" x14ac:dyDescent="0.2">
      <c r="A922" s="113"/>
      <c r="B922" s="113"/>
      <c r="C922" s="31" t="str">
        <f>IF(A922="","",LOOKUP(A922,'Table 1'!$A$3:$A$9999,'Table 1'!$I$3:$I$9999))</f>
        <v/>
      </c>
      <c r="D922" s="120"/>
      <c r="E922" s="66" t="s">
        <v>23</v>
      </c>
      <c r="F922" s="79"/>
      <c r="G922" s="70" t="str">
        <f t="shared" si="4065"/>
        <v/>
      </c>
      <c r="H922" s="76" t="str">
        <f t="shared" ref="H922" si="4366">IF(D922="","",AVERAGE(D922:D926))</f>
        <v/>
      </c>
      <c r="I922" s="76" t="str">
        <f t="shared" ref="I922" si="4367">IF(D922="","",_xlfn.STDEV.S(D922:D926))</f>
        <v/>
      </c>
      <c r="J922" s="76" t="str">
        <f t="shared" si="4068"/>
        <v/>
      </c>
      <c r="K922" s="131" t="str">
        <f>IF(D922="","",D922*'Table 2'!D922)</f>
        <v/>
      </c>
      <c r="L922" s="66" t="s">
        <v>23</v>
      </c>
      <c r="M922" s="134" t="str">
        <f>IF(D922="","",F922*'Table 2'!D922)</f>
        <v/>
      </c>
      <c r="N922" s="70" t="str">
        <f t="shared" si="4069"/>
        <v/>
      </c>
      <c r="O922" s="15" t="str">
        <f t="shared" ref="O922" si="4368">IF(D922="","",AVERAGE(K922:K926))</f>
        <v/>
      </c>
      <c r="P922" s="15" t="str">
        <f t="shared" ref="P922" si="4369">IF(D922="","",_xlfn.STDEV.S(K922:K926))</f>
        <v/>
      </c>
      <c r="Q922" s="10" t="str">
        <f t="shared" si="4072"/>
        <v/>
      </c>
      <c r="R922" s="137" t="str">
        <f>IF(K922="","",K922/VLOOKUP('Table 3'!A922,'Table 1'!$A$3:$E$999,5,FALSE))</f>
        <v/>
      </c>
      <c r="S922" s="59" t="s">
        <v>23</v>
      </c>
      <c r="T922" s="53" t="str">
        <f>IF(M922="","",M922/VLOOKUP(A922,'Table 1'!$A$3:$E$999,5,FALSE))</f>
        <v/>
      </c>
    </row>
    <row r="923" spans="1:20" s="139" customFormat="1" x14ac:dyDescent="0.2">
      <c r="A923" s="30" t="str">
        <f t="shared" ref="A923" si="4370">IF(A922="","",A922)</f>
        <v/>
      </c>
      <c r="B923" s="30"/>
      <c r="C923" s="30" t="str">
        <f>IF(A923="","",LOOKUP(A923,'Table 1'!$A$3:$A$9999,'Table 1'!$I$3:$I$9999))</f>
        <v/>
      </c>
      <c r="D923" s="121"/>
      <c r="E923" s="68" t="s">
        <v>23</v>
      </c>
      <c r="F923" s="80"/>
      <c r="G923" s="71" t="str">
        <f t="shared" si="4065"/>
        <v/>
      </c>
      <c r="H923" s="77" t="str">
        <f t="shared" ref="H923" si="4371">IF(D923="","",AVERAGE(D922:D926))</f>
        <v/>
      </c>
      <c r="I923" s="94" t="str">
        <f t="shared" ref="I923" si="4372">IF(D923="","",_xlfn.STDEV.S(D922:D926))</f>
        <v/>
      </c>
      <c r="J923" s="77" t="str">
        <f t="shared" si="4068"/>
        <v/>
      </c>
      <c r="K923" s="132" t="str">
        <f>IF(D923="","",D923*'Table 2'!D923)</f>
        <v/>
      </c>
      <c r="L923" s="68" t="s">
        <v>23</v>
      </c>
      <c r="M923" s="135" t="str">
        <f>IF(D923="","",F923*'Table 2'!D923)</f>
        <v/>
      </c>
      <c r="N923" s="71" t="str">
        <f t="shared" si="4069"/>
        <v/>
      </c>
      <c r="O923" s="14" t="str">
        <f t="shared" ref="O923" si="4373">IF(D923="","",AVERAGE(K922:K926))</f>
        <v/>
      </c>
      <c r="P923" s="73" t="str">
        <f t="shared" ref="P923" si="4374">IF(D923="","",_xlfn.STDEV.S(K922:K926))</f>
        <v/>
      </c>
      <c r="Q923" s="9" t="str">
        <f t="shared" si="4072"/>
        <v/>
      </c>
      <c r="R923" s="126" t="str">
        <f>IF(K923="","",K923/VLOOKUP('Table 3'!A923,'Table 1'!$A$3:$E$999,5,FALSE))</f>
        <v/>
      </c>
      <c r="S923" s="58" t="s">
        <v>23</v>
      </c>
      <c r="T923" s="52" t="str">
        <f>IF(M923="","",M923/VLOOKUP(A923,'Table 1'!$A$3:$E$999,5,FALSE))</f>
        <v/>
      </c>
    </row>
    <row r="924" spans="1:20" s="139" customFormat="1" x14ac:dyDescent="0.2">
      <c r="A924" s="30" t="str">
        <f t="shared" ref="A924" si="4375">IF(A922="","",A922)</f>
        <v/>
      </c>
      <c r="B924" s="30"/>
      <c r="C924" s="30" t="str">
        <f>IF(A924="","",LOOKUP(A924,'Table 1'!$A$3:$A$9999,'Table 1'!$I$3:$I$9999))</f>
        <v/>
      </c>
      <c r="D924" s="121"/>
      <c r="E924" s="68" t="s">
        <v>23</v>
      </c>
      <c r="F924" s="80"/>
      <c r="G924" s="71" t="str">
        <f t="shared" ref="G924:G987" si="4376">IF(D924="","",(D924-H924)/H924)</f>
        <v/>
      </c>
      <c r="H924" s="77" t="str">
        <f t="shared" ref="H924" si="4377">IF(D924="","",AVERAGE(D922:D926))</f>
        <v/>
      </c>
      <c r="I924" s="94" t="str">
        <f t="shared" ref="I924" si="4378">IF(D924="","",_xlfn.STDEV.S(D922:D926))</f>
        <v/>
      </c>
      <c r="J924" s="77" t="str">
        <f t="shared" ref="J924:J987" si="4379">IF(D924="","",I924/H924)</f>
        <v/>
      </c>
      <c r="K924" s="132" t="str">
        <f>IF(D924="","",D924*'Table 2'!D924)</f>
        <v/>
      </c>
      <c r="L924" s="68" t="s">
        <v>23</v>
      </c>
      <c r="M924" s="135" t="str">
        <f>IF(D924="","",F924*'Table 2'!D924)</f>
        <v/>
      </c>
      <c r="N924" s="71" t="str">
        <f t="shared" ref="N924:N987" si="4380">IF(D924="","",(K924-O924)/O924)</f>
        <v/>
      </c>
      <c r="O924" s="14" t="str">
        <f t="shared" ref="O924" si="4381">IF(D924="","",AVERAGE(K922:K926))</f>
        <v/>
      </c>
      <c r="P924" s="73" t="str">
        <f t="shared" ref="P924" si="4382">IF(D924="","",_xlfn.STDEV.S(K922:K926))</f>
        <v/>
      </c>
      <c r="Q924" s="9" t="str">
        <f t="shared" ref="Q924:Q987" si="4383">IF(D924="","",P924/O924)</f>
        <v/>
      </c>
      <c r="R924" s="126" t="str">
        <f>IF(K924="","",K924/VLOOKUP('Table 3'!A924,'Table 1'!$A$3:$E$999,5,FALSE))</f>
        <v/>
      </c>
      <c r="S924" s="58" t="s">
        <v>23</v>
      </c>
      <c r="T924" s="52" t="str">
        <f>IF(M924="","",M924/VLOOKUP(A924,'Table 1'!$A$3:$E$999,5,FALSE))</f>
        <v/>
      </c>
    </row>
    <row r="925" spans="1:20" s="139" customFormat="1" x14ac:dyDescent="0.2">
      <c r="A925" s="30" t="str">
        <f t="shared" ref="A925" si="4384">IF(A922="","",A922)</f>
        <v/>
      </c>
      <c r="B925" s="30"/>
      <c r="C925" s="30" t="str">
        <f>IF(A925="","",LOOKUP(A925,'Table 1'!$A$3:$A$9999,'Table 1'!$I$3:$I$9999))</f>
        <v/>
      </c>
      <c r="D925" s="121"/>
      <c r="E925" s="68" t="s">
        <v>23</v>
      </c>
      <c r="F925" s="80"/>
      <c r="G925" s="71" t="str">
        <f t="shared" si="4376"/>
        <v/>
      </c>
      <c r="H925" s="77" t="str">
        <f t="shared" ref="H925" si="4385">IF(D925="","",AVERAGE(D922:D926))</f>
        <v/>
      </c>
      <c r="I925" s="94" t="str">
        <f t="shared" ref="I925" si="4386">IF(D925="","",_xlfn.STDEV.S(D922:D926))</f>
        <v/>
      </c>
      <c r="J925" s="77" t="str">
        <f t="shared" si="4379"/>
        <v/>
      </c>
      <c r="K925" s="132" t="str">
        <f>IF(D925="","",D925*'Table 2'!D925)</f>
        <v/>
      </c>
      <c r="L925" s="68" t="s">
        <v>23</v>
      </c>
      <c r="M925" s="135" t="str">
        <f>IF(D925="","",F925*'Table 2'!D925)</f>
        <v/>
      </c>
      <c r="N925" s="71" t="str">
        <f t="shared" si="4380"/>
        <v/>
      </c>
      <c r="O925" s="14" t="str">
        <f t="shared" ref="O925" si="4387">IF(D925="","",AVERAGE(K922:K926))</f>
        <v/>
      </c>
      <c r="P925" s="73" t="str">
        <f t="shared" ref="P925" si="4388">IF(D925="","",_xlfn.STDEV.S(K922:K926))</f>
        <v/>
      </c>
      <c r="Q925" s="9" t="str">
        <f t="shared" si="4383"/>
        <v/>
      </c>
      <c r="R925" s="126" t="str">
        <f>IF(K925="","",K925/VLOOKUP('Table 3'!A925,'Table 1'!$A$3:$E$999,5,FALSE))</f>
        <v/>
      </c>
      <c r="S925" s="58" t="s">
        <v>23</v>
      </c>
      <c r="T925" s="52" t="str">
        <f>IF(M925="","",M925/VLOOKUP(A925,'Table 1'!$A$3:$E$999,5,FALSE))</f>
        <v/>
      </c>
    </row>
    <row r="926" spans="1:20" s="139" customFormat="1" ht="16" thickBot="1" x14ac:dyDescent="0.25">
      <c r="A926" s="29" t="str">
        <f t="shared" ref="A926" si="4389">IF(A922="","",A922)</f>
        <v/>
      </c>
      <c r="B926" s="29"/>
      <c r="C926" s="29" t="str">
        <f>IF(A926="","",LOOKUP(A926,'Table 1'!$A$3:$A$9999,'Table 1'!$I$3:$I$9999))</f>
        <v/>
      </c>
      <c r="D926" s="122"/>
      <c r="E926" s="67" t="s">
        <v>23</v>
      </c>
      <c r="F926" s="81"/>
      <c r="G926" s="72" t="str">
        <f t="shared" si="4376"/>
        <v/>
      </c>
      <c r="H926" s="78" t="str">
        <f t="shared" ref="H926" si="4390">IF(D926="","",AVERAGE(D922:D926))</f>
        <v/>
      </c>
      <c r="I926" s="93" t="str">
        <f t="shared" ref="I926" si="4391">IF(D926="","",_xlfn.STDEV.S(D922:D926))</f>
        <v/>
      </c>
      <c r="J926" s="78" t="str">
        <f t="shared" si="4379"/>
        <v/>
      </c>
      <c r="K926" s="133" t="str">
        <f>IF(D926="","",D926*'Table 2'!D926)</f>
        <v/>
      </c>
      <c r="L926" s="67" t="s">
        <v>23</v>
      </c>
      <c r="M926" s="136" t="str">
        <f>IF(D926="","",F926*'Table 2'!D926)</f>
        <v/>
      </c>
      <c r="N926" s="72" t="str">
        <f t="shared" si="4380"/>
        <v/>
      </c>
      <c r="O926" s="13" t="str">
        <f t="shared" ref="O926" si="4392">IF(D926="","",AVERAGE(K922:K926))</f>
        <v/>
      </c>
      <c r="P926" s="74" t="str">
        <f t="shared" ref="P926" si="4393">IF(D926="","",_xlfn.STDEV.S(K922:K926))</f>
        <v/>
      </c>
      <c r="Q926" s="8" t="str">
        <f t="shared" si="4383"/>
        <v/>
      </c>
      <c r="R926" s="127" t="str">
        <f>IF(K926="","",K926/VLOOKUP('Table 3'!A926,'Table 1'!$A$3:$E$999,5,FALSE))</f>
        <v/>
      </c>
      <c r="S926" s="57" t="s">
        <v>23</v>
      </c>
      <c r="T926" s="51" t="str">
        <f>IF(M926="","",M926/VLOOKUP(A926,'Table 1'!$A$3:$E$999,5,FALSE))</f>
        <v/>
      </c>
    </row>
    <row r="927" spans="1:20" s="139" customFormat="1" x14ac:dyDescent="0.2">
      <c r="A927" s="113"/>
      <c r="B927" s="113"/>
      <c r="C927" s="31" t="str">
        <f>IF(A927="","",LOOKUP(A927,'Table 1'!$A$3:$A$9999,'Table 1'!$I$3:$I$9999))</f>
        <v/>
      </c>
      <c r="D927" s="120"/>
      <c r="E927" s="66" t="s">
        <v>23</v>
      </c>
      <c r="F927" s="79"/>
      <c r="G927" s="70" t="str">
        <f t="shared" si="4376"/>
        <v/>
      </c>
      <c r="H927" s="76" t="str">
        <f t="shared" ref="H927" si="4394">IF(D927="","",AVERAGE(D927:D931))</f>
        <v/>
      </c>
      <c r="I927" s="76" t="str">
        <f t="shared" ref="I927" si="4395">IF(D927="","",_xlfn.STDEV.S(D927:D931))</f>
        <v/>
      </c>
      <c r="J927" s="76" t="str">
        <f t="shared" si="4379"/>
        <v/>
      </c>
      <c r="K927" s="131" t="str">
        <f>IF(D927="","",D927*'Table 2'!D927)</f>
        <v/>
      </c>
      <c r="L927" s="66" t="s">
        <v>23</v>
      </c>
      <c r="M927" s="134" t="str">
        <f>IF(D927="","",F927*'Table 2'!D927)</f>
        <v/>
      </c>
      <c r="N927" s="70" t="str">
        <f t="shared" si="4380"/>
        <v/>
      </c>
      <c r="O927" s="15" t="str">
        <f t="shared" ref="O927" si="4396">IF(D927="","",AVERAGE(K927:K931))</f>
        <v/>
      </c>
      <c r="P927" s="15" t="str">
        <f t="shared" ref="P927" si="4397">IF(D927="","",_xlfn.STDEV.S(K927:K931))</f>
        <v/>
      </c>
      <c r="Q927" s="10" t="str">
        <f t="shared" si="4383"/>
        <v/>
      </c>
      <c r="R927" s="137" t="str">
        <f>IF(K927="","",K927/VLOOKUP('Table 3'!A927,'Table 1'!$A$3:$E$999,5,FALSE))</f>
        <v/>
      </c>
      <c r="S927" s="59" t="s">
        <v>23</v>
      </c>
      <c r="T927" s="53" t="str">
        <f>IF(M927="","",M927/VLOOKUP(A927,'Table 1'!$A$3:$E$999,5,FALSE))</f>
        <v/>
      </c>
    </row>
    <row r="928" spans="1:20" s="139" customFormat="1" x14ac:dyDescent="0.2">
      <c r="A928" s="30" t="str">
        <f t="shared" ref="A928" si="4398">IF(A927="","",A927)</f>
        <v/>
      </c>
      <c r="B928" s="30"/>
      <c r="C928" s="30" t="str">
        <f>IF(A928="","",LOOKUP(A928,'Table 1'!$A$3:$A$9999,'Table 1'!$I$3:$I$9999))</f>
        <v/>
      </c>
      <c r="D928" s="121"/>
      <c r="E928" s="68" t="s">
        <v>23</v>
      </c>
      <c r="F928" s="80"/>
      <c r="G928" s="71" t="str">
        <f t="shared" si="4376"/>
        <v/>
      </c>
      <c r="H928" s="77" t="str">
        <f t="shared" ref="H928" si="4399">IF(D928="","",AVERAGE(D927:D931))</f>
        <v/>
      </c>
      <c r="I928" s="94" t="str">
        <f t="shared" ref="I928" si="4400">IF(D928="","",_xlfn.STDEV.S(D927:D931))</f>
        <v/>
      </c>
      <c r="J928" s="77" t="str">
        <f t="shared" si="4379"/>
        <v/>
      </c>
      <c r="K928" s="132" t="str">
        <f>IF(D928="","",D928*'Table 2'!D928)</f>
        <v/>
      </c>
      <c r="L928" s="68" t="s">
        <v>23</v>
      </c>
      <c r="M928" s="135" t="str">
        <f>IF(D928="","",F928*'Table 2'!D928)</f>
        <v/>
      </c>
      <c r="N928" s="71" t="str">
        <f t="shared" si="4380"/>
        <v/>
      </c>
      <c r="O928" s="14" t="str">
        <f t="shared" ref="O928" si="4401">IF(D928="","",AVERAGE(K927:K931))</f>
        <v/>
      </c>
      <c r="P928" s="73" t="str">
        <f t="shared" ref="P928" si="4402">IF(D928="","",_xlfn.STDEV.S(K927:K931))</f>
        <v/>
      </c>
      <c r="Q928" s="9" t="str">
        <f t="shared" si="4383"/>
        <v/>
      </c>
      <c r="R928" s="126" t="str">
        <f>IF(K928="","",K928/VLOOKUP('Table 3'!A928,'Table 1'!$A$3:$E$999,5,FALSE))</f>
        <v/>
      </c>
      <c r="S928" s="58" t="s">
        <v>23</v>
      </c>
      <c r="T928" s="52" t="str">
        <f>IF(M928="","",M928/VLOOKUP(A928,'Table 1'!$A$3:$E$999,5,FALSE))</f>
        <v/>
      </c>
    </row>
    <row r="929" spans="1:20" s="139" customFormat="1" x14ac:dyDescent="0.2">
      <c r="A929" s="30" t="str">
        <f t="shared" ref="A929" si="4403">IF(A927="","",A927)</f>
        <v/>
      </c>
      <c r="B929" s="30"/>
      <c r="C929" s="30" t="str">
        <f>IF(A929="","",LOOKUP(A929,'Table 1'!$A$3:$A$9999,'Table 1'!$I$3:$I$9999))</f>
        <v/>
      </c>
      <c r="D929" s="121"/>
      <c r="E929" s="68" t="s">
        <v>23</v>
      </c>
      <c r="F929" s="80"/>
      <c r="G929" s="71" t="str">
        <f t="shared" si="4376"/>
        <v/>
      </c>
      <c r="H929" s="77" t="str">
        <f t="shared" ref="H929" si="4404">IF(D929="","",AVERAGE(D927:D931))</f>
        <v/>
      </c>
      <c r="I929" s="94" t="str">
        <f t="shared" ref="I929" si="4405">IF(D929="","",_xlfn.STDEV.S(D927:D931))</f>
        <v/>
      </c>
      <c r="J929" s="77" t="str">
        <f t="shared" si="4379"/>
        <v/>
      </c>
      <c r="K929" s="132" t="str">
        <f>IF(D929="","",D929*'Table 2'!D929)</f>
        <v/>
      </c>
      <c r="L929" s="68" t="s">
        <v>23</v>
      </c>
      <c r="M929" s="135" t="str">
        <f>IF(D929="","",F929*'Table 2'!D929)</f>
        <v/>
      </c>
      <c r="N929" s="71" t="str">
        <f t="shared" si="4380"/>
        <v/>
      </c>
      <c r="O929" s="14" t="str">
        <f t="shared" ref="O929" si="4406">IF(D929="","",AVERAGE(K927:K931))</f>
        <v/>
      </c>
      <c r="P929" s="73" t="str">
        <f t="shared" ref="P929" si="4407">IF(D929="","",_xlfn.STDEV.S(K927:K931))</f>
        <v/>
      </c>
      <c r="Q929" s="9" t="str">
        <f t="shared" si="4383"/>
        <v/>
      </c>
      <c r="R929" s="126" t="str">
        <f>IF(K929="","",K929/VLOOKUP('Table 3'!A929,'Table 1'!$A$3:$E$999,5,FALSE))</f>
        <v/>
      </c>
      <c r="S929" s="58" t="s">
        <v>23</v>
      </c>
      <c r="T929" s="52" t="str">
        <f>IF(M929="","",M929/VLOOKUP(A929,'Table 1'!$A$3:$E$999,5,FALSE))</f>
        <v/>
      </c>
    </row>
    <row r="930" spans="1:20" s="139" customFormat="1" x14ac:dyDescent="0.2">
      <c r="A930" s="30" t="str">
        <f t="shared" ref="A930" si="4408">IF(A927="","",A927)</f>
        <v/>
      </c>
      <c r="B930" s="30"/>
      <c r="C930" s="30" t="str">
        <f>IF(A930="","",LOOKUP(A930,'Table 1'!$A$3:$A$9999,'Table 1'!$I$3:$I$9999))</f>
        <v/>
      </c>
      <c r="D930" s="121"/>
      <c r="E930" s="68" t="s">
        <v>23</v>
      </c>
      <c r="F930" s="80"/>
      <c r="G930" s="71" t="str">
        <f t="shared" si="4376"/>
        <v/>
      </c>
      <c r="H930" s="77" t="str">
        <f t="shared" ref="H930" si="4409">IF(D930="","",AVERAGE(D927:D931))</f>
        <v/>
      </c>
      <c r="I930" s="94" t="str">
        <f t="shared" ref="I930" si="4410">IF(D930="","",_xlfn.STDEV.S(D927:D931))</f>
        <v/>
      </c>
      <c r="J930" s="77" t="str">
        <f t="shared" si="4379"/>
        <v/>
      </c>
      <c r="K930" s="132" t="str">
        <f>IF(D930="","",D930*'Table 2'!D930)</f>
        <v/>
      </c>
      <c r="L930" s="68" t="s">
        <v>23</v>
      </c>
      <c r="M930" s="135" t="str">
        <f>IF(D930="","",F930*'Table 2'!D930)</f>
        <v/>
      </c>
      <c r="N930" s="71" t="str">
        <f t="shared" si="4380"/>
        <v/>
      </c>
      <c r="O930" s="14" t="str">
        <f t="shared" ref="O930" si="4411">IF(D930="","",AVERAGE(K927:K931))</f>
        <v/>
      </c>
      <c r="P930" s="73" t="str">
        <f t="shared" ref="P930" si="4412">IF(D930="","",_xlfn.STDEV.S(K927:K931))</f>
        <v/>
      </c>
      <c r="Q930" s="9" t="str">
        <f t="shared" si="4383"/>
        <v/>
      </c>
      <c r="R930" s="126" t="str">
        <f>IF(K930="","",K930/VLOOKUP('Table 3'!A930,'Table 1'!$A$3:$E$999,5,FALSE))</f>
        <v/>
      </c>
      <c r="S930" s="58" t="s">
        <v>23</v>
      </c>
      <c r="T930" s="52" t="str">
        <f>IF(M930="","",M930/VLOOKUP(A930,'Table 1'!$A$3:$E$999,5,FALSE))</f>
        <v/>
      </c>
    </row>
    <row r="931" spans="1:20" s="139" customFormat="1" ht="16" thickBot="1" x14ac:dyDescent="0.25">
      <c r="A931" s="29" t="str">
        <f t="shared" ref="A931" si="4413">IF(A927="","",A927)</f>
        <v/>
      </c>
      <c r="B931" s="29"/>
      <c r="C931" s="29" t="str">
        <f>IF(A931="","",LOOKUP(A931,'Table 1'!$A$3:$A$9999,'Table 1'!$I$3:$I$9999))</f>
        <v/>
      </c>
      <c r="D931" s="122"/>
      <c r="E931" s="67" t="s">
        <v>23</v>
      </c>
      <c r="F931" s="81"/>
      <c r="G931" s="72" t="str">
        <f t="shared" si="4376"/>
        <v/>
      </c>
      <c r="H931" s="78" t="str">
        <f t="shared" ref="H931" si="4414">IF(D931="","",AVERAGE(D927:D931))</f>
        <v/>
      </c>
      <c r="I931" s="93" t="str">
        <f t="shared" ref="I931" si="4415">IF(D931="","",_xlfn.STDEV.S(D927:D931))</f>
        <v/>
      </c>
      <c r="J931" s="78" t="str">
        <f t="shared" si="4379"/>
        <v/>
      </c>
      <c r="K931" s="133" t="str">
        <f>IF(D931="","",D931*'Table 2'!D931)</f>
        <v/>
      </c>
      <c r="L931" s="67" t="s">
        <v>23</v>
      </c>
      <c r="M931" s="136" t="str">
        <f>IF(D931="","",F931*'Table 2'!D931)</f>
        <v/>
      </c>
      <c r="N931" s="72" t="str">
        <f t="shared" si="4380"/>
        <v/>
      </c>
      <c r="O931" s="13" t="str">
        <f t="shared" ref="O931" si="4416">IF(D931="","",AVERAGE(K927:K931))</f>
        <v/>
      </c>
      <c r="P931" s="74" t="str">
        <f t="shared" ref="P931" si="4417">IF(D931="","",_xlfn.STDEV.S(K927:K931))</f>
        <v/>
      </c>
      <c r="Q931" s="8" t="str">
        <f t="shared" si="4383"/>
        <v/>
      </c>
      <c r="R931" s="127" t="str">
        <f>IF(K931="","",K931/VLOOKUP('Table 3'!A931,'Table 1'!$A$3:$E$999,5,FALSE))</f>
        <v/>
      </c>
      <c r="S931" s="57" t="s">
        <v>23</v>
      </c>
      <c r="T931" s="51" t="str">
        <f>IF(M931="","",M931/VLOOKUP(A931,'Table 1'!$A$3:$E$999,5,FALSE))</f>
        <v/>
      </c>
    </row>
    <row r="932" spans="1:20" s="139" customFormat="1" x14ac:dyDescent="0.2">
      <c r="A932" s="113"/>
      <c r="B932" s="113"/>
      <c r="C932" s="31" t="str">
        <f>IF(A932="","",LOOKUP(A932,'Table 1'!$A$3:$A$9999,'Table 1'!$I$3:$I$9999))</f>
        <v/>
      </c>
      <c r="D932" s="120"/>
      <c r="E932" s="66" t="s">
        <v>23</v>
      </c>
      <c r="F932" s="79"/>
      <c r="G932" s="70" t="str">
        <f t="shared" si="4376"/>
        <v/>
      </c>
      <c r="H932" s="76" t="str">
        <f t="shared" ref="H932" si="4418">IF(D932="","",AVERAGE(D932:D936))</f>
        <v/>
      </c>
      <c r="I932" s="76" t="str">
        <f t="shared" ref="I932" si="4419">IF(D932="","",_xlfn.STDEV.S(D932:D936))</f>
        <v/>
      </c>
      <c r="J932" s="76" t="str">
        <f t="shared" si="4379"/>
        <v/>
      </c>
      <c r="K932" s="131" t="str">
        <f>IF(D932="","",D932*'Table 2'!D932)</f>
        <v/>
      </c>
      <c r="L932" s="66" t="s">
        <v>23</v>
      </c>
      <c r="M932" s="134" t="str">
        <f>IF(D932="","",F932*'Table 2'!D932)</f>
        <v/>
      </c>
      <c r="N932" s="70" t="str">
        <f t="shared" si="4380"/>
        <v/>
      </c>
      <c r="O932" s="15" t="str">
        <f t="shared" ref="O932" si="4420">IF(D932="","",AVERAGE(K932:K936))</f>
        <v/>
      </c>
      <c r="P932" s="15" t="str">
        <f t="shared" ref="P932" si="4421">IF(D932="","",_xlfn.STDEV.S(K932:K936))</f>
        <v/>
      </c>
      <c r="Q932" s="10" t="str">
        <f t="shared" si="4383"/>
        <v/>
      </c>
      <c r="R932" s="137" t="str">
        <f>IF(K932="","",K932/VLOOKUP('Table 3'!A932,'Table 1'!$A$3:$E$999,5,FALSE))</f>
        <v/>
      </c>
      <c r="S932" s="59" t="s">
        <v>23</v>
      </c>
      <c r="T932" s="53" t="str">
        <f>IF(M932="","",M932/VLOOKUP(A932,'Table 1'!$A$3:$E$999,5,FALSE))</f>
        <v/>
      </c>
    </row>
    <row r="933" spans="1:20" s="139" customFormat="1" x14ac:dyDescent="0.2">
      <c r="A933" s="30" t="str">
        <f t="shared" ref="A933" si="4422">IF(A932="","",A932)</f>
        <v/>
      </c>
      <c r="B933" s="30"/>
      <c r="C933" s="30" t="str">
        <f>IF(A933="","",LOOKUP(A933,'Table 1'!$A$3:$A$9999,'Table 1'!$I$3:$I$9999))</f>
        <v/>
      </c>
      <c r="D933" s="121"/>
      <c r="E933" s="68" t="s">
        <v>23</v>
      </c>
      <c r="F933" s="80"/>
      <c r="G933" s="71" t="str">
        <f t="shared" si="4376"/>
        <v/>
      </c>
      <c r="H933" s="77" t="str">
        <f t="shared" ref="H933" si="4423">IF(D933="","",AVERAGE(D932:D936))</f>
        <v/>
      </c>
      <c r="I933" s="94" t="str">
        <f t="shared" ref="I933" si="4424">IF(D933="","",_xlfn.STDEV.S(D932:D936))</f>
        <v/>
      </c>
      <c r="J933" s="77" t="str">
        <f t="shared" si="4379"/>
        <v/>
      </c>
      <c r="K933" s="132" t="str">
        <f>IF(D933="","",D933*'Table 2'!D933)</f>
        <v/>
      </c>
      <c r="L933" s="68" t="s">
        <v>23</v>
      </c>
      <c r="M933" s="135" t="str">
        <f>IF(D933="","",F933*'Table 2'!D933)</f>
        <v/>
      </c>
      <c r="N933" s="71" t="str">
        <f t="shared" si="4380"/>
        <v/>
      </c>
      <c r="O933" s="14" t="str">
        <f t="shared" ref="O933" si="4425">IF(D933="","",AVERAGE(K932:K936))</f>
        <v/>
      </c>
      <c r="P933" s="73" t="str">
        <f t="shared" ref="P933" si="4426">IF(D933="","",_xlfn.STDEV.S(K932:K936))</f>
        <v/>
      </c>
      <c r="Q933" s="9" t="str">
        <f t="shared" si="4383"/>
        <v/>
      </c>
      <c r="R933" s="126" t="str">
        <f>IF(K933="","",K933/VLOOKUP('Table 3'!A933,'Table 1'!$A$3:$E$999,5,FALSE))</f>
        <v/>
      </c>
      <c r="S933" s="58" t="s">
        <v>23</v>
      </c>
      <c r="T933" s="52" t="str">
        <f>IF(M933="","",M933/VLOOKUP(A933,'Table 1'!$A$3:$E$999,5,FALSE))</f>
        <v/>
      </c>
    </row>
    <row r="934" spans="1:20" s="139" customFormat="1" x14ac:dyDescent="0.2">
      <c r="A934" s="30" t="str">
        <f t="shared" ref="A934" si="4427">IF(A932="","",A932)</f>
        <v/>
      </c>
      <c r="B934" s="30"/>
      <c r="C934" s="30" t="str">
        <f>IF(A934="","",LOOKUP(A934,'Table 1'!$A$3:$A$9999,'Table 1'!$I$3:$I$9999))</f>
        <v/>
      </c>
      <c r="D934" s="121"/>
      <c r="E934" s="68" t="s">
        <v>23</v>
      </c>
      <c r="F934" s="80"/>
      <c r="G934" s="71" t="str">
        <f t="shared" si="4376"/>
        <v/>
      </c>
      <c r="H934" s="77" t="str">
        <f t="shared" ref="H934" si="4428">IF(D934="","",AVERAGE(D932:D936))</f>
        <v/>
      </c>
      <c r="I934" s="94" t="str">
        <f t="shared" ref="I934" si="4429">IF(D934="","",_xlfn.STDEV.S(D932:D936))</f>
        <v/>
      </c>
      <c r="J934" s="77" t="str">
        <f t="shared" si="4379"/>
        <v/>
      </c>
      <c r="K934" s="132" t="str">
        <f>IF(D934="","",D934*'Table 2'!D934)</f>
        <v/>
      </c>
      <c r="L934" s="68" t="s">
        <v>23</v>
      </c>
      <c r="M934" s="135" t="str">
        <f>IF(D934="","",F934*'Table 2'!D934)</f>
        <v/>
      </c>
      <c r="N934" s="71" t="str">
        <f t="shared" si="4380"/>
        <v/>
      </c>
      <c r="O934" s="14" t="str">
        <f t="shared" ref="O934" si="4430">IF(D934="","",AVERAGE(K932:K936))</f>
        <v/>
      </c>
      <c r="P934" s="73" t="str">
        <f t="shared" ref="P934" si="4431">IF(D934="","",_xlfn.STDEV.S(K932:K936))</f>
        <v/>
      </c>
      <c r="Q934" s="9" t="str">
        <f t="shared" si="4383"/>
        <v/>
      </c>
      <c r="R934" s="126" t="str">
        <f>IF(K934="","",K934/VLOOKUP('Table 3'!A934,'Table 1'!$A$3:$E$999,5,FALSE))</f>
        <v/>
      </c>
      <c r="S934" s="58" t="s">
        <v>23</v>
      </c>
      <c r="T934" s="52" t="str">
        <f>IF(M934="","",M934/VLOOKUP(A934,'Table 1'!$A$3:$E$999,5,FALSE))</f>
        <v/>
      </c>
    </row>
    <row r="935" spans="1:20" s="139" customFormat="1" x14ac:dyDescent="0.2">
      <c r="A935" s="30" t="str">
        <f t="shared" ref="A935" si="4432">IF(A932="","",A932)</f>
        <v/>
      </c>
      <c r="B935" s="30"/>
      <c r="C935" s="30" t="str">
        <f>IF(A935="","",LOOKUP(A935,'Table 1'!$A$3:$A$9999,'Table 1'!$I$3:$I$9999))</f>
        <v/>
      </c>
      <c r="D935" s="121"/>
      <c r="E935" s="68" t="s">
        <v>23</v>
      </c>
      <c r="F935" s="80"/>
      <c r="G935" s="71" t="str">
        <f t="shared" si="4376"/>
        <v/>
      </c>
      <c r="H935" s="77" t="str">
        <f t="shared" ref="H935" si="4433">IF(D935="","",AVERAGE(D932:D936))</f>
        <v/>
      </c>
      <c r="I935" s="94" t="str">
        <f t="shared" ref="I935" si="4434">IF(D935="","",_xlfn.STDEV.S(D932:D936))</f>
        <v/>
      </c>
      <c r="J935" s="77" t="str">
        <f t="shared" si="4379"/>
        <v/>
      </c>
      <c r="K935" s="132" t="str">
        <f>IF(D935="","",D935*'Table 2'!D935)</f>
        <v/>
      </c>
      <c r="L935" s="68" t="s">
        <v>23</v>
      </c>
      <c r="M935" s="135" t="str">
        <f>IF(D935="","",F935*'Table 2'!D935)</f>
        <v/>
      </c>
      <c r="N935" s="71" t="str">
        <f t="shared" si="4380"/>
        <v/>
      </c>
      <c r="O935" s="14" t="str">
        <f t="shared" ref="O935" si="4435">IF(D935="","",AVERAGE(K932:K936))</f>
        <v/>
      </c>
      <c r="P935" s="73" t="str">
        <f t="shared" ref="P935" si="4436">IF(D935="","",_xlfn.STDEV.S(K932:K936))</f>
        <v/>
      </c>
      <c r="Q935" s="9" t="str">
        <f t="shared" si="4383"/>
        <v/>
      </c>
      <c r="R935" s="126" t="str">
        <f>IF(K935="","",K935/VLOOKUP('Table 3'!A935,'Table 1'!$A$3:$E$999,5,FALSE))</f>
        <v/>
      </c>
      <c r="S935" s="58" t="s">
        <v>23</v>
      </c>
      <c r="T935" s="52" t="str">
        <f>IF(M935="","",M935/VLOOKUP(A935,'Table 1'!$A$3:$E$999,5,FALSE))</f>
        <v/>
      </c>
    </row>
    <row r="936" spans="1:20" s="139" customFormat="1" ht="16" thickBot="1" x14ac:dyDescent="0.25">
      <c r="A936" s="29" t="str">
        <f t="shared" ref="A936" si="4437">IF(A932="","",A932)</f>
        <v/>
      </c>
      <c r="B936" s="29"/>
      <c r="C936" s="29" t="str">
        <f>IF(A936="","",LOOKUP(A936,'Table 1'!$A$3:$A$9999,'Table 1'!$I$3:$I$9999))</f>
        <v/>
      </c>
      <c r="D936" s="122"/>
      <c r="E936" s="67" t="s">
        <v>23</v>
      </c>
      <c r="F936" s="81"/>
      <c r="G936" s="72" t="str">
        <f t="shared" si="4376"/>
        <v/>
      </c>
      <c r="H936" s="78" t="str">
        <f t="shared" ref="H936" si="4438">IF(D936="","",AVERAGE(D932:D936))</f>
        <v/>
      </c>
      <c r="I936" s="93" t="str">
        <f t="shared" ref="I936" si="4439">IF(D936="","",_xlfn.STDEV.S(D932:D936))</f>
        <v/>
      </c>
      <c r="J936" s="78" t="str">
        <f t="shared" si="4379"/>
        <v/>
      </c>
      <c r="K936" s="133" t="str">
        <f>IF(D936="","",D936*'Table 2'!D936)</f>
        <v/>
      </c>
      <c r="L936" s="67" t="s">
        <v>23</v>
      </c>
      <c r="M936" s="136" t="str">
        <f>IF(D936="","",F936*'Table 2'!D936)</f>
        <v/>
      </c>
      <c r="N936" s="72" t="str">
        <f t="shared" si="4380"/>
        <v/>
      </c>
      <c r="O936" s="13" t="str">
        <f t="shared" ref="O936" si="4440">IF(D936="","",AVERAGE(K932:K936))</f>
        <v/>
      </c>
      <c r="P936" s="74" t="str">
        <f t="shared" ref="P936" si="4441">IF(D936="","",_xlfn.STDEV.S(K932:K936))</f>
        <v/>
      </c>
      <c r="Q936" s="8" t="str">
        <f t="shared" si="4383"/>
        <v/>
      </c>
      <c r="R936" s="127" t="str">
        <f>IF(K936="","",K936/VLOOKUP('Table 3'!A936,'Table 1'!$A$3:$E$999,5,FALSE))</f>
        <v/>
      </c>
      <c r="S936" s="57" t="s">
        <v>23</v>
      </c>
      <c r="T936" s="51" t="str">
        <f>IF(M936="","",M936/VLOOKUP(A936,'Table 1'!$A$3:$E$999,5,FALSE))</f>
        <v/>
      </c>
    </row>
    <row r="937" spans="1:20" s="139" customFormat="1" x14ac:dyDescent="0.2">
      <c r="A937" s="113"/>
      <c r="B937" s="113"/>
      <c r="C937" s="31" t="str">
        <f>IF(A937="","",LOOKUP(A937,'Table 1'!$A$3:$A$9999,'Table 1'!$I$3:$I$9999))</f>
        <v/>
      </c>
      <c r="D937" s="120"/>
      <c r="E937" s="66" t="s">
        <v>23</v>
      </c>
      <c r="F937" s="79"/>
      <c r="G937" s="70" t="str">
        <f t="shared" si="4376"/>
        <v/>
      </c>
      <c r="H937" s="76" t="str">
        <f t="shared" ref="H937" si="4442">IF(D937="","",AVERAGE(D937:D941))</f>
        <v/>
      </c>
      <c r="I937" s="76" t="str">
        <f t="shared" ref="I937" si="4443">IF(D937="","",_xlfn.STDEV.S(D937:D941))</f>
        <v/>
      </c>
      <c r="J937" s="76" t="str">
        <f t="shared" si="4379"/>
        <v/>
      </c>
      <c r="K937" s="131" t="str">
        <f>IF(D937="","",D937*'Table 2'!D937)</f>
        <v/>
      </c>
      <c r="L937" s="66" t="s">
        <v>23</v>
      </c>
      <c r="M937" s="134" t="str">
        <f>IF(D937="","",F937*'Table 2'!D937)</f>
        <v/>
      </c>
      <c r="N937" s="70" t="str">
        <f t="shared" si="4380"/>
        <v/>
      </c>
      <c r="O937" s="15" t="str">
        <f t="shared" ref="O937" si="4444">IF(D937="","",AVERAGE(K937:K941))</f>
        <v/>
      </c>
      <c r="P937" s="15" t="str">
        <f t="shared" ref="P937" si="4445">IF(D937="","",_xlfn.STDEV.S(K937:K941))</f>
        <v/>
      </c>
      <c r="Q937" s="10" t="str">
        <f t="shared" si="4383"/>
        <v/>
      </c>
      <c r="R937" s="137" t="str">
        <f>IF(K937="","",K937/VLOOKUP('Table 3'!A937,'Table 1'!$A$3:$E$999,5,FALSE))</f>
        <v/>
      </c>
      <c r="S937" s="59" t="s">
        <v>23</v>
      </c>
      <c r="T937" s="53" t="str">
        <f>IF(M937="","",M937/VLOOKUP(A937,'Table 1'!$A$3:$E$999,5,FALSE))</f>
        <v/>
      </c>
    </row>
    <row r="938" spans="1:20" s="139" customFormat="1" x14ac:dyDescent="0.2">
      <c r="A938" s="30" t="str">
        <f t="shared" ref="A938" si="4446">IF(A937="","",A937)</f>
        <v/>
      </c>
      <c r="B938" s="30"/>
      <c r="C938" s="30" t="str">
        <f>IF(A938="","",LOOKUP(A938,'Table 1'!$A$3:$A$9999,'Table 1'!$I$3:$I$9999))</f>
        <v/>
      </c>
      <c r="D938" s="121"/>
      <c r="E938" s="68" t="s">
        <v>23</v>
      </c>
      <c r="F938" s="80"/>
      <c r="G938" s="71" t="str">
        <f t="shared" si="4376"/>
        <v/>
      </c>
      <c r="H938" s="77" t="str">
        <f t="shared" ref="H938" si="4447">IF(D938="","",AVERAGE(D937:D941))</f>
        <v/>
      </c>
      <c r="I938" s="94" t="str">
        <f t="shared" ref="I938" si="4448">IF(D938="","",_xlfn.STDEV.S(D937:D941))</f>
        <v/>
      </c>
      <c r="J938" s="77" t="str">
        <f t="shared" si="4379"/>
        <v/>
      </c>
      <c r="K938" s="132" t="str">
        <f>IF(D938="","",D938*'Table 2'!D938)</f>
        <v/>
      </c>
      <c r="L938" s="68" t="s">
        <v>23</v>
      </c>
      <c r="M938" s="135" t="str">
        <f>IF(D938="","",F938*'Table 2'!D938)</f>
        <v/>
      </c>
      <c r="N938" s="71" t="str">
        <f t="shared" si="4380"/>
        <v/>
      </c>
      <c r="O938" s="14" t="str">
        <f t="shared" ref="O938" si="4449">IF(D938="","",AVERAGE(K937:K941))</f>
        <v/>
      </c>
      <c r="P938" s="73" t="str">
        <f t="shared" ref="P938" si="4450">IF(D938="","",_xlfn.STDEV.S(K937:K941))</f>
        <v/>
      </c>
      <c r="Q938" s="9" t="str">
        <f t="shared" si="4383"/>
        <v/>
      </c>
      <c r="R938" s="126" t="str">
        <f>IF(K938="","",K938/VLOOKUP('Table 3'!A938,'Table 1'!$A$3:$E$999,5,FALSE))</f>
        <v/>
      </c>
      <c r="S938" s="58" t="s">
        <v>23</v>
      </c>
      <c r="T938" s="52" t="str">
        <f>IF(M938="","",M938/VLOOKUP(A938,'Table 1'!$A$3:$E$999,5,FALSE))</f>
        <v/>
      </c>
    </row>
    <row r="939" spans="1:20" s="139" customFormat="1" x14ac:dyDescent="0.2">
      <c r="A939" s="30" t="str">
        <f t="shared" ref="A939" si="4451">IF(A937="","",A937)</f>
        <v/>
      </c>
      <c r="B939" s="30"/>
      <c r="C939" s="30" t="str">
        <f>IF(A939="","",LOOKUP(A939,'Table 1'!$A$3:$A$9999,'Table 1'!$I$3:$I$9999))</f>
        <v/>
      </c>
      <c r="D939" s="121"/>
      <c r="E939" s="68" t="s">
        <v>23</v>
      </c>
      <c r="F939" s="80"/>
      <c r="G939" s="71" t="str">
        <f t="shared" si="4376"/>
        <v/>
      </c>
      <c r="H939" s="77" t="str">
        <f t="shared" ref="H939" si="4452">IF(D939="","",AVERAGE(D937:D941))</f>
        <v/>
      </c>
      <c r="I939" s="94" t="str">
        <f t="shared" ref="I939" si="4453">IF(D939="","",_xlfn.STDEV.S(D937:D941))</f>
        <v/>
      </c>
      <c r="J939" s="77" t="str">
        <f t="shared" si="4379"/>
        <v/>
      </c>
      <c r="K939" s="132" t="str">
        <f>IF(D939="","",D939*'Table 2'!D939)</f>
        <v/>
      </c>
      <c r="L939" s="68" t="s">
        <v>23</v>
      </c>
      <c r="M939" s="135" t="str">
        <f>IF(D939="","",F939*'Table 2'!D939)</f>
        <v/>
      </c>
      <c r="N939" s="71" t="str">
        <f t="shared" si="4380"/>
        <v/>
      </c>
      <c r="O939" s="14" t="str">
        <f t="shared" ref="O939" si="4454">IF(D939="","",AVERAGE(K937:K941))</f>
        <v/>
      </c>
      <c r="P939" s="73" t="str">
        <f t="shared" ref="P939" si="4455">IF(D939="","",_xlfn.STDEV.S(K937:K941))</f>
        <v/>
      </c>
      <c r="Q939" s="9" t="str">
        <f t="shared" si="4383"/>
        <v/>
      </c>
      <c r="R939" s="126" t="str">
        <f>IF(K939="","",K939/VLOOKUP('Table 3'!A939,'Table 1'!$A$3:$E$999,5,FALSE))</f>
        <v/>
      </c>
      <c r="S939" s="58" t="s">
        <v>23</v>
      </c>
      <c r="T939" s="52" t="str">
        <f>IF(M939="","",M939/VLOOKUP(A939,'Table 1'!$A$3:$E$999,5,FALSE))</f>
        <v/>
      </c>
    </row>
    <row r="940" spans="1:20" s="139" customFormat="1" x14ac:dyDescent="0.2">
      <c r="A940" s="30" t="str">
        <f t="shared" ref="A940" si="4456">IF(A937="","",A937)</f>
        <v/>
      </c>
      <c r="B940" s="30"/>
      <c r="C940" s="30" t="str">
        <f>IF(A940="","",LOOKUP(A940,'Table 1'!$A$3:$A$9999,'Table 1'!$I$3:$I$9999))</f>
        <v/>
      </c>
      <c r="D940" s="121"/>
      <c r="E940" s="68" t="s">
        <v>23</v>
      </c>
      <c r="F940" s="80"/>
      <c r="G940" s="71" t="str">
        <f t="shared" si="4376"/>
        <v/>
      </c>
      <c r="H940" s="77" t="str">
        <f t="shared" ref="H940" si="4457">IF(D940="","",AVERAGE(D937:D941))</f>
        <v/>
      </c>
      <c r="I940" s="94" t="str">
        <f t="shared" ref="I940" si="4458">IF(D940="","",_xlfn.STDEV.S(D937:D941))</f>
        <v/>
      </c>
      <c r="J940" s="77" t="str">
        <f t="shared" si="4379"/>
        <v/>
      </c>
      <c r="K940" s="132" t="str">
        <f>IF(D940="","",D940*'Table 2'!D940)</f>
        <v/>
      </c>
      <c r="L940" s="68" t="s">
        <v>23</v>
      </c>
      <c r="M940" s="135" t="str">
        <f>IF(D940="","",F940*'Table 2'!D940)</f>
        <v/>
      </c>
      <c r="N940" s="71" t="str">
        <f t="shared" si="4380"/>
        <v/>
      </c>
      <c r="O940" s="14" t="str">
        <f t="shared" ref="O940" si="4459">IF(D940="","",AVERAGE(K937:K941))</f>
        <v/>
      </c>
      <c r="P940" s="73" t="str">
        <f t="shared" ref="P940" si="4460">IF(D940="","",_xlfn.STDEV.S(K937:K941))</f>
        <v/>
      </c>
      <c r="Q940" s="9" t="str">
        <f t="shared" si="4383"/>
        <v/>
      </c>
      <c r="R940" s="126" t="str">
        <f>IF(K940="","",K940/VLOOKUP('Table 3'!A940,'Table 1'!$A$3:$E$999,5,FALSE))</f>
        <v/>
      </c>
      <c r="S940" s="58" t="s">
        <v>23</v>
      </c>
      <c r="T940" s="52" t="str">
        <f>IF(M940="","",M940/VLOOKUP(A940,'Table 1'!$A$3:$E$999,5,FALSE))</f>
        <v/>
      </c>
    </row>
    <row r="941" spans="1:20" s="139" customFormat="1" ht="16" thickBot="1" x14ac:dyDescent="0.25">
      <c r="A941" s="29" t="str">
        <f t="shared" ref="A941" si="4461">IF(A937="","",A937)</f>
        <v/>
      </c>
      <c r="B941" s="29"/>
      <c r="C941" s="29" t="str">
        <f>IF(A941="","",LOOKUP(A941,'Table 1'!$A$3:$A$9999,'Table 1'!$I$3:$I$9999))</f>
        <v/>
      </c>
      <c r="D941" s="122"/>
      <c r="E941" s="67" t="s">
        <v>23</v>
      </c>
      <c r="F941" s="81"/>
      <c r="G941" s="72" t="str">
        <f t="shared" si="4376"/>
        <v/>
      </c>
      <c r="H941" s="78" t="str">
        <f t="shared" ref="H941" si="4462">IF(D941="","",AVERAGE(D937:D941))</f>
        <v/>
      </c>
      <c r="I941" s="93" t="str">
        <f t="shared" ref="I941" si="4463">IF(D941="","",_xlfn.STDEV.S(D937:D941))</f>
        <v/>
      </c>
      <c r="J941" s="78" t="str">
        <f t="shared" si="4379"/>
        <v/>
      </c>
      <c r="K941" s="133" t="str">
        <f>IF(D941="","",D941*'Table 2'!D941)</f>
        <v/>
      </c>
      <c r="L941" s="67" t="s">
        <v>23</v>
      </c>
      <c r="M941" s="136" t="str">
        <f>IF(D941="","",F941*'Table 2'!D941)</f>
        <v/>
      </c>
      <c r="N941" s="72" t="str">
        <f t="shared" si="4380"/>
        <v/>
      </c>
      <c r="O941" s="13" t="str">
        <f t="shared" ref="O941" si="4464">IF(D941="","",AVERAGE(K937:K941))</f>
        <v/>
      </c>
      <c r="P941" s="74" t="str">
        <f t="shared" ref="P941" si="4465">IF(D941="","",_xlfn.STDEV.S(K937:K941))</f>
        <v/>
      </c>
      <c r="Q941" s="8" t="str">
        <f t="shared" si="4383"/>
        <v/>
      </c>
      <c r="R941" s="127" t="str">
        <f>IF(K941="","",K941/VLOOKUP('Table 3'!A941,'Table 1'!$A$3:$E$999,5,FALSE))</f>
        <v/>
      </c>
      <c r="S941" s="57" t="s">
        <v>23</v>
      </c>
      <c r="T941" s="51" t="str">
        <f>IF(M941="","",M941/VLOOKUP(A941,'Table 1'!$A$3:$E$999,5,FALSE))</f>
        <v/>
      </c>
    </row>
    <row r="942" spans="1:20" s="139" customFormat="1" x14ac:dyDescent="0.2">
      <c r="A942" s="113"/>
      <c r="B942" s="113"/>
      <c r="C942" s="31" t="str">
        <f>IF(A942="","",LOOKUP(A942,'Table 1'!$A$3:$A$9999,'Table 1'!$I$3:$I$9999))</f>
        <v/>
      </c>
      <c r="D942" s="120"/>
      <c r="E942" s="66" t="s">
        <v>23</v>
      </c>
      <c r="F942" s="79"/>
      <c r="G942" s="70" t="str">
        <f t="shared" si="4376"/>
        <v/>
      </c>
      <c r="H942" s="76" t="str">
        <f t="shared" ref="H942" si="4466">IF(D942="","",AVERAGE(D942:D946))</f>
        <v/>
      </c>
      <c r="I942" s="76" t="str">
        <f t="shared" ref="I942" si="4467">IF(D942="","",_xlfn.STDEV.S(D942:D946))</f>
        <v/>
      </c>
      <c r="J942" s="76" t="str">
        <f t="shared" si="4379"/>
        <v/>
      </c>
      <c r="K942" s="131" t="str">
        <f>IF(D942="","",D942*'Table 2'!D942)</f>
        <v/>
      </c>
      <c r="L942" s="66" t="s">
        <v>23</v>
      </c>
      <c r="M942" s="134" t="str">
        <f>IF(D942="","",F942*'Table 2'!D942)</f>
        <v/>
      </c>
      <c r="N942" s="70" t="str">
        <f t="shared" si="4380"/>
        <v/>
      </c>
      <c r="O942" s="15" t="str">
        <f t="shared" ref="O942" si="4468">IF(D942="","",AVERAGE(K942:K946))</f>
        <v/>
      </c>
      <c r="P942" s="15" t="str">
        <f t="shared" ref="P942" si="4469">IF(D942="","",_xlfn.STDEV.S(K942:K946))</f>
        <v/>
      </c>
      <c r="Q942" s="10" t="str">
        <f t="shared" si="4383"/>
        <v/>
      </c>
      <c r="R942" s="137" t="str">
        <f>IF(K942="","",K942/VLOOKUP('Table 3'!A942,'Table 1'!$A$3:$E$999,5,FALSE))</f>
        <v/>
      </c>
      <c r="S942" s="59" t="s">
        <v>23</v>
      </c>
      <c r="T942" s="53" t="str">
        <f>IF(M942="","",M942/VLOOKUP(A942,'Table 1'!$A$3:$E$999,5,FALSE))</f>
        <v/>
      </c>
    </row>
    <row r="943" spans="1:20" s="139" customFormat="1" x14ac:dyDescent="0.2">
      <c r="A943" s="30" t="str">
        <f t="shared" ref="A943" si="4470">IF(A942="","",A942)</f>
        <v/>
      </c>
      <c r="B943" s="30"/>
      <c r="C943" s="30" t="str">
        <f>IF(A943="","",LOOKUP(A943,'Table 1'!$A$3:$A$9999,'Table 1'!$I$3:$I$9999))</f>
        <v/>
      </c>
      <c r="D943" s="121"/>
      <c r="E943" s="68" t="s">
        <v>23</v>
      </c>
      <c r="F943" s="80"/>
      <c r="G943" s="71" t="str">
        <f t="shared" si="4376"/>
        <v/>
      </c>
      <c r="H943" s="77" t="str">
        <f t="shared" ref="H943" si="4471">IF(D943="","",AVERAGE(D942:D946))</f>
        <v/>
      </c>
      <c r="I943" s="94" t="str">
        <f t="shared" ref="I943" si="4472">IF(D943="","",_xlfn.STDEV.S(D942:D946))</f>
        <v/>
      </c>
      <c r="J943" s="77" t="str">
        <f t="shared" si="4379"/>
        <v/>
      </c>
      <c r="K943" s="132" t="str">
        <f>IF(D943="","",D943*'Table 2'!D943)</f>
        <v/>
      </c>
      <c r="L943" s="68" t="s">
        <v>23</v>
      </c>
      <c r="M943" s="135" t="str">
        <f>IF(D943="","",F943*'Table 2'!D943)</f>
        <v/>
      </c>
      <c r="N943" s="71" t="str">
        <f t="shared" si="4380"/>
        <v/>
      </c>
      <c r="O943" s="14" t="str">
        <f t="shared" ref="O943" si="4473">IF(D943="","",AVERAGE(K942:K946))</f>
        <v/>
      </c>
      <c r="P943" s="73" t="str">
        <f t="shared" ref="P943" si="4474">IF(D943="","",_xlfn.STDEV.S(K942:K946))</f>
        <v/>
      </c>
      <c r="Q943" s="9" t="str">
        <f t="shared" si="4383"/>
        <v/>
      </c>
      <c r="R943" s="126" t="str">
        <f>IF(K943="","",K943/VLOOKUP('Table 3'!A943,'Table 1'!$A$3:$E$999,5,FALSE))</f>
        <v/>
      </c>
      <c r="S943" s="58" t="s">
        <v>23</v>
      </c>
      <c r="T943" s="52" t="str">
        <f>IF(M943="","",M943/VLOOKUP(A943,'Table 1'!$A$3:$E$999,5,FALSE))</f>
        <v/>
      </c>
    </row>
    <row r="944" spans="1:20" s="139" customFormat="1" x14ac:dyDescent="0.2">
      <c r="A944" s="30" t="str">
        <f t="shared" ref="A944" si="4475">IF(A942="","",A942)</f>
        <v/>
      </c>
      <c r="B944" s="30"/>
      <c r="C944" s="30" t="str">
        <f>IF(A944="","",LOOKUP(A944,'Table 1'!$A$3:$A$9999,'Table 1'!$I$3:$I$9999))</f>
        <v/>
      </c>
      <c r="D944" s="121"/>
      <c r="E944" s="68" t="s">
        <v>23</v>
      </c>
      <c r="F944" s="80"/>
      <c r="G944" s="71" t="str">
        <f t="shared" si="4376"/>
        <v/>
      </c>
      <c r="H944" s="77" t="str">
        <f t="shared" ref="H944" si="4476">IF(D944="","",AVERAGE(D942:D946))</f>
        <v/>
      </c>
      <c r="I944" s="94" t="str">
        <f t="shared" ref="I944" si="4477">IF(D944="","",_xlfn.STDEV.S(D942:D946))</f>
        <v/>
      </c>
      <c r="J944" s="77" t="str">
        <f t="shared" si="4379"/>
        <v/>
      </c>
      <c r="K944" s="132" t="str">
        <f>IF(D944="","",D944*'Table 2'!D944)</f>
        <v/>
      </c>
      <c r="L944" s="68" t="s">
        <v>23</v>
      </c>
      <c r="M944" s="135" t="str">
        <f>IF(D944="","",F944*'Table 2'!D944)</f>
        <v/>
      </c>
      <c r="N944" s="71" t="str">
        <f t="shared" si="4380"/>
        <v/>
      </c>
      <c r="O944" s="14" t="str">
        <f t="shared" ref="O944" si="4478">IF(D944="","",AVERAGE(K942:K946))</f>
        <v/>
      </c>
      <c r="P944" s="73" t="str">
        <f t="shared" ref="P944" si="4479">IF(D944="","",_xlfn.STDEV.S(K942:K946))</f>
        <v/>
      </c>
      <c r="Q944" s="9" t="str">
        <f t="shared" si="4383"/>
        <v/>
      </c>
      <c r="R944" s="126" t="str">
        <f>IF(K944="","",K944/VLOOKUP('Table 3'!A944,'Table 1'!$A$3:$E$999,5,FALSE))</f>
        <v/>
      </c>
      <c r="S944" s="58" t="s">
        <v>23</v>
      </c>
      <c r="T944" s="52" t="str">
        <f>IF(M944="","",M944/VLOOKUP(A944,'Table 1'!$A$3:$E$999,5,FALSE))</f>
        <v/>
      </c>
    </row>
    <row r="945" spans="1:20" s="139" customFormat="1" x14ac:dyDescent="0.2">
      <c r="A945" s="30" t="str">
        <f t="shared" ref="A945" si="4480">IF(A942="","",A942)</f>
        <v/>
      </c>
      <c r="B945" s="30"/>
      <c r="C945" s="30" t="str">
        <f>IF(A945="","",LOOKUP(A945,'Table 1'!$A$3:$A$9999,'Table 1'!$I$3:$I$9999))</f>
        <v/>
      </c>
      <c r="D945" s="121"/>
      <c r="E945" s="68" t="s">
        <v>23</v>
      </c>
      <c r="F945" s="80"/>
      <c r="G945" s="71" t="str">
        <f t="shared" si="4376"/>
        <v/>
      </c>
      <c r="H945" s="77" t="str">
        <f t="shared" ref="H945" si="4481">IF(D945="","",AVERAGE(D942:D946))</f>
        <v/>
      </c>
      <c r="I945" s="94" t="str">
        <f t="shared" ref="I945" si="4482">IF(D945="","",_xlfn.STDEV.S(D942:D946))</f>
        <v/>
      </c>
      <c r="J945" s="77" t="str">
        <f t="shared" si="4379"/>
        <v/>
      </c>
      <c r="K945" s="132" t="str">
        <f>IF(D945="","",D945*'Table 2'!D945)</f>
        <v/>
      </c>
      <c r="L945" s="68" t="s">
        <v>23</v>
      </c>
      <c r="M945" s="135" t="str">
        <f>IF(D945="","",F945*'Table 2'!D945)</f>
        <v/>
      </c>
      <c r="N945" s="71" t="str">
        <f t="shared" si="4380"/>
        <v/>
      </c>
      <c r="O945" s="14" t="str">
        <f t="shared" ref="O945" si="4483">IF(D945="","",AVERAGE(K942:K946))</f>
        <v/>
      </c>
      <c r="P945" s="73" t="str">
        <f t="shared" ref="P945" si="4484">IF(D945="","",_xlfn.STDEV.S(K942:K946))</f>
        <v/>
      </c>
      <c r="Q945" s="9" t="str">
        <f t="shared" si="4383"/>
        <v/>
      </c>
      <c r="R945" s="126" t="str">
        <f>IF(K945="","",K945/VLOOKUP('Table 3'!A945,'Table 1'!$A$3:$E$999,5,FALSE))</f>
        <v/>
      </c>
      <c r="S945" s="58" t="s">
        <v>23</v>
      </c>
      <c r="T945" s="52" t="str">
        <f>IF(M945="","",M945/VLOOKUP(A945,'Table 1'!$A$3:$E$999,5,FALSE))</f>
        <v/>
      </c>
    </row>
    <row r="946" spans="1:20" s="139" customFormat="1" ht="16" thickBot="1" x14ac:dyDescent="0.25">
      <c r="A946" s="29" t="str">
        <f t="shared" ref="A946" si="4485">IF(A942="","",A942)</f>
        <v/>
      </c>
      <c r="B946" s="29"/>
      <c r="C946" s="29" t="str">
        <f>IF(A946="","",LOOKUP(A946,'Table 1'!$A$3:$A$9999,'Table 1'!$I$3:$I$9999))</f>
        <v/>
      </c>
      <c r="D946" s="122"/>
      <c r="E946" s="67" t="s">
        <v>23</v>
      </c>
      <c r="F946" s="81"/>
      <c r="G946" s="72" t="str">
        <f t="shared" si="4376"/>
        <v/>
      </c>
      <c r="H946" s="78" t="str">
        <f t="shared" ref="H946" si="4486">IF(D946="","",AVERAGE(D942:D946))</f>
        <v/>
      </c>
      <c r="I946" s="93" t="str">
        <f t="shared" ref="I946" si="4487">IF(D946="","",_xlfn.STDEV.S(D942:D946))</f>
        <v/>
      </c>
      <c r="J946" s="78" t="str">
        <f t="shared" si="4379"/>
        <v/>
      </c>
      <c r="K946" s="133" t="str">
        <f>IF(D946="","",D946*'Table 2'!D946)</f>
        <v/>
      </c>
      <c r="L946" s="67" t="s">
        <v>23</v>
      </c>
      <c r="M946" s="136" t="str">
        <f>IF(D946="","",F946*'Table 2'!D946)</f>
        <v/>
      </c>
      <c r="N946" s="72" t="str">
        <f t="shared" si="4380"/>
        <v/>
      </c>
      <c r="O946" s="13" t="str">
        <f t="shared" ref="O946" si="4488">IF(D946="","",AVERAGE(K942:K946))</f>
        <v/>
      </c>
      <c r="P946" s="74" t="str">
        <f t="shared" ref="P946" si="4489">IF(D946="","",_xlfn.STDEV.S(K942:K946))</f>
        <v/>
      </c>
      <c r="Q946" s="8" t="str">
        <f t="shared" si="4383"/>
        <v/>
      </c>
      <c r="R946" s="127" t="str">
        <f>IF(K946="","",K946/VLOOKUP('Table 3'!A946,'Table 1'!$A$3:$E$999,5,FALSE))</f>
        <v/>
      </c>
      <c r="S946" s="57" t="s">
        <v>23</v>
      </c>
      <c r="T946" s="51" t="str">
        <f>IF(M946="","",M946/VLOOKUP(A946,'Table 1'!$A$3:$E$999,5,FALSE))</f>
        <v/>
      </c>
    </row>
    <row r="947" spans="1:20" s="139" customFormat="1" x14ac:dyDescent="0.2">
      <c r="A947" s="113"/>
      <c r="B947" s="113"/>
      <c r="C947" s="31" t="str">
        <f>IF(A947="","",LOOKUP(A947,'Table 1'!$A$3:$A$9999,'Table 1'!$I$3:$I$9999))</f>
        <v/>
      </c>
      <c r="D947" s="120"/>
      <c r="E947" s="66" t="s">
        <v>23</v>
      </c>
      <c r="F947" s="79"/>
      <c r="G947" s="70" t="str">
        <f t="shared" si="4376"/>
        <v/>
      </c>
      <c r="H947" s="76" t="str">
        <f t="shared" ref="H947" si="4490">IF(D947="","",AVERAGE(D947:D951))</f>
        <v/>
      </c>
      <c r="I947" s="76" t="str">
        <f t="shared" ref="I947" si="4491">IF(D947="","",_xlfn.STDEV.S(D947:D951))</f>
        <v/>
      </c>
      <c r="J947" s="76" t="str">
        <f t="shared" si="4379"/>
        <v/>
      </c>
      <c r="K947" s="131" t="str">
        <f>IF(D947="","",D947*'Table 2'!D947)</f>
        <v/>
      </c>
      <c r="L947" s="66" t="s">
        <v>23</v>
      </c>
      <c r="M947" s="134" t="str">
        <f>IF(D947="","",F947*'Table 2'!D947)</f>
        <v/>
      </c>
      <c r="N947" s="70" t="str">
        <f t="shared" si="4380"/>
        <v/>
      </c>
      <c r="O947" s="15" t="str">
        <f t="shared" ref="O947" si="4492">IF(D947="","",AVERAGE(K947:K951))</f>
        <v/>
      </c>
      <c r="P947" s="15" t="str">
        <f t="shared" ref="P947" si="4493">IF(D947="","",_xlfn.STDEV.S(K947:K951))</f>
        <v/>
      </c>
      <c r="Q947" s="10" t="str">
        <f t="shared" si="4383"/>
        <v/>
      </c>
      <c r="R947" s="137" t="str">
        <f>IF(K947="","",K947/VLOOKUP('Table 3'!A947,'Table 1'!$A$3:$E$999,5,FALSE))</f>
        <v/>
      </c>
      <c r="S947" s="59" t="s">
        <v>23</v>
      </c>
      <c r="T947" s="53" t="str">
        <f>IF(M947="","",M947/VLOOKUP(A947,'Table 1'!$A$3:$E$999,5,FALSE))</f>
        <v/>
      </c>
    </row>
    <row r="948" spans="1:20" s="139" customFormat="1" x14ac:dyDescent="0.2">
      <c r="A948" s="30" t="str">
        <f t="shared" ref="A948" si="4494">IF(A947="","",A947)</f>
        <v/>
      </c>
      <c r="B948" s="30"/>
      <c r="C948" s="30" t="str">
        <f>IF(A948="","",LOOKUP(A948,'Table 1'!$A$3:$A$9999,'Table 1'!$I$3:$I$9999))</f>
        <v/>
      </c>
      <c r="D948" s="121"/>
      <c r="E948" s="68" t="s">
        <v>23</v>
      </c>
      <c r="F948" s="80"/>
      <c r="G948" s="71" t="str">
        <f t="shared" si="4376"/>
        <v/>
      </c>
      <c r="H948" s="77" t="str">
        <f t="shared" ref="H948" si="4495">IF(D948="","",AVERAGE(D947:D951))</f>
        <v/>
      </c>
      <c r="I948" s="94" t="str">
        <f t="shared" ref="I948" si="4496">IF(D948="","",_xlfn.STDEV.S(D947:D951))</f>
        <v/>
      </c>
      <c r="J948" s="77" t="str">
        <f t="shared" si="4379"/>
        <v/>
      </c>
      <c r="K948" s="132" t="str">
        <f>IF(D948="","",D948*'Table 2'!D948)</f>
        <v/>
      </c>
      <c r="L948" s="68" t="s">
        <v>23</v>
      </c>
      <c r="M948" s="135" t="str">
        <f>IF(D948="","",F948*'Table 2'!D948)</f>
        <v/>
      </c>
      <c r="N948" s="71" t="str">
        <f t="shared" si="4380"/>
        <v/>
      </c>
      <c r="O948" s="14" t="str">
        <f t="shared" ref="O948" si="4497">IF(D948="","",AVERAGE(K947:K951))</f>
        <v/>
      </c>
      <c r="P948" s="73" t="str">
        <f t="shared" ref="P948" si="4498">IF(D948="","",_xlfn.STDEV.S(K947:K951))</f>
        <v/>
      </c>
      <c r="Q948" s="9" t="str">
        <f t="shared" si="4383"/>
        <v/>
      </c>
      <c r="R948" s="126" t="str">
        <f>IF(K948="","",K948/VLOOKUP('Table 3'!A948,'Table 1'!$A$3:$E$999,5,FALSE))</f>
        <v/>
      </c>
      <c r="S948" s="58" t="s">
        <v>23</v>
      </c>
      <c r="T948" s="52" t="str">
        <f>IF(M948="","",M948/VLOOKUP(A948,'Table 1'!$A$3:$E$999,5,FALSE))</f>
        <v/>
      </c>
    </row>
    <row r="949" spans="1:20" s="139" customFormat="1" x14ac:dyDescent="0.2">
      <c r="A949" s="30" t="str">
        <f t="shared" ref="A949" si="4499">IF(A947="","",A947)</f>
        <v/>
      </c>
      <c r="B949" s="30"/>
      <c r="C949" s="30" t="str">
        <f>IF(A949="","",LOOKUP(A949,'Table 1'!$A$3:$A$9999,'Table 1'!$I$3:$I$9999))</f>
        <v/>
      </c>
      <c r="D949" s="121"/>
      <c r="E949" s="68" t="s">
        <v>23</v>
      </c>
      <c r="F949" s="80"/>
      <c r="G949" s="71" t="str">
        <f t="shared" si="4376"/>
        <v/>
      </c>
      <c r="H949" s="77" t="str">
        <f t="shared" ref="H949" si="4500">IF(D949="","",AVERAGE(D947:D951))</f>
        <v/>
      </c>
      <c r="I949" s="94" t="str">
        <f t="shared" ref="I949" si="4501">IF(D949="","",_xlfn.STDEV.S(D947:D951))</f>
        <v/>
      </c>
      <c r="J949" s="77" t="str">
        <f t="shared" si="4379"/>
        <v/>
      </c>
      <c r="K949" s="132" t="str">
        <f>IF(D949="","",D949*'Table 2'!D949)</f>
        <v/>
      </c>
      <c r="L949" s="68" t="s">
        <v>23</v>
      </c>
      <c r="M949" s="135" t="str">
        <f>IF(D949="","",F949*'Table 2'!D949)</f>
        <v/>
      </c>
      <c r="N949" s="71" t="str">
        <f t="shared" si="4380"/>
        <v/>
      </c>
      <c r="O949" s="14" t="str">
        <f t="shared" ref="O949" si="4502">IF(D949="","",AVERAGE(K947:K951))</f>
        <v/>
      </c>
      <c r="P949" s="73" t="str">
        <f t="shared" ref="P949" si="4503">IF(D949="","",_xlfn.STDEV.S(K947:K951))</f>
        <v/>
      </c>
      <c r="Q949" s="9" t="str">
        <f t="shared" si="4383"/>
        <v/>
      </c>
      <c r="R949" s="126" t="str">
        <f>IF(K949="","",K949/VLOOKUP('Table 3'!A949,'Table 1'!$A$3:$E$999,5,FALSE))</f>
        <v/>
      </c>
      <c r="S949" s="58" t="s">
        <v>23</v>
      </c>
      <c r="T949" s="52" t="str">
        <f>IF(M949="","",M949/VLOOKUP(A949,'Table 1'!$A$3:$E$999,5,FALSE))</f>
        <v/>
      </c>
    </row>
    <row r="950" spans="1:20" s="139" customFormat="1" x14ac:dyDescent="0.2">
      <c r="A950" s="30" t="str">
        <f t="shared" ref="A950" si="4504">IF(A947="","",A947)</f>
        <v/>
      </c>
      <c r="B950" s="30"/>
      <c r="C950" s="30" t="str">
        <f>IF(A950="","",LOOKUP(A950,'Table 1'!$A$3:$A$9999,'Table 1'!$I$3:$I$9999))</f>
        <v/>
      </c>
      <c r="D950" s="121"/>
      <c r="E950" s="68" t="s">
        <v>23</v>
      </c>
      <c r="F950" s="80"/>
      <c r="G950" s="71" t="str">
        <f t="shared" si="4376"/>
        <v/>
      </c>
      <c r="H950" s="77" t="str">
        <f t="shared" ref="H950" si="4505">IF(D950="","",AVERAGE(D947:D951))</f>
        <v/>
      </c>
      <c r="I950" s="94" t="str">
        <f t="shared" ref="I950" si="4506">IF(D950="","",_xlfn.STDEV.S(D947:D951))</f>
        <v/>
      </c>
      <c r="J950" s="77" t="str">
        <f t="shared" si="4379"/>
        <v/>
      </c>
      <c r="K950" s="132" t="str">
        <f>IF(D950="","",D950*'Table 2'!D950)</f>
        <v/>
      </c>
      <c r="L950" s="68" t="s">
        <v>23</v>
      </c>
      <c r="M950" s="135" t="str">
        <f>IF(D950="","",F950*'Table 2'!D950)</f>
        <v/>
      </c>
      <c r="N950" s="71" t="str">
        <f t="shared" si="4380"/>
        <v/>
      </c>
      <c r="O950" s="14" t="str">
        <f t="shared" ref="O950" si="4507">IF(D950="","",AVERAGE(K947:K951))</f>
        <v/>
      </c>
      <c r="P950" s="73" t="str">
        <f t="shared" ref="P950" si="4508">IF(D950="","",_xlfn.STDEV.S(K947:K951))</f>
        <v/>
      </c>
      <c r="Q950" s="9" t="str">
        <f t="shared" si="4383"/>
        <v/>
      </c>
      <c r="R950" s="126" t="str">
        <f>IF(K950="","",K950/VLOOKUP('Table 3'!A950,'Table 1'!$A$3:$E$999,5,FALSE))</f>
        <v/>
      </c>
      <c r="S950" s="58" t="s">
        <v>23</v>
      </c>
      <c r="T950" s="52" t="str">
        <f>IF(M950="","",M950/VLOOKUP(A950,'Table 1'!$A$3:$E$999,5,FALSE))</f>
        <v/>
      </c>
    </row>
    <row r="951" spans="1:20" s="139" customFormat="1" ht="16" thickBot="1" x14ac:dyDescent="0.25">
      <c r="A951" s="29" t="str">
        <f t="shared" ref="A951" si="4509">IF(A947="","",A947)</f>
        <v/>
      </c>
      <c r="B951" s="29"/>
      <c r="C951" s="29" t="str">
        <f>IF(A951="","",LOOKUP(A951,'Table 1'!$A$3:$A$9999,'Table 1'!$I$3:$I$9999))</f>
        <v/>
      </c>
      <c r="D951" s="122"/>
      <c r="E951" s="67" t="s">
        <v>23</v>
      </c>
      <c r="F951" s="81"/>
      <c r="G951" s="72" t="str">
        <f t="shared" si="4376"/>
        <v/>
      </c>
      <c r="H951" s="78" t="str">
        <f t="shared" ref="H951" si="4510">IF(D951="","",AVERAGE(D947:D951))</f>
        <v/>
      </c>
      <c r="I951" s="93" t="str">
        <f t="shared" ref="I951" si="4511">IF(D951="","",_xlfn.STDEV.S(D947:D951))</f>
        <v/>
      </c>
      <c r="J951" s="78" t="str">
        <f t="shared" si="4379"/>
        <v/>
      </c>
      <c r="K951" s="133" t="str">
        <f>IF(D951="","",D951*'Table 2'!D951)</f>
        <v/>
      </c>
      <c r="L951" s="67" t="s">
        <v>23</v>
      </c>
      <c r="M951" s="136" t="str">
        <f>IF(D951="","",F951*'Table 2'!D951)</f>
        <v/>
      </c>
      <c r="N951" s="72" t="str">
        <f t="shared" si="4380"/>
        <v/>
      </c>
      <c r="O951" s="13" t="str">
        <f t="shared" ref="O951" si="4512">IF(D951="","",AVERAGE(K947:K951))</f>
        <v/>
      </c>
      <c r="P951" s="74" t="str">
        <f t="shared" ref="P951" si="4513">IF(D951="","",_xlfn.STDEV.S(K947:K951))</f>
        <v/>
      </c>
      <c r="Q951" s="8" t="str">
        <f t="shared" si="4383"/>
        <v/>
      </c>
      <c r="R951" s="127" t="str">
        <f>IF(K951="","",K951/VLOOKUP('Table 3'!A951,'Table 1'!$A$3:$E$999,5,FALSE))</f>
        <v/>
      </c>
      <c r="S951" s="57" t="s">
        <v>23</v>
      </c>
      <c r="T951" s="51" t="str">
        <f>IF(M951="","",M951/VLOOKUP(A951,'Table 1'!$A$3:$E$999,5,FALSE))</f>
        <v/>
      </c>
    </row>
    <row r="952" spans="1:20" s="139" customFormat="1" x14ac:dyDescent="0.2">
      <c r="A952" s="113"/>
      <c r="B952" s="113"/>
      <c r="C952" s="31" t="str">
        <f>IF(A952="","",LOOKUP(A952,'Table 1'!$A$3:$A$9999,'Table 1'!$I$3:$I$9999))</f>
        <v/>
      </c>
      <c r="D952" s="120"/>
      <c r="E952" s="66" t="s">
        <v>23</v>
      </c>
      <c r="F952" s="79"/>
      <c r="G952" s="70" t="str">
        <f t="shared" si="4376"/>
        <v/>
      </c>
      <c r="H952" s="76" t="str">
        <f t="shared" ref="H952" si="4514">IF(D952="","",AVERAGE(D952:D956))</f>
        <v/>
      </c>
      <c r="I952" s="76" t="str">
        <f t="shared" ref="I952" si="4515">IF(D952="","",_xlfn.STDEV.S(D952:D956))</f>
        <v/>
      </c>
      <c r="J952" s="76" t="str">
        <f t="shared" si="4379"/>
        <v/>
      </c>
      <c r="K952" s="131" t="str">
        <f>IF(D952="","",D952*'Table 2'!D952)</f>
        <v/>
      </c>
      <c r="L952" s="66" t="s">
        <v>23</v>
      </c>
      <c r="M952" s="134" t="str">
        <f>IF(D952="","",F952*'Table 2'!D952)</f>
        <v/>
      </c>
      <c r="N952" s="70" t="str">
        <f t="shared" si="4380"/>
        <v/>
      </c>
      <c r="O952" s="15" t="str">
        <f t="shared" ref="O952" si="4516">IF(D952="","",AVERAGE(K952:K956))</f>
        <v/>
      </c>
      <c r="P952" s="15" t="str">
        <f t="shared" ref="P952" si="4517">IF(D952="","",_xlfn.STDEV.S(K952:K956))</f>
        <v/>
      </c>
      <c r="Q952" s="10" t="str">
        <f t="shared" si="4383"/>
        <v/>
      </c>
      <c r="R952" s="137" t="str">
        <f>IF(K952="","",K952/VLOOKUP('Table 3'!A952,'Table 1'!$A$3:$E$999,5,FALSE))</f>
        <v/>
      </c>
      <c r="S952" s="59" t="s">
        <v>23</v>
      </c>
      <c r="T952" s="53" t="str">
        <f>IF(M952="","",M952/VLOOKUP(A952,'Table 1'!$A$3:$E$999,5,FALSE))</f>
        <v/>
      </c>
    </row>
    <row r="953" spans="1:20" s="139" customFormat="1" x14ac:dyDescent="0.2">
      <c r="A953" s="30" t="str">
        <f t="shared" ref="A953" si="4518">IF(A952="","",A952)</f>
        <v/>
      </c>
      <c r="B953" s="30"/>
      <c r="C953" s="30" t="str">
        <f>IF(A953="","",LOOKUP(A953,'Table 1'!$A$3:$A$9999,'Table 1'!$I$3:$I$9999))</f>
        <v/>
      </c>
      <c r="D953" s="121"/>
      <c r="E953" s="68" t="s">
        <v>23</v>
      </c>
      <c r="F953" s="80"/>
      <c r="G953" s="71" t="str">
        <f t="shared" si="4376"/>
        <v/>
      </c>
      <c r="H953" s="77" t="str">
        <f t="shared" ref="H953" si="4519">IF(D953="","",AVERAGE(D952:D956))</f>
        <v/>
      </c>
      <c r="I953" s="94" t="str">
        <f t="shared" ref="I953" si="4520">IF(D953="","",_xlfn.STDEV.S(D952:D956))</f>
        <v/>
      </c>
      <c r="J953" s="77" t="str">
        <f t="shared" si="4379"/>
        <v/>
      </c>
      <c r="K953" s="132" t="str">
        <f>IF(D953="","",D953*'Table 2'!D953)</f>
        <v/>
      </c>
      <c r="L953" s="68" t="s">
        <v>23</v>
      </c>
      <c r="M953" s="135" t="str">
        <f>IF(D953="","",F953*'Table 2'!D953)</f>
        <v/>
      </c>
      <c r="N953" s="71" t="str">
        <f t="shared" si="4380"/>
        <v/>
      </c>
      <c r="O953" s="14" t="str">
        <f t="shared" ref="O953" si="4521">IF(D953="","",AVERAGE(K952:K956))</f>
        <v/>
      </c>
      <c r="P953" s="73" t="str">
        <f t="shared" ref="P953" si="4522">IF(D953="","",_xlfn.STDEV.S(K952:K956))</f>
        <v/>
      </c>
      <c r="Q953" s="9" t="str">
        <f t="shared" si="4383"/>
        <v/>
      </c>
      <c r="R953" s="126" t="str">
        <f>IF(K953="","",K953/VLOOKUP('Table 3'!A953,'Table 1'!$A$3:$E$999,5,FALSE))</f>
        <v/>
      </c>
      <c r="S953" s="58" t="s">
        <v>23</v>
      </c>
      <c r="T953" s="52" t="str">
        <f>IF(M953="","",M953/VLOOKUP(A953,'Table 1'!$A$3:$E$999,5,FALSE))</f>
        <v/>
      </c>
    </row>
    <row r="954" spans="1:20" s="139" customFormat="1" x14ac:dyDescent="0.2">
      <c r="A954" s="30" t="str">
        <f t="shared" ref="A954" si="4523">IF(A952="","",A952)</f>
        <v/>
      </c>
      <c r="B954" s="30"/>
      <c r="C954" s="30" t="str">
        <f>IF(A954="","",LOOKUP(A954,'Table 1'!$A$3:$A$9999,'Table 1'!$I$3:$I$9999))</f>
        <v/>
      </c>
      <c r="D954" s="121"/>
      <c r="E954" s="68" t="s">
        <v>23</v>
      </c>
      <c r="F954" s="80"/>
      <c r="G954" s="71" t="str">
        <f t="shared" si="4376"/>
        <v/>
      </c>
      <c r="H954" s="77" t="str">
        <f t="shared" ref="H954" si="4524">IF(D954="","",AVERAGE(D952:D956))</f>
        <v/>
      </c>
      <c r="I954" s="94" t="str">
        <f t="shared" ref="I954" si="4525">IF(D954="","",_xlfn.STDEV.S(D952:D956))</f>
        <v/>
      </c>
      <c r="J954" s="77" t="str">
        <f t="shared" si="4379"/>
        <v/>
      </c>
      <c r="K954" s="132" t="str">
        <f>IF(D954="","",D954*'Table 2'!D954)</f>
        <v/>
      </c>
      <c r="L954" s="68" t="s">
        <v>23</v>
      </c>
      <c r="M954" s="135" t="str">
        <f>IF(D954="","",F954*'Table 2'!D954)</f>
        <v/>
      </c>
      <c r="N954" s="71" t="str">
        <f t="shared" si="4380"/>
        <v/>
      </c>
      <c r="O954" s="14" t="str">
        <f t="shared" ref="O954" si="4526">IF(D954="","",AVERAGE(K952:K956))</f>
        <v/>
      </c>
      <c r="P954" s="73" t="str">
        <f t="shared" ref="P954" si="4527">IF(D954="","",_xlfn.STDEV.S(K952:K956))</f>
        <v/>
      </c>
      <c r="Q954" s="9" t="str">
        <f t="shared" si="4383"/>
        <v/>
      </c>
      <c r="R954" s="126" t="str">
        <f>IF(K954="","",K954/VLOOKUP('Table 3'!A954,'Table 1'!$A$3:$E$999,5,FALSE))</f>
        <v/>
      </c>
      <c r="S954" s="58" t="s">
        <v>23</v>
      </c>
      <c r="T954" s="52" t="str">
        <f>IF(M954="","",M954/VLOOKUP(A954,'Table 1'!$A$3:$E$999,5,FALSE))</f>
        <v/>
      </c>
    </row>
    <row r="955" spans="1:20" s="139" customFormat="1" x14ac:dyDescent="0.2">
      <c r="A955" s="30" t="str">
        <f t="shared" ref="A955" si="4528">IF(A952="","",A952)</f>
        <v/>
      </c>
      <c r="B955" s="30"/>
      <c r="C955" s="30" t="str">
        <f>IF(A955="","",LOOKUP(A955,'Table 1'!$A$3:$A$9999,'Table 1'!$I$3:$I$9999))</f>
        <v/>
      </c>
      <c r="D955" s="121"/>
      <c r="E955" s="68" t="s">
        <v>23</v>
      </c>
      <c r="F955" s="80"/>
      <c r="G955" s="71" t="str">
        <f t="shared" si="4376"/>
        <v/>
      </c>
      <c r="H955" s="77" t="str">
        <f t="shared" ref="H955" si="4529">IF(D955="","",AVERAGE(D952:D956))</f>
        <v/>
      </c>
      <c r="I955" s="94" t="str">
        <f t="shared" ref="I955" si="4530">IF(D955="","",_xlfn.STDEV.S(D952:D956))</f>
        <v/>
      </c>
      <c r="J955" s="77" t="str">
        <f t="shared" si="4379"/>
        <v/>
      </c>
      <c r="K955" s="132" t="str">
        <f>IF(D955="","",D955*'Table 2'!D955)</f>
        <v/>
      </c>
      <c r="L955" s="68" t="s">
        <v>23</v>
      </c>
      <c r="M955" s="135" t="str">
        <f>IF(D955="","",F955*'Table 2'!D955)</f>
        <v/>
      </c>
      <c r="N955" s="71" t="str">
        <f t="shared" si="4380"/>
        <v/>
      </c>
      <c r="O955" s="14" t="str">
        <f t="shared" ref="O955" si="4531">IF(D955="","",AVERAGE(K952:K956))</f>
        <v/>
      </c>
      <c r="P955" s="73" t="str">
        <f t="shared" ref="P955" si="4532">IF(D955="","",_xlfn.STDEV.S(K952:K956))</f>
        <v/>
      </c>
      <c r="Q955" s="9" t="str">
        <f t="shared" si="4383"/>
        <v/>
      </c>
      <c r="R955" s="126" t="str">
        <f>IF(K955="","",K955/VLOOKUP('Table 3'!A955,'Table 1'!$A$3:$E$999,5,FALSE))</f>
        <v/>
      </c>
      <c r="S955" s="58" t="s">
        <v>23</v>
      </c>
      <c r="T955" s="52" t="str">
        <f>IF(M955="","",M955/VLOOKUP(A955,'Table 1'!$A$3:$E$999,5,FALSE))</f>
        <v/>
      </c>
    </row>
    <row r="956" spans="1:20" s="139" customFormat="1" ht="16" thickBot="1" x14ac:dyDescent="0.25">
      <c r="A956" s="29" t="str">
        <f t="shared" ref="A956" si="4533">IF(A952="","",A952)</f>
        <v/>
      </c>
      <c r="B956" s="29"/>
      <c r="C956" s="29" t="str">
        <f>IF(A956="","",LOOKUP(A956,'Table 1'!$A$3:$A$9999,'Table 1'!$I$3:$I$9999))</f>
        <v/>
      </c>
      <c r="D956" s="122"/>
      <c r="E956" s="67" t="s">
        <v>23</v>
      </c>
      <c r="F956" s="81"/>
      <c r="G956" s="72" t="str">
        <f t="shared" si="4376"/>
        <v/>
      </c>
      <c r="H956" s="78" t="str">
        <f t="shared" ref="H956" si="4534">IF(D956="","",AVERAGE(D952:D956))</f>
        <v/>
      </c>
      <c r="I956" s="93" t="str">
        <f t="shared" ref="I956" si="4535">IF(D956="","",_xlfn.STDEV.S(D952:D956))</f>
        <v/>
      </c>
      <c r="J956" s="78" t="str">
        <f t="shared" si="4379"/>
        <v/>
      </c>
      <c r="K956" s="133" t="str">
        <f>IF(D956="","",D956*'Table 2'!D956)</f>
        <v/>
      </c>
      <c r="L956" s="67" t="s">
        <v>23</v>
      </c>
      <c r="M956" s="136" t="str">
        <f>IF(D956="","",F956*'Table 2'!D956)</f>
        <v/>
      </c>
      <c r="N956" s="72" t="str">
        <f t="shared" si="4380"/>
        <v/>
      </c>
      <c r="O956" s="13" t="str">
        <f t="shared" ref="O956" si="4536">IF(D956="","",AVERAGE(K952:K956))</f>
        <v/>
      </c>
      <c r="P956" s="74" t="str">
        <f t="shared" ref="P956" si="4537">IF(D956="","",_xlfn.STDEV.S(K952:K956))</f>
        <v/>
      </c>
      <c r="Q956" s="8" t="str">
        <f t="shared" si="4383"/>
        <v/>
      </c>
      <c r="R956" s="127" t="str">
        <f>IF(K956="","",K956/VLOOKUP('Table 3'!A956,'Table 1'!$A$3:$E$999,5,FALSE))</f>
        <v/>
      </c>
      <c r="S956" s="57" t="s">
        <v>23</v>
      </c>
      <c r="T956" s="51" t="str">
        <f>IF(M956="","",M956/VLOOKUP(A956,'Table 1'!$A$3:$E$999,5,FALSE))</f>
        <v/>
      </c>
    </row>
    <row r="957" spans="1:20" s="139" customFormat="1" x14ac:dyDescent="0.2">
      <c r="A957" s="113"/>
      <c r="B957" s="113"/>
      <c r="C957" s="31" t="str">
        <f>IF(A957="","",LOOKUP(A957,'Table 1'!$A$3:$A$9999,'Table 1'!$I$3:$I$9999))</f>
        <v/>
      </c>
      <c r="D957" s="120"/>
      <c r="E957" s="66" t="s">
        <v>23</v>
      </c>
      <c r="F957" s="79"/>
      <c r="G957" s="70" t="str">
        <f t="shared" si="4376"/>
        <v/>
      </c>
      <c r="H957" s="76" t="str">
        <f t="shared" ref="H957" si="4538">IF(D957="","",AVERAGE(D957:D961))</f>
        <v/>
      </c>
      <c r="I957" s="76" t="str">
        <f t="shared" ref="I957" si="4539">IF(D957="","",_xlfn.STDEV.S(D957:D961))</f>
        <v/>
      </c>
      <c r="J957" s="76" t="str">
        <f t="shared" si="4379"/>
        <v/>
      </c>
      <c r="K957" s="131" t="str">
        <f>IF(D957="","",D957*'Table 2'!D957)</f>
        <v/>
      </c>
      <c r="L957" s="66" t="s">
        <v>23</v>
      </c>
      <c r="M957" s="134" t="str">
        <f>IF(D957="","",F957*'Table 2'!D957)</f>
        <v/>
      </c>
      <c r="N957" s="70" t="str">
        <f t="shared" si="4380"/>
        <v/>
      </c>
      <c r="O957" s="15" t="str">
        <f t="shared" ref="O957" si="4540">IF(D957="","",AVERAGE(K957:K961))</f>
        <v/>
      </c>
      <c r="P957" s="15" t="str">
        <f t="shared" ref="P957" si="4541">IF(D957="","",_xlfn.STDEV.S(K957:K961))</f>
        <v/>
      </c>
      <c r="Q957" s="10" t="str">
        <f t="shared" si="4383"/>
        <v/>
      </c>
      <c r="R957" s="137" t="str">
        <f>IF(K957="","",K957/VLOOKUP('Table 3'!A957,'Table 1'!$A$3:$E$999,5,FALSE))</f>
        <v/>
      </c>
      <c r="S957" s="59" t="s">
        <v>23</v>
      </c>
      <c r="T957" s="53" t="str">
        <f>IF(M957="","",M957/VLOOKUP(A957,'Table 1'!$A$3:$E$999,5,FALSE))</f>
        <v/>
      </c>
    </row>
    <row r="958" spans="1:20" s="139" customFormat="1" x14ac:dyDescent="0.2">
      <c r="A958" s="30" t="str">
        <f t="shared" ref="A958" si="4542">IF(A957="","",A957)</f>
        <v/>
      </c>
      <c r="B958" s="30"/>
      <c r="C958" s="30" t="str">
        <f>IF(A958="","",LOOKUP(A958,'Table 1'!$A$3:$A$9999,'Table 1'!$I$3:$I$9999))</f>
        <v/>
      </c>
      <c r="D958" s="121"/>
      <c r="E958" s="68" t="s">
        <v>23</v>
      </c>
      <c r="F958" s="80"/>
      <c r="G958" s="71" t="str">
        <f t="shared" si="4376"/>
        <v/>
      </c>
      <c r="H958" s="77" t="str">
        <f t="shared" ref="H958" si="4543">IF(D958="","",AVERAGE(D957:D961))</f>
        <v/>
      </c>
      <c r="I958" s="94" t="str">
        <f t="shared" ref="I958" si="4544">IF(D958="","",_xlfn.STDEV.S(D957:D961))</f>
        <v/>
      </c>
      <c r="J958" s="77" t="str">
        <f t="shared" si="4379"/>
        <v/>
      </c>
      <c r="K958" s="132" t="str">
        <f>IF(D958="","",D958*'Table 2'!D958)</f>
        <v/>
      </c>
      <c r="L958" s="68" t="s">
        <v>23</v>
      </c>
      <c r="M958" s="135" t="str">
        <f>IF(D958="","",F958*'Table 2'!D958)</f>
        <v/>
      </c>
      <c r="N958" s="71" t="str">
        <f t="shared" si="4380"/>
        <v/>
      </c>
      <c r="O958" s="14" t="str">
        <f t="shared" ref="O958" si="4545">IF(D958="","",AVERAGE(K957:K961))</f>
        <v/>
      </c>
      <c r="P958" s="73" t="str">
        <f t="shared" ref="P958" si="4546">IF(D958="","",_xlfn.STDEV.S(K957:K961))</f>
        <v/>
      </c>
      <c r="Q958" s="9" t="str">
        <f t="shared" si="4383"/>
        <v/>
      </c>
      <c r="R958" s="126" t="str">
        <f>IF(K958="","",K958/VLOOKUP('Table 3'!A958,'Table 1'!$A$3:$E$999,5,FALSE))</f>
        <v/>
      </c>
      <c r="S958" s="58" t="s">
        <v>23</v>
      </c>
      <c r="T958" s="52" t="str">
        <f>IF(M958="","",M958/VLOOKUP(A958,'Table 1'!$A$3:$E$999,5,FALSE))</f>
        <v/>
      </c>
    </row>
    <row r="959" spans="1:20" s="139" customFormat="1" x14ac:dyDescent="0.2">
      <c r="A959" s="30" t="str">
        <f t="shared" ref="A959" si="4547">IF(A957="","",A957)</f>
        <v/>
      </c>
      <c r="B959" s="30"/>
      <c r="C959" s="30" t="str">
        <f>IF(A959="","",LOOKUP(A959,'Table 1'!$A$3:$A$9999,'Table 1'!$I$3:$I$9999))</f>
        <v/>
      </c>
      <c r="D959" s="121"/>
      <c r="E959" s="68" t="s">
        <v>23</v>
      </c>
      <c r="F959" s="80"/>
      <c r="G959" s="71" t="str">
        <f t="shared" si="4376"/>
        <v/>
      </c>
      <c r="H959" s="77" t="str">
        <f t="shared" ref="H959" si="4548">IF(D959="","",AVERAGE(D957:D961))</f>
        <v/>
      </c>
      <c r="I959" s="94" t="str">
        <f t="shared" ref="I959" si="4549">IF(D959="","",_xlfn.STDEV.S(D957:D961))</f>
        <v/>
      </c>
      <c r="J959" s="77" t="str">
        <f t="shared" si="4379"/>
        <v/>
      </c>
      <c r="K959" s="132" t="str">
        <f>IF(D959="","",D959*'Table 2'!D959)</f>
        <v/>
      </c>
      <c r="L959" s="68" t="s">
        <v>23</v>
      </c>
      <c r="M959" s="135" t="str">
        <f>IF(D959="","",F959*'Table 2'!D959)</f>
        <v/>
      </c>
      <c r="N959" s="71" t="str">
        <f t="shared" si="4380"/>
        <v/>
      </c>
      <c r="O959" s="14" t="str">
        <f t="shared" ref="O959" si="4550">IF(D959="","",AVERAGE(K957:K961))</f>
        <v/>
      </c>
      <c r="P959" s="73" t="str">
        <f t="shared" ref="P959" si="4551">IF(D959="","",_xlfn.STDEV.S(K957:K961))</f>
        <v/>
      </c>
      <c r="Q959" s="9" t="str">
        <f t="shared" si="4383"/>
        <v/>
      </c>
      <c r="R959" s="126" t="str">
        <f>IF(K959="","",K959/VLOOKUP('Table 3'!A959,'Table 1'!$A$3:$E$999,5,FALSE))</f>
        <v/>
      </c>
      <c r="S959" s="58" t="s">
        <v>23</v>
      </c>
      <c r="T959" s="52" t="str">
        <f>IF(M959="","",M959/VLOOKUP(A959,'Table 1'!$A$3:$E$999,5,FALSE))</f>
        <v/>
      </c>
    </row>
    <row r="960" spans="1:20" s="139" customFormat="1" x14ac:dyDescent="0.2">
      <c r="A960" s="30" t="str">
        <f t="shared" ref="A960" si="4552">IF(A957="","",A957)</f>
        <v/>
      </c>
      <c r="B960" s="30"/>
      <c r="C960" s="30" t="str">
        <f>IF(A960="","",LOOKUP(A960,'Table 1'!$A$3:$A$9999,'Table 1'!$I$3:$I$9999))</f>
        <v/>
      </c>
      <c r="D960" s="121"/>
      <c r="E960" s="68" t="s">
        <v>23</v>
      </c>
      <c r="F960" s="80"/>
      <c r="G960" s="71" t="str">
        <f t="shared" si="4376"/>
        <v/>
      </c>
      <c r="H960" s="77" t="str">
        <f t="shared" ref="H960" si="4553">IF(D960="","",AVERAGE(D957:D961))</f>
        <v/>
      </c>
      <c r="I960" s="94" t="str">
        <f t="shared" ref="I960" si="4554">IF(D960="","",_xlfn.STDEV.S(D957:D961))</f>
        <v/>
      </c>
      <c r="J960" s="77" t="str">
        <f t="shared" si="4379"/>
        <v/>
      </c>
      <c r="K960" s="132" t="str">
        <f>IF(D960="","",D960*'Table 2'!D960)</f>
        <v/>
      </c>
      <c r="L960" s="68" t="s">
        <v>23</v>
      </c>
      <c r="M960" s="135" t="str">
        <f>IF(D960="","",F960*'Table 2'!D960)</f>
        <v/>
      </c>
      <c r="N960" s="71" t="str">
        <f t="shared" si="4380"/>
        <v/>
      </c>
      <c r="O960" s="14" t="str">
        <f t="shared" ref="O960" si="4555">IF(D960="","",AVERAGE(K957:K961))</f>
        <v/>
      </c>
      <c r="P960" s="73" t="str">
        <f t="shared" ref="P960" si="4556">IF(D960="","",_xlfn.STDEV.S(K957:K961))</f>
        <v/>
      </c>
      <c r="Q960" s="9" t="str">
        <f t="shared" si="4383"/>
        <v/>
      </c>
      <c r="R960" s="126" t="str">
        <f>IF(K960="","",K960/VLOOKUP('Table 3'!A960,'Table 1'!$A$3:$E$999,5,FALSE))</f>
        <v/>
      </c>
      <c r="S960" s="58" t="s">
        <v>23</v>
      </c>
      <c r="T960" s="52" t="str">
        <f>IF(M960="","",M960/VLOOKUP(A960,'Table 1'!$A$3:$E$999,5,FALSE))</f>
        <v/>
      </c>
    </row>
    <row r="961" spans="1:20" s="139" customFormat="1" ht="16" thickBot="1" x14ac:dyDescent="0.25">
      <c r="A961" s="29" t="str">
        <f t="shared" ref="A961" si="4557">IF(A957="","",A957)</f>
        <v/>
      </c>
      <c r="B961" s="29"/>
      <c r="C961" s="29" t="str">
        <f>IF(A961="","",LOOKUP(A961,'Table 1'!$A$3:$A$9999,'Table 1'!$I$3:$I$9999))</f>
        <v/>
      </c>
      <c r="D961" s="122"/>
      <c r="E961" s="67" t="s">
        <v>23</v>
      </c>
      <c r="F961" s="81"/>
      <c r="G961" s="72" t="str">
        <f t="shared" si="4376"/>
        <v/>
      </c>
      <c r="H961" s="78" t="str">
        <f t="shared" ref="H961" si="4558">IF(D961="","",AVERAGE(D957:D961))</f>
        <v/>
      </c>
      <c r="I961" s="93" t="str">
        <f t="shared" ref="I961" si="4559">IF(D961="","",_xlfn.STDEV.S(D957:D961))</f>
        <v/>
      </c>
      <c r="J961" s="78" t="str">
        <f t="shared" si="4379"/>
        <v/>
      </c>
      <c r="K961" s="133" t="str">
        <f>IF(D961="","",D961*'Table 2'!D961)</f>
        <v/>
      </c>
      <c r="L961" s="67" t="s">
        <v>23</v>
      </c>
      <c r="M961" s="136" t="str">
        <f>IF(D961="","",F961*'Table 2'!D961)</f>
        <v/>
      </c>
      <c r="N961" s="72" t="str">
        <f t="shared" si="4380"/>
        <v/>
      </c>
      <c r="O961" s="13" t="str">
        <f t="shared" ref="O961" si="4560">IF(D961="","",AVERAGE(K957:K961))</f>
        <v/>
      </c>
      <c r="P961" s="74" t="str">
        <f t="shared" ref="P961" si="4561">IF(D961="","",_xlfn.STDEV.S(K957:K961))</f>
        <v/>
      </c>
      <c r="Q961" s="8" t="str">
        <f t="shared" si="4383"/>
        <v/>
      </c>
      <c r="R961" s="127" t="str">
        <f>IF(K961="","",K961/VLOOKUP('Table 3'!A961,'Table 1'!$A$3:$E$999,5,FALSE))</f>
        <v/>
      </c>
      <c r="S961" s="57" t="s">
        <v>23</v>
      </c>
      <c r="T961" s="51" t="str">
        <f>IF(M961="","",M961/VLOOKUP(A961,'Table 1'!$A$3:$E$999,5,FALSE))</f>
        <v/>
      </c>
    </row>
    <row r="962" spans="1:20" s="139" customFormat="1" x14ac:dyDescent="0.2">
      <c r="A962" s="113"/>
      <c r="B962" s="113"/>
      <c r="C962" s="31" t="str">
        <f>IF(A962="","",LOOKUP(A962,'Table 1'!$A$3:$A$9999,'Table 1'!$I$3:$I$9999))</f>
        <v/>
      </c>
      <c r="D962" s="120"/>
      <c r="E962" s="66" t="s">
        <v>23</v>
      </c>
      <c r="F962" s="79"/>
      <c r="G962" s="70" t="str">
        <f t="shared" si="4376"/>
        <v/>
      </c>
      <c r="H962" s="76" t="str">
        <f t="shared" ref="H962" si="4562">IF(D962="","",AVERAGE(D962:D966))</f>
        <v/>
      </c>
      <c r="I962" s="76" t="str">
        <f t="shared" ref="I962" si="4563">IF(D962="","",_xlfn.STDEV.S(D962:D966))</f>
        <v/>
      </c>
      <c r="J962" s="76" t="str">
        <f t="shared" si="4379"/>
        <v/>
      </c>
      <c r="K962" s="131" t="str">
        <f>IF(D962="","",D962*'Table 2'!D962)</f>
        <v/>
      </c>
      <c r="L962" s="66" t="s">
        <v>23</v>
      </c>
      <c r="M962" s="134" t="str">
        <f>IF(D962="","",F962*'Table 2'!D962)</f>
        <v/>
      </c>
      <c r="N962" s="70" t="str">
        <f t="shared" si="4380"/>
        <v/>
      </c>
      <c r="O962" s="15" t="str">
        <f t="shared" ref="O962" si="4564">IF(D962="","",AVERAGE(K962:K966))</f>
        <v/>
      </c>
      <c r="P962" s="15" t="str">
        <f t="shared" ref="P962" si="4565">IF(D962="","",_xlfn.STDEV.S(K962:K966))</f>
        <v/>
      </c>
      <c r="Q962" s="10" t="str">
        <f t="shared" si="4383"/>
        <v/>
      </c>
      <c r="R962" s="137" t="str">
        <f>IF(K962="","",K962/VLOOKUP('Table 3'!A962,'Table 1'!$A$3:$E$999,5,FALSE))</f>
        <v/>
      </c>
      <c r="S962" s="59" t="s">
        <v>23</v>
      </c>
      <c r="T962" s="53" t="str">
        <f>IF(M962="","",M962/VLOOKUP(A962,'Table 1'!$A$3:$E$999,5,FALSE))</f>
        <v/>
      </c>
    </row>
    <row r="963" spans="1:20" s="139" customFormat="1" x14ac:dyDescent="0.2">
      <c r="A963" s="30" t="str">
        <f t="shared" ref="A963" si="4566">IF(A962="","",A962)</f>
        <v/>
      </c>
      <c r="B963" s="30"/>
      <c r="C963" s="30" t="str">
        <f>IF(A963="","",LOOKUP(A963,'Table 1'!$A$3:$A$9999,'Table 1'!$I$3:$I$9999))</f>
        <v/>
      </c>
      <c r="D963" s="121"/>
      <c r="E963" s="68" t="s">
        <v>23</v>
      </c>
      <c r="F963" s="80"/>
      <c r="G963" s="71" t="str">
        <f t="shared" si="4376"/>
        <v/>
      </c>
      <c r="H963" s="77" t="str">
        <f t="shared" ref="H963" si="4567">IF(D963="","",AVERAGE(D962:D966))</f>
        <v/>
      </c>
      <c r="I963" s="94" t="str">
        <f t="shared" ref="I963" si="4568">IF(D963="","",_xlfn.STDEV.S(D962:D966))</f>
        <v/>
      </c>
      <c r="J963" s="77" t="str">
        <f t="shared" si="4379"/>
        <v/>
      </c>
      <c r="K963" s="132" t="str">
        <f>IF(D963="","",D963*'Table 2'!D963)</f>
        <v/>
      </c>
      <c r="L963" s="68" t="s">
        <v>23</v>
      </c>
      <c r="M963" s="135" t="str">
        <f>IF(D963="","",F963*'Table 2'!D963)</f>
        <v/>
      </c>
      <c r="N963" s="71" t="str">
        <f t="shared" si="4380"/>
        <v/>
      </c>
      <c r="O963" s="14" t="str">
        <f t="shared" ref="O963" si="4569">IF(D963="","",AVERAGE(K962:K966))</f>
        <v/>
      </c>
      <c r="P963" s="73" t="str">
        <f t="shared" ref="P963" si="4570">IF(D963="","",_xlfn.STDEV.S(K962:K966))</f>
        <v/>
      </c>
      <c r="Q963" s="9" t="str">
        <f t="shared" si="4383"/>
        <v/>
      </c>
      <c r="R963" s="126" t="str">
        <f>IF(K963="","",K963/VLOOKUP('Table 3'!A963,'Table 1'!$A$3:$E$999,5,FALSE))</f>
        <v/>
      </c>
      <c r="S963" s="58" t="s">
        <v>23</v>
      </c>
      <c r="T963" s="52" t="str">
        <f>IF(M963="","",M963/VLOOKUP(A963,'Table 1'!$A$3:$E$999,5,FALSE))</f>
        <v/>
      </c>
    </row>
    <row r="964" spans="1:20" s="139" customFormat="1" x14ac:dyDescent="0.2">
      <c r="A964" s="30" t="str">
        <f t="shared" ref="A964" si="4571">IF(A962="","",A962)</f>
        <v/>
      </c>
      <c r="B964" s="30"/>
      <c r="C964" s="30" t="str">
        <f>IF(A964="","",LOOKUP(A964,'Table 1'!$A$3:$A$9999,'Table 1'!$I$3:$I$9999))</f>
        <v/>
      </c>
      <c r="D964" s="121"/>
      <c r="E964" s="68" t="s">
        <v>23</v>
      </c>
      <c r="F964" s="80"/>
      <c r="G964" s="71" t="str">
        <f t="shared" si="4376"/>
        <v/>
      </c>
      <c r="H964" s="77" t="str">
        <f t="shared" ref="H964" si="4572">IF(D964="","",AVERAGE(D962:D966))</f>
        <v/>
      </c>
      <c r="I964" s="94" t="str">
        <f t="shared" ref="I964" si="4573">IF(D964="","",_xlfn.STDEV.S(D962:D966))</f>
        <v/>
      </c>
      <c r="J964" s="77" t="str">
        <f t="shared" si="4379"/>
        <v/>
      </c>
      <c r="K964" s="132" t="str">
        <f>IF(D964="","",D964*'Table 2'!D964)</f>
        <v/>
      </c>
      <c r="L964" s="68" t="s">
        <v>23</v>
      </c>
      <c r="M964" s="135" t="str">
        <f>IF(D964="","",F964*'Table 2'!D964)</f>
        <v/>
      </c>
      <c r="N964" s="71" t="str">
        <f t="shared" si="4380"/>
        <v/>
      </c>
      <c r="O964" s="14" t="str">
        <f t="shared" ref="O964" si="4574">IF(D964="","",AVERAGE(K962:K966))</f>
        <v/>
      </c>
      <c r="P964" s="73" t="str">
        <f t="shared" ref="P964" si="4575">IF(D964="","",_xlfn.STDEV.S(K962:K966))</f>
        <v/>
      </c>
      <c r="Q964" s="9" t="str">
        <f t="shared" si="4383"/>
        <v/>
      </c>
      <c r="R964" s="126" t="str">
        <f>IF(K964="","",K964/VLOOKUP('Table 3'!A964,'Table 1'!$A$3:$E$999,5,FALSE))</f>
        <v/>
      </c>
      <c r="S964" s="58" t="s">
        <v>23</v>
      </c>
      <c r="T964" s="52" t="str">
        <f>IF(M964="","",M964/VLOOKUP(A964,'Table 1'!$A$3:$E$999,5,FALSE))</f>
        <v/>
      </c>
    </row>
    <row r="965" spans="1:20" s="139" customFormat="1" x14ac:dyDescent="0.2">
      <c r="A965" s="30" t="str">
        <f t="shared" ref="A965" si="4576">IF(A962="","",A962)</f>
        <v/>
      </c>
      <c r="B965" s="30"/>
      <c r="C965" s="30" t="str">
        <f>IF(A965="","",LOOKUP(A965,'Table 1'!$A$3:$A$9999,'Table 1'!$I$3:$I$9999))</f>
        <v/>
      </c>
      <c r="D965" s="121"/>
      <c r="E965" s="68" t="s">
        <v>23</v>
      </c>
      <c r="F965" s="80"/>
      <c r="G965" s="71" t="str">
        <f t="shared" si="4376"/>
        <v/>
      </c>
      <c r="H965" s="77" t="str">
        <f t="shared" ref="H965" si="4577">IF(D965="","",AVERAGE(D962:D966))</f>
        <v/>
      </c>
      <c r="I965" s="94" t="str">
        <f t="shared" ref="I965" si="4578">IF(D965="","",_xlfn.STDEV.S(D962:D966))</f>
        <v/>
      </c>
      <c r="J965" s="77" t="str">
        <f t="shared" si="4379"/>
        <v/>
      </c>
      <c r="K965" s="132" t="str">
        <f>IF(D965="","",D965*'Table 2'!D965)</f>
        <v/>
      </c>
      <c r="L965" s="68" t="s">
        <v>23</v>
      </c>
      <c r="M965" s="135" t="str">
        <f>IF(D965="","",F965*'Table 2'!D965)</f>
        <v/>
      </c>
      <c r="N965" s="71" t="str">
        <f t="shared" si="4380"/>
        <v/>
      </c>
      <c r="O965" s="14" t="str">
        <f t="shared" ref="O965" si="4579">IF(D965="","",AVERAGE(K962:K966))</f>
        <v/>
      </c>
      <c r="P965" s="73" t="str">
        <f t="shared" ref="P965" si="4580">IF(D965="","",_xlfn.STDEV.S(K962:K966))</f>
        <v/>
      </c>
      <c r="Q965" s="9" t="str">
        <f t="shared" si="4383"/>
        <v/>
      </c>
      <c r="R965" s="126" t="str">
        <f>IF(K965="","",K965/VLOOKUP('Table 3'!A965,'Table 1'!$A$3:$E$999,5,FALSE))</f>
        <v/>
      </c>
      <c r="S965" s="58" t="s">
        <v>23</v>
      </c>
      <c r="T965" s="52" t="str">
        <f>IF(M965="","",M965/VLOOKUP(A965,'Table 1'!$A$3:$E$999,5,FALSE))</f>
        <v/>
      </c>
    </row>
    <row r="966" spans="1:20" s="139" customFormat="1" ht="16" thickBot="1" x14ac:dyDescent="0.25">
      <c r="A966" s="29" t="str">
        <f t="shared" ref="A966" si="4581">IF(A962="","",A962)</f>
        <v/>
      </c>
      <c r="B966" s="29"/>
      <c r="C966" s="29" t="str">
        <f>IF(A966="","",LOOKUP(A966,'Table 1'!$A$3:$A$9999,'Table 1'!$I$3:$I$9999))</f>
        <v/>
      </c>
      <c r="D966" s="122"/>
      <c r="E966" s="67" t="s">
        <v>23</v>
      </c>
      <c r="F966" s="81"/>
      <c r="G966" s="72" t="str">
        <f t="shared" si="4376"/>
        <v/>
      </c>
      <c r="H966" s="78" t="str">
        <f t="shared" ref="H966" si="4582">IF(D966="","",AVERAGE(D962:D966))</f>
        <v/>
      </c>
      <c r="I966" s="93" t="str">
        <f t="shared" ref="I966" si="4583">IF(D966="","",_xlfn.STDEV.S(D962:D966))</f>
        <v/>
      </c>
      <c r="J966" s="78" t="str">
        <f t="shared" si="4379"/>
        <v/>
      </c>
      <c r="K966" s="133" t="str">
        <f>IF(D966="","",D966*'Table 2'!D966)</f>
        <v/>
      </c>
      <c r="L966" s="67" t="s">
        <v>23</v>
      </c>
      <c r="M966" s="136" t="str">
        <f>IF(D966="","",F966*'Table 2'!D966)</f>
        <v/>
      </c>
      <c r="N966" s="72" t="str">
        <f t="shared" si="4380"/>
        <v/>
      </c>
      <c r="O966" s="13" t="str">
        <f t="shared" ref="O966" si="4584">IF(D966="","",AVERAGE(K962:K966))</f>
        <v/>
      </c>
      <c r="P966" s="74" t="str">
        <f t="shared" ref="P966" si="4585">IF(D966="","",_xlfn.STDEV.S(K962:K966))</f>
        <v/>
      </c>
      <c r="Q966" s="8" t="str">
        <f t="shared" si="4383"/>
        <v/>
      </c>
      <c r="R966" s="127" t="str">
        <f>IF(K966="","",K966/VLOOKUP('Table 3'!A966,'Table 1'!$A$3:$E$999,5,FALSE))</f>
        <v/>
      </c>
      <c r="S966" s="57" t="s">
        <v>23</v>
      </c>
      <c r="T966" s="51" t="str">
        <f>IF(M966="","",M966/VLOOKUP(A966,'Table 1'!$A$3:$E$999,5,FALSE))</f>
        <v/>
      </c>
    </row>
    <row r="967" spans="1:20" s="139" customFormat="1" x14ac:dyDescent="0.2">
      <c r="A967" s="113"/>
      <c r="B967" s="113"/>
      <c r="C967" s="31" t="str">
        <f>IF(A967="","",LOOKUP(A967,'Table 1'!$A$3:$A$9999,'Table 1'!$I$3:$I$9999))</f>
        <v/>
      </c>
      <c r="D967" s="120"/>
      <c r="E967" s="66" t="s">
        <v>23</v>
      </c>
      <c r="F967" s="79"/>
      <c r="G967" s="70" t="str">
        <f t="shared" si="4376"/>
        <v/>
      </c>
      <c r="H967" s="76" t="str">
        <f t="shared" ref="H967" si="4586">IF(D967="","",AVERAGE(D967:D971))</f>
        <v/>
      </c>
      <c r="I967" s="76" t="str">
        <f t="shared" ref="I967" si="4587">IF(D967="","",_xlfn.STDEV.S(D967:D971))</f>
        <v/>
      </c>
      <c r="J967" s="76" t="str">
        <f t="shared" si="4379"/>
        <v/>
      </c>
      <c r="K967" s="131" t="str">
        <f>IF(D967="","",D967*'Table 2'!D967)</f>
        <v/>
      </c>
      <c r="L967" s="66" t="s">
        <v>23</v>
      </c>
      <c r="M967" s="134" t="str">
        <f>IF(D967="","",F967*'Table 2'!D967)</f>
        <v/>
      </c>
      <c r="N967" s="70" t="str">
        <f t="shared" si="4380"/>
        <v/>
      </c>
      <c r="O967" s="15" t="str">
        <f t="shared" ref="O967" si="4588">IF(D967="","",AVERAGE(K967:K971))</f>
        <v/>
      </c>
      <c r="P967" s="15" t="str">
        <f t="shared" ref="P967" si="4589">IF(D967="","",_xlfn.STDEV.S(K967:K971))</f>
        <v/>
      </c>
      <c r="Q967" s="10" t="str">
        <f t="shared" si="4383"/>
        <v/>
      </c>
      <c r="R967" s="137" t="str">
        <f>IF(K967="","",K967/VLOOKUP('Table 3'!A967,'Table 1'!$A$3:$E$999,5,FALSE))</f>
        <v/>
      </c>
      <c r="S967" s="59" t="s">
        <v>23</v>
      </c>
      <c r="T967" s="53" t="str">
        <f>IF(M967="","",M967/VLOOKUP(A967,'Table 1'!$A$3:$E$999,5,FALSE))</f>
        <v/>
      </c>
    </row>
    <row r="968" spans="1:20" s="139" customFormat="1" x14ac:dyDescent="0.2">
      <c r="A968" s="30" t="str">
        <f t="shared" ref="A968" si="4590">IF(A967="","",A967)</f>
        <v/>
      </c>
      <c r="B968" s="30"/>
      <c r="C968" s="30" t="str">
        <f>IF(A968="","",LOOKUP(A968,'Table 1'!$A$3:$A$9999,'Table 1'!$I$3:$I$9999))</f>
        <v/>
      </c>
      <c r="D968" s="121"/>
      <c r="E968" s="68" t="s">
        <v>23</v>
      </c>
      <c r="F968" s="80"/>
      <c r="G968" s="71" t="str">
        <f t="shared" si="4376"/>
        <v/>
      </c>
      <c r="H968" s="77" t="str">
        <f t="shared" ref="H968" si="4591">IF(D968="","",AVERAGE(D967:D971))</f>
        <v/>
      </c>
      <c r="I968" s="94" t="str">
        <f t="shared" ref="I968" si="4592">IF(D968="","",_xlfn.STDEV.S(D967:D971))</f>
        <v/>
      </c>
      <c r="J968" s="77" t="str">
        <f t="shared" si="4379"/>
        <v/>
      </c>
      <c r="K968" s="132" t="str">
        <f>IF(D968="","",D968*'Table 2'!D968)</f>
        <v/>
      </c>
      <c r="L968" s="68" t="s">
        <v>23</v>
      </c>
      <c r="M968" s="135" t="str">
        <f>IF(D968="","",F968*'Table 2'!D968)</f>
        <v/>
      </c>
      <c r="N968" s="71" t="str">
        <f t="shared" si="4380"/>
        <v/>
      </c>
      <c r="O968" s="14" t="str">
        <f t="shared" ref="O968" si="4593">IF(D968="","",AVERAGE(K967:K971))</f>
        <v/>
      </c>
      <c r="P968" s="73" t="str">
        <f t="shared" ref="P968" si="4594">IF(D968="","",_xlfn.STDEV.S(K967:K971))</f>
        <v/>
      </c>
      <c r="Q968" s="9" t="str">
        <f t="shared" si="4383"/>
        <v/>
      </c>
      <c r="R968" s="126" t="str">
        <f>IF(K968="","",K968/VLOOKUP('Table 3'!A968,'Table 1'!$A$3:$E$999,5,FALSE))</f>
        <v/>
      </c>
      <c r="S968" s="58" t="s">
        <v>23</v>
      </c>
      <c r="T968" s="52" t="str">
        <f>IF(M968="","",M968/VLOOKUP(A968,'Table 1'!$A$3:$E$999,5,FALSE))</f>
        <v/>
      </c>
    </row>
    <row r="969" spans="1:20" s="139" customFormat="1" x14ac:dyDescent="0.2">
      <c r="A969" s="30" t="str">
        <f t="shared" ref="A969" si="4595">IF(A967="","",A967)</f>
        <v/>
      </c>
      <c r="B969" s="30"/>
      <c r="C969" s="30" t="str">
        <f>IF(A969="","",LOOKUP(A969,'Table 1'!$A$3:$A$9999,'Table 1'!$I$3:$I$9999))</f>
        <v/>
      </c>
      <c r="D969" s="121"/>
      <c r="E969" s="68" t="s">
        <v>23</v>
      </c>
      <c r="F969" s="80"/>
      <c r="G969" s="71" t="str">
        <f t="shared" si="4376"/>
        <v/>
      </c>
      <c r="H969" s="77" t="str">
        <f t="shared" ref="H969" si="4596">IF(D969="","",AVERAGE(D967:D971))</f>
        <v/>
      </c>
      <c r="I969" s="94" t="str">
        <f t="shared" ref="I969" si="4597">IF(D969="","",_xlfn.STDEV.S(D967:D971))</f>
        <v/>
      </c>
      <c r="J969" s="77" t="str">
        <f t="shared" si="4379"/>
        <v/>
      </c>
      <c r="K969" s="132" t="str">
        <f>IF(D969="","",D969*'Table 2'!D969)</f>
        <v/>
      </c>
      <c r="L969" s="68" t="s">
        <v>23</v>
      </c>
      <c r="M969" s="135" t="str">
        <f>IF(D969="","",F969*'Table 2'!D969)</f>
        <v/>
      </c>
      <c r="N969" s="71" t="str">
        <f t="shared" si="4380"/>
        <v/>
      </c>
      <c r="O969" s="14" t="str">
        <f t="shared" ref="O969" si="4598">IF(D969="","",AVERAGE(K967:K971))</f>
        <v/>
      </c>
      <c r="P969" s="73" t="str">
        <f t="shared" ref="P969" si="4599">IF(D969="","",_xlfn.STDEV.S(K967:K971))</f>
        <v/>
      </c>
      <c r="Q969" s="9" t="str">
        <f t="shared" si="4383"/>
        <v/>
      </c>
      <c r="R969" s="126" t="str">
        <f>IF(K969="","",K969/VLOOKUP('Table 3'!A969,'Table 1'!$A$3:$E$999,5,FALSE))</f>
        <v/>
      </c>
      <c r="S969" s="58" t="s">
        <v>23</v>
      </c>
      <c r="T969" s="52" t="str">
        <f>IF(M969="","",M969/VLOOKUP(A969,'Table 1'!$A$3:$E$999,5,FALSE))</f>
        <v/>
      </c>
    </row>
    <row r="970" spans="1:20" s="139" customFormat="1" x14ac:dyDescent="0.2">
      <c r="A970" s="30" t="str">
        <f t="shared" ref="A970" si="4600">IF(A967="","",A967)</f>
        <v/>
      </c>
      <c r="B970" s="30"/>
      <c r="C970" s="30" t="str">
        <f>IF(A970="","",LOOKUP(A970,'Table 1'!$A$3:$A$9999,'Table 1'!$I$3:$I$9999))</f>
        <v/>
      </c>
      <c r="D970" s="121"/>
      <c r="E970" s="68" t="s">
        <v>23</v>
      </c>
      <c r="F970" s="80"/>
      <c r="G970" s="71" t="str">
        <f t="shared" si="4376"/>
        <v/>
      </c>
      <c r="H970" s="77" t="str">
        <f t="shared" ref="H970" si="4601">IF(D970="","",AVERAGE(D967:D971))</f>
        <v/>
      </c>
      <c r="I970" s="94" t="str">
        <f t="shared" ref="I970" si="4602">IF(D970="","",_xlfn.STDEV.S(D967:D971))</f>
        <v/>
      </c>
      <c r="J970" s="77" t="str">
        <f t="shared" si="4379"/>
        <v/>
      </c>
      <c r="K970" s="132" t="str">
        <f>IF(D970="","",D970*'Table 2'!D970)</f>
        <v/>
      </c>
      <c r="L970" s="68" t="s">
        <v>23</v>
      </c>
      <c r="M970" s="135" t="str">
        <f>IF(D970="","",F970*'Table 2'!D970)</f>
        <v/>
      </c>
      <c r="N970" s="71" t="str">
        <f t="shared" si="4380"/>
        <v/>
      </c>
      <c r="O970" s="14" t="str">
        <f t="shared" ref="O970" si="4603">IF(D970="","",AVERAGE(K967:K971))</f>
        <v/>
      </c>
      <c r="P970" s="73" t="str">
        <f t="shared" ref="P970" si="4604">IF(D970="","",_xlfn.STDEV.S(K967:K971))</f>
        <v/>
      </c>
      <c r="Q970" s="9" t="str">
        <f t="shared" si="4383"/>
        <v/>
      </c>
      <c r="R970" s="126" t="str">
        <f>IF(K970="","",K970/VLOOKUP('Table 3'!A970,'Table 1'!$A$3:$E$999,5,FALSE))</f>
        <v/>
      </c>
      <c r="S970" s="58" t="s">
        <v>23</v>
      </c>
      <c r="T970" s="52" t="str">
        <f>IF(M970="","",M970/VLOOKUP(A970,'Table 1'!$A$3:$E$999,5,FALSE))</f>
        <v/>
      </c>
    </row>
    <row r="971" spans="1:20" s="139" customFormat="1" ht="16" thickBot="1" x14ac:dyDescent="0.25">
      <c r="A971" s="29" t="str">
        <f t="shared" ref="A971" si="4605">IF(A967="","",A967)</f>
        <v/>
      </c>
      <c r="B971" s="29"/>
      <c r="C971" s="29" t="str">
        <f>IF(A971="","",LOOKUP(A971,'Table 1'!$A$3:$A$9999,'Table 1'!$I$3:$I$9999))</f>
        <v/>
      </c>
      <c r="D971" s="122"/>
      <c r="E971" s="67" t="s">
        <v>23</v>
      </c>
      <c r="F971" s="81"/>
      <c r="G971" s="72" t="str">
        <f t="shared" si="4376"/>
        <v/>
      </c>
      <c r="H971" s="78" t="str">
        <f t="shared" ref="H971" si="4606">IF(D971="","",AVERAGE(D967:D971))</f>
        <v/>
      </c>
      <c r="I971" s="93" t="str">
        <f t="shared" ref="I971" si="4607">IF(D971="","",_xlfn.STDEV.S(D967:D971))</f>
        <v/>
      </c>
      <c r="J971" s="78" t="str">
        <f t="shared" si="4379"/>
        <v/>
      </c>
      <c r="K971" s="133" t="str">
        <f>IF(D971="","",D971*'Table 2'!D971)</f>
        <v/>
      </c>
      <c r="L971" s="67" t="s">
        <v>23</v>
      </c>
      <c r="M971" s="136" t="str">
        <f>IF(D971="","",F971*'Table 2'!D971)</f>
        <v/>
      </c>
      <c r="N971" s="72" t="str">
        <f t="shared" si="4380"/>
        <v/>
      </c>
      <c r="O971" s="13" t="str">
        <f t="shared" ref="O971" si="4608">IF(D971="","",AVERAGE(K967:K971))</f>
        <v/>
      </c>
      <c r="P971" s="74" t="str">
        <f t="shared" ref="P971" si="4609">IF(D971="","",_xlfn.STDEV.S(K967:K971))</f>
        <v/>
      </c>
      <c r="Q971" s="8" t="str">
        <f t="shared" si="4383"/>
        <v/>
      </c>
      <c r="R971" s="127" t="str">
        <f>IF(K971="","",K971/VLOOKUP('Table 3'!A971,'Table 1'!$A$3:$E$999,5,FALSE))</f>
        <v/>
      </c>
      <c r="S971" s="57" t="s">
        <v>23</v>
      </c>
      <c r="T971" s="51" t="str">
        <f>IF(M971="","",M971/VLOOKUP(A971,'Table 1'!$A$3:$E$999,5,FALSE))</f>
        <v/>
      </c>
    </row>
    <row r="972" spans="1:20" s="139" customFormat="1" x14ac:dyDescent="0.2">
      <c r="A972" s="113"/>
      <c r="B972" s="113"/>
      <c r="C972" s="31" t="str">
        <f>IF(A972="","",LOOKUP(A972,'Table 1'!$A$3:$A$9999,'Table 1'!$I$3:$I$9999))</f>
        <v/>
      </c>
      <c r="D972" s="120"/>
      <c r="E972" s="66" t="s">
        <v>23</v>
      </c>
      <c r="F972" s="79"/>
      <c r="G972" s="70" t="str">
        <f t="shared" si="4376"/>
        <v/>
      </c>
      <c r="H972" s="76" t="str">
        <f t="shared" ref="H972" si="4610">IF(D972="","",AVERAGE(D972:D976))</f>
        <v/>
      </c>
      <c r="I972" s="76" t="str">
        <f t="shared" ref="I972" si="4611">IF(D972="","",_xlfn.STDEV.S(D972:D976))</f>
        <v/>
      </c>
      <c r="J972" s="76" t="str">
        <f t="shared" si="4379"/>
        <v/>
      </c>
      <c r="K972" s="131" t="str">
        <f>IF(D972="","",D972*'Table 2'!D972)</f>
        <v/>
      </c>
      <c r="L972" s="66" t="s">
        <v>23</v>
      </c>
      <c r="M972" s="134" t="str">
        <f>IF(D972="","",F972*'Table 2'!D972)</f>
        <v/>
      </c>
      <c r="N972" s="70" t="str">
        <f t="shared" si="4380"/>
        <v/>
      </c>
      <c r="O972" s="15" t="str">
        <f t="shared" ref="O972" si="4612">IF(D972="","",AVERAGE(K972:K976))</f>
        <v/>
      </c>
      <c r="P972" s="15" t="str">
        <f t="shared" ref="P972" si="4613">IF(D972="","",_xlfn.STDEV.S(K972:K976))</f>
        <v/>
      </c>
      <c r="Q972" s="10" t="str">
        <f t="shared" si="4383"/>
        <v/>
      </c>
      <c r="R972" s="137" t="str">
        <f>IF(K972="","",K972/VLOOKUP('Table 3'!A972,'Table 1'!$A$3:$E$999,5,FALSE))</f>
        <v/>
      </c>
      <c r="S972" s="59" t="s">
        <v>23</v>
      </c>
      <c r="T972" s="53" t="str">
        <f>IF(M972="","",M972/VLOOKUP(A972,'Table 1'!$A$3:$E$999,5,FALSE))</f>
        <v/>
      </c>
    </row>
    <row r="973" spans="1:20" s="139" customFormat="1" x14ac:dyDescent="0.2">
      <c r="A973" s="30" t="str">
        <f t="shared" ref="A973" si="4614">IF(A972="","",A972)</f>
        <v/>
      </c>
      <c r="B973" s="30"/>
      <c r="C973" s="30" t="str">
        <f>IF(A973="","",LOOKUP(A973,'Table 1'!$A$3:$A$9999,'Table 1'!$I$3:$I$9999))</f>
        <v/>
      </c>
      <c r="D973" s="121"/>
      <c r="E973" s="68" t="s">
        <v>23</v>
      </c>
      <c r="F973" s="80"/>
      <c r="G973" s="71" t="str">
        <f t="shared" si="4376"/>
        <v/>
      </c>
      <c r="H973" s="77" t="str">
        <f t="shared" ref="H973" si="4615">IF(D973="","",AVERAGE(D972:D976))</f>
        <v/>
      </c>
      <c r="I973" s="94" t="str">
        <f t="shared" ref="I973" si="4616">IF(D973="","",_xlfn.STDEV.S(D972:D976))</f>
        <v/>
      </c>
      <c r="J973" s="77" t="str">
        <f t="shared" si="4379"/>
        <v/>
      </c>
      <c r="K973" s="132" t="str">
        <f>IF(D973="","",D973*'Table 2'!D973)</f>
        <v/>
      </c>
      <c r="L973" s="68" t="s">
        <v>23</v>
      </c>
      <c r="M973" s="135" t="str">
        <f>IF(D973="","",F973*'Table 2'!D973)</f>
        <v/>
      </c>
      <c r="N973" s="71" t="str">
        <f t="shared" si="4380"/>
        <v/>
      </c>
      <c r="O973" s="14" t="str">
        <f t="shared" ref="O973" si="4617">IF(D973="","",AVERAGE(K972:K976))</f>
        <v/>
      </c>
      <c r="P973" s="73" t="str">
        <f t="shared" ref="P973" si="4618">IF(D973="","",_xlfn.STDEV.S(K972:K976))</f>
        <v/>
      </c>
      <c r="Q973" s="9" t="str">
        <f t="shared" si="4383"/>
        <v/>
      </c>
      <c r="R973" s="126" t="str">
        <f>IF(K973="","",K973/VLOOKUP('Table 3'!A973,'Table 1'!$A$3:$E$999,5,FALSE))</f>
        <v/>
      </c>
      <c r="S973" s="58" t="s">
        <v>23</v>
      </c>
      <c r="T973" s="52" t="str">
        <f>IF(M973="","",M973/VLOOKUP(A973,'Table 1'!$A$3:$E$999,5,FALSE))</f>
        <v/>
      </c>
    </row>
    <row r="974" spans="1:20" s="139" customFormat="1" x14ac:dyDescent="0.2">
      <c r="A974" s="30" t="str">
        <f t="shared" ref="A974" si="4619">IF(A972="","",A972)</f>
        <v/>
      </c>
      <c r="B974" s="30"/>
      <c r="C974" s="30" t="str">
        <f>IF(A974="","",LOOKUP(A974,'Table 1'!$A$3:$A$9999,'Table 1'!$I$3:$I$9999))</f>
        <v/>
      </c>
      <c r="D974" s="121"/>
      <c r="E974" s="68" t="s">
        <v>23</v>
      </c>
      <c r="F974" s="80"/>
      <c r="G974" s="71" t="str">
        <f t="shared" si="4376"/>
        <v/>
      </c>
      <c r="H974" s="77" t="str">
        <f t="shared" ref="H974" si="4620">IF(D974="","",AVERAGE(D972:D976))</f>
        <v/>
      </c>
      <c r="I974" s="94" t="str">
        <f t="shared" ref="I974" si="4621">IF(D974="","",_xlfn.STDEV.S(D972:D976))</f>
        <v/>
      </c>
      <c r="J974" s="77" t="str">
        <f t="shared" si="4379"/>
        <v/>
      </c>
      <c r="K974" s="132" t="str">
        <f>IF(D974="","",D974*'Table 2'!D974)</f>
        <v/>
      </c>
      <c r="L974" s="68" t="s">
        <v>23</v>
      </c>
      <c r="M974" s="135" t="str">
        <f>IF(D974="","",F974*'Table 2'!D974)</f>
        <v/>
      </c>
      <c r="N974" s="71" t="str">
        <f t="shared" si="4380"/>
        <v/>
      </c>
      <c r="O974" s="14" t="str">
        <f t="shared" ref="O974" si="4622">IF(D974="","",AVERAGE(K972:K976))</f>
        <v/>
      </c>
      <c r="P974" s="73" t="str">
        <f t="shared" ref="P974" si="4623">IF(D974="","",_xlfn.STDEV.S(K972:K976))</f>
        <v/>
      </c>
      <c r="Q974" s="9" t="str">
        <f t="shared" si="4383"/>
        <v/>
      </c>
      <c r="R974" s="126" t="str">
        <f>IF(K974="","",K974/VLOOKUP('Table 3'!A974,'Table 1'!$A$3:$E$999,5,FALSE))</f>
        <v/>
      </c>
      <c r="S974" s="58" t="s">
        <v>23</v>
      </c>
      <c r="T974" s="52" t="str">
        <f>IF(M974="","",M974/VLOOKUP(A974,'Table 1'!$A$3:$E$999,5,FALSE))</f>
        <v/>
      </c>
    </row>
    <row r="975" spans="1:20" s="139" customFormat="1" x14ac:dyDescent="0.2">
      <c r="A975" s="30" t="str">
        <f t="shared" ref="A975" si="4624">IF(A972="","",A972)</f>
        <v/>
      </c>
      <c r="B975" s="30"/>
      <c r="C975" s="30" t="str">
        <f>IF(A975="","",LOOKUP(A975,'Table 1'!$A$3:$A$9999,'Table 1'!$I$3:$I$9999))</f>
        <v/>
      </c>
      <c r="D975" s="121"/>
      <c r="E975" s="68" t="s">
        <v>23</v>
      </c>
      <c r="F975" s="80"/>
      <c r="G975" s="71" t="str">
        <f t="shared" si="4376"/>
        <v/>
      </c>
      <c r="H975" s="77" t="str">
        <f t="shared" ref="H975" si="4625">IF(D975="","",AVERAGE(D972:D976))</f>
        <v/>
      </c>
      <c r="I975" s="94" t="str">
        <f t="shared" ref="I975" si="4626">IF(D975="","",_xlfn.STDEV.S(D972:D976))</f>
        <v/>
      </c>
      <c r="J975" s="77" t="str">
        <f t="shared" si="4379"/>
        <v/>
      </c>
      <c r="K975" s="132" t="str">
        <f>IF(D975="","",D975*'Table 2'!D975)</f>
        <v/>
      </c>
      <c r="L975" s="68" t="s">
        <v>23</v>
      </c>
      <c r="M975" s="135" t="str">
        <f>IF(D975="","",F975*'Table 2'!D975)</f>
        <v/>
      </c>
      <c r="N975" s="71" t="str">
        <f t="shared" si="4380"/>
        <v/>
      </c>
      <c r="O975" s="14" t="str">
        <f t="shared" ref="O975" si="4627">IF(D975="","",AVERAGE(K972:K976))</f>
        <v/>
      </c>
      <c r="P975" s="73" t="str">
        <f t="shared" ref="P975" si="4628">IF(D975="","",_xlfn.STDEV.S(K972:K976))</f>
        <v/>
      </c>
      <c r="Q975" s="9" t="str">
        <f t="shared" si="4383"/>
        <v/>
      </c>
      <c r="R975" s="126" t="str">
        <f>IF(K975="","",K975/VLOOKUP('Table 3'!A975,'Table 1'!$A$3:$E$999,5,FALSE))</f>
        <v/>
      </c>
      <c r="S975" s="58" t="s">
        <v>23</v>
      </c>
      <c r="T975" s="52" t="str">
        <f>IF(M975="","",M975/VLOOKUP(A975,'Table 1'!$A$3:$E$999,5,FALSE))</f>
        <v/>
      </c>
    </row>
    <row r="976" spans="1:20" s="139" customFormat="1" ht="16" thickBot="1" x14ac:dyDescent="0.25">
      <c r="A976" s="29" t="str">
        <f t="shared" ref="A976" si="4629">IF(A972="","",A972)</f>
        <v/>
      </c>
      <c r="B976" s="29"/>
      <c r="C976" s="29" t="str">
        <f>IF(A976="","",LOOKUP(A976,'Table 1'!$A$3:$A$9999,'Table 1'!$I$3:$I$9999))</f>
        <v/>
      </c>
      <c r="D976" s="122"/>
      <c r="E976" s="67" t="s">
        <v>23</v>
      </c>
      <c r="F976" s="81"/>
      <c r="G976" s="72" t="str">
        <f t="shared" si="4376"/>
        <v/>
      </c>
      <c r="H976" s="78" t="str">
        <f t="shared" ref="H976" si="4630">IF(D976="","",AVERAGE(D972:D976))</f>
        <v/>
      </c>
      <c r="I976" s="93" t="str">
        <f t="shared" ref="I976" si="4631">IF(D976="","",_xlfn.STDEV.S(D972:D976))</f>
        <v/>
      </c>
      <c r="J976" s="78" t="str">
        <f t="shared" si="4379"/>
        <v/>
      </c>
      <c r="K976" s="133" t="str">
        <f>IF(D976="","",D976*'Table 2'!D976)</f>
        <v/>
      </c>
      <c r="L976" s="67" t="s">
        <v>23</v>
      </c>
      <c r="M976" s="136" t="str">
        <f>IF(D976="","",F976*'Table 2'!D976)</f>
        <v/>
      </c>
      <c r="N976" s="72" t="str">
        <f t="shared" si="4380"/>
        <v/>
      </c>
      <c r="O976" s="13" t="str">
        <f t="shared" ref="O976" si="4632">IF(D976="","",AVERAGE(K972:K976))</f>
        <v/>
      </c>
      <c r="P976" s="74" t="str">
        <f t="shared" ref="P976" si="4633">IF(D976="","",_xlfn.STDEV.S(K972:K976))</f>
        <v/>
      </c>
      <c r="Q976" s="8" t="str">
        <f t="shared" si="4383"/>
        <v/>
      </c>
      <c r="R976" s="127" t="str">
        <f>IF(K976="","",K976/VLOOKUP('Table 3'!A976,'Table 1'!$A$3:$E$999,5,FALSE))</f>
        <v/>
      </c>
      <c r="S976" s="57" t="s">
        <v>23</v>
      </c>
      <c r="T976" s="51" t="str">
        <f>IF(M976="","",M976/VLOOKUP(A976,'Table 1'!$A$3:$E$999,5,FALSE))</f>
        <v/>
      </c>
    </row>
    <row r="977" spans="1:20" s="139" customFormat="1" x14ac:dyDescent="0.2">
      <c r="A977" s="113"/>
      <c r="B977" s="113"/>
      <c r="C977" s="31" t="str">
        <f>IF(A977="","",LOOKUP(A977,'Table 1'!$A$3:$A$9999,'Table 1'!$I$3:$I$9999))</f>
        <v/>
      </c>
      <c r="D977" s="120"/>
      <c r="E977" s="66" t="s">
        <v>23</v>
      </c>
      <c r="F977" s="79"/>
      <c r="G977" s="70" t="str">
        <f t="shared" si="4376"/>
        <v/>
      </c>
      <c r="H977" s="76" t="str">
        <f t="shared" ref="H977" si="4634">IF(D977="","",AVERAGE(D977:D981))</f>
        <v/>
      </c>
      <c r="I977" s="76" t="str">
        <f t="shared" ref="I977" si="4635">IF(D977="","",_xlfn.STDEV.S(D977:D981))</f>
        <v/>
      </c>
      <c r="J977" s="76" t="str">
        <f t="shared" si="4379"/>
        <v/>
      </c>
      <c r="K977" s="131" t="str">
        <f>IF(D977="","",D977*'Table 2'!D977)</f>
        <v/>
      </c>
      <c r="L977" s="66" t="s">
        <v>23</v>
      </c>
      <c r="M977" s="134" t="str">
        <f>IF(D977="","",F977*'Table 2'!D977)</f>
        <v/>
      </c>
      <c r="N977" s="70" t="str">
        <f t="shared" si="4380"/>
        <v/>
      </c>
      <c r="O977" s="15" t="str">
        <f t="shared" ref="O977" si="4636">IF(D977="","",AVERAGE(K977:K981))</f>
        <v/>
      </c>
      <c r="P977" s="15" t="str">
        <f t="shared" ref="P977" si="4637">IF(D977="","",_xlfn.STDEV.S(K977:K981))</f>
        <v/>
      </c>
      <c r="Q977" s="10" t="str">
        <f t="shared" si="4383"/>
        <v/>
      </c>
      <c r="R977" s="137" t="str">
        <f>IF(K977="","",K977/VLOOKUP('Table 3'!A977,'Table 1'!$A$3:$E$999,5,FALSE))</f>
        <v/>
      </c>
      <c r="S977" s="59" t="s">
        <v>23</v>
      </c>
      <c r="T977" s="53" t="str">
        <f>IF(M977="","",M977/VLOOKUP(A977,'Table 1'!$A$3:$E$999,5,FALSE))</f>
        <v/>
      </c>
    </row>
    <row r="978" spans="1:20" s="139" customFormat="1" x14ac:dyDescent="0.2">
      <c r="A978" s="30" t="str">
        <f t="shared" ref="A978" si="4638">IF(A977="","",A977)</f>
        <v/>
      </c>
      <c r="B978" s="30"/>
      <c r="C978" s="30" t="str">
        <f>IF(A978="","",LOOKUP(A978,'Table 1'!$A$3:$A$9999,'Table 1'!$I$3:$I$9999))</f>
        <v/>
      </c>
      <c r="D978" s="121"/>
      <c r="E978" s="68" t="s">
        <v>23</v>
      </c>
      <c r="F978" s="80"/>
      <c r="G978" s="71" t="str">
        <f t="shared" si="4376"/>
        <v/>
      </c>
      <c r="H978" s="77" t="str">
        <f t="shared" ref="H978" si="4639">IF(D978="","",AVERAGE(D977:D981))</f>
        <v/>
      </c>
      <c r="I978" s="94" t="str">
        <f t="shared" ref="I978" si="4640">IF(D978="","",_xlfn.STDEV.S(D977:D981))</f>
        <v/>
      </c>
      <c r="J978" s="77" t="str">
        <f t="shared" si="4379"/>
        <v/>
      </c>
      <c r="K978" s="132" t="str">
        <f>IF(D978="","",D978*'Table 2'!D978)</f>
        <v/>
      </c>
      <c r="L978" s="68" t="s">
        <v>23</v>
      </c>
      <c r="M978" s="135" t="str">
        <f>IF(D978="","",F978*'Table 2'!D978)</f>
        <v/>
      </c>
      <c r="N978" s="71" t="str">
        <f t="shared" si="4380"/>
        <v/>
      </c>
      <c r="O978" s="14" t="str">
        <f t="shared" ref="O978" si="4641">IF(D978="","",AVERAGE(K977:K981))</f>
        <v/>
      </c>
      <c r="P978" s="73" t="str">
        <f t="shared" ref="P978" si="4642">IF(D978="","",_xlfn.STDEV.S(K977:K981))</f>
        <v/>
      </c>
      <c r="Q978" s="9" t="str">
        <f t="shared" si="4383"/>
        <v/>
      </c>
      <c r="R978" s="126" t="str">
        <f>IF(K978="","",K978/VLOOKUP('Table 3'!A978,'Table 1'!$A$3:$E$999,5,FALSE))</f>
        <v/>
      </c>
      <c r="S978" s="58" t="s">
        <v>23</v>
      </c>
      <c r="T978" s="52" t="str">
        <f>IF(M978="","",M978/VLOOKUP(A978,'Table 1'!$A$3:$E$999,5,FALSE))</f>
        <v/>
      </c>
    </row>
    <row r="979" spans="1:20" s="139" customFormat="1" x14ac:dyDescent="0.2">
      <c r="A979" s="30" t="str">
        <f t="shared" ref="A979" si="4643">IF(A977="","",A977)</f>
        <v/>
      </c>
      <c r="B979" s="30"/>
      <c r="C979" s="30" t="str">
        <f>IF(A979="","",LOOKUP(A979,'Table 1'!$A$3:$A$9999,'Table 1'!$I$3:$I$9999))</f>
        <v/>
      </c>
      <c r="D979" s="121"/>
      <c r="E979" s="68" t="s">
        <v>23</v>
      </c>
      <c r="F979" s="80"/>
      <c r="G979" s="71" t="str">
        <f t="shared" si="4376"/>
        <v/>
      </c>
      <c r="H979" s="77" t="str">
        <f t="shared" ref="H979" si="4644">IF(D979="","",AVERAGE(D977:D981))</f>
        <v/>
      </c>
      <c r="I979" s="94" t="str">
        <f t="shared" ref="I979" si="4645">IF(D979="","",_xlfn.STDEV.S(D977:D981))</f>
        <v/>
      </c>
      <c r="J979" s="77" t="str">
        <f t="shared" si="4379"/>
        <v/>
      </c>
      <c r="K979" s="132" t="str">
        <f>IF(D979="","",D979*'Table 2'!D979)</f>
        <v/>
      </c>
      <c r="L979" s="68" t="s">
        <v>23</v>
      </c>
      <c r="M979" s="135" t="str">
        <f>IF(D979="","",F979*'Table 2'!D979)</f>
        <v/>
      </c>
      <c r="N979" s="71" t="str">
        <f t="shared" si="4380"/>
        <v/>
      </c>
      <c r="O979" s="14" t="str">
        <f t="shared" ref="O979" si="4646">IF(D979="","",AVERAGE(K977:K981))</f>
        <v/>
      </c>
      <c r="P979" s="73" t="str">
        <f t="shared" ref="P979" si="4647">IF(D979="","",_xlfn.STDEV.S(K977:K981))</f>
        <v/>
      </c>
      <c r="Q979" s="9" t="str">
        <f t="shared" si="4383"/>
        <v/>
      </c>
      <c r="R979" s="126" t="str">
        <f>IF(K979="","",K979/VLOOKUP('Table 3'!A979,'Table 1'!$A$3:$E$999,5,FALSE))</f>
        <v/>
      </c>
      <c r="S979" s="58" t="s">
        <v>23</v>
      </c>
      <c r="T979" s="52" t="str">
        <f>IF(M979="","",M979/VLOOKUP(A979,'Table 1'!$A$3:$E$999,5,FALSE))</f>
        <v/>
      </c>
    </row>
    <row r="980" spans="1:20" s="139" customFormat="1" x14ac:dyDescent="0.2">
      <c r="A980" s="30" t="str">
        <f t="shared" ref="A980" si="4648">IF(A977="","",A977)</f>
        <v/>
      </c>
      <c r="B980" s="30"/>
      <c r="C980" s="30" t="str">
        <f>IF(A980="","",LOOKUP(A980,'Table 1'!$A$3:$A$9999,'Table 1'!$I$3:$I$9999))</f>
        <v/>
      </c>
      <c r="D980" s="121"/>
      <c r="E980" s="68" t="s">
        <v>23</v>
      </c>
      <c r="F980" s="80"/>
      <c r="G980" s="71" t="str">
        <f t="shared" si="4376"/>
        <v/>
      </c>
      <c r="H980" s="77" t="str">
        <f t="shared" ref="H980" si="4649">IF(D980="","",AVERAGE(D977:D981))</f>
        <v/>
      </c>
      <c r="I980" s="94" t="str">
        <f t="shared" ref="I980" si="4650">IF(D980="","",_xlfn.STDEV.S(D977:D981))</f>
        <v/>
      </c>
      <c r="J980" s="77" t="str">
        <f t="shared" si="4379"/>
        <v/>
      </c>
      <c r="K980" s="132" t="str">
        <f>IF(D980="","",D980*'Table 2'!D980)</f>
        <v/>
      </c>
      <c r="L980" s="68" t="s">
        <v>23</v>
      </c>
      <c r="M980" s="135" t="str">
        <f>IF(D980="","",F980*'Table 2'!D980)</f>
        <v/>
      </c>
      <c r="N980" s="71" t="str">
        <f t="shared" si="4380"/>
        <v/>
      </c>
      <c r="O980" s="14" t="str">
        <f t="shared" ref="O980" si="4651">IF(D980="","",AVERAGE(K977:K981))</f>
        <v/>
      </c>
      <c r="P980" s="73" t="str">
        <f t="shared" ref="P980" si="4652">IF(D980="","",_xlfn.STDEV.S(K977:K981))</f>
        <v/>
      </c>
      <c r="Q980" s="9" t="str">
        <f t="shared" si="4383"/>
        <v/>
      </c>
      <c r="R980" s="126" t="str">
        <f>IF(K980="","",K980/VLOOKUP('Table 3'!A980,'Table 1'!$A$3:$E$999,5,FALSE))</f>
        <v/>
      </c>
      <c r="S980" s="58" t="s">
        <v>23</v>
      </c>
      <c r="T980" s="52" t="str">
        <f>IF(M980="","",M980/VLOOKUP(A980,'Table 1'!$A$3:$E$999,5,FALSE))</f>
        <v/>
      </c>
    </row>
    <row r="981" spans="1:20" s="139" customFormat="1" ht="16" thickBot="1" x14ac:dyDescent="0.25">
      <c r="A981" s="29" t="str">
        <f t="shared" ref="A981" si="4653">IF(A977="","",A977)</f>
        <v/>
      </c>
      <c r="B981" s="29"/>
      <c r="C981" s="29" t="str">
        <f>IF(A981="","",LOOKUP(A981,'Table 1'!$A$3:$A$9999,'Table 1'!$I$3:$I$9999))</f>
        <v/>
      </c>
      <c r="D981" s="122"/>
      <c r="E981" s="67" t="s">
        <v>23</v>
      </c>
      <c r="F981" s="81"/>
      <c r="G981" s="72" t="str">
        <f t="shared" si="4376"/>
        <v/>
      </c>
      <c r="H981" s="78" t="str">
        <f t="shared" ref="H981" si="4654">IF(D981="","",AVERAGE(D977:D981))</f>
        <v/>
      </c>
      <c r="I981" s="93" t="str">
        <f t="shared" ref="I981" si="4655">IF(D981="","",_xlfn.STDEV.S(D977:D981))</f>
        <v/>
      </c>
      <c r="J981" s="78" t="str">
        <f t="shared" si="4379"/>
        <v/>
      </c>
      <c r="K981" s="133" t="str">
        <f>IF(D981="","",D981*'Table 2'!D981)</f>
        <v/>
      </c>
      <c r="L981" s="67" t="s">
        <v>23</v>
      </c>
      <c r="M981" s="136" t="str">
        <f>IF(D981="","",F981*'Table 2'!D981)</f>
        <v/>
      </c>
      <c r="N981" s="72" t="str">
        <f t="shared" si="4380"/>
        <v/>
      </c>
      <c r="O981" s="13" t="str">
        <f t="shared" ref="O981" si="4656">IF(D981="","",AVERAGE(K977:K981))</f>
        <v/>
      </c>
      <c r="P981" s="74" t="str">
        <f t="shared" ref="P981" si="4657">IF(D981="","",_xlfn.STDEV.S(K977:K981))</f>
        <v/>
      </c>
      <c r="Q981" s="8" t="str">
        <f t="shared" si="4383"/>
        <v/>
      </c>
      <c r="R981" s="127" t="str">
        <f>IF(K981="","",K981/VLOOKUP('Table 3'!A981,'Table 1'!$A$3:$E$999,5,FALSE))</f>
        <v/>
      </c>
      <c r="S981" s="57" t="s">
        <v>23</v>
      </c>
      <c r="T981" s="51" t="str">
        <f>IF(M981="","",M981/VLOOKUP(A981,'Table 1'!$A$3:$E$999,5,FALSE))</f>
        <v/>
      </c>
    </row>
    <row r="982" spans="1:20" s="139" customFormat="1" x14ac:dyDescent="0.2">
      <c r="A982" s="113"/>
      <c r="B982" s="113"/>
      <c r="C982" s="31" t="str">
        <f>IF(A982="","",LOOKUP(A982,'Table 1'!$A$3:$A$9999,'Table 1'!$I$3:$I$9999))</f>
        <v/>
      </c>
      <c r="D982" s="120"/>
      <c r="E982" s="66" t="s">
        <v>23</v>
      </c>
      <c r="F982" s="79"/>
      <c r="G982" s="70" t="str">
        <f t="shared" si="4376"/>
        <v/>
      </c>
      <c r="H982" s="76" t="str">
        <f t="shared" ref="H982" si="4658">IF(D982="","",AVERAGE(D982:D986))</f>
        <v/>
      </c>
      <c r="I982" s="76" t="str">
        <f t="shared" ref="I982" si="4659">IF(D982="","",_xlfn.STDEV.S(D982:D986))</f>
        <v/>
      </c>
      <c r="J982" s="76" t="str">
        <f t="shared" si="4379"/>
        <v/>
      </c>
      <c r="K982" s="131" t="str">
        <f>IF(D982="","",D982*'Table 2'!D982)</f>
        <v/>
      </c>
      <c r="L982" s="66" t="s">
        <v>23</v>
      </c>
      <c r="M982" s="134" t="str">
        <f>IF(D982="","",F982*'Table 2'!D982)</f>
        <v/>
      </c>
      <c r="N982" s="70" t="str">
        <f t="shared" si="4380"/>
        <v/>
      </c>
      <c r="O982" s="15" t="str">
        <f t="shared" ref="O982" si="4660">IF(D982="","",AVERAGE(K982:K986))</f>
        <v/>
      </c>
      <c r="P982" s="15" t="str">
        <f t="shared" ref="P982" si="4661">IF(D982="","",_xlfn.STDEV.S(K982:K986))</f>
        <v/>
      </c>
      <c r="Q982" s="10" t="str">
        <f t="shared" si="4383"/>
        <v/>
      </c>
      <c r="R982" s="137" t="str">
        <f>IF(K982="","",K982/VLOOKUP('Table 3'!A982,'Table 1'!$A$3:$E$999,5,FALSE))</f>
        <v/>
      </c>
      <c r="S982" s="59" t="s">
        <v>23</v>
      </c>
      <c r="T982" s="53" t="str">
        <f>IF(M982="","",M982/VLOOKUP(A982,'Table 1'!$A$3:$E$999,5,FALSE))</f>
        <v/>
      </c>
    </row>
    <row r="983" spans="1:20" s="139" customFormat="1" x14ac:dyDescent="0.2">
      <c r="A983" s="30" t="str">
        <f t="shared" ref="A983" si="4662">IF(A982="","",A982)</f>
        <v/>
      </c>
      <c r="B983" s="30"/>
      <c r="C983" s="30" t="str">
        <f>IF(A983="","",LOOKUP(A983,'Table 1'!$A$3:$A$9999,'Table 1'!$I$3:$I$9999))</f>
        <v/>
      </c>
      <c r="D983" s="121"/>
      <c r="E983" s="68" t="s">
        <v>23</v>
      </c>
      <c r="F983" s="80"/>
      <c r="G983" s="71" t="str">
        <f t="shared" si="4376"/>
        <v/>
      </c>
      <c r="H983" s="77" t="str">
        <f t="shared" ref="H983" si="4663">IF(D983="","",AVERAGE(D982:D986))</f>
        <v/>
      </c>
      <c r="I983" s="94" t="str">
        <f t="shared" ref="I983" si="4664">IF(D983="","",_xlfn.STDEV.S(D982:D986))</f>
        <v/>
      </c>
      <c r="J983" s="77" t="str">
        <f t="shared" si="4379"/>
        <v/>
      </c>
      <c r="K983" s="132" t="str">
        <f>IF(D983="","",D983*'Table 2'!D983)</f>
        <v/>
      </c>
      <c r="L983" s="68" t="s">
        <v>23</v>
      </c>
      <c r="M983" s="135" t="str">
        <f>IF(D983="","",F983*'Table 2'!D983)</f>
        <v/>
      </c>
      <c r="N983" s="71" t="str">
        <f t="shared" si="4380"/>
        <v/>
      </c>
      <c r="O983" s="14" t="str">
        <f t="shared" ref="O983" si="4665">IF(D983="","",AVERAGE(K982:K986))</f>
        <v/>
      </c>
      <c r="P983" s="73" t="str">
        <f t="shared" ref="P983" si="4666">IF(D983="","",_xlfn.STDEV.S(K982:K986))</f>
        <v/>
      </c>
      <c r="Q983" s="9" t="str">
        <f t="shared" si="4383"/>
        <v/>
      </c>
      <c r="R983" s="126" t="str">
        <f>IF(K983="","",K983/VLOOKUP('Table 3'!A983,'Table 1'!$A$3:$E$999,5,FALSE))</f>
        <v/>
      </c>
      <c r="S983" s="58" t="s">
        <v>23</v>
      </c>
      <c r="T983" s="52" t="str">
        <f>IF(M983="","",M983/VLOOKUP(A983,'Table 1'!$A$3:$E$999,5,FALSE))</f>
        <v/>
      </c>
    </row>
    <row r="984" spans="1:20" s="139" customFormat="1" x14ac:dyDescent="0.2">
      <c r="A984" s="30" t="str">
        <f t="shared" ref="A984" si="4667">IF(A982="","",A982)</f>
        <v/>
      </c>
      <c r="B984" s="30"/>
      <c r="C984" s="30" t="str">
        <f>IF(A984="","",LOOKUP(A984,'Table 1'!$A$3:$A$9999,'Table 1'!$I$3:$I$9999))</f>
        <v/>
      </c>
      <c r="D984" s="121"/>
      <c r="E984" s="68" t="s">
        <v>23</v>
      </c>
      <c r="F984" s="80"/>
      <c r="G984" s="71" t="str">
        <f t="shared" si="4376"/>
        <v/>
      </c>
      <c r="H984" s="77" t="str">
        <f t="shared" ref="H984" si="4668">IF(D984="","",AVERAGE(D982:D986))</f>
        <v/>
      </c>
      <c r="I984" s="94" t="str">
        <f t="shared" ref="I984" si="4669">IF(D984="","",_xlfn.STDEV.S(D982:D986))</f>
        <v/>
      </c>
      <c r="J984" s="77" t="str">
        <f t="shared" si="4379"/>
        <v/>
      </c>
      <c r="K984" s="132" t="str">
        <f>IF(D984="","",D984*'Table 2'!D984)</f>
        <v/>
      </c>
      <c r="L984" s="68" t="s">
        <v>23</v>
      </c>
      <c r="M984" s="135" t="str">
        <f>IF(D984="","",F984*'Table 2'!D984)</f>
        <v/>
      </c>
      <c r="N984" s="71" t="str">
        <f t="shared" si="4380"/>
        <v/>
      </c>
      <c r="O984" s="14" t="str">
        <f t="shared" ref="O984" si="4670">IF(D984="","",AVERAGE(K982:K986))</f>
        <v/>
      </c>
      <c r="P984" s="73" t="str">
        <f t="shared" ref="P984" si="4671">IF(D984="","",_xlfn.STDEV.S(K982:K986))</f>
        <v/>
      </c>
      <c r="Q984" s="9" t="str">
        <f t="shared" si="4383"/>
        <v/>
      </c>
      <c r="R984" s="126" t="str">
        <f>IF(K984="","",K984/VLOOKUP('Table 3'!A984,'Table 1'!$A$3:$E$999,5,FALSE))</f>
        <v/>
      </c>
      <c r="S984" s="58" t="s">
        <v>23</v>
      </c>
      <c r="T984" s="52" t="str">
        <f>IF(M984="","",M984/VLOOKUP(A984,'Table 1'!$A$3:$E$999,5,FALSE))</f>
        <v/>
      </c>
    </row>
    <row r="985" spans="1:20" s="139" customFormat="1" x14ac:dyDescent="0.2">
      <c r="A985" s="30" t="str">
        <f t="shared" ref="A985" si="4672">IF(A982="","",A982)</f>
        <v/>
      </c>
      <c r="B985" s="30"/>
      <c r="C985" s="30" t="str">
        <f>IF(A985="","",LOOKUP(A985,'Table 1'!$A$3:$A$9999,'Table 1'!$I$3:$I$9999))</f>
        <v/>
      </c>
      <c r="D985" s="121"/>
      <c r="E985" s="68" t="s">
        <v>23</v>
      </c>
      <c r="F985" s="80"/>
      <c r="G985" s="71" t="str">
        <f t="shared" si="4376"/>
        <v/>
      </c>
      <c r="H985" s="77" t="str">
        <f t="shared" ref="H985" si="4673">IF(D985="","",AVERAGE(D982:D986))</f>
        <v/>
      </c>
      <c r="I985" s="94" t="str">
        <f t="shared" ref="I985" si="4674">IF(D985="","",_xlfn.STDEV.S(D982:D986))</f>
        <v/>
      </c>
      <c r="J985" s="77" t="str">
        <f t="shared" si="4379"/>
        <v/>
      </c>
      <c r="K985" s="132" t="str">
        <f>IF(D985="","",D985*'Table 2'!D985)</f>
        <v/>
      </c>
      <c r="L985" s="68" t="s">
        <v>23</v>
      </c>
      <c r="M985" s="135" t="str">
        <f>IF(D985="","",F985*'Table 2'!D985)</f>
        <v/>
      </c>
      <c r="N985" s="71" t="str">
        <f t="shared" si="4380"/>
        <v/>
      </c>
      <c r="O985" s="14" t="str">
        <f t="shared" ref="O985" si="4675">IF(D985="","",AVERAGE(K982:K986))</f>
        <v/>
      </c>
      <c r="P985" s="73" t="str">
        <f t="shared" ref="P985" si="4676">IF(D985="","",_xlfn.STDEV.S(K982:K986))</f>
        <v/>
      </c>
      <c r="Q985" s="9" t="str">
        <f t="shared" si="4383"/>
        <v/>
      </c>
      <c r="R985" s="126" t="str">
        <f>IF(K985="","",K985/VLOOKUP('Table 3'!A985,'Table 1'!$A$3:$E$999,5,FALSE))</f>
        <v/>
      </c>
      <c r="S985" s="58" t="s">
        <v>23</v>
      </c>
      <c r="T985" s="52" t="str">
        <f>IF(M985="","",M985/VLOOKUP(A985,'Table 1'!$A$3:$E$999,5,FALSE))</f>
        <v/>
      </c>
    </row>
    <row r="986" spans="1:20" s="139" customFormat="1" ht="16" thickBot="1" x14ac:dyDescent="0.25">
      <c r="A986" s="29" t="str">
        <f t="shared" ref="A986" si="4677">IF(A982="","",A982)</f>
        <v/>
      </c>
      <c r="B986" s="29"/>
      <c r="C986" s="29" t="str">
        <f>IF(A986="","",LOOKUP(A986,'Table 1'!$A$3:$A$9999,'Table 1'!$I$3:$I$9999))</f>
        <v/>
      </c>
      <c r="D986" s="122"/>
      <c r="E986" s="67" t="s">
        <v>23</v>
      </c>
      <c r="F986" s="81"/>
      <c r="G986" s="72" t="str">
        <f t="shared" si="4376"/>
        <v/>
      </c>
      <c r="H986" s="78" t="str">
        <f t="shared" ref="H986" si="4678">IF(D986="","",AVERAGE(D982:D986))</f>
        <v/>
      </c>
      <c r="I986" s="93" t="str">
        <f t="shared" ref="I986" si="4679">IF(D986="","",_xlfn.STDEV.S(D982:D986))</f>
        <v/>
      </c>
      <c r="J986" s="78" t="str">
        <f t="shared" si="4379"/>
        <v/>
      </c>
      <c r="K986" s="133" t="str">
        <f>IF(D986="","",D986*'Table 2'!D986)</f>
        <v/>
      </c>
      <c r="L986" s="67" t="s">
        <v>23</v>
      </c>
      <c r="M986" s="136" t="str">
        <f>IF(D986="","",F986*'Table 2'!D986)</f>
        <v/>
      </c>
      <c r="N986" s="72" t="str">
        <f t="shared" si="4380"/>
        <v/>
      </c>
      <c r="O986" s="13" t="str">
        <f t="shared" ref="O986" si="4680">IF(D986="","",AVERAGE(K982:K986))</f>
        <v/>
      </c>
      <c r="P986" s="74" t="str">
        <f t="shared" ref="P986" si="4681">IF(D986="","",_xlfn.STDEV.S(K982:K986))</f>
        <v/>
      </c>
      <c r="Q986" s="8" t="str">
        <f t="shared" si="4383"/>
        <v/>
      </c>
      <c r="R986" s="127" t="str">
        <f>IF(K986="","",K986/VLOOKUP('Table 3'!A986,'Table 1'!$A$3:$E$999,5,FALSE))</f>
        <v/>
      </c>
      <c r="S986" s="57" t="s">
        <v>23</v>
      </c>
      <c r="T986" s="51" t="str">
        <f>IF(M986="","",M986/VLOOKUP(A986,'Table 1'!$A$3:$E$999,5,FALSE))</f>
        <v/>
      </c>
    </row>
    <row r="987" spans="1:20" s="139" customFormat="1" x14ac:dyDescent="0.2">
      <c r="A987" s="113"/>
      <c r="B987" s="113"/>
      <c r="C987" s="31" t="str">
        <f>IF(A987="","",LOOKUP(A987,'Table 1'!$A$3:$A$9999,'Table 1'!$I$3:$I$9999))</f>
        <v/>
      </c>
      <c r="D987" s="120"/>
      <c r="E987" s="66" t="s">
        <v>23</v>
      </c>
      <c r="F987" s="79"/>
      <c r="G987" s="70" t="str">
        <f t="shared" si="4376"/>
        <v/>
      </c>
      <c r="H987" s="76" t="str">
        <f t="shared" ref="H987" si="4682">IF(D987="","",AVERAGE(D987:D991))</f>
        <v/>
      </c>
      <c r="I987" s="76" t="str">
        <f t="shared" ref="I987" si="4683">IF(D987="","",_xlfn.STDEV.S(D987:D991))</f>
        <v/>
      </c>
      <c r="J987" s="76" t="str">
        <f t="shared" si="4379"/>
        <v/>
      </c>
      <c r="K987" s="131" t="str">
        <f>IF(D987="","",D987*'Table 2'!D987)</f>
        <v/>
      </c>
      <c r="L987" s="66" t="s">
        <v>23</v>
      </c>
      <c r="M987" s="134" t="str">
        <f>IF(D987="","",F987*'Table 2'!D987)</f>
        <v/>
      </c>
      <c r="N987" s="70" t="str">
        <f t="shared" si="4380"/>
        <v/>
      </c>
      <c r="O987" s="15" t="str">
        <f t="shared" ref="O987" si="4684">IF(D987="","",AVERAGE(K987:K991))</f>
        <v/>
      </c>
      <c r="P987" s="15" t="str">
        <f t="shared" ref="P987" si="4685">IF(D987="","",_xlfn.STDEV.S(K987:K991))</f>
        <v/>
      </c>
      <c r="Q987" s="10" t="str">
        <f t="shared" si="4383"/>
        <v/>
      </c>
      <c r="R987" s="137" t="str">
        <f>IF(K987="","",K987/VLOOKUP('Table 3'!A987,'Table 1'!$A$3:$E$999,5,FALSE))</f>
        <v/>
      </c>
      <c r="S987" s="59" t="s">
        <v>23</v>
      </c>
      <c r="T987" s="53" t="str">
        <f>IF(M987="","",M987/VLOOKUP(A987,'Table 1'!$A$3:$E$999,5,FALSE))</f>
        <v/>
      </c>
    </row>
    <row r="988" spans="1:20" s="139" customFormat="1" x14ac:dyDescent="0.2">
      <c r="A988" s="30" t="str">
        <f t="shared" ref="A988" si="4686">IF(A987="","",A987)</f>
        <v/>
      </c>
      <c r="B988" s="30"/>
      <c r="C988" s="30" t="str">
        <f>IF(A988="","",LOOKUP(A988,'Table 1'!$A$3:$A$9999,'Table 1'!$I$3:$I$9999))</f>
        <v/>
      </c>
      <c r="D988" s="121"/>
      <c r="E988" s="68" t="s">
        <v>23</v>
      </c>
      <c r="F988" s="80"/>
      <c r="G988" s="71" t="str">
        <f t="shared" ref="G988:G996" si="4687">IF(D988="","",(D988-H988)/H988)</f>
        <v/>
      </c>
      <c r="H988" s="77" t="str">
        <f t="shared" ref="H988" si="4688">IF(D988="","",AVERAGE(D987:D991))</f>
        <v/>
      </c>
      <c r="I988" s="94" t="str">
        <f t="shared" ref="I988" si="4689">IF(D988="","",_xlfn.STDEV.S(D987:D991))</f>
        <v/>
      </c>
      <c r="J988" s="77" t="str">
        <f t="shared" ref="J988:J996" si="4690">IF(D988="","",I988/H988)</f>
        <v/>
      </c>
      <c r="K988" s="132" t="str">
        <f>IF(D988="","",D988*'Table 2'!D988)</f>
        <v/>
      </c>
      <c r="L988" s="68" t="s">
        <v>23</v>
      </c>
      <c r="M988" s="135" t="str">
        <f>IF(D988="","",F988*'Table 2'!D988)</f>
        <v/>
      </c>
      <c r="N988" s="71" t="str">
        <f t="shared" ref="N988:N996" si="4691">IF(D988="","",(K988-O988)/O988)</f>
        <v/>
      </c>
      <c r="O988" s="14" t="str">
        <f t="shared" ref="O988" si="4692">IF(D988="","",AVERAGE(K987:K991))</f>
        <v/>
      </c>
      <c r="P988" s="73" t="str">
        <f t="shared" ref="P988" si="4693">IF(D988="","",_xlfn.STDEV.S(K987:K991))</f>
        <v/>
      </c>
      <c r="Q988" s="9" t="str">
        <f t="shared" ref="Q988:Q996" si="4694">IF(D988="","",P988/O988)</f>
        <v/>
      </c>
      <c r="R988" s="126" t="str">
        <f>IF(K988="","",K988/VLOOKUP('Table 3'!A988,'Table 1'!$A$3:$E$999,5,FALSE))</f>
        <v/>
      </c>
      <c r="S988" s="58" t="s">
        <v>23</v>
      </c>
      <c r="T988" s="52" t="str">
        <f>IF(M988="","",M988/VLOOKUP(A988,'Table 1'!$A$3:$E$999,5,FALSE))</f>
        <v/>
      </c>
    </row>
    <row r="989" spans="1:20" s="139" customFormat="1" x14ac:dyDescent="0.2">
      <c r="A989" s="30" t="str">
        <f t="shared" ref="A989" si="4695">IF(A987="","",A987)</f>
        <v/>
      </c>
      <c r="B989" s="30"/>
      <c r="C989" s="30" t="str">
        <f>IF(A989="","",LOOKUP(A989,'Table 1'!$A$3:$A$9999,'Table 1'!$I$3:$I$9999))</f>
        <v/>
      </c>
      <c r="D989" s="121"/>
      <c r="E989" s="68" t="s">
        <v>23</v>
      </c>
      <c r="F989" s="80"/>
      <c r="G989" s="71" t="str">
        <f t="shared" si="4687"/>
        <v/>
      </c>
      <c r="H989" s="77" t="str">
        <f t="shared" ref="H989" si="4696">IF(D989="","",AVERAGE(D987:D991))</f>
        <v/>
      </c>
      <c r="I989" s="94" t="str">
        <f t="shared" ref="I989" si="4697">IF(D989="","",_xlfn.STDEV.S(D987:D991))</f>
        <v/>
      </c>
      <c r="J989" s="77" t="str">
        <f t="shared" si="4690"/>
        <v/>
      </c>
      <c r="K989" s="132" t="str">
        <f>IF(D989="","",D989*'Table 2'!D989)</f>
        <v/>
      </c>
      <c r="L989" s="68" t="s">
        <v>23</v>
      </c>
      <c r="M989" s="135" t="str">
        <f>IF(D989="","",F989*'Table 2'!D989)</f>
        <v/>
      </c>
      <c r="N989" s="71" t="str">
        <f t="shared" si="4691"/>
        <v/>
      </c>
      <c r="O989" s="14" t="str">
        <f t="shared" ref="O989" si="4698">IF(D989="","",AVERAGE(K987:K991))</f>
        <v/>
      </c>
      <c r="P989" s="73" t="str">
        <f t="shared" ref="P989" si="4699">IF(D989="","",_xlfn.STDEV.S(K987:K991))</f>
        <v/>
      </c>
      <c r="Q989" s="9" t="str">
        <f t="shared" si="4694"/>
        <v/>
      </c>
      <c r="R989" s="126" t="str">
        <f>IF(K989="","",K989/VLOOKUP('Table 3'!A989,'Table 1'!$A$3:$E$999,5,FALSE))</f>
        <v/>
      </c>
      <c r="S989" s="58" t="s">
        <v>23</v>
      </c>
      <c r="T989" s="52" t="str">
        <f>IF(M989="","",M989/VLOOKUP(A989,'Table 1'!$A$3:$E$999,5,FALSE))</f>
        <v/>
      </c>
    </row>
    <row r="990" spans="1:20" s="139" customFormat="1" x14ac:dyDescent="0.2">
      <c r="A990" s="30" t="str">
        <f t="shared" ref="A990" si="4700">IF(A987="","",A987)</f>
        <v/>
      </c>
      <c r="B990" s="30"/>
      <c r="C990" s="30" t="str">
        <f>IF(A990="","",LOOKUP(A990,'Table 1'!$A$3:$A$9999,'Table 1'!$I$3:$I$9999))</f>
        <v/>
      </c>
      <c r="D990" s="121"/>
      <c r="E990" s="68" t="s">
        <v>23</v>
      </c>
      <c r="F990" s="80"/>
      <c r="G990" s="71" t="str">
        <f t="shared" si="4687"/>
        <v/>
      </c>
      <c r="H990" s="77" t="str">
        <f t="shared" ref="H990" si="4701">IF(D990="","",AVERAGE(D987:D991))</f>
        <v/>
      </c>
      <c r="I990" s="94" t="str">
        <f t="shared" ref="I990" si="4702">IF(D990="","",_xlfn.STDEV.S(D987:D991))</f>
        <v/>
      </c>
      <c r="J990" s="77" t="str">
        <f t="shared" si="4690"/>
        <v/>
      </c>
      <c r="K990" s="132" t="str">
        <f>IF(D990="","",D990*'Table 2'!D990)</f>
        <v/>
      </c>
      <c r="L990" s="68" t="s">
        <v>23</v>
      </c>
      <c r="M990" s="135" t="str">
        <f>IF(D990="","",F990*'Table 2'!D990)</f>
        <v/>
      </c>
      <c r="N990" s="71" t="str">
        <f t="shared" si="4691"/>
        <v/>
      </c>
      <c r="O990" s="14" t="str">
        <f t="shared" ref="O990" si="4703">IF(D990="","",AVERAGE(K987:K991))</f>
        <v/>
      </c>
      <c r="P990" s="73" t="str">
        <f t="shared" ref="P990" si="4704">IF(D990="","",_xlfn.STDEV.S(K987:K991))</f>
        <v/>
      </c>
      <c r="Q990" s="9" t="str">
        <f t="shared" si="4694"/>
        <v/>
      </c>
      <c r="R990" s="126" t="str">
        <f>IF(K990="","",K990/VLOOKUP('Table 3'!A990,'Table 1'!$A$3:$E$999,5,FALSE))</f>
        <v/>
      </c>
      <c r="S990" s="58" t="s">
        <v>23</v>
      </c>
      <c r="T990" s="52" t="str">
        <f>IF(M990="","",M990/VLOOKUP(A990,'Table 1'!$A$3:$E$999,5,FALSE))</f>
        <v/>
      </c>
    </row>
    <row r="991" spans="1:20" s="139" customFormat="1" ht="16" thickBot="1" x14ac:dyDescent="0.25">
      <c r="A991" s="29" t="str">
        <f t="shared" ref="A991" si="4705">IF(A987="","",A987)</f>
        <v/>
      </c>
      <c r="B991" s="29"/>
      <c r="C991" s="29" t="str">
        <f>IF(A991="","",LOOKUP(A991,'Table 1'!$A$3:$A$9999,'Table 1'!$I$3:$I$9999))</f>
        <v/>
      </c>
      <c r="D991" s="122"/>
      <c r="E991" s="67" t="s">
        <v>23</v>
      </c>
      <c r="F991" s="81"/>
      <c r="G991" s="72" t="str">
        <f t="shared" si="4687"/>
        <v/>
      </c>
      <c r="H991" s="78" t="str">
        <f t="shared" ref="H991" si="4706">IF(D991="","",AVERAGE(D987:D991))</f>
        <v/>
      </c>
      <c r="I991" s="93" t="str">
        <f t="shared" ref="I991" si="4707">IF(D991="","",_xlfn.STDEV.S(D987:D991))</f>
        <v/>
      </c>
      <c r="J991" s="78" t="str">
        <f t="shared" si="4690"/>
        <v/>
      </c>
      <c r="K991" s="133" t="str">
        <f>IF(D991="","",D991*'Table 2'!D991)</f>
        <v/>
      </c>
      <c r="L991" s="67" t="s">
        <v>23</v>
      </c>
      <c r="M991" s="136" t="str">
        <f>IF(D991="","",F991*'Table 2'!D991)</f>
        <v/>
      </c>
      <c r="N991" s="72" t="str">
        <f t="shared" si="4691"/>
        <v/>
      </c>
      <c r="O991" s="13" t="str">
        <f t="shared" ref="O991" si="4708">IF(D991="","",AVERAGE(K987:K991))</f>
        <v/>
      </c>
      <c r="P991" s="74" t="str">
        <f t="shared" ref="P991" si="4709">IF(D991="","",_xlfn.STDEV.S(K987:K991))</f>
        <v/>
      </c>
      <c r="Q991" s="8" t="str">
        <f t="shared" si="4694"/>
        <v/>
      </c>
      <c r="R991" s="127" t="str">
        <f>IF(K991="","",K991/VLOOKUP('Table 3'!A991,'Table 1'!$A$3:$E$999,5,FALSE))</f>
        <v/>
      </c>
      <c r="S991" s="57" t="s">
        <v>23</v>
      </c>
      <c r="T991" s="51" t="str">
        <f>IF(M991="","",M991/VLOOKUP(A991,'Table 1'!$A$3:$E$999,5,FALSE))</f>
        <v/>
      </c>
    </row>
    <row r="992" spans="1:20" s="139" customFormat="1" x14ac:dyDescent="0.2">
      <c r="A992" s="113"/>
      <c r="B992" s="113"/>
      <c r="C992" s="31" t="str">
        <f>IF(A992="","",LOOKUP(A992,'Table 1'!$A$3:$A$9999,'Table 1'!$I$3:$I$9999))</f>
        <v/>
      </c>
      <c r="D992" s="120"/>
      <c r="E992" s="66" t="s">
        <v>23</v>
      </c>
      <c r="F992" s="79"/>
      <c r="G992" s="70" t="str">
        <f t="shared" si="4687"/>
        <v/>
      </c>
      <c r="H992" s="76" t="str">
        <f t="shared" ref="H992" si="4710">IF(D992="","",AVERAGE(D992:D996))</f>
        <v/>
      </c>
      <c r="I992" s="76" t="str">
        <f t="shared" ref="I992" si="4711">IF(D992="","",_xlfn.STDEV.S(D992:D996))</f>
        <v/>
      </c>
      <c r="J992" s="76" t="str">
        <f t="shared" si="4690"/>
        <v/>
      </c>
      <c r="K992" s="131" t="str">
        <f>IF(D992="","",D992*'Table 2'!D992)</f>
        <v/>
      </c>
      <c r="L992" s="66" t="s">
        <v>23</v>
      </c>
      <c r="M992" s="134" t="str">
        <f>IF(D992="","",F992*'Table 2'!D992)</f>
        <v/>
      </c>
      <c r="N992" s="70" t="str">
        <f t="shared" si="4691"/>
        <v/>
      </c>
      <c r="O992" s="15" t="str">
        <f t="shared" ref="O992" si="4712">IF(D992="","",AVERAGE(K992:K996))</f>
        <v/>
      </c>
      <c r="P992" s="15" t="str">
        <f t="shared" ref="P992" si="4713">IF(D992="","",_xlfn.STDEV.S(K992:K996))</f>
        <v/>
      </c>
      <c r="Q992" s="10" t="str">
        <f t="shared" si="4694"/>
        <v/>
      </c>
      <c r="R992" s="137" t="str">
        <f>IF(K992="","",K992/VLOOKUP('Table 3'!A992,'Table 1'!$A$3:$E$999,5,FALSE))</f>
        <v/>
      </c>
      <c r="S992" s="59" t="s">
        <v>23</v>
      </c>
      <c r="T992" s="53" t="str">
        <f>IF(M992="","",M992/VLOOKUP(A992,'Table 1'!$A$3:$E$999,5,FALSE))</f>
        <v/>
      </c>
    </row>
    <row r="993" spans="1:20" s="139" customFormat="1" x14ac:dyDescent="0.2">
      <c r="A993" s="30" t="str">
        <f t="shared" ref="A993" si="4714">IF(A992="","",A992)</f>
        <v/>
      </c>
      <c r="B993" s="30"/>
      <c r="C993" s="30" t="str">
        <f>IF(A993="","",LOOKUP(A993,'Table 1'!$A$3:$A$9999,'Table 1'!$I$3:$I$9999))</f>
        <v/>
      </c>
      <c r="D993" s="121"/>
      <c r="E993" s="68" t="s">
        <v>23</v>
      </c>
      <c r="F993" s="80"/>
      <c r="G993" s="71" t="str">
        <f t="shared" si="4687"/>
        <v/>
      </c>
      <c r="H993" s="77" t="str">
        <f t="shared" ref="H993" si="4715">IF(D993="","",AVERAGE(D992:D996))</f>
        <v/>
      </c>
      <c r="I993" s="94" t="str">
        <f t="shared" ref="I993" si="4716">IF(D993="","",_xlfn.STDEV.S(D992:D996))</f>
        <v/>
      </c>
      <c r="J993" s="77" t="str">
        <f t="shared" si="4690"/>
        <v/>
      </c>
      <c r="K993" s="132" t="str">
        <f>IF(D993="","",D993*'Table 2'!D993)</f>
        <v/>
      </c>
      <c r="L993" s="68" t="s">
        <v>23</v>
      </c>
      <c r="M993" s="135" t="str">
        <f>IF(D993="","",F993*'Table 2'!D993)</f>
        <v/>
      </c>
      <c r="N993" s="71" t="str">
        <f t="shared" si="4691"/>
        <v/>
      </c>
      <c r="O993" s="14" t="str">
        <f t="shared" ref="O993" si="4717">IF(D993="","",AVERAGE(K992:K996))</f>
        <v/>
      </c>
      <c r="P993" s="73" t="str">
        <f t="shared" ref="P993" si="4718">IF(D993="","",_xlfn.STDEV.S(K992:K996))</f>
        <v/>
      </c>
      <c r="Q993" s="9" t="str">
        <f t="shared" si="4694"/>
        <v/>
      </c>
      <c r="R993" s="126" t="str">
        <f>IF(K993="","",K993/VLOOKUP('Table 3'!A993,'Table 1'!$A$3:$E$999,5,FALSE))</f>
        <v/>
      </c>
      <c r="S993" s="58" t="s">
        <v>23</v>
      </c>
      <c r="T993" s="52" t="str">
        <f>IF(M993="","",M993/VLOOKUP(A993,'Table 1'!$A$3:$E$999,5,FALSE))</f>
        <v/>
      </c>
    </row>
    <row r="994" spans="1:20" s="139" customFormat="1" x14ac:dyDescent="0.2">
      <c r="A994" s="30" t="str">
        <f t="shared" ref="A994" si="4719">IF(A992="","",A992)</f>
        <v/>
      </c>
      <c r="B994" s="30"/>
      <c r="C994" s="30" t="str">
        <f>IF(A994="","",LOOKUP(A994,'Table 1'!$A$3:$A$9999,'Table 1'!$I$3:$I$9999))</f>
        <v/>
      </c>
      <c r="D994" s="121"/>
      <c r="E994" s="68" t="s">
        <v>23</v>
      </c>
      <c r="F994" s="80"/>
      <c r="G994" s="71" t="str">
        <f t="shared" si="4687"/>
        <v/>
      </c>
      <c r="H994" s="77" t="str">
        <f t="shared" ref="H994" si="4720">IF(D994="","",AVERAGE(D992:D996))</f>
        <v/>
      </c>
      <c r="I994" s="94" t="str">
        <f t="shared" ref="I994" si="4721">IF(D994="","",_xlfn.STDEV.S(D992:D996))</f>
        <v/>
      </c>
      <c r="J994" s="77" t="str">
        <f t="shared" si="4690"/>
        <v/>
      </c>
      <c r="K994" s="132" t="str">
        <f>IF(D994="","",D994*'Table 2'!D994)</f>
        <v/>
      </c>
      <c r="L994" s="68" t="s">
        <v>23</v>
      </c>
      <c r="M994" s="135" t="str">
        <f>IF(D994="","",F994*'Table 2'!D994)</f>
        <v/>
      </c>
      <c r="N994" s="71" t="str">
        <f t="shared" si="4691"/>
        <v/>
      </c>
      <c r="O994" s="14" t="str">
        <f t="shared" ref="O994" si="4722">IF(D994="","",AVERAGE(K992:K996))</f>
        <v/>
      </c>
      <c r="P994" s="73" t="str">
        <f t="shared" ref="P994" si="4723">IF(D994="","",_xlfn.STDEV.S(K992:K996))</f>
        <v/>
      </c>
      <c r="Q994" s="9" t="str">
        <f t="shared" si="4694"/>
        <v/>
      </c>
      <c r="R994" s="126" t="str">
        <f>IF(K994="","",K994/VLOOKUP('Table 3'!A994,'Table 1'!$A$3:$E$999,5,FALSE))</f>
        <v/>
      </c>
      <c r="S994" s="58" t="s">
        <v>23</v>
      </c>
      <c r="T994" s="52" t="str">
        <f>IF(M994="","",M994/VLOOKUP(A994,'Table 1'!$A$3:$E$999,5,FALSE))</f>
        <v/>
      </c>
    </row>
    <row r="995" spans="1:20" s="139" customFormat="1" x14ac:dyDescent="0.2">
      <c r="A995" s="30" t="str">
        <f t="shared" ref="A995" si="4724">IF(A992="","",A992)</f>
        <v/>
      </c>
      <c r="B995" s="30"/>
      <c r="C995" s="30" t="str">
        <f>IF(A995="","",LOOKUP(A995,'Table 1'!$A$3:$A$9999,'Table 1'!$I$3:$I$9999))</f>
        <v/>
      </c>
      <c r="D995" s="121"/>
      <c r="E995" s="68" t="s">
        <v>23</v>
      </c>
      <c r="F995" s="80"/>
      <c r="G995" s="71" t="str">
        <f t="shared" si="4687"/>
        <v/>
      </c>
      <c r="H995" s="77" t="str">
        <f t="shared" ref="H995" si="4725">IF(D995="","",AVERAGE(D992:D996))</f>
        <v/>
      </c>
      <c r="I995" s="94" t="str">
        <f t="shared" ref="I995" si="4726">IF(D995="","",_xlfn.STDEV.S(D992:D996))</f>
        <v/>
      </c>
      <c r="J995" s="77" t="str">
        <f t="shared" si="4690"/>
        <v/>
      </c>
      <c r="K995" s="132" t="str">
        <f>IF(D995="","",D995*'Table 2'!D995)</f>
        <v/>
      </c>
      <c r="L995" s="68" t="s">
        <v>23</v>
      </c>
      <c r="M995" s="135" t="str">
        <f>IF(D995="","",F995*'Table 2'!D995)</f>
        <v/>
      </c>
      <c r="N995" s="71" t="str">
        <f t="shared" si="4691"/>
        <v/>
      </c>
      <c r="O995" s="14" t="str">
        <f t="shared" ref="O995" si="4727">IF(D995="","",AVERAGE(K992:K996))</f>
        <v/>
      </c>
      <c r="P995" s="73" t="str">
        <f t="shared" ref="P995" si="4728">IF(D995="","",_xlfn.STDEV.S(K992:K996))</f>
        <v/>
      </c>
      <c r="Q995" s="9" t="str">
        <f t="shared" si="4694"/>
        <v/>
      </c>
      <c r="R995" s="126" t="str">
        <f>IF(K995="","",K995/VLOOKUP('Table 3'!A995,'Table 1'!$A$3:$E$999,5,FALSE))</f>
        <v/>
      </c>
      <c r="S995" s="58" t="s">
        <v>23</v>
      </c>
      <c r="T995" s="52" t="str">
        <f>IF(M995="","",M995/VLOOKUP(A995,'Table 1'!$A$3:$E$999,5,FALSE))</f>
        <v/>
      </c>
    </row>
    <row r="996" spans="1:20" s="139" customFormat="1" ht="16" thickBot="1" x14ac:dyDescent="0.25">
      <c r="A996" s="29" t="str">
        <f t="shared" ref="A996" si="4729">IF(A992="","",A992)</f>
        <v/>
      </c>
      <c r="B996" s="29"/>
      <c r="C996" s="29" t="str">
        <f>IF(A996="","",LOOKUP(A996,'Table 1'!$A$3:$A$9999,'Table 1'!$I$3:$I$9999))</f>
        <v/>
      </c>
      <c r="D996" s="122"/>
      <c r="E996" s="67" t="s">
        <v>23</v>
      </c>
      <c r="F996" s="81"/>
      <c r="G996" s="72" t="str">
        <f t="shared" si="4687"/>
        <v/>
      </c>
      <c r="H996" s="78" t="str">
        <f t="shared" ref="H996" si="4730">IF(D996="","",AVERAGE(D992:D996))</f>
        <v/>
      </c>
      <c r="I996" s="93" t="str">
        <f t="shared" ref="I996" si="4731">IF(D996="","",_xlfn.STDEV.S(D992:D996))</f>
        <v/>
      </c>
      <c r="J996" s="78" t="str">
        <f t="shared" si="4690"/>
        <v/>
      </c>
      <c r="K996" s="133" t="str">
        <f>IF(D996="","",D996*'Table 2'!D996)</f>
        <v/>
      </c>
      <c r="L996" s="67" t="s">
        <v>23</v>
      </c>
      <c r="M996" s="136" t="str">
        <f>IF(D996="","",F996*'Table 2'!D996)</f>
        <v/>
      </c>
      <c r="N996" s="72" t="str">
        <f t="shared" si="4691"/>
        <v/>
      </c>
      <c r="O996" s="13" t="str">
        <f t="shared" ref="O996" si="4732">IF(D996="","",AVERAGE(K992:K996))</f>
        <v/>
      </c>
      <c r="P996" s="74" t="str">
        <f t="shared" ref="P996" si="4733">IF(D996="","",_xlfn.STDEV.S(K992:K996))</f>
        <v/>
      </c>
      <c r="Q996" s="8" t="str">
        <f t="shared" si="4694"/>
        <v/>
      </c>
      <c r="R996" s="127" t="str">
        <f>IF(K996="","",K996/VLOOKUP('Table 3'!A996,'Table 1'!$A$3:$E$999,5,FALSE))</f>
        <v/>
      </c>
      <c r="S996" s="57" t="s">
        <v>23</v>
      </c>
      <c r="T996" s="51" t="str">
        <f>IF(M996="","",M996/VLOOKUP(A996,'Table 1'!$A$3:$E$999,5,FALSE))</f>
        <v/>
      </c>
    </row>
  </sheetData>
  <mergeCells count="3">
    <mergeCell ref="D1:F1"/>
    <mergeCell ref="K1:M1"/>
    <mergeCell ref="R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816"/>
  <sheetViews>
    <sheetView tabSelected="1" workbookViewId="0">
      <selection activeCell="R264" sqref="R264"/>
    </sheetView>
  </sheetViews>
  <sheetFormatPr baseColWidth="10" defaultColWidth="8.83203125" defaultRowHeight="15" x14ac:dyDescent="0.2"/>
  <cols>
    <col min="1" max="1" width="12.1640625" style="64" bestFit="1" customWidth="1"/>
    <col min="2" max="2" width="7.1640625" style="64" customWidth="1"/>
    <col min="3" max="3" width="10.83203125" style="64" customWidth="1"/>
    <col min="4" max="4" width="9.1640625" style="63" bestFit="1" customWidth="1"/>
    <col min="5" max="5" width="2" style="75" bestFit="1" customWidth="1"/>
    <col min="6" max="6" width="6.5" style="63" customWidth="1"/>
    <col min="7" max="9" width="8.83203125" style="63"/>
    <col min="10" max="10" width="9.6640625" style="63" customWidth="1"/>
    <col min="11" max="11" width="8.6640625" style="63" customWidth="1"/>
    <col min="12" max="12" width="2" style="63" bestFit="1" customWidth="1"/>
    <col min="13" max="13" width="6.83203125" style="63" customWidth="1"/>
    <col min="14" max="17" width="8.83203125" style="63"/>
    <col min="18" max="18" width="10.33203125" style="63" bestFit="1" customWidth="1"/>
    <col min="19" max="19" width="2" style="63" bestFit="1" customWidth="1"/>
    <col min="20" max="20" width="7.1640625" style="63" customWidth="1"/>
    <col min="21" max="16384" width="8.83203125" style="63"/>
  </cols>
  <sheetData>
    <row r="1" spans="1:24" ht="16" thickBot="1" x14ac:dyDescent="0.25">
      <c r="A1" s="28" t="s">
        <v>11</v>
      </c>
      <c r="B1" s="33" t="s">
        <v>175</v>
      </c>
      <c r="C1" s="33" t="s">
        <v>20</v>
      </c>
      <c r="D1" s="195" t="s">
        <v>21</v>
      </c>
      <c r="E1" s="196"/>
      <c r="F1" s="196"/>
      <c r="G1" s="102" t="s">
        <v>15</v>
      </c>
      <c r="H1" s="102" t="s">
        <v>16</v>
      </c>
      <c r="I1" s="102" t="s">
        <v>17</v>
      </c>
      <c r="J1" s="102" t="s">
        <v>18</v>
      </c>
      <c r="K1" s="197" t="s">
        <v>24</v>
      </c>
      <c r="L1" s="198"/>
      <c r="M1" s="199"/>
      <c r="N1" s="102" t="s">
        <v>15</v>
      </c>
      <c r="O1" s="102" t="s">
        <v>16</v>
      </c>
      <c r="P1" s="102" t="s">
        <v>17</v>
      </c>
      <c r="Q1" s="103" t="s">
        <v>18</v>
      </c>
      <c r="R1" s="195" t="s">
        <v>22</v>
      </c>
      <c r="S1" s="196"/>
      <c r="T1" s="200"/>
    </row>
    <row r="2" spans="1:24" x14ac:dyDescent="0.2">
      <c r="A2" s="27" t="str">
        <f>'Table 2'!A2</f>
        <v>CIPSTD1</v>
      </c>
      <c r="B2" s="113"/>
      <c r="C2" s="31" t="s">
        <v>130</v>
      </c>
      <c r="D2" s="120">
        <v>0.7</v>
      </c>
      <c r="E2" s="66" t="s">
        <v>23</v>
      </c>
      <c r="F2" s="79">
        <v>0</v>
      </c>
      <c r="G2" s="70">
        <f>(D2-H2)/H2</f>
        <v>3.0472545267186891E-2</v>
      </c>
      <c r="H2" s="76">
        <f>AVERAGE($D$2:$D$11)</f>
        <v>0.6792999999999999</v>
      </c>
      <c r="I2" s="76">
        <f>_xlfn.STDEV.S($D$2:$D$6)</f>
        <v>1.436314728741577E-2</v>
      </c>
      <c r="J2" s="76">
        <f>I2/H2</f>
        <v>2.1144041347586885E-2</v>
      </c>
      <c r="K2" s="131">
        <f>D2*'Table 2'!D2</f>
        <v>538.16</v>
      </c>
      <c r="L2" s="66" t="s">
        <v>23</v>
      </c>
      <c r="M2" s="134">
        <f>F2*'Table 2'!D2</f>
        <v>0</v>
      </c>
      <c r="N2" s="70">
        <f>(K2-O2)/O2</f>
        <v>3.9609978579004036E-2</v>
      </c>
      <c r="O2" s="15">
        <f>AVERAGE($K$2:$K$11)</f>
        <v>517.65566999999999</v>
      </c>
      <c r="P2" s="15">
        <f>_xlfn.STDEV.S($K$2:$K$11)</f>
        <v>14.383966694826848</v>
      </c>
      <c r="Q2" s="10">
        <f>P2/O2</f>
        <v>2.7786746148896327E-2</v>
      </c>
      <c r="R2" s="137">
        <f>K2/'Table 1'!$E$3</f>
        <v>1.0763199999999999</v>
      </c>
      <c r="S2" s="59" t="s">
        <v>23</v>
      </c>
      <c r="T2" s="53">
        <f>M2/500</f>
        <v>0</v>
      </c>
      <c r="U2" s="139"/>
      <c r="V2" s="139"/>
      <c r="W2" s="139"/>
      <c r="X2" s="139"/>
    </row>
    <row r="3" spans="1:24" x14ac:dyDescent="0.2">
      <c r="A3" s="26" t="str">
        <f>A2</f>
        <v>CIPSTD1</v>
      </c>
      <c r="B3" s="30"/>
      <c r="C3" s="30" t="s">
        <v>130</v>
      </c>
      <c r="D3" s="121">
        <v>0.68600000000000005</v>
      </c>
      <c r="E3" s="68" t="s">
        <v>23</v>
      </c>
      <c r="F3" s="80">
        <v>0.01</v>
      </c>
      <c r="G3" s="71">
        <f t="shared" ref="G3:G66" si="0">(D3-H3)/H3</f>
        <v>9.863094361843296E-3</v>
      </c>
      <c r="H3" s="77">
        <f t="shared" ref="H3:H11" si="1">AVERAGE($D$2:$D$11)</f>
        <v>0.6792999999999999</v>
      </c>
      <c r="I3" s="94">
        <f t="shared" ref="I3:I11" si="2">_xlfn.STDEV.S($D$2:$D$6)</f>
        <v>1.436314728741577E-2</v>
      </c>
      <c r="J3" s="77">
        <f t="shared" ref="J3:J66" si="3">I3/H3</f>
        <v>2.1144041347586885E-2</v>
      </c>
      <c r="K3" s="132">
        <f>D3*'Table 2'!D3</f>
        <v>519.09620000000007</v>
      </c>
      <c r="L3" s="68" t="s">
        <v>23</v>
      </c>
      <c r="M3" s="135">
        <f>F3*'Table 2'!D3</f>
        <v>7.5670000000000002</v>
      </c>
      <c r="N3" s="71">
        <f t="shared" ref="N3:N66" si="4">(K3-O3)/O3</f>
        <v>2.7827957530148963E-3</v>
      </c>
      <c r="O3" s="14">
        <f t="shared" ref="O3:O11" si="5">AVERAGE($K$2:$K$11)</f>
        <v>517.65566999999999</v>
      </c>
      <c r="P3" s="73">
        <f t="shared" ref="P3:P11" si="6">_xlfn.STDEV.S($K$2:$K$11)</f>
        <v>14.383966694826848</v>
      </c>
      <c r="Q3" s="9">
        <f t="shared" ref="Q3:Q66" si="7">P3/O3</f>
        <v>2.7786746148896327E-2</v>
      </c>
      <c r="R3" s="126">
        <f>K3/'Table 1'!$E$3</f>
        <v>1.0381924000000002</v>
      </c>
      <c r="S3" s="58" t="s">
        <v>23</v>
      </c>
      <c r="T3" s="52">
        <f t="shared" ref="T3:T66" si="8">M3/500</f>
        <v>1.5134E-2</v>
      </c>
      <c r="U3" s="139"/>
      <c r="V3" s="139"/>
      <c r="W3" s="139"/>
      <c r="X3" s="139"/>
    </row>
    <row r="4" spans="1:24" x14ac:dyDescent="0.2">
      <c r="A4" s="26" t="str">
        <f t="shared" ref="A4:A11" si="9">A3</f>
        <v>CIPSTD1</v>
      </c>
      <c r="B4" s="30"/>
      <c r="C4" s="30" t="s">
        <v>130</v>
      </c>
      <c r="D4" s="121">
        <v>0.68799999999999994</v>
      </c>
      <c r="E4" s="68" t="s">
        <v>23</v>
      </c>
      <c r="F4" s="80">
        <v>0.01</v>
      </c>
      <c r="G4" s="71">
        <f t="shared" si="0"/>
        <v>1.2807301634035099E-2</v>
      </c>
      <c r="H4" s="77">
        <f t="shared" si="1"/>
        <v>0.6792999999999999</v>
      </c>
      <c r="I4" s="94">
        <f t="shared" si="2"/>
        <v>1.436314728741577E-2</v>
      </c>
      <c r="J4" s="77">
        <f t="shared" si="3"/>
        <v>2.1144041347586885E-2</v>
      </c>
      <c r="K4" s="132">
        <f>D4*'Table 2'!D4</f>
        <v>527.55839999999989</v>
      </c>
      <c r="L4" s="68" t="s">
        <v>23</v>
      </c>
      <c r="M4" s="135">
        <f>F4*'Table 2'!D4</f>
        <v>7.6679999999999993</v>
      </c>
      <c r="N4" s="71">
        <f t="shared" si="4"/>
        <v>1.912995563247652E-2</v>
      </c>
      <c r="O4" s="14">
        <f t="shared" si="5"/>
        <v>517.65566999999999</v>
      </c>
      <c r="P4" s="73">
        <f t="shared" si="6"/>
        <v>14.383966694826848</v>
      </c>
      <c r="Q4" s="9">
        <f t="shared" si="7"/>
        <v>2.7786746148896327E-2</v>
      </c>
      <c r="R4" s="126">
        <f>K4/'Table 1'!$E$3</f>
        <v>1.0551167999999997</v>
      </c>
      <c r="S4" s="58" t="s">
        <v>23</v>
      </c>
      <c r="T4" s="52">
        <f t="shared" si="8"/>
        <v>1.5335999999999999E-2</v>
      </c>
      <c r="U4" s="139"/>
      <c r="V4" s="139"/>
      <c r="W4" s="139"/>
      <c r="X4" s="139"/>
    </row>
    <row r="5" spans="1:24" x14ac:dyDescent="0.2">
      <c r="A5" s="26" t="str">
        <f t="shared" si="9"/>
        <v>CIPSTD1</v>
      </c>
      <c r="B5" s="30"/>
      <c r="C5" s="30" t="s">
        <v>130</v>
      </c>
      <c r="D5" s="121">
        <v>0.66700000000000004</v>
      </c>
      <c r="E5" s="68" t="s">
        <v>23</v>
      </c>
      <c r="F5" s="80">
        <v>0.01</v>
      </c>
      <c r="G5" s="71">
        <f t="shared" si="0"/>
        <v>-1.8106874723980374E-2</v>
      </c>
      <c r="H5" s="77">
        <f t="shared" si="1"/>
        <v>0.6792999999999999</v>
      </c>
      <c r="I5" s="94">
        <f t="shared" si="2"/>
        <v>1.436314728741577E-2</v>
      </c>
      <c r="J5" s="77">
        <f t="shared" si="3"/>
        <v>2.1144041347586885E-2</v>
      </c>
      <c r="K5" s="132">
        <f>D5*'Table 2'!D5</f>
        <v>511.78910000000002</v>
      </c>
      <c r="L5" s="68" t="s">
        <v>23</v>
      </c>
      <c r="M5" s="135">
        <f>F5*'Table 2'!D5</f>
        <v>7.673</v>
      </c>
      <c r="N5" s="71">
        <f t="shared" si="4"/>
        <v>-1.1332958064575951E-2</v>
      </c>
      <c r="O5" s="14">
        <f t="shared" si="5"/>
        <v>517.65566999999999</v>
      </c>
      <c r="P5" s="73">
        <f t="shared" si="6"/>
        <v>14.383966694826848</v>
      </c>
      <c r="Q5" s="9">
        <f t="shared" si="7"/>
        <v>2.7786746148896327E-2</v>
      </c>
      <c r="R5" s="126">
        <f>K5/'Table 1'!$E$3</f>
        <v>1.0235782</v>
      </c>
      <c r="S5" s="58" t="s">
        <v>23</v>
      </c>
      <c r="T5" s="52">
        <f t="shared" si="8"/>
        <v>1.5346E-2</v>
      </c>
      <c r="U5" s="139"/>
      <c r="V5" s="139"/>
      <c r="W5" s="139"/>
      <c r="X5" s="139"/>
    </row>
    <row r="6" spans="1:24" x14ac:dyDescent="0.2">
      <c r="A6" s="26" t="str">
        <f t="shared" si="9"/>
        <v>CIPSTD1</v>
      </c>
      <c r="B6" s="30"/>
      <c r="C6" s="30" t="s">
        <v>130</v>
      </c>
      <c r="D6" s="138">
        <v>0.66700000000000004</v>
      </c>
      <c r="E6" s="68" t="s">
        <v>23</v>
      </c>
      <c r="F6" s="80">
        <v>0.01</v>
      </c>
      <c r="G6" s="71">
        <f t="shared" si="0"/>
        <v>-1.8106874723980374E-2</v>
      </c>
      <c r="H6" s="77">
        <f t="shared" si="1"/>
        <v>0.6792999999999999</v>
      </c>
      <c r="I6" s="94">
        <f t="shared" si="2"/>
        <v>1.436314728741577E-2</v>
      </c>
      <c r="J6" s="77">
        <f t="shared" si="3"/>
        <v>2.1144041347586885E-2</v>
      </c>
      <c r="K6" s="132">
        <f>D6*'Table 2'!D6</f>
        <v>506.5865</v>
      </c>
      <c r="L6" s="68" t="s">
        <v>23</v>
      </c>
      <c r="M6" s="135">
        <f>F6*'Table 2'!D6</f>
        <v>7.5949999999999998</v>
      </c>
      <c r="N6" s="71">
        <f t="shared" si="4"/>
        <v>-2.1383268148110857E-2</v>
      </c>
      <c r="O6" s="14">
        <f t="shared" si="5"/>
        <v>517.65566999999999</v>
      </c>
      <c r="P6" s="73">
        <f t="shared" si="6"/>
        <v>14.383966694826848</v>
      </c>
      <c r="Q6" s="9">
        <f t="shared" si="7"/>
        <v>2.7786746148896327E-2</v>
      </c>
      <c r="R6" s="126">
        <f>K6/'Table 1'!$E$3</f>
        <v>1.0131730000000001</v>
      </c>
      <c r="S6" s="58" t="s">
        <v>23</v>
      </c>
      <c r="T6" s="52">
        <f t="shared" si="8"/>
        <v>1.5189999999999999E-2</v>
      </c>
      <c r="U6" s="139"/>
      <c r="V6" s="139"/>
      <c r="W6" s="139"/>
      <c r="X6" s="139"/>
    </row>
    <row r="7" spans="1:24" x14ac:dyDescent="0.2">
      <c r="A7" s="26" t="str">
        <f t="shared" si="9"/>
        <v>CIPSTD1</v>
      </c>
      <c r="B7" s="30"/>
      <c r="C7" s="30" t="s">
        <v>130</v>
      </c>
      <c r="D7" s="138">
        <v>0.67200000000000004</v>
      </c>
      <c r="E7" s="68" t="s">
        <v>23</v>
      </c>
      <c r="F7" s="80">
        <v>0.01</v>
      </c>
      <c r="G7" s="71">
        <f t="shared" si="0"/>
        <v>-1.074635654350046E-2</v>
      </c>
      <c r="H7" s="77">
        <f t="shared" si="1"/>
        <v>0.6792999999999999</v>
      </c>
      <c r="I7" s="94">
        <f t="shared" si="2"/>
        <v>1.436314728741577E-2</v>
      </c>
      <c r="J7" s="77">
        <f t="shared" si="3"/>
        <v>2.1144041347586885E-2</v>
      </c>
      <c r="K7" s="132">
        <f>D7*'Table 2'!D7</f>
        <v>509.30880000000002</v>
      </c>
      <c r="L7" s="68" t="s">
        <v>23</v>
      </c>
      <c r="M7" s="135">
        <f>F7*'Table 2'!D7</f>
        <v>7.5789999999999997</v>
      </c>
      <c r="N7" s="71">
        <f t="shared" si="4"/>
        <v>-1.6124366994763079E-2</v>
      </c>
      <c r="O7" s="14">
        <f t="shared" si="5"/>
        <v>517.65566999999999</v>
      </c>
      <c r="P7" s="73">
        <f t="shared" si="6"/>
        <v>14.383966694826848</v>
      </c>
      <c r="Q7" s="9">
        <f t="shared" si="7"/>
        <v>2.7786746148896327E-2</v>
      </c>
      <c r="R7" s="126">
        <f>K7/'Table 1'!$E$3</f>
        <v>1.0186176</v>
      </c>
      <c r="S7" s="58" t="s">
        <v>23</v>
      </c>
      <c r="T7" s="52">
        <f t="shared" si="8"/>
        <v>1.5158E-2</v>
      </c>
      <c r="U7" s="139"/>
      <c r="V7" s="139"/>
      <c r="W7" s="139"/>
      <c r="X7" s="139"/>
    </row>
    <row r="8" spans="1:24" x14ac:dyDescent="0.2">
      <c r="A8" s="26" t="str">
        <f t="shared" si="9"/>
        <v>CIPSTD1</v>
      </c>
      <c r="B8" s="30"/>
      <c r="C8" s="30" t="s">
        <v>130</v>
      </c>
      <c r="D8" s="121">
        <v>0.66900000000000004</v>
      </c>
      <c r="E8" s="68" t="s">
        <v>23</v>
      </c>
      <c r="F8" s="80">
        <v>0.01</v>
      </c>
      <c r="G8" s="71">
        <f t="shared" si="0"/>
        <v>-1.5162667451788408E-2</v>
      </c>
      <c r="H8" s="77">
        <f t="shared" si="1"/>
        <v>0.6792999999999999</v>
      </c>
      <c r="I8" s="94">
        <f t="shared" si="2"/>
        <v>1.436314728741577E-2</v>
      </c>
      <c r="J8" s="77">
        <f t="shared" si="3"/>
        <v>2.1144041347586885E-2</v>
      </c>
      <c r="K8" s="132">
        <f>D8*'Table 2'!D8</f>
        <v>506.90130000000005</v>
      </c>
      <c r="L8" s="68" t="s">
        <v>23</v>
      </c>
      <c r="M8" s="135">
        <f>F8*'Table 2'!D8</f>
        <v>7.5770000000000008</v>
      </c>
      <c r="N8" s="71">
        <f t="shared" si="4"/>
        <v>-2.0775141900792736E-2</v>
      </c>
      <c r="O8" s="14">
        <f t="shared" si="5"/>
        <v>517.65566999999999</v>
      </c>
      <c r="P8" s="73">
        <f t="shared" si="6"/>
        <v>14.383966694826848</v>
      </c>
      <c r="Q8" s="9">
        <f t="shared" si="7"/>
        <v>2.7786746148896327E-2</v>
      </c>
      <c r="R8" s="126">
        <f>K8/'Table 1'!$E$3</f>
        <v>1.0138026</v>
      </c>
      <c r="S8" s="58" t="s">
        <v>23</v>
      </c>
      <c r="T8" s="52">
        <f t="shared" si="8"/>
        <v>1.5154000000000003E-2</v>
      </c>
      <c r="U8" s="139"/>
      <c r="V8" s="139"/>
      <c r="W8" s="139"/>
      <c r="X8" s="139"/>
    </row>
    <row r="9" spans="1:24" x14ac:dyDescent="0.2">
      <c r="A9" s="26" t="str">
        <f t="shared" si="9"/>
        <v>CIPSTD1</v>
      </c>
      <c r="B9" s="30"/>
      <c r="C9" s="30" t="s">
        <v>130</v>
      </c>
      <c r="D9" s="121">
        <v>0.65400000000000003</v>
      </c>
      <c r="E9" s="68" t="s">
        <v>23</v>
      </c>
      <c r="F9" s="80">
        <v>0.01</v>
      </c>
      <c r="G9" s="71">
        <f t="shared" si="0"/>
        <v>-3.7244221993228147E-2</v>
      </c>
      <c r="H9" s="77">
        <f t="shared" si="1"/>
        <v>0.6792999999999999</v>
      </c>
      <c r="I9" s="94">
        <f t="shared" si="2"/>
        <v>1.436314728741577E-2</v>
      </c>
      <c r="J9" s="77">
        <f t="shared" si="3"/>
        <v>2.1144041347586885E-2</v>
      </c>
      <c r="K9" s="132">
        <f>D9*'Table 2'!D9</f>
        <v>494.42400000000004</v>
      </c>
      <c r="L9" s="68" t="s">
        <v>23</v>
      </c>
      <c r="M9" s="135">
        <f>F9*'Table 2'!D9</f>
        <v>7.5600000000000005</v>
      </c>
      <c r="N9" s="71">
        <f t="shared" si="4"/>
        <v>-4.487861593402416E-2</v>
      </c>
      <c r="O9" s="14">
        <f t="shared" si="5"/>
        <v>517.65566999999999</v>
      </c>
      <c r="P9" s="73">
        <f t="shared" si="6"/>
        <v>14.383966694826848</v>
      </c>
      <c r="Q9" s="9">
        <f t="shared" si="7"/>
        <v>2.7786746148896327E-2</v>
      </c>
      <c r="R9" s="126">
        <f>K9/'Table 1'!$E$3</f>
        <v>0.98884800000000006</v>
      </c>
      <c r="S9" s="58" t="s">
        <v>23</v>
      </c>
      <c r="T9" s="52">
        <f t="shared" si="8"/>
        <v>1.5120000000000001E-2</v>
      </c>
      <c r="U9" s="139"/>
      <c r="V9" s="139"/>
      <c r="W9" s="139"/>
      <c r="X9" s="139"/>
    </row>
    <row r="10" spans="1:24" x14ac:dyDescent="0.2">
      <c r="A10" s="26" t="str">
        <f t="shared" si="9"/>
        <v>CIPSTD1</v>
      </c>
      <c r="B10" s="30"/>
      <c r="C10" s="30" t="s">
        <v>130</v>
      </c>
      <c r="D10" s="121">
        <v>0.68400000000000005</v>
      </c>
      <c r="E10" s="68" t="s">
        <v>23</v>
      </c>
      <c r="F10" s="80">
        <v>0</v>
      </c>
      <c r="G10" s="71">
        <f t="shared" si="0"/>
        <v>6.9188870896513309E-3</v>
      </c>
      <c r="H10" s="77">
        <f t="shared" si="1"/>
        <v>0.6792999999999999</v>
      </c>
      <c r="I10" s="94">
        <f t="shared" si="2"/>
        <v>1.436314728741577E-2</v>
      </c>
      <c r="J10" s="77">
        <f t="shared" si="3"/>
        <v>2.1144041347586885E-2</v>
      </c>
      <c r="K10" s="132">
        <f>D10*'Table 2'!D10</f>
        <v>524.90160000000003</v>
      </c>
      <c r="L10" s="68" t="s">
        <v>23</v>
      </c>
      <c r="M10" s="135">
        <f>F10*'Table 2'!D10</f>
        <v>0</v>
      </c>
      <c r="N10" s="71">
        <f t="shared" si="4"/>
        <v>1.3997586465149786E-2</v>
      </c>
      <c r="O10" s="14">
        <f t="shared" si="5"/>
        <v>517.65566999999999</v>
      </c>
      <c r="P10" s="73">
        <f t="shared" si="6"/>
        <v>14.383966694826848</v>
      </c>
      <c r="Q10" s="9">
        <f t="shared" si="7"/>
        <v>2.7786746148896327E-2</v>
      </c>
      <c r="R10" s="126">
        <f>K10/'Table 1'!$E$3</f>
        <v>1.0498032000000002</v>
      </c>
      <c r="S10" s="58" t="s">
        <v>23</v>
      </c>
      <c r="T10" s="52">
        <f t="shared" si="8"/>
        <v>0</v>
      </c>
      <c r="U10" s="139"/>
      <c r="V10" s="139"/>
      <c r="W10" s="139"/>
      <c r="X10" s="139"/>
    </row>
    <row r="11" spans="1:24" ht="16" thickBot="1" x14ac:dyDescent="0.25">
      <c r="A11" s="26" t="str">
        <f t="shared" si="9"/>
        <v>CIPSTD1</v>
      </c>
      <c r="B11" s="29"/>
      <c r="C11" s="29" t="s">
        <v>130</v>
      </c>
      <c r="D11" s="122">
        <v>0.70599999999999996</v>
      </c>
      <c r="E11" s="67" t="s">
        <v>23</v>
      </c>
      <c r="F11" s="81">
        <v>0</v>
      </c>
      <c r="G11" s="72">
        <f t="shared" si="0"/>
        <v>3.9305167083762783E-2</v>
      </c>
      <c r="H11" s="78">
        <f t="shared" si="1"/>
        <v>0.6792999999999999</v>
      </c>
      <c r="I11" s="93">
        <f t="shared" si="2"/>
        <v>1.436314728741577E-2</v>
      </c>
      <c r="J11" s="78">
        <f t="shared" si="3"/>
        <v>2.1144041347586885E-2</v>
      </c>
      <c r="K11" s="133">
        <f>D11*'Table 2'!D11</f>
        <v>537.83079999999995</v>
      </c>
      <c r="L11" s="67" t="s">
        <v>23</v>
      </c>
      <c r="M11" s="136">
        <f>F11*'Table 2'!D11</f>
        <v>0</v>
      </c>
      <c r="N11" s="72">
        <f t="shared" si="4"/>
        <v>3.8974034612621875E-2</v>
      </c>
      <c r="O11" s="13">
        <f t="shared" si="5"/>
        <v>517.65566999999999</v>
      </c>
      <c r="P11" s="74">
        <f t="shared" si="6"/>
        <v>14.383966694826848</v>
      </c>
      <c r="Q11" s="8">
        <f t="shared" si="7"/>
        <v>2.7786746148896327E-2</v>
      </c>
      <c r="R11" s="127">
        <f>K11/'Table 1'!$E$3</f>
        <v>1.0756615999999999</v>
      </c>
      <c r="S11" s="57" t="s">
        <v>23</v>
      </c>
      <c r="T11" s="51">
        <f t="shared" si="8"/>
        <v>0</v>
      </c>
      <c r="U11" s="139"/>
      <c r="V11" s="139"/>
      <c r="W11" s="139"/>
      <c r="X11" s="139"/>
    </row>
    <row r="12" spans="1:24" x14ac:dyDescent="0.2">
      <c r="A12" s="113" t="s">
        <v>26</v>
      </c>
      <c r="B12" s="113" t="s">
        <v>174</v>
      </c>
      <c r="C12" s="31" t="str">
        <f>'Table 1'!$I$4</f>
        <v>GHA</v>
      </c>
      <c r="D12" s="120">
        <v>0.68100000000000005</v>
      </c>
      <c r="E12" s="66" t="s">
        <v>23</v>
      </c>
      <c r="F12" s="79">
        <v>0.01</v>
      </c>
      <c r="G12" s="70">
        <f t="shared" si="0"/>
        <v>8.8291306221110718E-4</v>
      </c>
      <c r="H12" s="76">
        <f>AVERAGE($D$12:$D$16)</f>
        <v>0.68039926660000005</v>
      </c>
      <c r="I12" s="76">
        <f>_xlfn.STDEV.S($D$12:$D$16)</f>
        <v>9.5412666618681849E-3</v>
      </c>
      <c r="J12" s="76">
        <f t="shared" si="3"/>
        <v>1.4023040779491904E-2</v>
      </c>
      <c r="K12" s="131">
        <f>D12*'Table 2'!D12</f>
        <v>530.5671000000001</v>
      </c>
      <c r="L12" s="66" t="s">
        <v>23</v>
      </c>
      <c r="M12" s="134">
        <f>F12*'Table 2'!D12</f>
        <v>7.7910000000000004</v>
      </c>
      <c r="N12" s="70">
        <f t="shared" si="4"/>
        <v>1.7506830289098215E-2</v>
      </c>
      <c r="O12" s="15">
        <f>AVERAGE($K$12:$K$16)</f>
        <v>521.43836700266002</v>
      </c>
      <c r="P12" s="15">
        <f>IF(D12="","",_xlfn.STDEV.S(K12:K16))</f>
        <v>10.401960315349047</v>
      </c>
      <c r="Q12" s="10">
        <f t="shared" si="7"/>
        <v>1.9948590233476209E-2</v>
      </c>
      <c r="R12" s="137">
        <f>K12/'Table 1'!$E$4</f>
        <v>1.0611342000000001</v>
      </c>
      <c r="S12" s="59" t="s">
        <v>23</v>
      </c>
      <c r="T12" s="53">
        <f t="shared" si="8"/>
        <v>1.5582E-2</v>
      </c>
      <c r="U12" s="139"/>
      <c r="V12" s="139"/>
      <c r="W12" s="139"/>
      <c r="X12" s="139"/>
    </row>
    <row r="13" spans="1:24" x14ac:dyDescent="0.2">
      <c r="A13" s="30" t="str">
        <f>IF(A12="","",A12)</f>
        <v>CIP0001</v>
      </c>
      <c r="B13" s="30" t="str">
        <f>IF(B12="","",B12)</f>
        <v>B</v>
      </c>
      <c r="C13" s="30" t="str">
        <f>'Table 1'!$I$4</f>
        <v>GHA</v>
      </c>
      <c r="D13" s="121">
        <v>0.69599999999999995</v>
      </c>
      <c r="E13" s="68" t="s">
        <v>23</v>
      </c>
      <c r="F13" s="80">
        <v>0.01</v>
      </c>
      <c r="G13" s="71">
        <f t="shared" si="0"/>
        <v>2.2928792204550415E-2</v>
      </c>
      <c r="H13" s="77">
        <f t="shared" ref="H13:H16" si="10">AVERAGE($D$12:$D$16)</f>
        <v>0.68039926660000005</v>
      </c>
      <c r="I13" s="94">
        <f t="shared" ref="I13:I16" si="11">_xlfn.STDEV.S($D$12:$D$16)</f>
        <v>9.5412666618681849E-3</v>
      </c>
      <c r="J13" s="77">
        <f t="shared" si="3"/>
        <v>1.4023040779491904E-2</v>
      </c>
      <c r="K13" s="132">
        <f>D13*'Table 2'!D13</f>
        <v>533.55359999999996</v>
      </c>
      <c r="L13" s="68" t="s">
        <v>23</v>
      </c>
      <c r="M13" s="135">
        <f>F13*'Table 2'!D13</f>
        <v>7.6660000000000004</v>
      </c>
      <c r="N13" s="71">
        <f t="shared" si="4"/>
        <v>2.3234256940050099E-2</v>
      </c>
      <c r="O13" s="14">
        <f t="shared" ref="O13:O16" si="12">AVERAGE($K$12:$K$16)</f>
        <v>521.43836700266002</v>
      </c>
      <c r="P13" s="73">
        <f>IF(D13="","",_xlfn.STDEV.S(K12:K16))</f>
        <v>10.401960315349047</v>
      </c>
      <c r="Q13" s="9">
        <f t="shared" si="7"/>
        <v>1.9948590233476209E-2</v>
      </c>
      <c r="R13" s="126">
        <f>K13/'Table 1'!$E$4</f>
        <v>1.0671071999999999</v>
      </c>
      <c r="S13" s="58" t="s">
        <v>23</v>
      </c>
      <c r="T13" s="52">
        <f t="shared" si="8"/>
        <v>1.5332E-2</v>
      </c>
      <c r="U13" s="139"/>
      <c r="V13" s="139"/>
      <c r="W13" s="139"/>
      <c r="X13" s="139"/>
    </row>
    <row r="14" spans="1:24" x14ac:dyDescent="0.2">
      <c r="A14" s="30" t="str">
        <f>IF(A12="","",A12)</f>
        <v>CIP0001</v>
      </c>
      <c r="B14" s="30" t="str">
        <f>IF(B12="","",B12)</f>
        <v>B</v>
      </c>
      <c r="C14" s="30" t="str">
        <f>'Table 1'!$I$4</f>
        <v>GHA</v>
      </c>
      <c r="D14" s="121">
        <v>0.67959999999999998</v>
      </c>
      <c r="E14" s="68" t="s">
        <v>23</v>
      </c>
      <c r="F14" s="80">
        <v>0.02</v>
      </c>
      <c r="G14" s="71">
        <f t="shared" si="0"/>
        <v>-1.1747023244073412E-3</v>
      </c>
      <c r="H14" s="77">
        <f t="shared" si="10"/>
        <v>0.68039926660000005</v>
      </c>
      <c r="I14" s="94">
        <f t="shared" si="11"/>
        <v>9.5412666618681849E-3</v>
      </c>
      <c r="J14" s="77">
        <f t="shared" si="3"/>
        <v>1.4023040779491904E-2</v>
      </c>
      <c r="K14" s="132">
        <f>D14*'Table 2'!D14</f>
        <v>520.23379999999997</v>
      </c>
      <c r="L14" s="68" t="s">
        <v>23</v>
      </c>
      <c r="M14" s="135">
        <f>F14*'Table 2'!D14</f>
        <v>15.31</v>
      </c>
      <c r="N14" s="71">
        <f t="shared" si="4"/>
        <v>-2.3100851009183548E-3</v>
      </c>
      <c r="O14" s="14">
        <f t="shared" si="12"/>
        <v>521.43836700266002</v>
      </c>
      <c r="P14" s="73">
        <f>IF(D14="","",_xlfn.STDEV.S(K12:K16))</f>
        <v>10.401960315349047</v>
      </c>
      <c r="Q14" s="9">
        <f t="shared" si="7"/>
        <v>1.9948590233476209E-2</v>
      </c>
      <c r="R14" s="126">
        <f>K14/'Table 1'!$E$4</f>
        <v>1.0404675999999999</v>
      </c>
      <c r="S14" s="58" t="s">
        <v>23</v>
      </c>
      <c r="T14" s="52">
        <f t="shared" si="8"/>
        <v>3.0620000000000001E-2</v>
      </c>
      <c r="U14" s="139"/>
      <c r="V14" s="139"/>
      <c r="W14" s="139"/>
      <c r="X14" s="139"/>
    </row>
    <row r="15" spans="1:24" x14ac:dyDescent="0.2">
      <c r="A15" s="30" t="str">
        <f>IF(A12="","",A12)</f>
        <v>CIP0001</v>
      </c>
      <c r="B15" s="30" t="str">
        <f>IF(B12="","",B12)</f>
        <v>B</v>
      </c>
      <c r="C15" s="30" t="str">
        <f>'Table 1'!$I$4</f>
        <v>GHA</v>
      </c>
      <c r="D15" s="121">
        <v>0.67345533300000004</v>
      </c>
      <c r="E15" s="68" t="s">
        <v>23</v>
      </c>
      <c r="F15" s="80">
        <v>0.01</v>
      </c>
      <c r="G15" s="71">
        <f t="shared" si="0"/>
        <v>-1.0205674727868683E-2</v>
      </c>
      <c r="H15" s="77">
        <f t="shared" si="10"/>
        <v>0.68039926660000005</v>
      </c>
      <c r="I15" s="94">
        <f t="shared" si="11"/>
        <v>9.5412666618681849E-3</v>
      </c>
      <c r="J15" s="77">
        <f t="shared" si="3"/>
        <v>1.4023040779491904E-2</v>
      </c>
      <c r="K15" s="132">
        <f>D15*'Table 2'!D15</f>
        <v>511.89339861330006</v>
      </c>
      <c r="L15" s="68" t="s">
        <v>23</v>
      </c>
      <c r="M15" s="135">
        <f>F15*'Table 2'!D15</f>
        <v>7.601</v>
      </c>
      <c r="N15" s="71">
        <f t="shared" si="4"/>
        <v>-1.830507494917661E-2</v>
      </c>
      <c r="O15" s="14">
        <f t="shared" si="12"/>
        <v>521.43836700266002</v>
      </c>
      <c r="P15" s="73">
        <f>IF(D15="","",_xlfn.STDEV.S(K12:K16))</f>
        <v>10.401960315349047</v>
      </c>
      <c r="Q15" s="9">
        <f t="shared" si="7"/>
        <v>1.9948590233476209E-2</v>
      </c>
      <c r="R15" s="126">
        <f>K15/'Table 1'!$E$4</f>
        <v>1.0237867972266002</v>
      </c>
      <c r="S15" s="58" t="s">
        <v>23</v>
      </c>
      <c r="T15" s="52">
        <f t="shared" si="8"/>
        <v>1.5202E-2</v>
      </c>
      <c r="U15" s="139"/>
      <c r="V15" s="139"/>
      <c r="W15" s="139"/>
      <c r="X15" s="139"/>
    </row>
    <row r="16" spans="1:24" ht="16" thickBot="1" x14ac:dyDescent="0.25">
      <c r="A16" s="29" t="str">
        <f>IF(A12="","",A12)</f>
        <v>CIP0001</v>
      </c>
      <c r="B16" s="29" t="str">
        <f>IF(B12="","",B12)</f>
        <v>B</v>
      </c>
      <c r="C16" s="29" t="str">
        <f>'Table 1'!$I$4</f>
        <v>GHA</v>
      </c>
      <c r="D16" s="122">
        <v>0.67194100000000001</v>
      </c>
      <c r="E16" s="67" t="s">
        <v>23</v>
      </c>
      <c r="F16" s="81">
        <v>0.01</v>
      </c>
      <c r="G16" s="72">
        <f t="shared" si="0"/>
        <v>-1.2431328214485822E-2</v>
      </c>
      <c r="H16" s="78">
        <f t="shared" si="10"/>
        <v>0.68039926660000005</v>
      </c>
      <c r="I16" s="93">
        <f t="shared" si="11"/>
        <v>9.5412666618681849E-3</v>
      </c>
      <c r="J16" s="78">
        <f t="shared" si="3"/>
        <v>1.4023040779491904E-2</v>
      </c>
      <c r="K16" s="133">
        <f>D16*'Table 2'!D16</f>
        <v>510.94393639999998</v>
      </c>
      <c r="L16" s="67" t="s">
        <v>23</v>
      </c>
      <c r="M16" s="136">
        <f>F16*'Table 2'!D16</f>
        <v>7.6040000000000001</v>
      </c>
      <c r="N16" s="72">
        <f t="shared" si="4"/>
        <v>-2.012592717905335E-2</v>
      </c>
      <c r="O16" s="13">
        <f t="shared" si="12"/>
        <v>521.43836700266002</v>
      </c>
      <c r="P16" s="74">
        <f>IF(D16="","",_xlfn.STDEV.S(K12:K16))</f>
        <v>10.401960315349047</v>
      </c>
      <c r="Q16" s="8">
        <f t="shared" si="7"/>
        <v>1.9948590233476209E-2</v>
      </c>
      <c r="R16" s="127">
        <f>K16/'Table 1'!$E$4</f>
        <v>1.0218878728</v>
      </c>
      <c r="S16" s="57" t="s">
        <v>23</v>
      </c>
      <c r="T16" s="51">
        <f t="shared" si="8"/>
        <v>1.5208000000000001E-2</v>
      </c>
      <c r="U16" s="139"/>
      <c r="V16" s="139"/>
      <c r="W16" s="139"/>
      <c r="X16" s="139"/>
    </row>
    <row r="17" spans="1:24" ht="16" x14ac:dyDescent="0.2">
      <c r="A17" s="113" t="s">
        <v>26</v>
      </c>
      <c r="B17" s="113" t="s">
        <v>177</v>
      </c>
      <c r="C17" s="31" t="str">
        <f>'Table 1'!$I$4</f>
        <v>GHA</v>
      </c>
      <c r="D17" s="162">
        <v>0.68235299999999999</v>
      </c>
      <c r="E17" s="66" t="s">
        <v>23</v>
      </c>
      <c r="F17" s="79">
        <v>0.01</v>
      </c>
      <c r="G17" s="70">
        <f t="shared" si="0"/>
        <v>1.1587307193541507E-2</v>
      </c>
      <c r="H17" s="172">
        <f>AVERAGE($D$17:$D$21)</f>
        <v>0.67453693333999998</v>
      </c>
      <c r="I17" s="172">
        <f>_xlfn.STDEV.S($D$17:$D$21)</f>
        <v>6.8615628888477141E-3</v>
      </c>
      <c r="J17" s="76">
        <f t="shared" si="3"/>
        <v>1.0172256773061153E-2</v>
      </c>
      <c r="K17" s="131">
        <f>D17*'Table 2'!D17</f>
        <v>524.38828049999995</v>
      </c>
      <c r="L17" s="66" t="s">
        <v>23</v>
      </c>
      <c r="M17" s="134">
        <f>F17*'Table 2'!D17</f>
        <v>7.6850000000000005</v>
      </c>
      <c r="N17" s="70">
        <f t="shared" si="4"/>
        <v>1.3576331377239258E-2</v>
      </c>
      <c r="O17" s="15">
        <f>AVERAGE($K$17:$K$21)</f>
        <v>517.36437036514599</v>
      </c>
      <c r="P17" s="15">
        <f>IF(D17="","",_xlfn.STDEV.S(K17:K21))</f>
        <v>4.6028608402240572</v>
      </c>
      <c r="Q17" s="10">
        <f t="shared" si="7"/>
        <v>8.8967487980964842E-3</v>
      </c>
      <c r="R17" s="137">
        <f>K17/'Table 1'!$E$4</f>
        <v>1.0487765609999999</v>
      </c>
      <c r="S17" s="59" t="s">
        <v>23</v>
      </c>
      <c r="T17" s="53">
        <f t="shared" si="8"/>
        <v>1.5370000000000002E-2</v>
      </c>
      <c r="U17" s="139"/>
      <c r="V17" s="139"/>
      <c r="W17" s="139"/>
      <c r="X17" s="139"/>
    </row>
    <row r="18" spans="1:24" ht="16" x14ac:dyDescent="0.2">
      <c r="A18" s="30" t="str">
        <f>IF(A17="","",A17)</f>
        <v>CIP0001</v>
      </c>
      <c r="B18" s="30" t="str">
        <f>IF(B17="","",B17)</f>
        <v>N</v>
      </c>
      <c r="C18" s="30" t="str">
        <f>'Table 1'!$I$4</f>
        <v>GHA</v>
      </c>
      <c r="D18" s="162">
        <v>0.673288</v>
      </c>
      <c r="E18" s="68" t="s">
        <v>23</v>
      </c>
      <c r="F18" s="80">
        <v>0.01</v>
      </c>
      <c r="G18" s="71">
        <f t="shared" si="0"/>
        <v>-1.8515418182008666E-3</v>
      </c>
      <c r="H18" s="173">
        <f t="shared" ref="H18:H21" si="13">AVERAGE($D$17:$D$21)</f>
        <v>0.67453693333999998</v>
      </c>
      <c r="I18" s="175">
        <f t="shared" ref="I18:I21" si="14">_xlfn.STDEV.S($D$17:$D$21)</f>
        <v>6.8615628888477141E-3</v>
      </c>
      <c r="J18" s="77">
        <f t="shared" si="3"/>
        <v>1.0172256773061153E-2</v>
      </c>
      <c r="K18" s="132">
        <f>D18*'Table 2'!D18</f>
        <v>517.421828</v>
      </c>
      <c r="L18" s="68" t="s">
        <v>23</v>
      </c>
      <c r="M18" s="135">
        <f>F18*'Table 2'!D18</f>
        <v>7.6850000000000005</v>
      </c>
      <c r="N18" s="71">
        <f t="shared" si="4"/>
        <v>1.1105835296208195E-4</v>
      </c>
      <c r="O18" s="14">
        <f t="shared" ref="O18:O21" si="15">AVERAGE($K$17:$K$21)</f>
        <v>517.36437036514599</v>
      </c>
      <c r="P18" s="73">
        <f>IF(D18="","",_xlfn.STDEV.S(K17:K21))</f>
        <v>4.6028608402240572</v>
      </c>
      <c r="Q18" s="9">
        <f t="shared" si="7"/>
        <v>8.8967487980964842E-3</v>
      </c>
      <c r="R18" s="126">
        <f>K18/'Table 1'!$E$4</f>
        <v>1.0348436560000001</v>
      </c>
      <c r="S18" s="58" t="s">
        <v>23</v>
      </c>
      <c r="T18" s="52">
        <f t="shared" si="8"/>
        <v>1.5370000000000002E-2</v>
      </c>
      <c r="U18" s="139"/>
      <c r="V18" s="139"/>
      <c r="W18" s="139"/>
      <c r="X18" s="139"/>
    </row>
    <row r="19" spans="1:24" ht="16" x14ac:dyDescent="0.2">
      <c r="A19" s="30" t="str">
        <f>IF(A17="","",A17)</f>
        <v>CIP0001</v>
      </c>
      <c r="B19" s="30" t="str">
        <f>IF(B17="","",B17)</f>
        <v>N</v>
      </c>
      <c r="C19" s="30" t="str">
        <f>'Table 1'!$I$4</f>
        <v>GHA</v>
      </c>
      <c r="D19" s="162">
        <v>0.66615566670000004</v>
      </c>
      <c r="E19" s="68" t="s">
        <v>23</v>
      </c>
      <c r="F19" s="80">
        <v>0.01</v>
      </c>
      <c r="G19" s="71">
        <f t="shared" si="0"/>
        <v>-1.2425215322902663E-2</v>
      </c>
      <c r="H19" s="173">
        <f t="shared" si="13"/>
        <v>0.67453693333999998</v>
      </c>
      <c r="I19" s="175">
        <f t="shared" si="14"/>
        <v>6.8615628888477141E-3</v>
      </c>
      <c r="J19" s="77">
        <f t="shared" si="3"/>
        <v>1.0172256773061153E-2</v>
      </c>
      <c r="K19" s="132">
        <f>D19*'Table 2'!D19</f>
        <v>516.80356622585998</v>
      </c>
      <c r="L19" s="68" t="s">
        <v>23</v>
      </c>
      <c r="M19" s="135">
        <f>F19*'Table 2'!D19</f>
        <v>7.758</v>
      </c>
      <c r="N19" s="71">
        <f t="shared" si="4"/>
        <v>-1.0839635881578025E-3</v>
      </c>
      <c r="O19" s="14">
        <f t="shared" si="15"/>
        <v>517.36437036514599</v>
      </c>
      <c r="P19" s="73">
        <f>IF(D19="","",_xlfn.STDEV.S(K17:K21))</f>
        <v>4.6028608402240572</v>
      </c>
      <c r="Q19" s="9">
        <f t="shared" si="7"/>
        <v>8.8967487980964842E-3</v>
      </c>
      <c r="R19" s="126">
        <f>K19/'Table 1'!$E$4</f>
        <v>1.03360713245172</v>
      </c>
      <c r="S19" s="58" t="s">
        <v>23</v>
      </c>
      <c r="T19" s="52">
        <f t="shared" si="8"/>
        <v>1.5516E-2</v>
      </c>
      <c r="U19" s="139"/>
      <c r="V19" s="139"/>
      <c r="W19" s="139"/>
      <c r="X19" s="139"/>
    </row>
    <row r="20" spans="1:24" ht="16" x14ac:dyDescent="0.2">
      <c r="A20" s="30" t="str">
        <f>IF(A17="","",A17)</f>
        <v>CIP0001</v>
      </c>
      <c r="B20" s="30" t="str">
        <f>IF(B17="","",B17)</f>
        <v>N</v>
      </c>
      <c r="C20" s="30" t="str">
        <f>'Table 1'!$I$4</f>
        <v>GHA</v>
      </c>
      <c r="D20" s="162">
        <v>0.67025833329999995</v>
      </c>
      <c r="E20" s="68" t="s">
        <v>23</v>
      </c>
      <c r="F20" s="80">
        <v>0</v>
      </c>
      <c r="G20" s="71">
        <f t="shared" si="0"/>
        <v>-6.34301819296142E-3</v>
      </c>
      <c r="H20" s="173">
        <f t="shared" si="13"/>
        <v>0.67453693333999998</v>
      </c>
      <c r="I20" s="175">
        <f t="shared" si="14"/>
        <v>6.8615628888477141E-3</v>
      </c>
      <c r="J20" s="77">
        <f t="shared" si="3"/>
        <v>1.0172256773061153E-2</v>
      </c>
      <c r="K20" s="132">
        <f>D20*'Table 2'!D20</f>
        <v>511.47413414122997</v>
      </c>
      <c r="L20" s="68" t="s">
        <v>23</v>
      </c>
      <c r="M20" s="135">
        <f>F20*'Table 2'!D20</f>
        <v>0</v>
      </c>
      <c r="N20" s="71">
        <f t="shared" si="4"/>
        <v>-1.1385082857095092E-2</v>
      </c>
      <c r="O20" s="14">
        <f t="shared" si="15"/>
        <v>517.36437036514599</v>
      </c>
      <c r="P20" s="73">
        <f>IF(D20="","",_xlfn.STDEV.S(K17:K21))</f>
        <v>4.6028608402240572</v>
      </c>
      <c r="Q20" s="9">
        <f t="shared" si="7"/>
        <v>8.8967487980964842E-3</v>
      </c>
      <c r="R20" s="126">
        <f>K20/'Table 1'!$E$4</f>
        <v>1.02294826828246</v>
      </c>
      <c r="S20" s="58" t="s">
        <v>23</v>
      </c>
      <c r="T20" s="52">
        <f t="shared" si="8"/>
        <v>0</v>
      </c>
      <c r="U20" s="139"/>
      <c r="V20" s="139"/>
      <c r="W20" s="139"/>
      <c r="X20" s="139"/>
    </row>
    <row r="21" spans="1:24" ht="17" thickBot="1" x14ac:dyDescent="0.25">
      <c r="A21" s="29" t="str">
        <f>IF(A17="","",A17)</f>
        <v>CIP0001</v>
      </c>
      <c r="B21" s="29" t="str">
        <f>IF(B17="","",B17)</f>
        <v>N</v>
      </c>
      <c r="C21" s="29" t="str">
        <f>'Table 1'!$I$4</f>
        <v>GHA</v>
      </c>
      <c r="D21" s="163">
        <v>0.68062966670000002</v>
      </c>
      <c r="E21" s="67" t="s">
        <v>23</v>
      </c>
      <c r="F21" s="81">
        <v>0.01</v>
      </c>
      <c r="G21" s="72">
        <f t="shared" si="0"/>
        <v>9.0324681405236085E-3</v>
      </c>
      <c r="H21" s="174">
        <f t="shared" si="13"/>
        <v>0.67453693333999998</v>
      </c>
      <c r="I21" s="176">
        <f t="shared" si="14"/>
        <v>6.8615628888477141E-3</v>
      </c>
      <c r="J21" s="78">
        <f t="shared" si="3"/>
        <v>1.0172256773061153E-2</v>
      </c>
      <c r="K21" s="133">
        <f>D21*'Table 2'!D21</f>
        <v>516.73404295864009</v>
      </c>
      <c r="L21" s="67" t="s">
        <v>23</v>
      </c>
      <c r="M21" s="136">
        <f>F21*'Table 2'!D21</f>
        <v>7.5920000000000005</v>
      </c>
      <c r="N21" s="72">
        <f t="shared" si="4"/>
        <v>-1.2183432849483342E-3</v>
      </c>
      <c r="O21" s="13">
        <f t="shared" si="15"/>
        <v>517.36437036514599</v>
      </c>
      <c r="P21" s="74">
        <f>IF(D21="","",_xlfn.STDEV.S(K17:K21))</f>
        <v>4.6028608402240572</v>
      </c>
      <c r="Q21" s="8">
        <f t="shared" si="7"/>
        <v>8.8967487980964842E-3</v>
      </c>
      <c r="R21" s="127">
        <f>K21/'Table 1'!$E$4</f>
        <v>1.0334680859172802</v>
      </c>
      <c r="S21" s="57" t="s">
        <v>23</v>
      </c>
      <c r="T21" s="51">
        <f t="shared" si="8"/>
        <v>1.5184000000000001E-2</v>
      </c>
      <c r="U21" s="139"/>
      <c r="V21" s="139"/>
      <c r="W21" s="139"/>
      <c r="X21" s="139"/>
    </row>
    <row r="22" spans="1:24" s="139" customFormat="1" x14ac:dyDescent="0.2">
      <c r="A22" s="113" t="s">
        <v>26</v>
      </c>
      <c r="B22" s="113" t="s">
        <v>178</v>
      </c>
      <c r="C22" s="31" t="str">
        <f>'Table 1'!$I$4</f>
        <v>GHA</v>
      </c>
      <c r="D22" s="167">
        <v>0.66500000000000004</v>
      </c>
      <c r="E22" s="66" t="s">
        <v>23</v>
      </c>
      <c r="F22" s="79">
        <v>0.01</v>
      </c>
      <c r="G22" s="70">
        <f t="shared" si="0"/>
        <v>-3.1177156177156298E-2</v>
      </c>
      <c r="H22" s="172">
        <f>AVERAGE($D$22:$D$26)</f>
        <v>0.68640000000000012</v>
      </c>
      <c r="I22" s="172">
        <f>_xlfn.STDEV.S($D$22:$D$26)</f>
        <v>1.6364595931461268E-2</v>
      </c>
      <c r="J22" s="76">
        <f t="shared" si="3"/>
        <v>2.3841194538842168E-2</v>
      </c>
      <c r="K22" s="131">
        <f>D22*'Table 2'!D22</f>
        <v>508.45900000000006</v>
      </c>
      <c r="L22" s="66" t="s">
        <v>23</v>
      </c>
      <c r="M22" s="134">
        <f>F22*'Table 2'!D22</f>
        <v>7.6460000000000008</v>
      </c>
      <c r="N22" s="70">
        <f t="shared" si="4"/>
        <v>-3.6886964637395707E-2</v>
      </c>
      <c r="O22" s="15">
        <f>IF(D22="","",AVERAGE(K22:K26))</f>
        <v>527.93283999999994</v>
      </c>
      <c r="P22" s="15">
        <f>IF(D22="","",_xlfn.STDEV.S(K22:K26))</f>
        <v>13.687282346324219</v>
      </c>
      <c r="Q22" s="10">
        <f t="shared" si="7"/>
        <v>2.592618096332901E-2</v>
      </c>
      <c r="R22" s="137">
        <f>K22/'Table 1'!$E$4</f>
        <v>1.0169180000000002</v>
      </c>
      <c r="S22" s="59" t="s">
        <v>23</v>
      </c>
      <c r="T22" s="53">
        <f t="shared" si="8"/>
        <v>1.5292000000000002E-2</v>
      </c>
    </row>
    <row r="23" spans="1:24" s="139" customFormat="1" x14ac:dyDescent="0.2">
      <c r="A23" s="30" t="str">
        <f>IF(A22="","",A22)</f>
        <v>CIP0001</v>
      </c>
      <c r="B23" s="30" t="str">
        <f>IF(B22="","",B22)</f>
        <v>U</v>
      </c>
      <c r="C23" s="30" t="str">
        <f>'Table 1'!$I$4</f>
        <v>GHA</v>
      </c>
      <c r="D23" s="167">
        <v>0.67600000000000005</v>
      </c>
      <c r="E23" s="68" t="s">
        <v>23</v>
      </c>
      <c r="F23" s="80">
        <v>0.01</v>
      </c>
      <c r="G23" s="71">
        <f t="shared" si="0"/>
        <v>-1.5151515151515259E-2</v>
      </c>
      <c r="H23" s="173">
        <f t="shared" ref="H23:H26" si="16">AVERAGE($D$22:$D$26)</f>
        <v>0.68640000000000012</v>
      </c>
      <c r="I23" s="175">
        <f t="shared" ref="I23:I26" si="17">_xlfn.STDEV.S($D$22:$D$26)</f>
        <v>1.6364595931461268E-2</v>
      </c>
      <c r="J23" s="77">
        <f t="shared" si="3"/>
        <v>2.3841194538842168E-2</v>
      </c>
      <c r="K23" s="132">
        <f>D23*'Table 2'!D23</f>
        <v>523.08879999999999</v>
      </c>
      <c r="L23" s="68" t="s">
        <v>23</v>
      </c>
      <c r="M23" s="135">
        <f>F23*'Table 2'!D23</f>
        <v>7.7379999999999995</v>
      </c>
      <c r="N23" s="71">
        <f t="shared" si="4"/>
        <v>-9.1754852757406618E-3</v>
      </c>
      <c r="O23" s="14">
        <f>IF(D23="","",AVERAGE(K22:K26))</f>
        <v>527.93283999999994</v>
      </c>
      <c r="P23" s="73">
        <f>IF(D23="","",_xlfn.STDEV.S(K22:K26))</f>
        <v>13.687282346324219</v>
      </c>
      <c r="Q23" s="9">
        <f t="shared" si="7"/>
        <v>2.592618096332901E-2</v>
      </c>
      <c r="R23" s="126">
        <f>K23/'Table 1'!$E$4</f>
        <v>1.0461776</v>
      </c>
      <c r="S23" s="58" t="s">
        <v>23</v>
      </c>
      <c r="T23" s="52">
        <f t="shared" si="8"/>
        <v>1.5475999999999998E-2</v>
      </c>
    </row>
    <row r="24" spans="1:24" s="139" customFormat="1" x14ac:dyDescent="0.2">
      <c r="A24" s="30" t="str">
        <f>IF(A22="","",A22)</f>
        <v>CIP0001</v>
      </c>
      <c r="B24" s="30" t="str">
        <f>IF(B22="","",B22)</f>
        <v>U</v>
      </c>
      <c r="C24" s="30" t="str">
        <f>'Table 1'!$I$4</f>
        <v>GHA</v>
      </c>
      <c r="D24" s="167">
        <v>0.70499999999999996</v>
      </c>
      <c r="E24" s="68" t="s">
        <v>23</v>
      </c>
      <c r="F24" s="80">
        <v>0</v>
      </c>
      <c r="G24" s="71">
        <f t="shared" si="0"/>
        <v>2.7097902097901857E-2</v>
      </c>
      <c r="H24" s="173">
        <f t="shared" si="16"/>
        <v>0.68640000000000012</v>
      </c>
      <c r="I24" s="175">
        <f t="shared" si="17"/>
        <v>1.6364595931461268E-2</v>
      </c>
      <c r="J24" s="77">
        <f t="shared" si="3"/>
        <v>2.3841194538842168E-2</v>
      </c>
      <c r="K24" s="132">
        <f>D24*'Table 2'!D24</f>
        <v>538.197</v>
      </c>
      <c r="L24" s="68" t="s">
        <v>23</v>
      </c>
      <c r="M24" s="135">
        <f>F24*'Table 2'!D24</f>
        <v>0</v>
      </c>
      <c r="N24" s="71">
        <f t="shared" si="4"/>
        <v>1.9442169954799672E-2</v>
      </c>
      <c r="O24" s="14">
        <f>IF(D24="","",AVERAGE(K22:K26))</f>
        <v>527.93283999999994</v>
      </c>
      <c r="P24" s="73">
        <f>IF(D24="","",_xlfn.STDEV.S(K22:K26))</f>
        <v>13.687282346324219</v>
      </c>
      <c r="Q24" s="9">
        <f t="shared" si="7"/>
        <v>2.592618096332901E-2</v>
      </c>
      <c r="R24" s="126">
        <f>K24/'Table 1'!$E$4</f>
        <v>1.0763940000000001</v>
      </c>
      <c r="S24" s="58" t="s">
        <v>23</v>
      </c>
      <c r="T24" s="52">
        <f t="shared" si="8"/>
        <v>0</v>
      </c>
    </row>
    <row r="25" spans="1:24" s="139" customFormat="1" x14ac:dyDescent="0.2">
      <c r="A25" s="30" t="str">
        <f>IF(A22="","",A22)</f>
        <v>CIP0001</v>
      </c>
      <c r="B25" s="30" t="str">
        <f>IF(B22="","",B22)</f>
        <v>U</v>
      </c>
      <c r="C25" s="30" t="str">
        <f>'Table 1'!$I$4</f>
        <v>GHA</v>
      </c>
      <c r="D25" s="167">
        <v>0.69899999999999995</v>
      </c>
      <c r="E25" s="68" t="s">
        <v>23</v>
      </c>
      <c r="F25" s="80">
        <v>0.01</v>
      </c>
      <c r="G25" s="71">
        <f t="shared" si="0"/>
        <v>1.835664335664311E-2</v>
      </c>
      <c r="H25" s="173">
        <f t="shared" si="16"/>
        <v>0.68640000000000012</v>
      </c>
      <c r="I25" s="175">
        <f t="shared" si="17"/>
        <v>1.6364595931461268E-2</v>
      </c>
      <c r="J25" s="77">
        <f t="shared" si="3"/>
        <v>2.3841194538842168E-2</v>
      </c>
      <c r="K25" s="132">
        <f>D25*'Table 2'!D25</f>
        <v>543.40259999999989</v>
      </c>
      <c r="L25" s="68" t="s">
        <v>23</v>
      </c>
      <c r="M25" s="135">
        <f>F25*'Table 2'!D25</f>
        <v>7.774</v>
      </c>
      <c r="N25" s="71">
        <f t="shared" si="4"/>
        <v>2.930251506990918E-2</v>
      </c>
      <c r="O25" s="14">
        <f>IF(D25="","",AVERAGE(K22:K26))</f>
        <v>527.93283999999994</v>
      </c>
      <c r="P25" s="73">
        <f>IF(D25="","",_xlfn.STDEV.S(K22:K26))</f>
        <v>13.687282346324219</v>
      </c>
      <c r="Q25" s="9">
        <f t="shared" si="7"/>
        <v>2.592618096332901E-2</v>
      </c>
      <c r="R25" s="126">
        <f>K25/'Table 1'!$E$4</f>
        <v>1.0868051999999997</v>
      </c>
      <c r="S25" s="58" t="s">
        <v>23</v>
      </c>
      <c r="T25" s="52">
        <f t="shared" si="8"/>
        <v>1.5547999999999999E-2</v>
      </c>
    </row>
    <row r="26" spans="1:24" s="139" customFormat="1" ht="16" thickBot="1" x14ac:dyDescent="0.25">
      <c r="A26" s="29" t="str">
        <f>IF(A22="","",A22)</f>
        <v>CIP0001</v>
      </c>
      <c r="B26" s="29" t="str">
        <f>IF(B22="","",B22)</f>
        <v>U</v>
      </c>
      <c r="C26" s="29" t="str">
        <f>'Table 1'!$I$4</f>
        <v>GHA</v>
      </c>
      <c r="D26" s="168">
        <v>0.68700000000000006</v>
      </c>
      <c r="E26" s="67" t="s">
        <v>23</v>
      </c>
      <c r="F26" s="81">
        <v>0.01</v>
      </c>
      <c r="G26" s="72">
        <f t="shared" si="0"/>
        <v>8.7412587412577774E-4</v>
      </c>
      <c r="H26" s="174">
        <f t="shared" si="16"/>
        <v>0.68640000000000012</v>
      </c>
      <c r="I26" s="176">
        <f t="shared" si="17"/>
        <v>1.6364595931461268E-2</v>
      </c>
      <c r="J26" s="78">
        <f t="shared" si="3"/>
        <v>2.3841194538842168E-2</v>
      </c>
      <c r="K26" s="133">
        <f>D26*'Table 2'!D26</f>
        <v>526.51679999999999</v>
      </c>
      <c r="L26" s="67" t="s">
        <v>23</v>
      </c>
      <c r="M26" s="136">
        <f>F26*'Table 2'!D26</f>
        <v>7.6639999999999997</v>
      </c>
      <c r="N26" s="72">
        <f t="shared" si="4"/>
        <v>-2.682235111572057E-3</v>
      </c>
      <c r="O26" s="13">
        <f>IF(D26="","",AVERAGE(K22:K26))</f>
        <v>527.93283999999994</v>
      </c>
      <c r="P26" s="74">
        <f>IF(D26="","",_xlfn.STDEV.S(K22:K26))</f>
        <v>13.687282346324219</v>
      </c>
      <c r="Q26" s="8">
        <f t="shared" si="7"/>
        <v>2.592618096332901E-2</v>
      </c>
      <c r="R26" s="127">
        <f>K26/'Table 1'!$E$4</f>
        <v>1.0530336</v>
      </c>
      <c r="S26" s="57" t="s">
        <v>23</v>
      </c>
      <c r="T26" s="51">
        <f t="shared" si="8"/>
        <v>1.5328E-2</v>
      </c>
    </row>
    <row r="27" spans="1:24" s="139" customFormat="1" ht="16" x14ac:dyDescent="0.2">
      <c r="A27" s="113" t="s">
        <v>36</v>
      </c>
      <c r="B27" s="113"/>
      <c r="C27" s="31" t="str">
        <f>'Table 1'!$I$5</f>
        <v>HAI</v>
      </c>
      <c r="D27" s="162">
        <v>0.69403599999999999</v>
      </c>
      <c r="E27" s="66" t="s">
        <v>23</v>
      </c>
      <c r="F27" s="79">
        <v>0.02</v>
      </c>
      <c r="G27" s="70">
        <f t="shared" si="0"/>
        <v>1.3352686924167816E-2</v>
      </c>
      <c r="H27" s="172">
        <f>AVERAGE($D$27:$D$31)</f>
        <v>0.68489086667999999</v>
      </c>
      <c r="I27" s="76">
        <f>_xlfn.STDEV.S($D$27:$D$31)</f>
        <v>1.8433736778665388E-2</v>
      </c>
      <c r="J27" s="76">
        <f t="shared" si="3"/>
        <v>2.6914852680139684E-2</v>
      </c>
      <c r="K27" s="131">
        <f>D27*'Table 2'!D27</f>
        <v>514.35007959999996</v>
      </c>
      <c r="L27" s="66" t="s">
        <v>23</v>
      </c>
      <c r="M27" s="134">
        <f>F27*'Table 2'!D27</f>
        <v>14.822000000000001</v>
      </c>
      <c r="N27" s="70">
        <f t="shared" si="4"/>
        <v>3.0533372482297164E-2</v>
      </c>
      <c r="O27" s="15">
        <f>IF(D27="","",AVERAGE(K27:K31))</f>
        <v>499.11055122946601</v>
      </c>
      <c r="P27" s="15">
        <f>IF(D27="","",_xlfn.STDEV.S(K27:K31))</f>
        <v>14.54225391090514</v>
      </c>
      <c r="Q27" s="10">
        <f t="shared" si="7"/>
        <v>2.913633838251466E-2</v>
      </c>
      <c r="R27" s="137">
        <f>K27/'Table 1'!$E$5</f>
        <v>1.0287001592</v>
      </c>
      <c r="S27" s="59" t="s">
        <v>23</v>
      </c>
      <c r="T27" s="53">
        <f t="shared" si="8"/>
        <v>2.9644E-2</v>
      </c>
    </row>
    <row r="28" spans="1:24" s="139" customFormat="1" ht="16" x14ac:dyDescent="0.2">
      <c r="A28" s="30" t="str">
        <f t="shared" ref="A28" si="18">IF(A27="","",A27)</f>
        <v>CIP0002</v>
      </c>
      <c r="B28" s="30"/>
      <c r="C28" s="30" t="str">
        <f>'Table 1'!$I$5</f>
        <v>HAI</v>
      </c>
      <c r="D28" s="162">
        <v>0.70169266669999997</v>
      </c>
      <c r="E28" s="68" t="s">
        <v>23</v>
      </c>
      <c r="F28" s="80">
        <v>0.01</v>
      </c>
      <c r="G28" s="71">
        <f t="shared" si="0"/>
        <v>2.453208363172734E-2</v>
      </c>
      <c r="H28" s="173">
        <f t="shared" ref="H28:H31" si="19">AVERAGE($D$27:$D$31)</f>
        <v>0.68489086667999999</v>
      </c>
      <c r="I28" s="94">
        <f t="shared" ref="I28:I31" si="20">_xlfn.STDEV.S($D$27:$D$31)</f>
        <v>1.8433736778665388E-2</v>
      </c>
      <c r="J28" s="77">
        <f t="shared" si="3"/>
        <v>2.6914852680139684E-2</v>
      </c>
      <c r="K28" s="132">
        <f>D28*'Table 2'!D28</f>
        <v>509.84989162421999</v>
      </c>
      <c r="L28" s="68" t="s">
        <v>23</v>
      </c>
      <c r="M28" s="135">
        <f>F28*'Table 2'!D28</f>
        <v>7.266</v>
      </c>
      <c r="N28" s="71">
        <f t="shared" si="4"/>
        <v>2.1516957251854551E-2</v>
      </c>
      <c r="O28" s="14">
        <f>IF(D28="","",AVERAGE(K27:K31))</f>
        <v>499.11055122946601</v>
      </c>
      <c r="P28" s="73">
        <f>IF(D28="","",_xlfn.STDEV.S(K27:K31))</f>
        <v>14.54225391090514</v>
      </c>
      <c r="Q28" s="9">
        <f t="shared" si="7"/>
        <v>2.913633838251466E-2</v>
      </c>
      <c r="R28" s="126">
        <f>K28/'Table 1'!$E$5</f>
        <v>1.01969978324844</v>
      </c>
      <c r="S28" s="58" t="s">
        <v>23</v>
      </c>
      <c r="T28" s="52">
        <f t="shared" si="8"/>
        <v>1.4532E-2</v>
      </c>
    </row>
    <row r="29" spans="1:24" s="139" customFormat="1" ht="16" x14ac:dyDescent="0.2">
      <c r="A29" s="30" t="str">
        <f t="shared" ref="A29" si="21">IF(A27="","",A27)</f>
        <v>CIP0002</v>
      </c>
      <c r="B29" s="30"/>
      <c r="C29" s="30" t="str">
        <f>'Table 1'!$I$5</f>
        <v>HAI</v>
      </c>
      <c r="D29" s="162">
        <v>0.66562666670000004</v>
      </c>
      <c r="E29" s="68" t="s">
        <v>23</v>
      </c>
      <c r="F29" s="80">
        <v>0</v>
      </c>
      <c r="G29" s="71">
        <f t="shared" si="0"/>
        <v>-2.8127400900208998E-2</v>
      </c>
      <c r="H29" s="173">
        <f t="shared" si="19"/>
        <v>0.68489086667999999</v>
      </c>
      <c r="I29" s="94">
        <f t="shared" si="20"/>
        <v>1.8433736778665388E-2</v>
      </c>
      <c r="J29" s="77">
        <f t="shared" si="3"/>
        <v>2.6914852680139684E-2</v>
      </c>
      <c r="K29" s="132">
        <f>D29*'Table 2'!D29</f>
        <v>500.61781602507006</v>
      </c>
      <c r="L29" s="68" t="s">
        <v>23</v>
      </c>
      <c r="M29" s="135">
        <f>F29*'Table 2'!D29</f>
        <v>0</v>
      </c>
      <c r="N29" s="71">
        <f t="shared" si="4"/>
        <v>3.0199016868931697E-3</v>
      </c>
      <c r="O29" s="14">
        <f>IF(D29="","",AVERAGE(K27:K31))</f>
        <v>499.11055122946601</v>
      </c>
      <c r="P29" s="73">
        <f>IF(D29="","",_xlfn.STDEV.S(K27:K31))</f>
        <v>14.54225391090514</v>
      </c>
      <c r="Q29" s="9">
        <f t="shared" si="7"/>
        <v>2.913633838251466E-2</v>
      </c>
      <c r="R29" s="126">
        <f>K29/'Table 1'!$E$5</f>
        <v>1.0012356320501401</v>
      </c>
      <c r="S29" s="58" t="s">
        <v>23</v>
      </c>
      <c r="T29" s="52">
        <f t="shared" si="8"/>
        <v>0</v>
      </c>
    </row>
    <row r="30" spans="1:24" s="139" customFormat="1" ht="16" x14ac:dyDescent="0.2">
      <c r="A30" s="30" t="str">
        <f t="shared" ref="A30" si="22">IF(A27="","",A27)</f>
        <v>CIP0002</v>
      </c>
      <c r="B30" s="30"/>
      <c r="C30" s="30" t="str">
        <f>'Table 1'!$I$5</f>
        <v>HAI</v>
      </c>
      <c r="D30" s="162">
        <v>0.6988676667</v>
      </c>
      <c r="E30" s="68" t="s">
        <v>23</v>
      </c>
      <c r="F30" s="80">
        <v>0.01</v>
      </c>
      <c r="G30" s="71">
        <f t="shared" si="0"/>
        <v>2.0407338891453436E-2</v>
      </c>
      <c r="H30" s="173">
        <f t="shared" si="19"/>
        <v>0.68489086667999999</v>
      </c>
      <c r="I30" s="94">
        <f t="shared" si="20"/>
        <v>1.8433736778665388E-2</v>
      </c>
      <c r="J30" s="77">
        <f t="shared" si="3"/>
        <v>2.6914852680139684E-2</v>
      </c>
      <c r="K30" s="132">
        <f>D30*'Table 2'!D30</f>
        <v>477.67605018945</v>
      </c>
      <c r="L30" s="68" t="s">
        <v>23</v>
      </c>
      <c r="M30" s="135">
        <f>F30*'Table 2'!D30</f>
        <v>6.835</v>
      </c>
      <c r="N30" s="71">
        <f t="shared" si="4"/>
        <v>-4.2945397542119894E-2</v>
      </c>
      <c r="O30" s="14">
        <f>IF(D30="","",AVERAGE(K27:K31))</f>
        <v>499.11055122946601</v>
      </c>
      <c r="P30" s="73">
        <f>IF(D30="","",_xlfn.STDEV.S(K27:K31))</f>
        <v>14.54225391090514</v>
      </c>
      <c r="Q30" s="9">
        <f t="shared" si="7"/>
        <v>2.913633838251466E-2</v>
      </c>
      <c r="R30" s="126">
        <f>K30/'Table 1'!$E$5</f>
        <v>0.95535210037889995</v>
      </c>
      <c r="S30" s="58" t="s">
        <v>23</v>
      </c>
      <c r="T30" s="52">
        <f t="shared" si="8"/>
        <v>1.367E-2</v>
      </c>
    </row>
    <row r="31" spans="1:24" s="139" customFormat="1" ht="17" thickBot="1" x14ac:dyDescent="0.25">
      <c r="A31" s="29" t="str">
        <f t="shared" ref="A31" si="23">IF(A27="","",A27)</f>
        <v>CIP0002</v>
      </c>
      <c r="B31" s="29"/>
      <c r="C31" s="29" t="str">
        <f>'Table 1'!$I$5</f>
        <v>HAI</v>
      </c>
      <c r="D31" s="163">
        <v>0.66423133329999995</v>
      </c>
      <c r="E31" s="67" t="s">
        <v>23</v>
      </c>
      <c r="F31" s="81">
        <v>0.01</v>
      </c>
      <c r="G31" s="72">
        <f t="shared" si="0"/>
        <v>-3.0164708547139592E-2</v>
      </c>
      <c r="H31" s="174">
        <f t="shared" si="19"/>
        <v>0.68489086667999999</v>
      </c>
      <c r="I31" s="93">
        <f t="shared" si="20"/>
        <v>1.8433736778665388E-2</v>
      </c>
      <c r="J31" s="78">
        <f t="shared" si="3"/>
        <v>2.6914852680139684E-2</v>
      </c>
      <c r="K31" s="133">
        <f>D31*'Table 2'!D31</f>
        <v>493.05891870858994</v>
      </c>
      <c r="L31" s="67" t="s">
        <v>23</v>
      </c>
      <c r="M31" s="136">
        <f>F31*'Table 2'!D31</f>
        <v>7.423</v>
      </c>
      <c r="N31" s="72">
        <f t="shared" si="4"/>
        <v>-1.2124833878925215E-2</v>
      </c>
      <c r="O31" s="13">
        <f>IF(D31="","",AVERAGE(K27:K31))</f>
        <v>499.11055122946601</v>
      </c>
      <c r="P31" s="74">
        <f>IF(D31="","",_xlfn.STDEV.S(K27:K31))</f>
        <v>14.54225391090514</v>
      </c>
      <c r="Q31" s="8">
        <f t="shared" si="7"/>
        <v>2.913633838251466E-2</v>
      </c>
      <c r="R31" s="127">
        <f>K31/'Table 1'!$E$5</f>
        <v>0.98611783741717984</v>
      </c>
      <c r="S31" s="57" t="s">
        <v>23</v>
      </c>
      <c r="T31" s="51">
        <f t="shared" si="8"/>
        <v>1.4846E-2</v>
      </c>
    </row>
    <row r="32" spans="1:24" s="139" customFormat="1" ht="16" x14ac:dyDescent="0.2">
      <c r="A32" s="113" t="s">
        <v>42</v>
      </c>
      <c r="B32" s="113" t="s">
        <v>179</v>
      </c>
      <c r="C32" s="31" t="str">
        <f>'Table 1'!$I$6</f>
        <v>HAI</v>
      </c>
      <c r="D32" s="162">
        <v>0.66228533329999995</v>
      </c>
      <c r="E32" s="66" t="s">
        <v>23</v>
      </c>
      <c r="F32" s="79">
        <v>0.01</v>
      </c>
      <c r="G32" s="70">
        <f t="shared" si="0"/>
        <v>7.219555183477366E-3</v>
      </c>
      <c r="H32" s="172">
        <f>AVERAGE($D$32:$D$36)</f>
        <v>0.65753819997999996</v>
      </c>
      <c r="I32" s="76">
        <f>_xlfn.STDEV.S($D$32:$D$36)</f>
        <v>4.7968350050086725E-3</v>
      </c>
      <c r="J32" s="76">
        <f t="shared" si="3"/>
        <v>7.2951427082937172E-3</v>
      </c>
      <c r="K32" s="131">
        <f>D32*'Table 2'!D32</f>
        <v>522.27821384037998</v>
      </c>
      <c r="L32" s="66" t="s">
        <v>23</v>
      </c>
      <c r="M32" s="134">
        <f>F32*'Table 2'!D32</f>
        <v>7.8860000000000001</v>
      </c>
      <c r="N32" s="70">
        <f t="shared" si="4"/>
        <v>4.3106080371583489E-3</v>
      </c>
      <c r="O32" s="15">
        <f t="shared" ref="O32" si="24">IF(D32="","",AVERAGE(K32:K36))</f>
        <v>520.03654015078996</v>
      </c>
      <c r="P32" s="15">
        <f t="shared" ref="P32" si="25">IF(D32="","",_xlfn.STDEV.S(K32:K36))</f>
        <v>8.154805643804961</v>
      </c>
      <c r="Q32" s="10">
        <f t="shared" si="7"/>
        <v>1.568121663420111E-2</v>
      </c>
      <c r="R32" s="137">
        <f>K32/'Table 1'!$E$6</f>
        <v>1.04455642768076</v>
      </c>
      <c r="S32" s="59" t="s">
        <v>23</v>
      </c>
      <c r="T32" s="53">
        <f t="shared" si="8"/>
        <v>1.5772000000000001E-2</v>
      </c>
    </row>
    <row r="33" spans="1:20" s="139" customFormat="1" ht="16" x14ac:dyDescent="0.2">
      <c r="A33" s="30" t="str">
        <f t="shared" ref="A33:B33" si="26">IF(A32="","",A32)</f>
        <v>CIP0003</v>
      </c>
      <c r="B33" s="30" t="str">
        <f t="shared" si="26"/>
        <v>A</v>
      </c>
      <c r="C33" s="30" t="str">
        <f>'Table 1'!$I$6</f>
        <v>HAI</v>
      </c>
      <c r="D33" s="162">
        <v>0.65329899999999996</v>
      </c>
      <c r="E33" s="68" t="s">
        <v>23</v>
      </c>
      <c r="F33" s="80">
        <v>0.01</v>
      </c>
      <c r="G33" s="71">
        <f t="shared" si="0"/>
        <v>-6.4470778733903807E-3</v>
      </c>
      <c r="H33" s="173">
        <f t="shared" ref="H33:H36" si="27">AVERAGE($D$32:$D$36)</f>
        <v>0.65753819997999996</v>
      </c>
      <c r="I33" s="94">
        <f t="shared" ref="I33:I36" si="28">_xlfn.STDEV.S($D$32:$D$36)</f>
        <v>4.7968350050086725E-3</v>
      </c>
      <c r="J33" s="77">
        <f t="shared" si="3"/>
        <v>7.2951427082937172E-3</v>
      </c>
      <c r="K33" s="132">
        <f>D33*'Table 2'!D33</f>
        <v>508.0706323</v>
      </c>
      <c r="L33" s="68" t="s">
        <v>23</v>
      </c>
      <c r="M33" s="135">
        <f>F33*'Table 2'!D33</f>
        <v>7.777000000000001</v>
      </c>
      <c r="N33" s="71">
        <f t="shared" si="4"/>
        <v>-2.3009744367809851E-2</v>
      </c>
      <c r="O33" s="14">
        <f t="shared" ref="O33" si="29">IF(D33="","",AVERAGE(K32:K36))</f>
        <v>520.03654015078996</v>
      </c>
      <c r="P33" s="73">
        <f t="shared" ref="P33" si="30">IF(D33="","",_xlfn.STDEV.S(K32:K36))</f>
        <v>8.154805643804961</v>
      </c>
      <c r="Q33" s="9">
        <f t="shared" si="7"/>
        <v>1.568121663420111E-2</v>
      </c>
      <c r="R33" s="126">
        <f>K33/'Table 1'!$E$6</f>
        <v>1.0161412646000001</v>
      </c>
      <c r="S33" s="58" t="s">
        <v>23</v>
      </c>
      <c r="T33" s="52">
        <f t="shared" si="8"/>
        <v>1.5554000000000002E-2</v>
      </c>
    </row>
    <row r="34" spans="1:20" s="139" customFormat="1" ht="16" x14ac:dyDescent="0.2">
      <c r="A34" s="30" t="str">
        <f t="shared" ref="A34:B34" si="31">IF(A32="","",A32)</f>
        <v>CIP0003</v>
      </c>
      <c r="B34" s="30" t="str">
        <f t="shared" si="31"/>
        <v>A</v>
      </c>
      <c r="C34" s="30" t="str">
        <f>'Table 1'!$I$6</f>
        <v>HAI</v>
      </c>
      <c r="D34" s="162">
        <v>0.65525733330000002</v>
      </c>
      <c r="E34" s="68" t="s">
        <v>23</v>
      </c>
      <c r="F34" s="80">
        <v>0.01</v>
      </c>
      <c r="G34" s="71">
        <f t="shared" si="0"/>
        <v>-3.468797219795464E-3</v>
      </c>
      <c r="H34" s="173">
        <f t="shared" si="27"/>
        <v>0.65753819997999996</v>
      </c>
      <c r="I34" s="94">
        <f t="shared" si="28"/>
        <v>4.7968350050086725E-3</v>
      </c>
      <c r="J34" s="77">
        <f t="shared" si="3"/>
        <v>7.2951427082937172E-3</v>
      </c>
      <c r="K34" s="132">
        <f>D34*'Table 2'!D34</f>
        <v>519.22591090692003</v>
      </c>
      <c r="L34" s="68" t="s">
        <v>23</v>
      </c>
      <c r="M34" s="135">
        <f>F34*'Table 2'!D34</f>
        <v>7.9240000000000004</v>
      </c>
      <c r="N34" s="71">
        <f t="shared" si="4"/>
        <v>-1.5587928564305795E-3</v>
      </c>
      <c r="O34" s="14">
        <f t="shared" ref="O34" si="32">IF(D34="","",AVERAGE(K32:K36))</f>
        <v>520.03654015078996</v>
      </c>
      <c r="P34" s="73">
        <f t="shared" ref="P34" si="33">IF(D34="","",_xlfn.STDEV.S(K32:K36))</f>
        <v>8.154805643804961</v>
      </c>
      <c r="Q34" s="9">
        <f t="shared" si="7"/>
        <v>1.568121663420111E-2</v>
      </c>
      <c r="R34" s="126">
        <f>K34/'Table 1'!$E$6</f>
        <v>1.0384518218138401</v>
      </c>
      <c r="S34" s="58" t="s">
        <v>23</v>
      </c>
      <c r="T34" s="52">
        <f t="shared" si="8"/>
        <v>1.5848000000000001E-2</v>
      </c>
    </row>
    <row r="35" spans="1:20" s="139" customFormat="1" ht="16" x14ac:dyDescent="0.2">
      <c r="A35" s="30" t="str">
        <f t="shared" ref="A35:B35" si="34">IF(A32="","",A32)</f>
        <v>CIP0003</v>
      </c>
      <c r="B35" s="30" t="str">
        <f t="shared" si="34"/>
        <v>A</v>
      </c>
      <c r="C35" s="30" t="str">
        <f>'Table 1'!$I$6</f>
        <v>HAI</v>
      </c>
      <c r="D35" s="162">
        <v>0.66315533329999998</v>
      </c>
      <c r="E35" s="68" t="s">
        <v>23</v>
      </c>
      <c r="F35" s="80">
        <v>0.01</v>
      </c>
      <c r="G35" s="71">
        <f t="shared" si="0"/>
        <v>8.5426722282764354E-3</v>
      </c>
      <c r="H35" s="173">
        <f t="shared" si="27"/>
        <v>0.65753819997999996</v>
      </c>
      <c r="I35" s="94">
        <f>_xlfn.STDEV.S($D$32:$D$36)</f>
        <v>4.7968350050086725E-3</v>
      </c>
      <c r="J35" s="77">
        <f t="shared" si="3"/>
        <v>7.2951427082937172E-3</v>
      </c>
      <c r="K35" s="132">
        <f>D35*'Table 2'!D35</f>
        <v>530.85584430664994</v>
      </c>
      <c r="L35" s="68" t="s">
        <v>23</v>
      </c>
      <c r="M35" s="135">
        <f>F35*'Table 2'!D35</f>
        <v>8.0050000000000008</v>
      </c>
      <c r="N35" s="71">
        <f t="shared" si="4"/>
        <v>2.0804892196080709E-2</v>
      </c>
      <c r="O35" s="14">
        <f t="shared" ref="O35" si="35">IF(D35="","",AVERAGE(K32:K36))</f>
        <v>520.03654015078996</v>
      </c>
      <c r="P35" s="73">
        <f t="shared" ref="P35" si="36">IF(D35="","",_xlfn.STDEV.S(K32:K36))</f>
        <v>8.154805643804961</v>
      </c>
      <c r="Q35" s="9">
        <f t="shared" si="7"/>
        <v>1.568121663420111E-2</v>
      </c>
      <c r="R35" s="126">
        <f>K35/'Table 1'!$E$6</f>
        <v>1.0617116886132998</v>
      </c>
      <c r="S35" s="58" t="s">
        <v>23</v>
      </c>
      <c r="T35" s="52">
        <f t="shared" si="8"/>
        <v>1.601E-2</v>
      </c>
    </row>
    <row r="36" spans="1:20" s="139" customFormat="1" ht="17" thickBot="1" x14ac:dyDescent="0.25">
      <c r="A36" s="29" t="str">
        <f t="shared" ref="A36:B36" si="37">IF(A32="","",A32)</f>
        <v>CIP0003</v>
      </c>
      <c r="B36" s="29" t="str">
        <f t="shared" si="37"/>
        <v>A</v>
      </c>
      <c r="C36" s="29" t="str">
        <f>'Table 1'!$I$6</f>
        <v>HAI</v>
      </c>
      <c r="D36" s="163">
        <v>0.653694</v>
      </c>
      <c r="E36" s="67" t="s">
        <v>23</v>
      </c>
      <c r="F36" s="81">
        <v>0.01</v>
      </c>
      <c r="G36" s="72">
        <f t="shared" si="0"/>
        <v>-5.8463523185677884E-3</v>
      </c>
      <c r="H36" s="174">
        <f t="shared" si="27"/>
        <v>0.65753819997999996</v>
      </c>
      <c r="I36" s="93">
        <f t="shared" si="28"/>
        <v>4.7968350050086725E-3</v>
      </c>
      <c r="J36" s="78">
        <f t="shared" si="3"/>
        <v>7.2951427082937172E-3</v>
      </c>
      <c r="K36" s="133">
        <f>D36*'Table 2'!D36</f>
        <v>519.75209940000002</v>
      </c>
      <c r="L36" s="67" t="s">
        <v>23</v>
      </c>
      <c r="M36" s="136">
        <f>F36*'Table 2'!D36</f>
        <v>7.9510000000000005</v>
      </c>
      <c r="N36" s="72">
        <f t="shared" si="4"/>
        <v>-5.4696300899829834E-4</v>
      </c>
      <c r="O36" s="13">
        <f t="shared" ref="O36" si="38">IF(D36="","",AVERAGE(K32:K36))</f>
        <v>520.03654015078996</v>
      </c>
      <c r="P36" s="74">
        <f t="shared" ref="P36" si="39">IF(D36="","",_xlfn.STDEV.S(K32:K36))</f>
        <v>8.154805643804961</v>
      </c>
      <c r="Q36" s="8">
        <f t="shared" si="7"/>
        <v>1.568121663420111E-2</v>
      </c>
      <c r="R36" s="127">
        <f>K36/'Table 1'!$E$6</f>
        <v>1.0395041988</v>
      </c>
      <c r="S36" s="57" t="s">
        <v>23</v>
      </c>
      <c r="T36" s="51">
        <f t="shared" si="8"/>
        <v>1.5901999999999999E-2</v>
      </c>
    </row>
    <row r="37" spans="1:20" s="139" customFormat="1" ht="16" x14ac:dyDescent="0.2">
      <c r="A37" s="113" t="s">
        <v>42</v>
      </c>
      <c r="B37" s="113" t="s">
        <v>174</v>
      </c>
      <c r="C37" s="31" t="str">
        <f>'Table 1'!$I$6</f>
        <v>HAI</v>
      </c>
      <c r="D37" s="162">
        <v>0.67800000000000005</v>
      </c>
      <c r="E37" s="66" t="s">
        <v>23</v>
      </c>
      <c r="F37" s="79">
        <v>0.01</v>
      </c>
      <c r="G37" s="70">
        <f t="shared" si="0"/>
        <v>-1.7667844522967885E-3</v>
      </c>
      <c r="H37" s="76">
        <f>AVERAGE($D$37:$D$41)</f>
        <v>0.67920000000000003</v>
      </c>
      <c r="I37" s="76">
        <f>_xlfn.STDEV.S($D$37:$D$41)</f>
        <v>3.2710854467592281E-3</v>
      </c>
      <c r="J37" s="76">
        <f t="shared" si="3"/>
        <v>4.8160857578905007E-3</v>
      </c>
      <c r="K37" s="131">
        <f>D37*'Table 2'!D37</f>
        <v>528.84</v>
      </c>
      <c r="L37" s="66" t="s">
        <v>23</v>
      </c>
      <c r="M37" s="134">
        <f>F37*'Table 2'!D37</f>
        <v>7.8</v>
      </c>
      <c r="N37" s="70">
        <f t="shared" si="4"/>
        <v>-1.3244584805548751E-2</v>
      </c>
      <c r="O37" s="15">
        <f t="shared" ref="O37" si="40">IF(D37="","",AVERAGE(K37:K41))</f>
        <v>535.93827999999996</v>
      </c>
      <c r="P37" s="15">
        <f t="shared" ref="P37" si="41">IF(D37="","",_xlfn.STDEV.S(K37:K41))</f>
        <v>6.1327632329970179</v>
      </c>
      <c r="Q37" s="10">
        <f t="shared" si="7"/>
        <v>1.1443040107150059E-2</v>
      </c>
      <c r="R37" s="137">
        <f>K37/'Table 1'!$E$6</f>
        <v>1.05768</v>
      </c>
      <c r="S37" s="59" t="s">
        <v>23</v>
      </c>
      <c r="T37" s="53">
        <f t="shared" si="8"/>
        <v>1.5599999999999999E-2</v>
      </c>
    </row>
    <row r="38" spans="1:20" s="139" customFormat="1" ht="16" x14ac:dyDescent="0.2">
      <c r="A38" s="30" t="str">
        <f t="shared" ref="A38:B38" si="42">IF(A37="","",A37)</f>
        <v>CIP0003</v>
      </c>
      <c r="B38" s="30" t="str">
        <f t="shared" si="42"/>
        <v>B</v>
      </c>
      <c r="C38" s="30" t="str">
        <f>'Table 1'!$I$6</f>
        <v>HAI</v>
      </c>
      <c r="D38" s="162">
        <v>0.67700000000000005</v>
      </c>
      <c r="E38" s="68" t="s">
        <v>23</v>
      </c>
      <c r="F38" s="80">
        <v>0.01</v>
      </c>
      <c r="G38" s="71">
        <f t="shared" si="0"/>
        <v>-3.2391048292108064E-3</v>
      </c>
      <c r="H38" s="77">
        <f t="shared" ref="H38:H41" si="43">AVERAGE($D$37:$D$41)</f>
        <v>0.67920000000000003</v>
      </c>
      <c r="I38" s="94">
        <f t="shared" ref="I38:I41" si="44">_xlfn.STDEV.S($D$37:$D$41)</f>
        <v>3.2710854467592281E-3</v>
      </c>
      <c r="J38" s="77">
        <f t="shared" si="3"/>
        <v>4.8160857578905007E-3</v>
      </c>
      <c r="K38" s="132">
        <f>D38*'Table 2'!D38</f>
        <v>537.40260000000001</v>
      </c>
      <c r="L38" s="68" t="s">
        <v>23</v>
      </c>
      <c r="M38" s="135">
        <f>F38*'Table 2'!D38</f>
        <v>7.9379999999999997</v>
      </c>
      <c r="N38" s="71">
        <f t="shared" si="4"/>
        <v>2.7322549156220816E-3</v>
      </c>
      <c r="O38" s="14">
        <f t="shared" ref="O38" si="45">IF(D38="","",AVERAGE(K37:K41))</f>
        <v>535.93827999999996</v>
      </c>
      <c r="P38" s="73">
        <f t="shared" ref="P38" si="46">IF(D38="","",_xlfn.STDEV.S(K37:K41))</f>
        <v>6.1327632329970179</v>
      </c>
      <c r="Q38" s="9">
        <f t="shared" si="7"/>
        <v>1.1443040107150059E-2</v>
      </c>
      <c r="R38" s="126">
        <f>K38/'Table 1'!$E$6</f>
        <v>1.0748051999999999</v>
      </c>
      <c r="S38" s="58" t="s">
        <v>23</v>
      </c>
      <c r="T38" s="52">
        <f t="shared" si="8"/>
        <v>1.5875999999999998E-2</v>
      </c>
    </row>
    <row r="39" spans="1:20" s="139" customFormat="1" ht="16" x14ac:dyDescent="0.2">
      <c r="A39" s="30" t="str">
        <f t="shared" ref="A39:B39" si="47">IF(A37="","",A37)</f>
        <v>CIP0003</v>
      </c>
      <c r="B39" s="30" t="str">
        <f t="shared" si="47"/>
        <v>B</v>
      </c>
      <c r="C39" s="30" t="str">
        <f>'Table 1'!$I$6</f>
        <v>HAI</v>
      </c>
      <c r="D39" s="162">
        <v>0.68400000000000005</v>
      </c>
      <c r="E39" s="68" t="s">
        <v>23</v>
      </c>
      <c r="F39" s="80">
        <v>0.03</v>
      </c>
      <c r="G39" s="71">
        <f t="shared" si="0"/>
        <v>7.0671378091873181E-3</v>
      </c>
      <c r="H39" s="77">
        <f t="shared" si="43"/>
        <v>0.67920000000000003</v>
      </c>
      <c r="I39" s="94">
        <f t="shared" si="44"/>
        <v>3.2710854467592281E-3</v>
      </c>
      <c r="J39" s="77">
        <f t="shared" si="3"/>
        <v>4.8160857578905007E-3</v>
      </c>
      <c r="K39" s="132">
        <f>D39*'Table 2'!D39</f>
        <v>542.48040000000003</v>
      </c>
      <c r="L39" s="68" t="s">
        <v>23</v>
      </c>
      <c r="M39" s="135">
        <f>F39*'Table 2'!D39</f>
        <v>23.792999999999999</v>
      </c>
      <c r="N39" s="71">
        <f t="shared" si="4"/>
        <v>1.2206853371250265E-2</v>
      </c>
      <c r="O39" s="14">
        <f t="shared" ref="O39" si="48">IF(D39="","",AVERAGE(K37:K41))</f>
        <v>535.93827999999996</v>
      </c>
      <c r="P39" s="73">
        <f t="shared" ref="P39" si="49">IF(D39="","",_xlfn.STDEV.S(K37:K41))</f>
        <v>6.1327632329970179</v>
      </c>
      <c r="Q39" s="9">
        <f t="shared" si="7"/>
        <v>1.1443040107150059E-2</v>
      </c>
      <c r="R39" s="126">
        <f>K39/'Table 1'!$E$6</f>
        <v>1.0849608000000002</v>
      </c>
      <c r="S39" s="58" t="s">
        <v>23</v>
      </c>
      <c r="T39" s="52">
        <f t="shared" si="8"/>
        <v>4.7585999999999996E-2</v>
      </c>
    </row>
    <row r="40" spans="1:20" s="139" customFormat="1" ht="16" x14ac:dyDescent="0.2">
      <c r="A40" s="30" t="str">
        <f t="shared" ref="A40:B40" si="50">IF(A37="","",A37)</f>
        <v>CIP0003</v>
      </c>
      <c r="B40" s="30" t="str">
        <f t="shared" si="50"/>
        <v>B</v>
      </c>
      <c r="C40" s="30" t="str">
        <f>'Table 1'!$I$6</f>
        <v>HAI</v>
      </c>
      <c r="D40" s="162">
        <v>0.67600000000000005</v>
      </c>
      <c r="E40" s="68" t="s">
        <v>23</v>
      </c>
      <c r="F40" s="80">
        <v>0.01</v>
      </c>
      <c r="G40" s="71">
        <f t="shared" si="0"/>
        <v>-4.7114252061248238E-3</v>
      </c>
      <c r="H40" s="77">
        <f t="shared" si="43"/>
        <v>0.67920000000000003</v>
      </c>
      <c r="I40" s="94">
        <f t="shared" si="44"/>
        <v>3.2710854467592281E-3</v>
      </c>
      <c r="J40" s="77">
        <f t="shared" si="3"/>
        <v>4.8160857578905007E-3</v>
      </c>
      <c r="K40" s="132">
        <f>D40*'Table 2'!D40</f>
        <v>530.25440000000003</v>
      </c>
      <c r="L40" s="68" t="s">
        <v>23</v>
      </c>
      <c r="M40" s="135">
        <f>F40*'Table 2'!D40</f>
        <v>7.8440000000000003</v>
      </c>
      <c r="N40" s="71">
        <f t="shared" si="4"/>
        <v>-1.0605474943868409E-2</v>
      </c>
      <c r="O40" s="14">
        <f t="shared" ref="O40" si="51">IF(D40="","",AVERAGE(K37:K41))</f>
        <v>535.93827999999996</v>
      </c>
      <c r="P40" s="73">
        <f t="shared" ref="P40" si="52">IF(D40="","",_xlfn.STDEV.S(K37:K41))</f>
        <v>6.1327632329970179</v>
      </c>
      <c r="Q40" s="9">
        <f t="shared" si="7"/>
        <v>1.1443040107150059E-2</v>
      </c>
      <c r="R40" s="126">
        <f>K40/'Table 1'!$E$6</f>
        <v>1.0605088</v>
      </c>
      <c r="S40" s="58" t="s">
        <v>23</v>
      </c>
      <c r="T40" s="52">
        <f t="shared" si="8"/>
        <v>1.5688000000000001E-2</v>
      </c>
    </row>
    <row r="41" spans="1:20" s="139" customFormat="1" ht="17" thickBot="1" x14ac:dyDescent="0.25">
      <c r="A41" s="29" t="str">
        <f t="shared" ref="A41:B41" si="53">IF(A37="","",A37)</f>
        <v>CIP0003</v>
      </c>
      <c r="B41" s="29" t="str">
        <f t="shared" si="53"/>
        <v>B</v>
      </c>
      <c r="C41" s="29" t="str">
        <f>'Table 1'!$I$6</f>
        <v>HAI</v>
      </c>
      <c r="D41" s="163">
        <v>0.68100000000000005</v>
      </c>
      <c r="E41" s="67" t="s">
        <v>23</v>
      </c>
      <c r="F41" s="81">
        <v>0.01</v>
      </c>
      <c r="G41" s="72">
        <f t="shared" si="0"/>
        <v>2.6501766784452646E-3</v>
      </c>
      <c r="H41" s="78">
        <f t="shared" si="43"/>
        <v>0.67920000000000003</v>
      </c>
      <c r="I41" s="93">
        <f t="shared" si="44"/>
        <v>3.2710854467592281E-3</v>
      </c>
      <c r="J41" s="78">
        <f t="shared" si="3"/>
        <v>4.8160857578905007E-3</v>
      </c>
      <c r="K41" s="133">
        <f>D41*'Table 2'!D41</f>
        <v>540.71400000000006</v>
      </c>
      <c r="L41" s="67" t="s">
        <v>23</v>
      </c>
      <c r="M41" s="136">
        <f>F41*'Table 2'!D41</f>
        <v>7.94</v>
      </c>
      <c r="N41" s="72">
        <f t="shared" si="4"/>
        <v>8.9109514625454484E-3</v>
      </c>
      <c r="O41" s="13">
        <f t="shared" ref="O41" si="54">IF(D41="","",AVERAGE(K37:K41))</f>
        <v>535.93827999999996</v>
      </c>
      <c r="P41" s="74">
        <f t="shared" ref="P41" si="55">IF(D41="","",_xlfn.STDEV.S(K37:K41))</f>
        <v>6.1327632329970179</v>
      </c>
      <c r="Q41" s="8">
        <f t="shared" si="7"/>
        <v>1.1443040107150059E-2</v>
      </c>
      <c r="R41" s="127">
        <f>K41/'Table 1'!$E$6</f>
        <v>1.0814280000000001</v>
      </c>
      <c r="S41" s="57" t="s">
        <v>23</v>
      </c>
      <c r="T41" s="51">
        <f t="shared" si="8"/>
        <v>1.5880000000000002E-2</v>
      </c>
    </row>
    <row r="42" spans="1:20" s="139" customFormat="1" ht="16" x14ac:dyDescent="0.2">
      <c r="A42" s="113" t="s">
        <v>47</v>
      </c>
      <c r="B42" s="113"/>
      <c r="C42" s="31" t="str">
        <f>'Table 1'!$I$7</f>
        <v>IND</v>
      </c>
      <c r="D42" s="169">
        <v>0.639297</v>
      </c>
      <c r="E42" s="66" t="s">
        <v>23</v>
      </c>
      <c r="F42" s="79">
        <v>0</v>
      </c>
      <c r="G42" s="70">
        <f t="shared" si="0"/>
        <v>-1.0102974502231286E-3</v>
      </c>
      <c r="H42" s="76">
        <f>AVERAGE($D$42:$D$46)</f>
        <v>0.63994353331999998</v>
      </c>
      <c r="I42" s="76">
        <f>_xlfn.STDEV.S($D$42:$D$46)</f>
        <v>2.9657510433457861E-3</v>
      </c>
      <c r="J42" s="76">
        <f t="shared" si="3"/>
        <v>4.634394894123854E-3</v>
      </c>
      <c r="K42" s="131">
        <f>D42*'Table 2'!D42</f>
        <v>483.6921102</v>
      </c>
      <c r="L42" s="66" t="s">
        <v>23</v>
      </c>
      <c r="M42" s="134">
        <f>F42*'Table 2'!D42</f>
        <v>0</v>
      </c>
      <c r="N42" s="70">
        <f t="shared" si="4"/>
        <v>2.332200962363655E-2</v>
      </c>
      <c r="O42" s="15">
        <f t="shared" ref="O42" si="56">IF(D42="","",AVERAGE(K42:K46))</f>
        <v>472.66853019011597</v>
      </c>
      <c r="P42" s="15">
        <f t="shared" ref="P42" si="57">IF(D42="","",_xlfn.STDEV.S(K42:K46))</f>
        <v>7.7161560438563646</v>
      </c>
      <c r="Q42" s="10">
        <f t="shared" si="7"/>
        <v>1.6324666338063135E-2</v>
      </c>
      <c r="R42" s="137">
        <f>K42/'Table 1'!$E$7</f>
        <v>0.96738422040000005</v>
      </c>
      <c r="S42" s="59" t="s">
        <v>23</v>
      </c>
      <c r="T42" s="53">
        <f t="shared" si="8"/>
        <v>0</v>
      </c>
    </row>
    <row r="43" spans="1:20" s="139" customFormat="1" ht="16" x14ac:dyDescent="0.2">
      <c r="A43" s="30" t="str">
        <f t="shared" ref="A43" si="58">IF(A42="","",A42)</f>
        <v>CIP0004</v>
      </c>
      <c r="B43" s="30"/>
      <c r="C43" s="30" t="str">
        <f>'Table 1'!$I$7</f>
        <v>IND</v>
      </c>
      <c r="D43" s="162">
        <v>0.64073733330000004</v>
      </c>
      <c r="E43" s="68" t="s">
        <v>23</v>
      </c>
      <c r="F43" s="80">
        <v>0.01</v>
      </c>
      <c r="G43" s="71">
        <f t="shared" si="0"/>
        <v>1.2404219101673929E-3</v>
      </c>
      <c r="H43" s="77">
        <f t="shared" ref="H43:H46" si="59">AVERAGE($D$42:$D$46)</f>
        <v>0.63994353331999998</v>
      </c>
      <c r="I43" s="94">
        <f t="shared" ref="I43:I46" si="60">_xlfn.STDEV.S($D$42:$D$46)</f>
        <v>2.9657510433457861E-3</v>
      </c>
      <c r="J43" s="77">
        <f t="shared" si="3"/>
        <v>4.634394894123854E-3</v>
      </c>
      <c r="K43" s="132">
        <f>D43*'Table 2'!D43</f>
        <v>476.06783864190004</v>
      </c>
      <c r="L43" s="68" t="s">
        <v>23</v>
      </c>
      <c r="M43" s="135">
        <f>F43*'Table 2'!D43</f>
        <v>7.43</v>
      </c>
      <c r="N43" s="71">
        <f t="shared" si="4"/>
        <v>7.1917384692752901E-3</v>
      </c>
      <c r="O43" s="14">
        <f t="shared" ref="O43" si="61">IF(D43="","",AVERAGE(K42:K46))</f>
        <v>472.66853019011597</v>
      </c>
      <c r="P43" s="73">
        <f t="shared" ref="P43" si="62">IF(D43="","",_xlfn.STDEV.S(K42:K46))</f>
        <v>7.7161560438563646</v>
      </c>
      <c r="Q43" s="9">
        <f t="shared" si="7"/>
        <v>1.6324666338063135E-2</v>
      </c>
      <c r="R43" s="126">
        <f>K43/'Table 1'!$E$7</f>
        <v>0.95213567728380011</v>
      </c>
      <c r="S43" s="58" t="s">
        <v>23</v>
      </c>
      <c r="T43" s="52">
        <f t="shared" si="8"/>
        <v>1.486E-2</v>
      </c>
    </row>
    <row r="44" spans="1:20" s="139" customFormat="1" ht="16" x14ac:dyDescent="0.2">
      <c r="A44" s="30" t="str">
        <f t="shared" ref="A44" si="63">IF(A42="","",A42)</f>
        <v>CIP0004</v>
      </c>
      <c r="B44" s="30"/>
      <c r="C44" s="30" t="str">
        <f>'Table 1'!$I$7</f>
        <v>IND</v>
      </c>
      <c r="D44" s="162">
        <v>0.6360833333</v>
      </c>
      <c r="E44" s="68" t="s">
        <v>23</v>
      </c>
      <c r="F44" s="80">
        <v>0.02</v>
      </c>
      <c r="G44" s="71">
        <f t="shared" si="0"/>
        <v>-6.0320947380676348E-3</v>
      </c>
      <c r="H44" s="77">
        <f t="shared" si="59"/>
        <v>0.63994353331999998</v>
      </c>
      <c r="I44" s="94">
        <f t="shared" si="60"/>
        <v>2.9657510433457861E-3</v>
      </c>
      <c r="J44" s="77">
        <f t="shared" si="3"/>
        <v>4.634394894123854E-3</v>
      </c>
      <c r="K44" s="132">
        <f>D44*'Table 2'!D44</f>
        <v>470.44723330868004</v>
      </c>
      <c r="L44" s="68" t="s">
        <v>23</v>
      </c>
      <c r="M44" s="135">
        <f>F44*'Table 2'!D44</f>
        <v>14.792000000000002</v>
      </c>
      <c r="N44" s="71">
        <f t="shared" si="4"/>
        <v>-4.6994812211053833E-3</v>
      </c>
      <c r="O44" s="14">
        <f t="shared" ref="O44" si="64">IF(D44="","",AVERAGE(K42:K46))</f>
        <v>472.66853019011597</v>
      </c>
      <c r="P44" s="73">
        <f t="shared" ref="P44" si="65">IF(D44="","",_xlfn.STDEV.S(K42:K46))</f>
        <v>7.7161560438563646</v>
      </c>
      <c r="Q44" s="9">
        <f t="shared" si="7"/>
        <v>1.6324666338063135E-2</v>
      </c>
      <c r="R44" s="126">
        <f>K44/'Table 1'!$E$7</f>
        <v>0.94089446661736009</v>
      </c>
      <c r="S44" s="58" t="s">
        <v>23</v>
      </c>
      <c r="T44" s="52">
        <f t="shared" si="8"/>
        <v>2.9584000000000003E-2</v>
      </c>
    </row>
    <row r="45" spans="1:20" s="139" customFormat="1" ht="16" x14ac:dyDescent="0.2">
      <c r="A45" s="30" t="str">
        <f t="shared" ref="A45" si="66">IF(A42="","",A42)</f>
        <v>CIP0004</v>
      </c>
      <c r="B45" s="30"/>
      <c r="C45" s="30" t="str">
        <f>'Table 1'!$I$7</f>
        <v>IND</v>
      </c>
      <c r="D45" s="162">
        <v>0.639316</v>
      </c>
      <c r="E45" s="68" t="s">
        <v>23</v>
      </c>
      <c r="F45" s="80">
        <v>0.01</v>
      </c>
      <c r="G45" s="71">
        <f t="shared" si="0"/>
        <v>-9.8060733068801873E-4</v>
      </c>
      <c r="H45" s="9">
        <f t="shared" si="59"/>
        <v>0.63994353331999998</v>
      </c>
      <c r="I45" s="94">
        <f t="shared" si="60"/>
        <v>2.9657510433457861E-3</v>
      </c>
      <c r="J45" s="77">
        <f t="shared" si="3"/>
        <v>4.634394894123854E-3</v>
      </c>
      <c r="K45" s="132">
        <f>D45*'Table 2'!D45</f>
        <v>470.15298639999997</v>
      </c>
      <c r="L45" s="68" t="s">
        <v>23</v>
      </c>
      <c r="M45" s="135">
        <f>F45*'Table 2'!D45</f>
        <v>7.3540000000000001</v>
      </c>
      <c r="N45" s="71">
        <f t="shared" si="4"/>
        <v>-5.3220039614319163E-3</v>
      </c>
      <c r="O45" s="14">
        <f t="shared" ref="O45" si="67">IF(D45="","",AVERAGE(K42:K46))</f>
        <v>472.66853019011597</v>
      </c>
      <c r="P45" s="73">
        <f t="shared" ref="P45" si="68">IF(D45="","",_xlfn.STDEV.S(K42:K46))</f>
        <v>7.7161560438563646</v>
      </c>
      <c r="Q45" s="9">
        <f t="shared" si="7"/>
        <v>1.6324666338063135E-2</v>
      </c>
      <c r="R45" s="126">
        <f>K45/'Table 1'!$E$7</f>
        <v>0.94030597279999995</v>
      </c>
      <c r="S45" s="58" t="s">
        <v>23</v>
      </c>
      <c r="T45" s="52">
        <f t="shared" si="8"/>
        <v>1.4708000000000001E-2</v>
      </c>
    </row>
    <row r="46" spans="1:20" s="139" customFormat="1" ht="17" thickBot="1" x14ac:dyDescent="0.25">
      <c r="A46" s="29" t="str">
        <f t="shared" ref="A46" si="69">IF(A42="","",A42)</f>
        <v>CIP0004</v>
      </c>
      <c r="B46" s="29"/>
      <c r="C46" s="29" t="str">
        <f>'Table 1'!$I$7</f>
        <v>IND</v>
      </c>
      <c r="D46" s="163">
        <v>0.64428399999999997</v>
      </c>
      <c r="E46" s="67" t="s">
        <v>23</v>
      </c>
      <c r="F46" s="81">
        <v>0.02</v>
      </c>
      <c r="G46" s="72">
        <f t="shared" si="0"/>
        <v>6.7825776088115625E-3</v>
      </c>
      <c r="H46" s="78">
        <f t="shared" si="59"/>
        <v>0.63994353331999998</v>
      </c>
      <c r="I46" s="93">
        <f t="shared" si="60"/>
        <v>2.9657510433457861E-3</v>
      </c>
      <c r="J46" s="78">
        <f t="shared" si="3"/>
        <v>4.634394894123854E-3</v>
      </c>
      <c r="K46" s="133">
        <f>D46*'Table 2'!D46</f>
        <v>462.98248239999998</v>
      </c>
      <c r="L46" s="67" t="s">
        <v>23</v>
      </c>
      <c r="M46" s="136">
        <f>F46*'Table 2'!D46</f>
        <v>14.372</v>
      </c>
      <c r="N46" s="72">
        <f t="shared" si="4"/>
        <v>-2.0492262910374179E-2</v>
      </c>
      <c r="O46" s="13">
        <f t="shared" ref="O46" si="70">IF(D46="","",AVERAGE(K42:K46))</f>
        <v>472.66853019011597</v>
      </c>
      <c r="P46" s="74">
        <f t="shared" ref="P46" si="71">IF(D46="","",_xlfn.STDEV.S(K42:K46))</f>
        <v>7.7161560438563646</v>
      </c>
      <c r="Q46" s="8">
        <f t="shared" si="7"/>
        <v>1.6324666338063135E-2</v>
      </c>
      <c r="R46" s="127">
        <f>K46/'Table 1'!$E$7</f>
        <v>0.92596496480000001</v>
      </c>
      <c r="S46" s="57" t="s">
        <v>23</v>
      </c>
      <c r="T46" s="51">
        <f t="shared" si="8"/>
        <v>2.8743999999999999E-2</v>
      </c>
    </row>
    <row r="47" spans="1:20" s="139" customFormat="1" ht="16" x14ac:dyDescent="0.2">
      <c r="A47" s="113" t="s">
        <v>55</v>
      </c>
      <c r="B47" s="113"/>
      <c r="C47" s="31" t="str">
        <f>'Table 1'!$I$8</f>
        <v>IDN</v>
      </c>
      <c r="D47" s="162">
        <v>0.75491033330000001</v>
      </c>
      <c r="E47" s="66" t="s">
        <v>23</v>
      </c>
      <c r="F47" s="79">
        <v>0.02</v>
      </c>
      <c r="G47" s="70">
        <f t="shared" si="0"/>
        <v>-7.6474120974676435E-3</v>
      </c>
      <c r="H47" s="76">
        <f>AVERAGE($D$47:$D$51)</f>
        <v>0.76072793329999999</v>
      </c>
      <c r="I47" s="76">
        <f>_xlfn.STDEV.S($D$47:$D$51)</f>
        <v>5.4189588298860329E-3</v>
      </c>
      <c r="J47" s="76">
        <f t="shared" si="3"/>
        <v>7.1233861577540067E-3</v>
      </c>
      <c r="K47" s="131">
        <f>D47*'Table 2'!D47</f>
        <v>518.69889001042998</v>
      </c>
      <c r="L47" s="66" t="s">
        <v>23</v>
      </c>
      <c r="M47" s="134">
        <f>F47*'Table 2'!D47</f>
        <v>13.742000000000001</v>
      </c>
      <c r="N47" s="70">
        <f t="shared" si="4"/>
        <v>3.6741679699526133E-3</v>
      </c>
      <c r="O47" s="15">
        <f t="shared" ref="O47" si="72">IF(D47="","",AVERAGE(K47:K51))</f>
        <v>516.80007971068801</v>
      </c>
      <c r="P47" s="15">
        <f t="shared" ref="P47" si="73">IF(D47="","",_xlfn.STDEV.S(K47:K51))</f>
        <v>5.0414008380971778</v>
      </c>
      <c r="Q47" s="10">
        <f t="shared" si="7"/>
        <v>9.755031076851663E-3</v>
      </c>
      <c r="R47" s="137">
        <f>K47/'Table 1'!$E$8</f>
        <v>1.03739778002086</v>
      </c>
      <c r="S47" s="59" t="s">
        <v>23</v>
      </c>
      <c r="T47" s="53">
        <f t="shared" si="8"/>
        <v>2.7484000000000001E-2</v>
      </c>
    </row>
    <row r="48" spans="1:20" s="139" customFormat="1" ht="16" x14ac:dyDescent="0.2">
      <c r="A48" s="30" t="str">
        <f t="shared" ref="A48" si="74">IF(A47="","",A47)</f>
        <v>CIP0005</v>
      </c>
      <c r="B48" s="30"/>
      <c r="C48" s="30" t="str">
        <f>'Table 1'!$I$8</f>
        <v>IDN</v>
      </c>
      <c r="D48" s="162">
        <v>0.76781233329999998</v>
      </c>
      <c r="E48" s="68" t="s">
        <v>23</v>
      </c>
      <c r="F48" s="80">
        <v>0</v>
      </c>
      <c r="G48" s="71">
        <f t="shared" si="0"/>
        <v>9.3126592174264129E-3</v>
      </c>
      <c r="H48" s="77">
        <f t="shared" ref="H48:H51" si="75">AVERAGE($D$47:$D$51)</f>
        <v>0.76072793329999999</v>
      </c>
      <c r="I48" s="94">
        <f t="shared" ref="I48:I51" si="76">_xlfn.STDEV.S($D$47:$D$51)</f>
        <v>5.4189588298860329E-3</v>
      </c>
      <c r="J48" s="77">
        <f t="shared" si="3"/>
        <v>7.1233861577540067E-3</v>
      </c>
      <c r="K48" s="132">
        <f>D48*'Table 2'!D48</f>
        <v>522.80341774396993</v>
      </c>
      <c r="L48" s="68" t="s">
        <v>23</v>
      </c>
      <c r="M48" s="135">
        <f>F48*'Table 2'!D48</f>
        <v>0</v>
      </c>
      <c r="N48" s="71">
        <f t="shared" si="4"/>
        <v>1.1616364371775396E-2</v>
      </c>
      <c r="O48" s="14">
        <f t="shared" ref="O48" si="77">IF(D48="","",AVERAGE(K47:K51))</f>
        <v>516.80007971068801</v>
      </c>
      <c r="P48" s="73">
        <f t="shared" ref="P48" si="78">IF(D48="","",_xlfn.STDEV.S(K47:K51))</f>
        <v>5.0414008380971778</v>
      </c>
      <c r="Q48" s="9">
        <f t="shared" si="7"/>
        <v>9.755031076851663E-3</v>
      </c>
      <c r="R48" s="126">
        <f>K48/'Table 1'!$E$8</f>
        <v>1.0456068354879398</v>
      </c>
      <c r="S48" s="58" t="s">
        <v>23</v>
      </c>
      <c r="T48" s="52">
        <f t="shared" si="8"/>
        <v>0</v>
      </c>
    </row>
    <row r="49" spans="1:20" s="139" customFormat="1" ht="16" x14ac:dyDescent="0.2">
      <c r="A49" s="30" t="str">
        <f t="shared" ref="A49" si="79">IF(A47="","",A47)</f>
        <v>CIP0005</v>
      </c>
      <c r="B49" s="30"/>
      <c r="C49" s="30" t="str">
        <f>'Table 1'!$I$8</f>
        <v>IDN</v>
      </c>
      <c r="D49" s="162">
        <v>0.76046633330000002</v>
      </c>
      <c r="E49" s="68" t="s">
        <v>23</v>
      </c>
      <c r="F49" s="80">
        <v>0.01</v>
      </c>
      <c r="G49" s="71">
        <f t="shared" si="0"/>
        <v>-3.4388115454780943E-4</v>
      </c>
      <c r="H49" s="77">
        <f t="shared" si="75"/>
        <v>0.76072793329999999</v>
      </c>
      <c r="I49" s="94">
        <f t="shared" si="76"/>
        <v>5.4189588298860329E-3</v>
      </c>
      <c r="J49" s="77">
        <f t="shared" si="3"/>
        <v>7.1233861577540067E-3</v>
      </c>
      <c r="K49" s="132">
        <f>D49*'Table 2'!D49</f>
        <v>509.43639667767002</v>
      </c>
      <c r="L49" s="68" t="s">
        <v>23</v>
      </c>
      <c r="M49" s="135">
        <f>F49*'Table 2'!D49</f>
        <v>6.6989999999999998</v>
      </c>
      <c r="N49" s="71">
        <f t="shared" si="4"/>
        <v>-1.4248610482297691E-2</v>
      </c>
      <c r="O49" s="14">
        <f t="shared" ref="O49" si="80">IF(D49="","",AVERAGE(K47:K51))</f>
        <v>516.80007971068801</v>
      </c>
      <c r="P49" s="73">
        <f t="shared" ref="P49" si="81">IF(D49="","",_xlfn.STDEV.S(K47:K51))</f>
        <v>5.0414008380971778</v>
      </c>
      <c r="Q49" s="9">
        <f t="shared" si="7"/>
        <v>9.755031076851663E-3</v>
      </c>
      <c r="R49" s="126">
        <f>K49/'Table 1'!$E$8</f>
        <v>1.0188727933553401</v>
      </c>
      <c r="S49" s="58" t="s">
        <v>23</v>
      </c>
      <c r="T49" s="52">
        <f t="shared" si="8"/>
        <v>1.3398E-2</v>
      </c>
    </row>
    <row r="50" spans="1:20" s="139" customFormat="1" ht="16" x14ac:dyDescent="0.2">
      <c r="A50" s="30" t="str">
        <f t="shared" ref="A50" si="82">IF(A47="","",A47)</f>
        <v>CIP0005</v>
      </c>
      <c r="B50" s="30"/>
      <c r="C50" s="30" t="str">
        <f>'Table 1'!$I$8</f>
        <v>IDN</v>
      </c>
      <c r="D50" s="162">
        <v>0.7561723333</v>
      </c>
      <c r="E50" s="68" t="s">
        <v>23</v>
      </c>
      <c r="F50" s="80">
        <v>0.01</v>
      </c>
      <c r="G50" s="71">
        <f t="shared" si="0"/>
        <v>-5.9884747234639152E-3</v>
      </c>
      <c r="H50" s="77">
        <f t="shared" si="75"/>
        <v>0.76072793329999999</v>
      </c>
      <c r="I50" s="94">
        <f t="shared" si="76"/>
        <v>5.4189588298860329E-3</v>
      </c>
      <c r="J50" s="77">
        <f t="shared" si="3"/>
        <v>7.1233861577540067E-3</v>
      </c>
      <c r="K50" s="132">
        <f>D50*'Table 2'!D50</f>
        <v>514.57527281064995</v>
      </c>
      <c r="L50" s="68" t="s">
        <v>23</v>
      </c>
      <c r="M50" s="135">
        <f>F50*'Table 2'!D50</f>
        <v>6.8049999999999997</v>
      </c>
      <c r="N50" s="71">
        <f t="shared" si="4"/>
        <v>-4.3049662478448908E-3</v>
      </c>
      <c r="O50" s="14">
        <f t="shared" ref="O50" si="83">IF(D50="","",AVERAGE(K47:K51))</f>
        <v>516.80007971068801</v>
      </c>
      <c r="P50" s="73">
        <f t="shared" ref="P50" si="84">IF(D50="","",_xlfn.STDEV.S(K47:K51))</f>
        <v>5.0414008380971778</v>
      </c>
      <c r="Q50" s="9">
        <f t="shared" si="7"/>
        <v>9.755031076851663E-3</v>
      </c>
      <c r="R50" s="126">
        <f>K50/'Table 1'!$E$8</f>
        <v>1.0291505456212999</v>
      </c>
      <c r="S50" s="58" t="s">
        <v>23</v>
      </c>
      <c r="T50" s="52">
        <f t="shared" si="8"/>
        <v>1.3609999999999999E-2</v>
      </c>
    </row>
    <row r="51" spans="1:20" s="139" customFormat="1" ht="17" thickBot="1" x14ac:dyDescent="0.25">
      <c r="A51" s="29" t="str">
        <f t="shared" ref="A51" si="85">IF(A47="","",A47)</f>
        <v>CIP0005</v>
      </c>
      <c r="B51" s="29"/>
      <c r="C51" s="29" t="str">
        <f>'Table 1'!$I$8</f>
        <v>IDN</v>
      </c>
      <c r="D51" s="163">
        <v>0.76427833329999995</v>
      </c>
      <c r="E51" s="67" t="s">
        <v>23</v>
      </c>
      <c r="F51" s="81">
        <v>0.01</v>
      </c>
      <c r="G51" s="72">
        <f t="shared" si="0"/>
        <v>4.6671087580529543E-3</v>
      </c>
      <c r="H51" s="78">
        <f t="shared" si="75"/>
        <v>0.76072793329999999</v>
      </c>
      <c r="I51" s="93">
        <f t="shared" si="76"/>
        <v>5.4189588298860329E-3</v>
      </c>
      <c r="J51" s="78">
        <f t="shared" si="3"/>
        <v>7.1233861577540067E-3</v>
      </c>
      <c r="K51" s="133">
        <f>D51*'Table 2'!D51</f>
        <v>518.48642131071995</v>
      </c>
      <c r="L51" s="67" t="s">
        <v>23</v>
      </c>
      <c r="M51" s="136">
        <f>F51*'Table 2'!D51</f>
        <v>6.7839999999999998</v>
      </c>
      <c r="N51" s="72">
        <f t="shared" si="4"/>
        <v>3.2630443884141339E-3</v>
      </c>
      <c r="O51" s="13">
        <f t="shared" ref="O51" si="86">IF(D51="","",AVERAGE(K47:K51))</f>
        <v>516.80007971068801</v>
      </c>
      <c r="P51" s="74">
        <f t="shared" ref="P51" si="87">IF(D51="","",_xlfn.STDEV.S(K47:K51))</f>
        <v>5.0414008380971778</v>
      </c>
      <c r="Q51" s="8">
        <f t="shared" si="7"/>
        <v>9.755031076851663E-3</v>
      </c>
      <c r="R51" s="127">
        <f>K51/'Table 1'!$E$8</f>
        <v>1.03697284262144</v>
      </c>
      <c r="S51" s="57" t="s">
        <v>23</v>
      </c>
      <c r="T51" s="51">
        <f t="shared" si="8"/>
        <v>1.3568E-2</v>
      </c>
    </row>
    <row r="52" spans="1:20" s="139" customFormat="1" ht="16" x14ac:dyDescent="0.2">
      <c r="A52" s="113" t="s">
        <v>59</v>
      </c>
      <c r="B52" s="113"/>
      <c r="C52" s="31" t="str">
        <f>'Table 1'!$I$9</f>
        <v>PNG</v>
      </c>
      <c r="D52" s="170">
        <v>0.5577963333</v>
      </c>
      <c r="E52" s="66" t="s">
        <v>23</v>
      </c>
      <c r="F52" s="79">
        <v>0.01</v>
      </c>
      <c r="G52" s="70">
        <f t="shared" si="0"/>
        <v>-3.4735138026434379E-3</v>
      </c>
      <c r="H52" s="76">
        <f>AVERAGE($D$52:$D$56)</f>
        <v>0.55974059999999992</v>
      </c>
      <c r="I52" s="76">
        <f>_xlfn.STDEV.S($D$52:$D$56)</f>
        <v>4.5914797114044456E-3</v>
      </c>
      <c r="J52" s="76">
        <f t="shared" si="3"/>
        <v>8.2028706000680431E-3</v>
      </c>
      <c r="K52" s="131">
        <f>D52*'Table 2'!D52</f>
        <v>374.56023781095001</v>
      </c>
      <c r="L52" s="66" t="s">
        <v>23</v>
      </c>
      <c r="M52" s="134">
        <f>F52*'Table 2'!D52</f>
        <v>6.7149999999999999</v>
      </c>
      <c r="N52" s="70">
        <f t="shared" si="4"/>
        <v>-1.1932826868327556E-2</v>
      </c>
      <c r="O52" s="15">
        <f t="shared" ref="O52" si="88">IF(D52="","",AVERAGE(K52:K56))</f>
        <v>379.08377891331395</v>
      </c>
      <c r="P52" s="15">
        <f t="shared" ref="P52" si="89">IF(D52="","",_xlfn.STDEV.S(K52:K56))</f>
        <v>5.9243340489647993</v>
      </c>
      <c r="Q52" s="10">
        <f t="shared" si="7"/>
        <v>1.5628033639285662E-2</v>
      </c>
      <c r="R52" s="183">
        <f>K52/'Table 1'!$E$9</f>
        <v>0.74912047562189998</v>
      </c>
      <c r="S52" s="59" t="s">
        <v>23</v>
      </c>
      <c r="T52" s="53">
        <f t="shared" si="8"/>
        <v>1.3429999999999999E-2</v>
      </c>
    </row>
    <row r="53" spans="1:20" s="139" customFormat="1" ht="16" x14ac:dyDescent="0.2">
      <c r="A53" s="30" t="str">
        <f t="shared" ref="A53" si="90">IF(A52="","",A52)</f>
        <v>CIP0006</v>
      </c>
      <c r="B53" s="30"/>
      <c r="C53" s="30" t="str">
        <f>'Table 1'!$I$9</f>
        <v>PNG</v>
      </c>
      <c r="D53" s="170">
        <v>0.56727333329999996</v>
      </c>
      <c r="E53" s="68" t="s">
        <v>23</v>
      </c>
      <c r="F53" s="80">
        <v>0.01</v>
      </c>
      <c r="G53" s="71">
        <f t="shared" si="0"/>
        <v>1.3457543190542261E-2</v>
      </c>
      <c r="H53" s="77">
        <f t="shared" ref="H53:H56" si="91">AVERAGE($D$52:$D$56)</f>
        <v>0.55974059999999992</v>
      </c>
      <c r="I53" s="94">
        <f t="shared" ref="I53:I56" si="92">_xlfn.STDEV.S($D$52:$D$56)</f>
        <v>4.5914797114044456E-3</v>
      </c>
      <c r="J53" s="77">
        <f t="shared" si="3"/>
        <v>8.2028706000680431E-3</v>
      </c>
      <c r="K53" s="132">
        <f>D53*'Table 2'!D53</f>
        <v>387.78805064388001</v>
      </c>
      <c r="L53" s="68" t="s">
        <v>23</v>
      </c>
      <c r="M53" s="135">
        <f>F53*'Table 2'!D53</f>
        <v>6.8360000000000003</v>
      </c>
      <c r="N53" s="71">
        <f t="shared" si="4"/>
        <v>2.2961340512954238E-2</v>
      </c>
      <c r="O53" s="14">
        <f t="shared" ref="O53" si="93">IF(D53="","",AVERAGE(K52:K56))</f>
        <v>379.08377891331395</v>
      </c>
      <c r="P53" s="73">
        <f t="shared" ref="P53" si="94">IF(D53="","",_xlfn.STDEV.S(K52:K56))</f>
        <v>5.9243340489647993</v>
      </c>
      <c r="Q53" s="9">
        <f t="shared" si="7"/>
        <v>1.5628033639285662E-2</v>
      </c>
      <c r="R53" s="184">
        <f>K53/'Table 1'!$E$9</f>
        <v>0.77557610128776</v>
      </c>
      <c r="S53" s="58" t="s">
        <v>23</v>
      </c>
      <c r="T53" s="52">
        <f t="shared" si="8"/>
        <v>1.3672E-2</v>
      </c>
    </row>
    <row r="54" spans="1:20" s="139" customFormat="1" ht="16" x14ac:dyDescent="0.2">
      <c r="A54" s="30" t="str">
        <f t="shared" ref="A54" si="95">IF(A52="","",A52)</f>
        <v>CIP0006</v>
      </c>
      <c r="B54" s="30"/>
      <c r="C54" s="30" t="str">
        <f>'Table 1'!$I$9</f>
        <v>PNG</v>
      </c>
      <c r="D54" s="170">
        <v>0.55681599999999998</v>
      </c>
      <c r="E54" s="68" t="s">
        <v>23</v>
      </c>
      <c r="F54" s="80">
        <v>0</v>
      </c>
      <c r="G54" s="71">
        <f t="shared" si="0"/>
        <v>-5.2249202577049876E-3</v>
      </c>
      <c r="H54" s="77">
        <f t="shared" si="91"/>
        <v>0.55974059999999992</v>
      </c>
      <c r="I54" s="94">
        <f t="shared" si="92"/>
        <v>4.5914797114044456E-3</v>
      </c>
      <c r="J54" s="77">
        <f t="shared" si="3"/>
        <v>8.2028706000680431E-3</v>
      </c>
      <c r="K54" s="132">
        <f>D54*'Table 2'!D54</f>
        <v>377.96670079999996</v>
      </c>
      <c r="L54" s="68" t="s">
        <v>23</v>
      </c>
      <c r="M54" s="135">
        <f>F54*'Table 2'!D54</f>
        <v>0</v>
      </c>
      <c r="N54" s="71">
        <f t="shared" si="4"/>
        <v>-2.9467842610312244E-3</v>
      </c>
      <c r="O54" s="14">
        <f t="shared" ref="O54" si="96">IF(D54="","",AVERAGE(K52:K56))</f>
        <v>379.08377891331395</v>
      </c>
      <c r="P54" s="73">
        <f t="shared" ref="P54" si="97">IF(D54="","",_xlfn.STDEV.S(K52:K56))</f>
        <v>5.9243340489647993</v>
      </c>
      <c r="Q54" s="9">
        <f t="shared" si="7"/>
        <v>1.5628033639285662E-2</v>
      </c>
      <c r="R54" s="184">
        <f>K54/'Table 1'!$E$9</f>
        <v>0.75593340159999989</v>
      </c>
      <c r="S54" s="58" t="s">
        <v>23</v>
      </c>
      <c r="T54" s="52">
        <f t="shared" si="8"/>
        <v>0</v>
      </c>
    </row>
    <row r="55" spans="1:20" s="139" customFormat="1" ht="16" x14ac:dyDescent="0.2">
      <c r="A55" s="30" t="str">
        <f t="shared" ref="A55" si="98">IF(A52="","",A52)</f>
        <v>CIP0006</v>
      </c>
      <c r="B55" s="30"/>
      <c r="C55" s="30" t="str">
        <f>'Table 1'!$I$9</f>
        <v>PNG</v>
      </c>
      <c r="D55" s="170">
        <v>0.56082766669999995</v>
      </c>
      <c r="E55" s="68" t="s">
        <v>23</v>
      </c>
      <c r="F55" s="80">
        <v>0.01</v>
      </c>
      <c r="G55" s="71">
        <f t="shared" si="0"/>
        <v>1.9420901396111484E-3</v>
      </c>
      <c r="H55" s="77">
        <f t="shared" si="91"/>
        <v>0.55974059999999992</v>
      </c>
      <c r="I55" s="94">
        <f t="shared" si="92"/>
        <v>4.5914797114044456E-3</v>
      </c>
      <c r="J55" s="77">
        <f t="shared" si="3"/>
        <v>8.2028706000680431E-3</v>
      </c>
      <c r="K55" s="132">
        <f>D55*'Table 2'!D55</f>
        <v>381.92364102269994</v>
      </c>
      <c r="L55" s="68" t="s">
        <v>23</v>
      </c>
      <c r="M55" s="135">
        <f>F55*'Table 2'!D55</f>
        <v>6.8100000000000005</v>
      </c>
      <c r="N55" s="71">
        <f t="shared" si="4"/>
        <v>7.4913838770067466E-3</v>
      </c>
      <c r="O55" s="14">
        <f t="shared" ref="O55" si="99">IF(D55="","",AVERAGE(K52:K56))</f>
        <v>379.08377891331395</v>
      </c>
      <c r="P55" s="73">
        <f t="shared" ref="P55" si="100">IF(D55="","",_xlfn.STDEV.S(K52:K56))</f>
        <v>5.9243340489647993</v>
      </c>
      <c r="Q55" s="9">
        <f t="shared" si="7"/>
        <v>1.5628033639285662E-2</v>
      </c>
      <c r="R55" s="184">
        <f>K55/'Table 1'!$E$9</f>
        <v>0.76384728204539987</v>
      </c>
      <c r="S55" s="58" t="s">
        <v>23</v>
      </c>
      <c r="T55" s="52">
        <f t="shared" si="8"/>
        <v>1.362E-2</v>
      </c>
    </row>
    <row r="56" spans="1:20" s="139" customFormat="1" ht="17" thickBot="1" x14ac:dyDescent="0.25">
      <c r="A56" s="29" t="str">
        <f t="shared" ref="A56" si="101">IF(A52="","",A52)</f>
        <v>CIP0006</v>
      </c>
      <c r="B56" s="29"/>
      <c r="C56" s="29" t="str">
        <f>'Table 1'!$I$9</f>
        <v>PNG</v>
      </c>
      <c r="D56" s="171">
        <v>0.55598966670000005</v>
      </c>
      <c r="E56" s="67" t="s">
        <v>23</v>
      </c>
      <c r="F56" s="81">
        <v>0</v>
      </c>
      <c r="G56" s="72">
        <f t="shared" si="0"/>
        <v>-6.7011992698043895E-3</v>
      </c>
      <c r="H56" s="78">
        <f t="shared" si="91"/>
        <v>0.55974059999999992</v>
      </c>
      <c r="I56" s="93">
        <f t="shared" si="92"/>
        <v>4.5914797114044456E-3</v>
      </c>
      <c r="J56" s="78">
        <f t="shared" si="3"/>
        <v>8.2028706000680431E-3</v>
      </c>
      <c r="K56" s="133">
        <f>D56*'Table 2'!D56</f>
        <v>373.18026428904005</v>
      </c>
      <c r="L56" s="67" t="s">
        <v>23</v>
      </c>
      <c r="M56" s="136">
        <f>F56*'Table 2'!D56</f>
        <v>0</v>
      </c>
      <c r="N56" s="72">
        <f t="shared" si="4"/>
        <v>-1.5573113260601604E-2</v>
      </c>
      <c r="O56" s="13">
        <f t="shared" ref="O56" si="102">IF(D56="","",AVERAGE(K52:K56))</f>
        <v>379.08377891331395</v>
      </c>
      <c r="P56" s="74">
        <f t="shared" ref="P56" si="103">IF(D56="","",_xlfn.STDEV.S(K52:K56))</f>
        <v>5.9243340489647993</v>
      </c>
      <c r="Q56" s="8">
        <f t="shared" si="7"/>
        <v>1.5628033639285662E-2</v>
      </c>
      <c r="R56" s="185">
        <f>K56/'Table 1'!$E$9</f>
        <v>0.74636052857808011</v>
      </c>
      <c r="S56" s="57" t="s">
        <v>23</v>
      </c>
      <c r="T56" s="51">
        <f t="shared" si="8"/>
        <v>0</v>
      </c>
    </row>
    <row r="57" spans="1:20" s="139" customFormat="1" ht="16" x14ac:dyDescent="0.2">
      <c r="A57" s="113" t="s">
        <v>63</v>
      </c>
      <c r="B57" s="113"/>
      <c r="C57" s="31" t="str">
        <f>'Table 1'!$I$10</f>
        <v>ETH</v>
      </c>
      <c r="D57" s="170">
        <v>0.668346</v>
      </c>
      <c r="E57" s="66" t="s">
        <v>23</v>
      </c>
      <c r="F57" s="79">
        <v>0</v>
      </c>
      <c r="G57" s="70">
        <f t="shared" si="0"/>
        <v>-1.116372531978168E-2</v>
      </c>
      <c r="H57" s="76">
        <f>AVERAGE($D$57:$D$61)</f>
        <v>0.67589146667999989</v>
      </c>
      <c r="I57" s="76">
        <f>_xlfn.STDEV.S($D$57:$D$61)</f>
        <v>7.3617608275912197E-3</v>
      </c>
      <c r="J57" s="76">
        <f t="shared" si="3"/>
        <v>1.0891927462485095E-2</v>
      </c>
      <c r="K57" s="131">
        <f>D57*'Table 2'!D57</f>
        <v>566.35640039999998</v>
      </c>
      <c r="L57" s="66" t="s">
        <v>23</v>
      </c>
      <c r="M57" s="134">
        <f>F57*'Table 2'!D57</f>
        <v>0</v>
      </c>
      <c r="N57" s="70">
        <f t="shared" si="4"/>
        <v>3.7126886302319147E-2</v>
      </c>
      <c r="O57" s="15">
        <f t="shared" ref="O57" si="104">IF(D57="","",AVERAGE(K57:K61))</f>
        <v>546.08207335096404</v>
      </c>
      <c r="P57" s="15">
        <f t="shared" ref="P57" si="105">IF(D57="","",_xlfn.STDEV.S(K57:K61))</f>
        <v>31.447581190530435</v>
      </c>
      <c r="Q57" s="10">
        <f t="shared" si="7"/>
        <v>5.7587646116189647E-2</v>
      </c>
      <c r="R57" s="137">
        <f>K57/'Table 1'!$E$10</f>
        <v>1.1327128008</v>
      </c>
      <c r="S57" s="59" t="s">
        <v>23</v>
      </c>
      <c r="T57" s="53">
        <f t="shared" si="8"/>
        <v>0</v>
      </c>
    </row>
    <row r="58" spans="1:20" s="139" customFormat="1" ht="16" x14ac:dyDescent="0.2">
      <c r="A58" s="30" t="str">
        <f t="shared" ref="A58" si="106">IF(A57="","",A57)</f>
        <v>CIP0007</v>
      </c>
      <c r="B58" s="30"/>
      <c r="C58" s="30" t="str">
        <f>'Table 1'!$I$10</f>
        <v>ETH</v>
      </c>
      <c r="D58" s="170">
        <v>0.68401400000000001</v>
      </c>
      <c r="E58" s="68" t="s">
        <v>23</v>
      </c>
      <c r="F58" s="80">
        <v>0.01</v>
      </c>
      <c r="G58" s="71">
        <f t="shared" si="0"/>
        <v>1.201751127277618E-2</v>
      </c>
      <c r="H58" s="77">
        <f t="shared" ref="H58:H61" si="107">AVERAGE($D$57:$D$61)</f>
        <v>0.67589146667999989</v>
      </c>
      <c r="I58" s="94">
        <f t="shared" ref="I58:I61" si="108">_xlfn.STDEV.S($D$57:$D$61)</f>
        <v>7.3617608275912197E-3</v>
      </c>
      <c r="J58" s="77">
        <f t="shared" si="3"/>
        <v>1.0891927462485095E-2</v>
      </c>
      <c r="K58" s="132">
        <f>D58*'Table 2'!D58</f>
        <v>540.57626419999997</v>
      </c>
      <c r="L58" s="68" t="s">
        <v>23</v>
      </c>
      <c r="M58" s="135">
        <f>F58*'Table 2'!D58</f>
        <v>7.9029999999999996</v>
      </c>
      <c r="N58" s="71">
        <f t="shared" si="4"/>
        <v>-1.0082383985210067E-2</v>
      </c>
      <c r="O58" s="14">
        <f t="shared" ref="O58" si="109">IF(D58="","",AVERAGE(K57:K61))</f>
        <v>546.08207335096404</v>
      </c>
      <c r="P58" s="73">
        <f t="shared" ref="P58" si="110">IF(D58="","",_xlfn.STDEV.S(K57:K61))</f>
        <v>31.447581190530435</v>
      </c>
      <c r="Q58" s="9">
        <f t="shared" si="7"/>
        <v>5.7587646116189647E-2</v>
      </c>
      <c r="R58" s="126">
        <f>K58/'Table 1'!$E$10</f>
        <v>1.0811525283999999</v>
      </c>
      <c r="S58" s="58" t="s">
        <v>23</v>
      </c>
      <c r="T58" s="52">
        <f t="shared" si="8"/>
        <v>1.5806000000000001E-2</v>
      </c>
    </row>
    <row r="59" spans="1:20" s="139" customFormat="1" ht="16" x14ac:dyDescent="0.2">
      <c r="A59" s="30" t="str">
        <f t="shared" ref="A59" si="111">IF(A57="","",A57)</f>
        <v>CIP0007</v>
      </c>
      <c r="B59" s="30"/>
      <c r="C59" s="30" t="str">
        <f>'Table 1'!$I$10</f>
        <v>ETH</v>
      </c>
      <c r="D59" s="170">
        <v>0.6819066667</v>
      </c>
      <c r="E59" s="68" t="s">
        <v>23</v>
      </c>
      <c r="F59" s="80">
        <v>0</v>
      </c>
      <c r="G59" s="71">
        <f t="shared" si="0"/>
        <v>8.8996537410761557E-3</v>
      </c>
      <c r="H59" s="77">
        <f t="shared" si="107"/>
        <v>0.67589146667999989</v>
      </c>
      <c r="I59" s="94">
        <f t="shared" si="108"/>
        <v>7.3617608275912197E-3</v>
      </c>
      <c r="J59" s="77">
        <f t="shared" si="3"/>
        <v>1.0891927462485095E-2</v>
      </c>
      <c r="K59" s="132">
        <f>D59*'Table 2'!D59</f>
        <v>529.97786135924002</v>
      </c>
      <c r="L59" s="68" t="s">
        <v>23</v>
      </c>
      <c r="M59" s="135">
        <f>F59*'Table 2'!D59</f>
        <v>0</v>
      </c>
      <c r="N59" s="71">
        <f t="shared" si="4"/>
        <v>-2.9490460825609126E-2</v>
      </c>
      <c r="O59" s="14">
        <f t="shared" ref="O59" si="112">IF(D59="","",AVERAGE(K57:K61))</f>
        <v>546.08207335096404</v>
      </c>
      <c r="P59" s="73">
        <f t="shared" ref="P59" si="113">IF(D59="","",_xlfn.STDEV.S(K57:K61))</f>
        <v>31.447581190530435</v>
      </c>
      <c r="Q59" s="9">
        <f t="shared" si="7"/>
        <v>5.7587646116189647E-2</v>
      </c>
      <c r="R59" s="126">
        <f>K59/'Table 1'!$E$10</f>
        <v>1.0599557227184802</v>
      </c>
      <c r="S59" s="58" t="s">
        <v>23</v>
      </c>
      <c r="T59" s="52">
        <f t="shared" si="8"/>
        <v>0</v>
      </c>
    </row>
    <row r="60" spans="1:20" s="139" customFormat="1" ht="16" x14ac:dyDescent="0.2">
      <c r="A60" s="30" t="str">
        <f t="shared" ref="A60" si="114">IF(A57="","",A57)</f>
        <v>CIP0007</v>
      </c>
      <c r="B60" s="30"/>
      <c r="C60" s="30" t="str">
        <f>'Table 1'!$I$10</f>
        <v>ETH</v>
      </c>
      <c r="D60" s="170">
        <v>0.66835500000000003</v>
      </c>
      <c r="E60" s="68" t="s">
        <v>23</v>
      </c>
      <c r="F60" s="80">
        <v>0.01</v>
      </c>
      <c r="G60" s="71">
        <f t="shared" si="0"/>
        <v>-1.1150409572440994E-2</v>
      </c>
      <c r="H60" s="77">
        <f t="shared" si="107"/>
        <v>0.67589146667999989</v>
      </c>
      <c r="I60" s="94">
        <f t="shared" si="108"/>
        <v>7.3617608275912197E-3</v>
      </c>
      <c r="J60" s="77">
        <f t="shared" si="3"/>
        <v>1.0891927462485095E-2</v>
      </c>
      <c r="K60" s="132">
        <f>D60*'Table 2'!D60</f>
        <v>506.41258350000004</v>
      </c>
      <c r="L60" s="68" t="s">
        <v>23</v>
      </c>
      <c r="M60" s="135">
        <f>F60*'Table 2'!D60</f>
        <v>7.5770000000000008</v>
      </c>
      <c r="N60" s="71">
        <f t="shared" si="4"/>
        <v>-7.264382367935493E-2</v>
      </c>
      <c r="O60" s="14">
        <f t="shared" ref="O60" si="115">IF(D60="","",AVERAGE(K57:K61))</f>
        <v>546.08207335096404</v>
      </c>
      <c r="P60" s="73">
        <f t="shared" ref="P60" si="116">IF(D60="","",_xlfn.STDEV.S(K57:K61))</f>
        <v>31.447581190530435</v>
      </c>
      <c r="Q60" s="9">
        <f t="shared" si="7"/>
        <v>5.7587646116189647E-2</v>
      </c>
      <c r="R60" s="126">
        <f>K60/'Table 1'!$E$10</f>
        <v>1.0128251670000001</v>
      </c>
      <c r="S60" s="58" t="s">
        <v>23</v>
      </c>
      <c r="T60" s="52">
        <f t="shared" si="8"/>
        <v>1.5154000000000003E-2</v>
      </c>
    </row>
    <row r="61" spans="1:20" s="139" customFormat="1" ht="17" thickBot="1" x14ac:dyDescent="0.25">
      <c r="A61" s="29" t="str">
        <f t="shared" ref="A61" si="117">IF(A57="","",A57)</f>
        <v>CIP0007</v>
      </c>
      <c r="B61" s="29"/>
      <c r="C61" s="29" t="str">
        <f>'Table 1'!$I$10</f>
        <v>ETH</v>
      </c>
      <c r="D61" s="171">
        <v>0.67683566669999995</v>
      </c>
      <c r="E61" s="67" t="s">
        <v>23</v>
      </c>
      <c r="F61" s="81">
        <v>0</v>
      </c>
      <c r="G61" s="72">
        <f t="shared" si="0"/>
        <v>1.3969698783711584E-3</v>
      </c>
      <c r="H61" s="78">
        <f t="shared" si="107"/>
        <v>0.67589146667999989</v>
      </c>
      <c r="I61" s="93">
        <f t="shared" si="108"/>
        <v>7.3617608275912197E-3</v>
      </c>
      <c r="J61" s="78">
        <f t="shared" si="3"/>
        <v>1.0891927462485095E-2</v>
      </c>
      <c r="K61" s="133">
        <f>D61*'Table 2'!D61</f>
        <v>587.08725729557989</v>
      </c>
      <c r="L61" s="67" t="s">
        <v>23</v>
      </c>
      <c r="M61" s="136">
        <f>F61*'Table 2'!D61</f>
        <v>0</v>
      </c>
      <c r="N61" s="72">
        <f t="shared" si="4"/>
        <v>7.5089782187854462E-2</v>
      </c>
      <c r="O61" s="13">
        <f t="shared" ref="O61" si="118">IF(D61="","",AVERAGE(K57:K61))</f>
        <v>546.08207335096404</v>
      </c>
      <c r="P61" s="74">
        <f t="shared" ref="P61" si="119">IF(D61="","",_xlfn.STDEV.S(K57:K61))</f>
        <v>31.447581190530435</v>
      </c>
      <c r="Q61" s="8">
        <f t="shared" si="7"/>
        <v>5.7587646116189647E-2</v>
      </c>
      <c r="R61" s="127">
        <f>K61/'Table 1'!$E$10</f>
        <v>1.1741745145911597</v>
      </c>
      <c r="S61" s="57" t="s">
        <v>23</v>
      </c>
      <c r="T61" s="51">
        <f t="shared" si="8"/>
        <v>0</v>
      </c>
    </row>
    <row r="62" spans="1:20" s="139" customFormat="1" ht="16" x14ac:dyDescent="0.2">
      <c r="A62" s="113" t="s">
        <v>69</v>
      </c>
      <c r="B62" s="113"/>
      <c r="C62" s="31" t="str">
        <f>'Table 1'!$I$11</f>
        <v>ETH</v>
      </c>
      <c r="D62" s="170">
        <v>0.62626099999999996</v>
      </c>
      <c r="E62" s="66" t="s">
        <v>23</v>
      </c>
      <c r="F62" s="79">
        <v>0</v>
      </c>
      <c r="G62" s="70">
        <f t="shared" si="0"/>
        <v>4.129860776912314E-3</v>
      </c>
      <c r="H62" s="76">
        <f>AVERAGE($D$62:$D$66)</f>
        <v>0.62368526668000013</v>
      </c>
      <c r="I62" s="76">
        <f>_xlfn.STDEV.S($D$62:$D$66)</f>
        <v>5.5551479269494849E-3</v>
      </c>
      <c r="J62" s="76">
        <f t="shared" si="3"/>
        <v>8.9069731541369171E-3</v>
      </c>
      <c r="K62" s="131">
        <f>D62*'Table 2'!D62</f>
        <v>463.80889659999997</v>
      </c>
      <c r="L62" s="66" t="s">
        <v>23</v>
      </c>
      <c r="M62" s="134">
        <f>F62*'Table 2'!D62</f>
        <v>0</v>
      </c>
      <c r="N62" s="70">
        <f t="shared" si="4"/>
        <v>1.6218132466122616E-2</v>
      </c>
      <c r="O62" s="15">
        <f t="shared" ref="O62" si="120">IF(D62="","",AVERAGE(K62:K66))</f>
        <v>456.40683016986202</v>
      </c>
      <c r="P62" s="15">
        <f t="shared" ref="P62" si="121">IF(D62="","",_xlfn.STDEV.S(K62:K66))</f>
        <v>7.3808190450345625</v>
      </c>
      <c r="Q62" s="10">
        <f t="shared" si="7"/>
        <v>1.6171578857151689E-2</v>
      </c>
      <c r="R62" s="137">
        <f>K62/500</f>
        <v>0.92761779319999993</v>
      </c>
      <c r="S62" s="59" t="s">
        <v>23</v>
      </c>
      <c r="T62" s="53">
        <f t="shared" si="8"/>
        <v>0</v>
      </c>
    </row>
    <row r="63" spans="1:20" s="139" customFormat="1" ht="16" x14ac:dyDescent="0.2">
      <c r="A63" s="30" t="str">
        <f t="shared" ref="A63" si="122">IF(A62="","",A62)</f>
        <v>CIP0008</v>
      </c>
      <c r="B63" s="30"/>
      <c r="C63" s="30" t="str">
        <f>'Table 1'!$I$11</f>
        <v>ETH</v>
      </c>
      <c r="D63" s="170">
        <v>0.61740466670000005</v>
      </c>
      <c r="E63" s="68" t="s">
        <v>23</v>
      </c>
      <c r="F63" s="80">
        <v>0.01</v>
      </c>
      <c r="G63" s="71">
        <f t="shared" si="0"/>
        <v>-1.0070143252594298E-2</v>
      </c>
      <c r="H63" s="77">
        <f t="shared" ref="H63:H66" si="123">AVERAGE($D$62:$D$66)</f>
        <v>0.62368526668000013</v>
      </c>
      <c r="I63" s="94">
        <f t="shared" ref="I63:I66" si="124">_xlfn.STDEV.S($D$62:$D$66)</f>
        <v>5.5551479269494849E-3</v>
      </c>
      <c r="J63" s="77">
        <f t="shared" si="3"/>
        <v>8.9069731541369171E-3</v>
      </c>
      <c r="K63" s="132">
        <f>D63*'Table 2'!D63</f>
        <v>449.10015455758003</v>
      </c>
      <c r="L63" s="68" t="s">
        <v>23</v>
      </c>
      <c r="M63" s="135">
        <f>F63*'Table 2'!D63</f>
        <v>7.274</v>
      </c>
      <c r="N63" s="71">
        <f t="shared" si="4"/>
        <v>-1.6009128543415203E-2</v>
      </c>
      <c r="O63" s="14">
        <f t="shared" ref="O63" si="125">IF(D63="","",AVERAGE(K62:K66))</f>
        <v>456.40683016986202</v>
      </c>
      <c r="P63" s="73">
        <f t="shared" ref="P63" si="126">IF(D63="","",_xlfn.STDEV.S(K62:K66))</f>
        <v>7.3808190450345625</v>
      </c>
      <c r="Q63" s="9">
        <f t="shared" si="7"/>
        <v>1.6171578857151689E-2</v>
      </c>
      <c r="R63" s="164">
        <f t="shared" ref="R63:R86" si="127">K63/500</f>
        <v>0.89820030911516002</v>
      </c>
      <c r="S63" s="58" t="s">
        <v>23</v>
      </c>
      <c r="T63" s="52">
        <f t="shared" si="8"/>
        <v>1.4548E-2</v>
      </c>
    </row>
    <row r="64" spans="1:20" s="139" customFormat="1" ht="16" x14ac:dyDescent="0.2">
      <c r="A64" s="30" t="str">
        <f t="shared" ref="A64" si="128">IF(A62="","",A62)</f>
        <v>CIP0008</v>
      </c>
      <c r="B64" s="30"/>
      <c r="C64" s="30" t="str">
        <f>'Table 1'!$I$11</f>
        <v>ETH</v>
      </c>
      <c r="D64" s="170">
        <v>0.61795466669999999</v>
      </c>
      <c r="E64" s="68" t="s">
        <v>23</v>
      </c>
      <c r="F64" s="80">
        <v>0</v>
      </c>
      <c r="G64" s="71">
        <f t="shared" si="0"/>
        <v>-9.188288205853018E-3</v>
      </c>
      <c r="H64" s="77">
        <f t="shared" si="123"/>
        <v>0.62368526668000013</v>
      </c>
      <c r="I64" s="94">
        <f t="shared" si="124"/>
        <v>5.5551479269494849E-3</v>
      </c>
      <c r="J64" s="77">
        <f t="shared" si="3"/>
        <v>8.9069731541369171E-3</v>
      </c>
      <c r="K64" s="132">
        <f>D64*'Table 2'!D64</f>
        <v>452.09563415771999</v>
      </c>
      <c r="L64" s="68" t="s">
        <v>23</v>
      </c>
      <c r="M64" s="135">
        <f>F64*'Table 2'!D64</f>
        <v>0</v>
      </c>
      <c r="N64" s="71">
        <f t="shared" si="4"/>
        <v>-9.4459498131032032E-3</v>
      </c>
      <c r="O64" s="14">
        <f t="shared" ref="O64" si="129">IF(D64="","",AVERAGE(K62:K66))</f>
        <v>456.40683016986202</v>
      </c>
      <c r="P64" s="73">
        <f t="shared" ref="P64" si="130">IF(D64="","",_xlfn.STDEV.S(K62:K66))</f>
        <v>7.3808190450345625</v>
      </c>
      <c r="Q64" s="9">
        <f t="shared" si="7"/>
        <v>1.6171578857151689E-2</v>
      </c>
      <c r="R64" s="126">
        <f t="shared" si="127"/>
        <v>0.90419126831543994</v>
      </c>
      <c r="S64" s="58" t="s">
        <v>23</v>
      </c>
      <c r="T64" s="52">
        <f t="shared" si="8"/>
        <v>0</v>
      </c>
    </row>
    <row r="65" spans="1:20" s="139" customFormat="1" ht="16" x14ac:dyDescent="0.2">
      <c r="A65" s="30" t="str">
        <f t="shared" ref="A65" si="131">IF(A62="","",A62)</f>
        <v>CIP0008</v>
      </c>
      <c r="B65" s="30"/>
      <c r="C65" s="30" t="str">
        <f>'Table 1'!$I$11</f>
        <v>ETH</v>
      </c>
      <c r="D65" s="170">
        <v>0.62835533330000004</v>
      </c>
      <c r="E65" s="68" t="s">
        <v>23</v>
      </c>
      <c r="F65" s="80">
        <v>0.01</v>
      </c>
      <c r="G65" s="71">
        <f t="shared" si="0"/>
        <v>7.4878578499370362E-3</v>
      </c>
      <c r="H65" s="77">
        <f t="shared" si="123"/>
        <v>0.62368526668000013</v>
      </c>
      <c r="I65" s="94">
        <f t="shared" si="124"/>
        <v>5.5551479269494849E-3</v>
      </c>
      <c r="J65" s="77">
        <f t="shared" si="3"/>
        <v>8.9069731541369171E-3</v>
      </c>
      <c r="K65" s="132">
        <f>D65*'Table 2'!D65</f>
        <v>452.10166230935005</v>
      </c>
      <c r="L65" s="68" t="s">
        <v>23</v>
      </c>
      <c r="M65" s="135">
        <f>F65*'Table 2'!D65</f>
        <v>7.1950000000000003</v>
      </c>
      <c r="N65" s="71">
        <f t="shared" si="4"/>
        <v>-9.4327419659992976E-3</v>
      </c>
      <c r="O65" s="14">
        <f t="shared" ref="O65" si="132">IF(D65="","",AVERAGE(K62:K66))</f>
        <v>456.40683016986202</v>
      </c>
      <c r="P65" s="73">
        <f t="shared" ref="P65" si="133">IF(D65="","",_xlfn.STDEV.S(K62:K66))</f>
        <v>7.3808190450345625</v>
      </c>
      <c r="Q65" s="9">
        <f t="shared" si="7"/>
        <v>1.6171578857151689E-2</v>
      </c>
      <c r="R65" s="126">
        <f t="shared" si="127"/>
        <v>0.90420332461870012</v>
      </c>
      <c r="S65" s="58" t="s">
        <v>23</v>
      </c>
      <c r="T65" s="52">
        <f t="shared" si="8"/>
        <v>1.439E-2</v>
      </c>
    </row>
    <row r="66" spans="1:20" s="139" customFormat="1" ht="17" thickBot="1" x14ac:dyDescent="0.25">
      <c r="A66" s="29" t="str">
        <f t="shared" ref="A66" si="134">IF(A62="","",A62)</f>
        <v>CIP0008</v>
      </c>
      <c r="B66" s="29"/>
      <c r="C66" s="29" t="str">
        <f>'Table 1'!$I$11</f>
        <v>ETH</v>
      </c>
      <c r="D66" s="171">
        <v>0.62845066670000005</v>
      </c>
      <c r="E66" s="67" t="s">
        <v>23</v>
      </c>
      <c r="F66" s="81">
        <v>0.01</v>
      </c>
      <c r="G66" s="72">
        <f t="shared" si="0"/>
        <v>7.6407128315970759E-3</v>
      </c>
      <c r="H66" s="78">
        <f t="shared" si="123"/>
        <v>0.62368526668000013</v>
      </c>
      <c r="I66" s="93">
        <f t="shared" si="124"/>
        <v>5.5551479269494849E-3</v>
      </c>
      <c r="J66" s="78">
        <f t="shared" si="3"/>
        <v>8.9069731541369171E-3</v>
      </c>
      <c r="K66" s="133">
        <f>D66*'Table 2'!D66</f>
        <v>464.92780322466001</v>
      </c>
      <c r="L66" s="67" t="s">
        <v>23</v>
      </c>
      <c r="M66" s="136">
        <f>F66*'Table 2'!D66</f>
        <v>7.3979999999999997</v>
      </c>
      <c r="N66" s="72">
        <f t="shared" si="4"/>
        <v>1.8669687856394963E-2</v>
      </c>
      <c r="O66" s="13">
        <f t="shared" ref="O66" si="135">IF(D66="","",AVERAGE(K62:K66))</f>
        <v>456.40683016986202</v>
      </c>
      <c r="P66" s="74">
        <f t="shared" ref="P66" si="136">IF(D66="","",_xlfn.STDEV.S(K62:K66))</f>
        <v>7.3808190450345625</v>
      </c>
      <c r="Q66" s="8">
        <f t="shared" si="7"/>
        <v>1.6171578857151689E-2</v>
      </c>
      <c r="R66" s="127">
        <f t="shared" si="127"/>
        <v>0.92985560644931997</v>
      </c>
      <c r="S66" s="57" t="s">
        <v>23</v>
      </c>
      <c r="T66" s="51">
        <f t="shared" si="8"/>
        <v>1.4796E-2</v>
      </c>
    </row>
    <row r="67" spans="1:20" s="139" customFormat="1" ht="16" x14ac:dyDescent="0.2">
      <c r="A67" s="113" t="s">
        <v>73</v>
      </c>
      <c r="B67" s="113"/>
      <c r="C67" s="31" t="str">
        <f>'Table 1'!$I$12</f>
        <v>ETH</v>
      </c>
      <c r="D67" s="170">
        <v>0.5951026667</v>
      </c>
      <c r="E67" s="66" t="s">
        <v>23</v>
      </c>
      <c r="F67" s="79">
        <v>0.01</v>
      </c>
      <c r="G67" s="70">
        <f t="shared" ref="G67:G130" si="137">(D67-H67)/H67</f>
        <v>-5.8208197438565402E-3</v>
      </c>
      <c r="H67" s="76">
        <f>AVERAGE($D$67:$D$71)</f>
        <v>0.59858693334000002</v>
      </c>
      <c r="I67" s="76">
        <f>_xlfn.STDEV.S($D$67:$D$71)</f>
        <v>4.7754184518701481E-3</v>
      </c>
      <c r="J67" s="76">
        <f t="shared" ref="J67:J130" si="138">I67/H67</f>
        <v>7.9778194041494211E-3</v>
      </c>
      <c r="K67" s="131">
        <f>D67*'Table 2'!D67</f>
        <v>471.97592495977</v>
      </c>
      <c r="L67" s="66" t="s">
        <v>23</v>
      </c>
      <c r="M67" s="134">
        <f>F67*'Table 2'!D67</f>
        <v>7.931</v>
      </c>
      <c r="N67" s="70">
        <f t="shared" ref="N67:N130" si="139">(K67-O67)/O67</f>
        <v>-1.9727722042496426E-2</v>
      </c>
      <c r="O67" s="15">
        <f t="shared" ref="O67" si="140">IF(D67="","",AVERAGE(K67:K71))</f>
        <v>481.47431644520191</v>
      </c>
      <c r="P67" s="15">
        <f t="shared" ref="P67" si="141">IF(D67="","",_xlfn.STDEV.S(K67:K71))</f>
        <v>5.7119859233413894</v>
      </c>
      <c r="Q67" s="10">
        <f t="shared" ref="Q67:Q130" si="142">P67/O67</f>
        <v>1.1863531923185124E-2</v>
      </c>
      <c r="R67" s="137">
        <f t="shared" si="127"/>
        <v>0.94395184991953995</v>
      </c>
      <c r="S67" s="59" t="s">
        <v>23</v>
      </c>
      <c r="T67" s="53">
        <f t="shared" ref="T67:T130" si="143">M67/500</f>
        <v>1.5862000000000001E-2</v>
      </c>
    </row>
    <row r="68" spans="1:20" s="139" customFormat="1" ht="16" x14ac:dyDescent="0.2">
      <c r="A68" s="30" t="str">
        <f t="shared" ref="A68" si="144">IF(A67="","",A67)</f>
        <v>CIP0009</v>
      </c>
      <c r="B68" s="30"/>
      <c r="C68" s="30" t="str">
        <f>'Table 1'!$I$12</f>
        <v>ETH</v>
      </c>
      <c r="D68" s="170">
        <v>0.59908600000000001</v>
      </c>
      <c r="E68" s="68" t="s">
        <v>23</v>
      </c>
      <c r="F68" s="80">
        <v>0</v>
      </c>
      <c r="G68" s="71">
        <f t="shared" si="137"/>
        <v>8.337413201041585E-4</v>
      </c>
      <c r="H68" s="77">
        <f t="shared" ref="H68:H71" si="145">AVERAGE($D$67:$D$71)</f>
        <v>0.59858693334000002</v>
      </c>
      <c r="I68" s="94">
        <f t="shared" ref="I68:I71" si="146">_xlfn.STDEV.S($D$67:$D$71)</f>
        <v>4.7754184518701481E-3</v>
      </c>
      <c r="J68" s="77">
        <f t="shared" si="138"/>
        <v>7.9778194041494211E-3</v>
      </c>
      <c r="K68" s="132">
        <f>D68*'Table 2'!D68</f>
        <v>484.60066539999997</v>
      </c>
      <c r="L68" s="68" t="s">
        <v>23</v>
      </c>
      <c r="M68" s="135">
        <f>F68*'Table 2'!D68</f>
        <v>0</v>
      </c>
      <c r="N68" s="71">
        <f t="shared" si="139"/>
        <v>6.4932829187657835E-3</v>
      </c>
      <c r="O68" s="14">
        <f t="shared" ref="O68" si="147">IF(D68="","",AVERAGE(K67:K71))</f>
        <v>481.47431644520191</v>
      </c>
      <c r="P68" s="73">
        <f t="shared" ref="P68" si="148">IF(D68="","",_xlfn.STDEV.S(K67:K71))</f>
        <v>5.7119859233413894</v>
      </c>
      <c r="Q68" s="9">
        <f t="shared" si="142"/>
        <v>1.1863531923185124E-2</v>
      </c>
      <c r="R68" s="126">
        <f t="shared" si="127"/>
        <v>0.96920133079999993</v>
      </c>
      <c r="S68" s="58" t="s">
        <v>23</v>
      </c>
      <c r="T68" s="52">
        <f t="shared" si="143"/>
        <v>0</v>
      </c>
    </row>
    <row r="69" spans="1:20" s="139" customFormat="1" ht="16" x14ac:dyDescent="0.2">
      <c r="A69" s="30" t="str">
        <f t="shared" ref="A69" si="149">IF(A67="","",A67)</f>
        <v>CIP0009</v>
      </c>
      <c r="B69" s="30"/>
      <c r="C69" s="30" t="str">
        <f>'Table 1'!$I$12</f>
        <v>ETH</v>
      </c>
      <c r="D69" s="170">
        <v>0.59881399999999996</v>
      </c>
      <c r="E69" s="68" t="s">
        <v>23</v>
      </c>
      <c r="F69" s="80">
        <v>0.01</v>
      </c>
      <c r="G69" s="71">
        <f t="shared" si="137"/>
        <v>3.7933781603442839E-4</v>
      </c>
      <c r="H69" s="77">
        <f t="shared" si="145"/>
        <v>0.59858693334000002</v>
      </c>
      <c r="I69" s="94">
        <f t="shared" si="146"/>
        <v>4.7754184518701481E-3</v>
      </c>
      <c r="J69" s="77">
        <f t="shared" si="138"/>
        <v>7.9778194041494211E-3</v>
      </c>
      <c r="K69" s="132">
        <f>D69*'Table 2'!D69</f>
        <v>480.48835359999993</v>
      </c>
      <c r="L69" s="68" t="s">
        <v>23</v>
      </c>
      <c r="M69" s="135">
        <f>F69*'Table 2'!D69</f>
        <v>8.0239999999999991</v>
      </c>
      <c r="N69" s="71">
        <f t="shared" si="139"/>
        <v>-2.0477994599618428E-3</v>
      </c>
      <c r="O69" s="14">
        <f t="shared" ref="O69" si="150">IF(D69="","",AVERAGE(K67:K71))</f>
        <v>481.47431644520191</v>
      </c>
      <c r="P69" s="73">
        <f t="shared" ref="P69" si="151">IF(D69="","",_xlfn.STDEV.S(K67:K71))</f>
        <v>5.7119859233413894</v>
      </c>
      <c r="Q69" s="9">
        <f t="shared" si="142"/>
        <v>1.1863531923185124E-2</v>
      </c>
      <c r="R69" s="126">
        <f t="shared" si="127"/>
        <v>0.96097670719999984</v>
      </c>
      <c r="S69" s="58" t="s">
        <v>23</v>
      </c>
      <c r="T69" s="52">
        <f t="shared" si="143"/>
        <v>1.6048E-2</v>
      </c>
    </row>
    <row r="70" spans="1:20" s="139" customFormat="1" ht="16" x14ac:dyDescent="0.2">
      <c r="A70" s="30" t="str">
        <f t="shared" ref="A70" si="152">IF(A67="","",A67)</f>
        <v>CIP0009</v>
      </c>
      <c r="B70" s="30"/>
      <c r="C70" s="30" t="str">
        <f>'Table 1'!$I$12</f>
        <v>ETH</v>
      </c>
      <c r="D70" s="170">
        <v>0.59384333330000005</v>
      </c>
      <c r="E70" s="68" t="s">
        <v>23</v>
      </c>
      <c r="F70" s="80">
        <v>0</v>
      </c>
      <c r="G70" s="71">
        <f t="shared" si="137"/>
        <v>-7.9246635297091864E-3</v>
      </c>
      <c r="H70" s="77">
        <f t="shared" si="145"/>
        <v>0.59858693334000002</v>
      </c>
      <c r="I70" s="94">
        <f t="shared" si="146"/>
        <v>4.7754184518701481E-3</v>
      </c>
      <c r="J70" s="77">
        <f t="shared" si="138"/>
        <v>7.9778194041494211E-3</v>
      </c>
      <c r="K70" s="132">
        <f>D70*'Table 2'!D70</f>
        <v>484.04170097283009</v>
      </c>
      <c r="L70" s="68" t="s">
        <v>23</v>
      </c>
      <c r="M70" s="135">
        <f>F70*'Table 2'!D70</f>
        <v>0</v>
      </c>
      <c r="N70" s="71">
        <f t="shared" si="139"/>
        <v>5.3323395245328314E-3</v>
      </c>
      <c r="O70" s="14">
        <f t="shared" ref="O70" si="153">IF(D70="","",AVERAGE(K67:K71))</f>
        <v>481.47431644520191</v>
      </c>
      <c r="P70" s="73">
        <f t="shared" ref="P70" si="154">IF(D70="","",_xlfn.STDEV.S(K67:K71))</f>
        <v>5.7119859233413894</v>
      </c>
      <c r="Q70" s="9">
        <f t="shared" si="142"/>
        <v>1.1863531923185124E-2</v>
      </c>
      <c r="R70" s="126">
        <f t="shared" si="127"/>
        <v>0.96808340194566012</v>
      </c>
      <c r="S70" s="58" t="s">
        <v>23</v>
      </c>
      <c r="T70" s="52">
        <f t="shared" si="143"/>
        <v>0</v>
      </c>
    </row>
    <row r="71" spans="1:20" s="139" customFormat="1" ht="17" thickBot="1" x14ac:dyDescent="0.25">
      <c r="A71" s="29" t="str">
        <f t="shared" ref="A71" si="155">IF(A67="","",A67)</f>
        <v>CIP0009</v>
      </c>
      <c r="B71" s="29"/>
      <c r="C71" s="29" t="str">
        <f>'Table 1'!$I$12</f>
        <v>ETH</v>
      </c>
      <c r="D71" s="171">
        <v>0.60608866669999995</v>
      </c>
      <c r="E71" s="67" t="s">
        <v>23</v>
      </c>
      <c r="F71" s="81">
        <v>0</v>
      </c>
      <c r="G71" s="72">
        <f t="shared" si="137"/>
        <v>1.2532404137426956E-2</v>
      </c>
      <c r="H71" s="78">
        <f t="shared" si="145"/>
        <v>0.59858693334000002</v>
      </c>
      <c r="I71" s="93">
        <f t="shared" si="146"/>
        <v>4.7754184518701481E-3</v>
      </c>
      <c r="J71" s="78">
        <f t="shared" si="138"/>
        <v>7.9778194041494211E-3</v>
      </c>
      <c r="K71" s="133">
        <f>D71*'Table 2'!D71</f>
        <v>486.2649372934099</v>
      </c>
      <c r="L71" s="67" t="s">
        <v>23</v>
      </c>
      <c r="M71" s="136">
        <f>F71*'Table 2'!D71</f>
        <v>0</v>
      </c>
      <c r="N71" s="72">
        <f t="shared" si="139"/>
        <v>9.9498990591603623E-3</v>
      </c>
      <c r="O71" s="13">
        <f t="shared" ref="O71" si="156">IF(D71="","",AVERAGE(K67:K71))</f>
        <v>481.47431644520191</v>
      </c>
      <c r="P71" s="74">
        <f t="shared" ref="P71" si="157">IF(D71="","",_xlfn.STDEV.S(K67:K71))</f>
        <v>5.7119859233413894</v>
      </c>
      <c r="Q71" s="8">
        <f t="shared" si="142"/>
        <v>1.1863531923185124E-2</v>
      </c>
      <c r="R71" s="127">
        <f t="shared" si="127"/>
        <v>0.97252987458681983</v>
      </c>
      <c r="S71" s="57" t="s">
        <v>23</v>
      </c>
      <c r="T71" s="51">
        <f t="shared" si="143"/>
        <v>0</v>
      </c>
    </row>
    <row r="72" spans="1:20" s="139" customFormat="1" ht="16" x14ac:dyDescent="0.2">
      <c r="A72" s="113" t="s">
        <v>77</v>
      </c>
      <c r="B72" s="113"/>
      <c r="C72" s="31" t="str">
        <f>'Table 1'!$I$13</f>
        <v>ETH</v>
      </c>
      <c r="D72" s="170">
        <v>0.65440799999999999</v>
      </c>
      <c r="E72" s="66" t="s">
        <v>23</v>
      </c>
      <c r="F72" s="79">
        <v>0.01</v>
      </c>
      <c r="G72" s="70">
        <f t="shared" si="137"/>
        <v>7.3219795973138201E-3</v>
      </c>
      <c r="H72" s="76">
        <f>AVERAGE($D$72:$D$76)</f>
        <v>0.64965126667999995</v>
      </c>
      <c r="I72" s="76">
        <f>_xlfn.STDEV.S($D$72:$D$76)</f>
        <v>1.365066760582595E-2</v>
      </c>
      <c r="J72" s="76">
        <f t="shared" si="138"/>
        <v>2.1012300454037115E-2</v>
      </c>
      <c r="K72" s="131">
        <f>D72*'Table 2'!D72</f>
        <v>485.96338079999998</v>
      </c>
      <c r="L72" s="66" t="s">
        <v>23</v>
      </c>
      <c r="M72" s="134">
        <f>F72*'Table 2'!D72</f>
        <v>7.4260000000000002</v>
      </c>
      <c r="N72" s="70">
        <f t="shared" si="139"/>
        <v>2.1002719227500551E-3</v>
      </c>
      <c r="O72" s="15">
        <f t="shared" ref="O72" si="158">IF(D72="","",AVERAGE(K72:K76))</f>
        <v>484.94486471655398</v>
      </c>
      <c r="P72" s="15">
        <f t="shared" ref="P72" si="159">IF(D72="","",_xlfn.STDEV.S(K72:K76))</f>
        <v>15.318816709228274</v>
      </c>
      <c r="Q72" s="10">
        <f t="shared" si="142"/>
        <v>3.1588780135205656E-2</v>
      </c>
      <c r="R72" s="137">
        <f t="shared" si="127"/>
        <v>0.97192676159999991</v>
      </c>
      <c r="S72" s="59" t="s">
        <v>23</v>
      </c>
      <c r="T72" s="53">
        <f t="shared" si="143"/>
        <v>1.4852000000000001E-2</v>
      </c>
    </row>
    <row r="73" spans="1:20" s="139" customFormat="1" ht="16" x14ac:dyDescent="0.2">
      <c r="A73" s="30" t="str">
        <f t="shared" ref="A73" si="160">IF(A72="","",A72)</f>
        <v>CIP0010</v>
      </c>
      <c r="B73" s="30"/>
      <c r="C73" s="30" t="str">
        <f>'Table 1'!$I$13</f>
        <v>ETH</v>
      </c>
      <c r="D73" s="170">
        <v>0.66406699999999996</v>
      </c>
      <c r="E73" s="68" t="s">
        <v>23</v>
      </c>
      <c r="F73" s="80">
        <v>0.01</v>
      </c>
      <c r="G73" s="71">
        <f t="shared" si="137"/>
        <v>2.2189956457209219E-2</v>
      </c>
      <c r="H73" s="77">
        <f t="shared" ref="H73:H76" si="161">AVERAGE($D$72:$D$76)</f>
        <v>0.64965126667999995</v>
      </c>
      <c r="I73" s="94">
        <f t="shared" ref="I73:I76" si="162">_xlfn.STDEV.S($D$72:$D$76)</f>
        <v>1.365066760582595E-2</v>
      </c>
      <c r="J73" s="77">
        <f t="shared" si="138"/>
        <v>2.1012300454037115E-2</v>
      </c>
      <c r="K73" s="132">
        <f>D73*'Table 2'!D73</f>
        <v>502.03465199999999</v>
      </c>
      <c r="L73" s="68" t="s">
        <v>23</v>
      </c>
      <c r="M73" s="135">
        <f>F73*'Table 2'!D73</f>
        <v>7.5600000000000005</v>
      </c>
      <c r="N73" s="71">
        <f t="shared" si="139"/>
        <v>3.5240681006973536E-2</v>
      </c>
      <c r="O73" s="14">
        <f t="shared" ref="O73" si="163">IF(D73="","",AVERAGE(K72:K76))</f>
        <v>484.94486471655398</v>
      </c>
      <c r="P73" s="73">
        <f t="shared" ref="P73" si="164">IF(D73="","",_xlfn.STDEV.S(K72:K76))</f>
        <v>15.318816709228274</v>
      </c>
      <c r="Q73" s="9">
        <f t="shared" si="142"/>
        <v>3.1588780135205656E-2</v>
      </c>
      <c r="R73" s="126">
        <f t="shared" si="127"/>
        <v>1.0040693039999999</v>
      </c>
      <c r="S73" s="58" t="s">
        <v>23</v>
      </c>
      <c r="T73" s="52">
        <f t="shared" si="143"/>
        <v>1.5120000000000001E-2</v>
      </c>
    </row>
    <row r="74" spans="1:20" s="139" customFormat="1" ht="16" x14ac:dyDescent="0.2">
      <c r="A74" s="30" t="str">
        <f t="shared" ref="A74" si="165">IF(A72="","",A72)</f>
        <v>CIP0010</v>
      </c>
      <c r="B74" s="30"/>
      <c r="C74" s="30" t="str">
        <f>'Table 1'!$I$13</f>
        <v>ETH</v>
      </c>
      <c r="D74" s="170">
        <v>0.64911066669999995</v>
      </c>
      <c r="E74" s="68" t="s">
        <v>23</v>
      </c>
      <c r="F74" s="80">
        <v>0.01</v>
      </c>
      <c r="G74" s="71">
        <f t="shared" si="137"/>
        <v>-8.3213873000310024E-4</v>
      </c>
      <c r="H74" s="77">
        <f t="shared" si="161"/>
        <v>0.64965126667999995</v>
      </c>
      <c r="I74" s="94">
        <f t="shared" si="162"/>
        <v>1.365066760582595E-2</v>
      </c>
      <c r="J74" s="77">
        <f t="shared" si="138"/>
        <v>2.1012300454037115E-2</v>
      </c>
      <c r="K74" s="132">
        <f>D74*'Table 2'!D74</f>
        <v>486.57335575831996</v>
      </c>
      <c r="L74" s="68" t="s">
        <v>23</v>
      </c>
      <c r="M74" s="135">
        <f>F74*'Table 2'!D74</f>
        <v>7.4960000000000004</v>
      </c>
      <c r="N74" s="71">
        <f t="shared" si="139"/>
        <v>3.3580952397914798E-3</v>
      </c>
      <c r="O74" s="14">
        <f t="shared" ref="O74" si="166">IF(D74="","",AVERAGE(K72:K76))</f>
        <v>484.94486471655398</v>
      </c>
      <c r="P74" s="73">
        <f t="shared" ref="P74" si="167">IF(D74="","",_xlfn.STDEV.S(K72:K76))</f>
        <v>15.318816709228274</v>
      </c>
      <c r="Q74" s="9">
        <f t="shared" si="142"/>
        <v>3.1588780135205656E-2</v>
      </c>
      <c r="R74" s="126">
        <f t="shared" si="127"/>
        <v>0.9731467115166399</v>
      </c>
      <c r="S74" s="58" t="s">
        <v>23</v>
      </c>
      <c r="T74" s="52">
        <f t="shared" si="143"/>
        <v>1.4992E-2</v>
      </c>
    </row>
    <row r="75" spans="1:20" s="139" customFormat="1" ht="16" x14ac:dyDescent="0.2">
      <c r="A75" s="30" t="str">
        <f t="shared" ref="A75" si="168">IF(A72="","",A72)</f>
        <v>CIP0010</v>
      </c>
      <c r="B75" s="30"/>
      <c r="C75" s="30" t="str">
        <f>'Table 1'!$I$13</f>
        <v>ETH</v>
      </c>
      <c r="D75" s="170">
        <v>0.65339400000000003</v>
      </c>
      <c r="E75" s="68" t="s">
        <v>23</v>
      </c>
      <c r="F75" s="80">
        <v>0</v>
      </c>
      <c r="G75" s="71">
        <f t="shared" si="137"/>
        <v>5.761142188065102E-3</v>
      </c>
      <c r="H75" s="77">
        <f t="shared" si="161"/>
        <v>0.64965126667999995</v>
      </c>
      <c r="I75" s="94">
        <f t="shared" si="162"/>
        <v>1.365066760582595E-2</v>
      </c>
      <c r="J75" s="77">
        <f t="shared" si="138"/>
        <v>2.1012300454037115E-2</v>
      </c>
      <c r="K75" s="132">
        <f>D75*'Table 2'!D75</f>
        <v>490.0455</v>
      </c>
      <c r="L75" s="68" t="s">
        <v>23</v>
      </c>
      <c r="M75" s="135">
        <f>F75*'Table 2'!D75</f>
        <v>0</v>
      </c>
      <c r="N75" s="71">
        <f t="shared" si="139"/>
        <v>1.0517969473555103E-2</v>
      </c>
      <c r="O75" s="14">
        <f t="shared" ref="O75" si="169">IF(D75="","",AVERAGE(K72:K76))</f>
        <v>484.94486471655398</v>
      </c>
      <c r="P75" s="73">
        <f t="shared" ref="P75" si="170">IF(D75="","",_xlfn.STDEV.S(K72:K76))</f>
        <v>15.318816709228274</v>
      </c>
      <c r="Q75" s="9">
        <f t="shared" si="142"/>
        <v>3.1588780135205656E-2</v>
      </c>
      <c r="R75" s="126">
        <f t="shared" si="127"/>
        <v>0.98009100000000005</v>
      </c>
      <c r="S75" s="58" t="s">
        <v>23</v>
      </c>
      <c r="T75" s="52">
        <f t="shared" si="143"/>
        <v>0</v>
      </c>
    </row>
    <row r="76" spans="1:20" s="139" customFormat="1" ht="17" thickBot="1" x14ac:dyDescent="0.25">
      <c r="A76" s="29" t="str">
        <f t="shared" ref="A76" si="171">IF(A72="","",A72)</f>
        <v>CIP0010</v>
      </c>
      <c r="B76" s="29"/>
      <c r="C76" s="29" t="str">
        <f>'Table 1'!$I$13</f>
        <v>ETH</v>
      </c>
      <c r="D76" s="171">
        <v>0.62727666670000004</v>
      </c>
      <c r="E76" s="67" t="s">
        <v>23</v>
      </c>
      <c r="F76" s="81">
        <v>0.01</v>
      </c>
      <c r="G76" s="72">
        <f t="shared" si="137"/>
        <v>-3.4440939512584701E-2</v>
      </c>
      <c r="H76" s="78">
        <f t="shared" si="161"/>
        <v>0.64965126667999995</v>
      </c>
      <c r="I76" s="93">
        <f t="shared" si="162"/>
        <v>1.365066760582595E-2</v>
      </c>
      <c r="J76" s="78">
        <f t="shared" si="138"/>
        <v>2.1012300454037115E-2</v>
      </c>
      <c r="K76" s="133">
        <f>D76*'Table 2'!D76</f>
        <v>460.10743502445001</v>
      </c>
      <c r="L76" s="67" t="s">
        <v>23</v>
      </c>
      <c r="M76" s="136">
        <f>F76*'Table 2'!D76</f>
        <v>7.335</v>
      </c>
      <c r="N76" s="72">
        <f t="shared" si="139"/>
        <v>-5.1217017643070059E-2</v>
      </c>
      <c r="O76" s="13">
        <f t="shared" ref="O76" si="172">IF(D76="","",AVERAGE(K72:K76))</f>
        <v>484.94486471655398</v>
      </c>
      <c r="P76" s="74">
        <f t="shared" ref="P76" si="173">IF(D76="","",_xlfn.STDEV.S(K72:K76))</f>
        <v>15.318816709228274</v>
      </c>
      <c r="Q76" s="8">
        <f t="shared" si="142"/>
        <v>3.1588780135205656E-2</v>
      </c>
      <c r="R76" s="127">
        <f t="shared" si="127"/>
        <v>0.92021487004890001</v>
      </c>
      <c r="S76" s="57" t="s">
        <v>23</v>
      </c>
      <c r="T76" s="51">
        <f t="shared" si="143"/>
        <v>1.4670000000000001E-2</v>
      </c>
    </row>
    <row r="77" spans="1:20" s="139" customFormat="1" ht="16" x14ac:dyDescent="0.2">
      <c r="A77" s="113" t="s">
        <v>78</v>
      </c>
      <c r="B77" s="113"/>
      <c r="C77" s="31" t="str">
        <f>'Table 1'!$I$14</f>
        <v>ETH</v>
      </c>
      <c r="D77" s="170">
        <v>0.60347200000000001</v>
      </c>
      <c r="E77" s="66" t="s">
        <v>23</v>
      </c>
      <c r="F77" s="79">
        <v>0</v>
      </c>
      <c r="G77" s="70">
        <f t="shared" si="137"/>
        <v>1.0133495549679713E-2</v>
      </c>
      <c r="H77" s="76">
        <f>AVERAGE($D$77:$D$81)</f>
        <v>0.59741806667999997</v>
      </c>
      <c r="I77" s="76">
        <f>_xlfn.STDEV.S($D$77:$D$81)</f>
        <v>7.2270389842062294E-3</v>
      </c>
      <c r="J77" s="76">
        <f t="shared" si="138"/>
        <v>1.2097121575798123E-2</v>
      </c>
      <c r="K77" s="131">
        <f>D77*'Table 2'!D77</f>
        <v>481.57065599999999</v>
      </c>
      <c r="L77" s="66" t="s">
        <v>23</v>
      </c>
      <c r="M77" s="134">
        <f>F77*'Table 2'!D77</f>
        <v>0</v>
      </c>
      <c r="N77" s="70">
        <f t="shared" si="139"/>
        <v>1.2930823740319335E-2</v>
      </c>
      <c r="O77" s="15">
        <f t="shared" ref="O77" si="174">IF(D77="","",AVERAGE(K77:K81))</f>
        <v>475.42304441063999</v>
      </c>
      <c r="P77" s="15">
        <f t="shared" ref="P77" si="175">IF(D77="","",_xlfn.STDEV.S(K77:K81))</f>
        <v>5.9626776855709664</v>
      </c>
      <c r="Q77" s="10">
        <f t="shared" si="142"/>
        <v>1.2541835646529552E-2</v>
      </c>
      <c r="R77" s="137">
        <f t="shared" si="127"/>
        <v>0.96314131199999997</v>
      </c>
      <c r="S77" s="59" t="s">
        <v>23</v>
      </c>
      <c r="T77" s="53">
        <f t="shared" si="143"/>
        <v>0</v>
      </c>
    </row>
    <row r="78" spans="1:20" s="139" customFormat="1" ht="16" x14ac:dyDescent="0.2">
      <c r="A78" s="30" t="str">
        <f t="shared" ref="A78" si="176">IF(A77="","",A77)</f>
        <v>CIP0011</v>
      </c>
      <c r="B78" s="30"/>
      <c r="C78" s="30" t="str">
        <f>'Table 1'!$I$14</f>
        <v>ETH</v>
      </c>
      <c r="D78" s="170">
        <v>0.60572266669999997</v>
      </c>
      <c r="E78" s="68" t="s">
        <v>23</v>
      </c>
      <c r="F78" s="80">
        <v>0.01</v>
      </c>
      <c r="G78" s="71">
        <f t="shared" si="137"/>
        <v>1.3900818343426932E-2</v>
      </c>
      <c r="H78" s="77">
        <f t="shared" ref="H78:H81" si="177">AVERAGE($D$77:$D$81)</f>
        <v>0.59741806667999997</v>
      </c>
      <c r="I78" s="94">
        <f t="shared" ref="I78:I81" si="178">_xlfn.STDEV.S($D$77:$D$81)</f>
        <v>7.2270389842062294E-3</v>
      </c>
      <c r="J78" s="77">
        <f t="shared" si="138"/>
        <v>1.2097121575798123E-2</v>
      </c>
      <c r="K78" s="132">
        <f>D78*'Table 2'!D78</f>
        <v>482.15524269319997</v>
      </c>
      <c r="L78" s="68" t="s">
        <v>23</v>
      </c>
      <c r="M78" s="135">
        <f>F78*'Table 2'!D78</f>
        <v>7.96</v>
      </c>
      <c r="N78" s="71">
        <f t="shared" si="139"/>
        <v>1.4160437449778173E-2</v>
      </c>
      <c r="O78" s="14">
        <f t="shared" ref="O78" si="179">IF(D78="","",AVERAGE(K77:K81))</f>
        <v>475.42304441063999</v>
      </c>
      <c r="P78" s="73">
        <f t="shared" ref="P78" si="180">IF(D78="","",_xlfn.STDEV.S(K77:K81))</f>
        <v>5.9626776855709664</v>
      </c>
      <c r="Q78" s="9">
        <f t="shared" si="142"/>
        <v>1.2541835646529552E-2</v>
      </c>
      <c r="R78" s="126">
        <f t="shared" si="127"/>
        <v>0.96431048538639996</v>
      </c>
      <c r="S78" s="58" t="s">
        <v>23</v>
      </c>
      <c r="T78" s="52">
        <f t="shared" si="143"/>
        <v>1.592E-2</v>
      </c>
    </row>
    <row r="79" spans="1:20" s="139" customFormat="1" ht="16" x14ac:dyDescent="0.2">
      <c r="A79" s="30" t="str">
        <f t="shared" ref="A79" si="181">IF(A77="","",A77)</f>
        <v>CIP0011</v>
      </c>
      <c r="B79" s="30"/>
      <c r="C79" s="30" t="str">
        <f>'Table 1'!$I$14</f>
        <v>ETH</v>
      </c>
      <c r="D79" s="170">
        <v>0.59061399999999997</v>
      </c>
      <c r="E79" s="68" t="s">
        <v>23</v>
      </c>
      <c r="F79" s="80">
        <v>0.01</v>
      </c>
      <c r="G79" s="71">
        <f t="shared" si="137"/>
        <v>-1.1389121051882278E-2</v>
      </c>
      <c r="H79" s="77">
        <f t="shared" si="177"/>
        <v>0.59741806667999997</v>
      </c>
      <c r="I79" s="94">
        <f t="shared" si="178"/>
        <v>7.2270389842062294E-3</v>
      </c>
      <c r="J79" s="77">
        <f t="shared" si="138"/>
        <v>1.2097121575798123E-2</v>
      </c>
      <c r="K79" s="132">
        <f>D79*'Table 2'!D79</f>
        <v>469.53812999999997</v>
      </c>
      <c r="L79" s="68" t="s">
        <v>23</v>
      </c>
      <c r="M79" s="135">
        <f>F79*'Table 2'!D79</f>
        <v>7.95</v>
      </c>
      <c r="N79" s="71">
        <f t="shared" si="139"/>
        <v>-1.2378269164329799E-2</v>
      </c>
      <c r="O79" s="14">
        <f t="shared" ref="O79" si="182">IF(D79="","",AVERAGE(K77:K81))</f>
        <v>475.42304441063999</v>
      </c>
      <c r="P79" s="73">
        <f t="shared" ref="P79" si="183">IF(D79="","",_xlfn.STDEV.S(K77:K81))</f>
        <v>5.9626776855709664</v>
      </c>
      <c r="Q79" s="9">
        <f t="shared" si="142"/>
        <v>1.2541835646529552E-2</v>
      </c>
      <c r="R79" s="126">
        <f t="shared" si="127"/>
        <v>0.93907625999999988</v>
      </c>
      <c r="S79" s="58" t="s">
        <v>23</v>
      </c>
      <c r="T79" s="52">
        <f t="shared" si="143"/>
        <v>1.5900000000000001E-2</v>
      </c>
    </row>
    <row r="80" spans="1:20" s="139" customFormat="1" ht="16" x14ac:dyDescent="0.2">
      <c r="A80" s="30" t="str">
        <f t="shared" ref="A80" si="184">IF(A77="","",A77)</f>
        <v>CIP0011</v>
      </c>
      <c r="B80" s="30"/>
      <c r="C80" s="30" t="str">
        <f>'Table 1'!$I$14</f>
        <v>ETH</v>
      </c>
      <c r="D80" s="170">
        <v>0.58986766670000002</v>
      </c>
      <c r="E80" s="68" t="s">
        <v>23</v>
      </c>
      <c r="F80" s="80">
        <v>0.01</v>
      </c>
      <c r="G80" s="71">
        <f t="shared" si="137"/>
        <v>-1.2638385748792962E-2</v>
      </c>
      <c r="H80" s="77">
        <f t="shared" si="177"/>
        <v>0.59741806667999997</v>
      </c>
      <c r="I80" s="94">
        <f t="shared" si="178"/>
        <v>7.2270389842062294E-3</v>
      </c>
      <c r="J80" s="77">
        <f t="shared" si="138"/>
        <v>1.2097121575798123E-2</v>
      </c>
      <c r="K80" s="132">
        <f>D80*'Table 2'!D80</f>
        <v>471.89413336000001</v>
      </c>
      <c r="L80" s="68" t="s">
        <v>23</v>
      </c>
      <c r="M80" s="135">
        <f>F80*'Table 2'!D80</f>
        <v>8</v>
      </c>
      <c r="N80" s="71">
        <f t="shared" si="139"/>
        <v>-7.422675640417483E-3</v>
      </c>
      <c r="O80" s="14">
        <f t="shared" ref="O80" si="185">IF(D80="","",AVERAGE(K77:K81))</f>
        <v>475.42304441063999</v>
      </c>
      <c r="P80" s="73">
        <f t="shared" ref="P80" si="186">IF(D80="","",_xlfn.STDEV.S(K77:K81))</f>
        <v>5.9626776855709664</v>
      </c>
      <c r="Q80" s="9">
        <f t="shared" si="142"/>
        <v>1.2541835646529552E-2</v>
      </c>
      <c r="R80" s="126">
        <f t="shared" si="127"/>
        <v>0.94378826672000005</v>
      </c>
      <c r="S80" s="58" t="s">
        <v>23</v>
      </c>
      <c r="T80" s="52">
        <f t="shared" si="143"/>
        <v>1.6E-2</v>
      </c>
    </row>
    <row r="81" spans="1:20" s="139" customFormat="1" ht="17" thickBot="1" x14ac:dyDescent="0.25">
      <c r="A81" s="29" t="str">
        <f t="shared" ref="A81" si="187">IF(A77="","",A77)</f>
        <v>CIP0011</v>
      </c>
      <c r="B81" s="29"/>
      <c r="C81" s="29" t="str">
        <f>'Table 1'!$I$14</f>
        <v>ETH</v>
      </c>
      <c r="D81" s="171">
        <v>0.597414</v>
      </c>
      <c r="E81" s="67" t="s">
        <v>23</v>
      </c>
      <c r="F81" s="81">
        <v>0</v>
      </c>
      <c r="G81" s="72">
        <f t="shared" si="137"/>
        <v>-6.807092431217489E-6</v>
      </c>
      <c r="H81" s="78">
        <f t="shared" si="177"/>
        <v>0.59741806667999997</v>
      </c>
      <c r="I81" s="93">
        <f t="shared" si="178"/>
        <v>7.2270389842062294E-3</v>
      </c>
      <c r="J81" s="78">
        <f t="shared" si="138"/>
        <v>1.2097121575798123E-2</v>
      </c>
      <c r="K81" s="133">
        <f>D81*'Table 2'!D81</f>
        <v>471.95706000000001</v>
      </c>
      <c r="L81" s="67" t="s">
        <v>23</v>
      </c>
      <c r="M81" s="136">
        <f>F81*'Table 2'!D81</f>
        <v>0</v>
      </c>
      <c r="N81" s="72">
        <f t="shared" si="139"/>
        <v>-7.2903163853502238E-3</v>
      </c>
      <c r="O81" s="13">
        <f t="shared" ref="O81" si="188">IF(D81="","",AVERAGE(K77:K81))</f>
        <v>475.42304441063999</v>
      </c>
      <c r="P81" s="74">
        <f t="shared" ref="P81" si="189">IF(D81="","",_xlfn.STDEV.S(K77:K81))</f>
        <v>5.9626776855709664</v>
      </c>
      <c r="Q81" s="8">
        <f t="shared" si="142"/>
        <v>1.2541835646529552E-2</v>
      </c>
      <c r="R81" s="127">
        <f t="shared" si="127"/>
        <v>0.94391412000000008</v>
      </c>
      <c r="S81" s="57" t="s">
        <v>23</v>
      </c>
      <c r="T81" s="51">
        <f t="shared" si="143"/>
        <v>0</v>
      </c>
    </row>
    <row r="82" spans="1:20" s="139" customFormat="1" ht="16" x14ac:dyDescent="0.2">
      <c r="A82" s="113" t="s">
        <v>79</v>
      </c>
      <c r="B82" s="113"/>
      <c r="C82" s="31" t="str">
        <f>'Table 1'!$I$15</f>
        <v>SLE</v>
      </c>
      <c r="D82" s="170">
        <v>0.58712500000000001</v>
      </c>
      <c r="E82" s="66" t="s">
        <v>23</v>
      </c>
      <c r="F82" s="79">
        <v>0.01</v>
      </c>
      <c r="G82" s="70">
        <f t="shared" si="137"/>
        <v>-4.0993422574312401E-3</v>
      </c>
      <c r="H82" s="76">
        <f>AVERAGE($D$82:$D$86)</f>
        <v>0.58954173333999993</v>
      </c>
      <c r="I82" s="76">
        <f>_xlfn.STDEV.S($D$82:$D$86)</f>
        <v>1.0582943665385935E-2</v>
      </c>
      <c r="J82" s="76">
        <f t="shared" si="138"/>
        <v>1.7951135715921489E-2</v>
      </c>
      <c r="K82" s="131">
        <f>D82*'Table 2'!D82</f>
        <v>458.66205000000002</v>
      </c>
      <c r="L82" s="66" t="s">
        <v>23</v>
      </c>
      <c r="M82" s="134">
        <f>F82*'Table 2'!D82</f>
        <v>7.8120000000000003</v>
      </c>
      <c r="N82" s="70">
        <f t="shared" si="139"/>
        <v>1.5162677187432975E-3</v>
      </c>
      <c r="O82" s="15">
        <f t="shared" ref="O82" si="190">IF(D82="","",AVERAGE(K82:K86))</f>
        <v>457.96764843844403</v>
      </c>
      <c r="P82" s="15">
        <f t="shared" ref="P82" si="191">IF(D82="","",_xlfn.STDEV.S(K82:K86))</f>
        <v>9.572667119767015</v>
      </c>
      <c r="Q82" s="10">
        <f t="shared" si="142"/>
        <v>2.090249639337502E-2</v>
      </c>
      <c r="R82" s="137">
        <f t="shared" si="127"/>
        <v>0.91732410000000009</v>
      </c>
      <c r="S82" s="59" t="s">
        <v>23</v>
      </c>
      <c r="T82" s="53">
        <f t="shared" si="143"/>
        <v>1.5624000000000001E-2</v>
      </c>
    </row>
    <row r="83" spans="1:20" s="139" customFormat="1" ht="16" x14ac:dyDescent="0.2">
      <c r="A83" s="30" t="str">
        <f t="shared" ref="A83" si="192">IF(A82="","",A82)</f>
        <v>CIP0012</v>
      </c>
      <c r="B83" s="30"/>
      <c r="C83" s="30" t="str">
        <f>'Table 1'!$I$15</f>
        <v>SLE</v>
      </c>
      <c r="D83" s="170">
        <v>0.60200766670000005</v>
      </c>
      <c r="E83" s="68" t="s">
        <v>23</v>
      </c>
      <c r="F83" s="80">
        <v>0</v>
      </c>
      <c r="G83" s="71">
        <f t="shared" si="137"/>
        <v>2.1145124517946187E-2</v>
      </c>
      <c r="H83" s="77">
        <f t="shared" ref="H83:H86" si="193">AVERAGE($D$82:$D$86)</f>
        <v>0.58954173333999993</v>
      </c>
      <c r="I83" s="94">
        <f t="shared" ref="I83:I86" si="194">_xlfn.STDEV.S($D$82:$D$86)</f>
        <v>1.0582943665385935E-2</v>
      </c>
      <c r="J83" s="77">
        <f t="shared" si="138"/>
        <v>1.7951135715921489E-2</v>
      </c>
      <c r="K83" s="132">
        <f>D83*'Table 2'!D83</f>
        <v>460.47566425883002</v>
      </c>
      <c r="L83" s="68" t="s">
        <v>23</v>
      </c>
      <c r="M83" s="135">
        <f>F83*'Table 2'!D83</f>
        <v>0</v>
      </c>
      <c r="N83" s="71">
        <f t="shared" si="139"/>
        <v>5.4764039096161128E-3</v>
      </c>
      <c r="O83" s="14">
        <f t="shared" ref="O83" si="195">IF(D83="","",AVERAGE(K82:K86))</f>
        <v>457.96764843844403</v>
      </c>
      <c r="P83" s="73">
        <f t="shared" ref="P83" si="196">IF(D83="","",_xlfn.STDEV.S(K82:K86))</f>
        <v>9.572667119767015</v>
      </c>
      <c r="Q83" s="9">
        <f t="shared" si="142"/>
        <v>2.090249639337502E-2</v>
      </c>
      <c r="R83" s="126">
        <f t="shared" si="127"/>
        <v>0.92095132851766004</v>
      </c>
      <c r="S83" s="58" t="s">
        <v>23</v>
      </c>
      <c r="T83" s="52">
        <f t="shared" si="143"/>
        <v>0</v>
      </c>
    </row>
    <row r="84" spans="1:20" s="139" customFormat="1" ht="16" x14ac:dyDescent="0.2">
      <c r="A84" s="30" t="str">
        <f t="shared" ref="A84" si="197">IF(A82="","",A82)</f>
        <v>CIP0012</v>
      </c>
      <c r="B84" s="30"/>
      <c r="C84" s="30" t="str">
        <f>'Table 1'!$I$15</f>
        <v>SLE</v>
      </c>
      <c r="D84" s="170">
        <v>0.57878533330000004</v>
      </c>
      <c r="E84" s="68" t="s">
        <v>23</v>
      </c>
      <c r="F84" s="80">
        <v>0.02</v>
      </c>
      <c r="G84" s="71">
        <f t="shared" si="137"/>
        <v>-1.8245358100537509E-2</v>
      </c>
      <c r="H84" s="77">
        <f t="shared" si="193"/>
        <v>0.58954173333999993</v>
      </c>
      <c r="I84" s="94">
        <f t="shared" si="194"/>
        <v>1.0582943665385935E-2</v>
      </c>
      <c r="J84" s="77">
        <f t="shared" si="138"/>
        <v>1.7951135715921489E-2</v>
      </c>
      <c r="K84" s="132">
        <f>D84*'Table 2'!D84</f>
        <v>454.34648664050002</v>
      </c>
      <c r="L84" s="68" t="s">
        <v>23</v>
      </c>
      <c r="M84" s="135">
        <f>F84*'Table 2'!D84</f>
        <v>15.700000000000001</v>
      </c>
      <c r="N84" s="71">
        <f t="shared" si="139"/>
        <v>-7.9070253331021845E-3</v>
      </c>
      <c r="O84" s="14">
        <f t="shared" ref="O84" si="198">IF(D84="","",AVERAGE(K82:K86))</f>
        <v>457.96764843844403</v>
      </c>
      <c r="P84" s="73">
        <f t="shared" ref="P84" si="199">IF(D84="","",_xlfn.STDEV.S(K82:K86))</f>
        <v>9.572667119767015</v>
      </c>
      <c r="Q84" s="9">
        <f t="shared" si="142"/>
        <v>2.090249639337502E-2</v>
      </c>
      <c r="R84" s="126">
        <f t="shared" si="127"/>
        <v>0.90869297328100007</v>
      </c>
      <c r="S84" s="58" t="s">
        <v>23</v>
      </c>
      <c r="T84" s="52">
        <f t="shared" si="143"/>
        <v>3.1400000000000004E-2</v>
      </c>
    </row>
    <row r="85" spans="1:20" s="139" customFormat="1" ht="16" x14ac:dyDescent="0.2">
      <c r="A85" s="30" t="str">
        <f t="shared" ref="A85" si="200">IF(A82="","",A82)</f>
        <v>CIP0012</v>
      </c>
      <c r="B85" s="30"/>
      <c r="C85" s="30" t="str">
        <f>'Table 1'!$I$15</f>
        <v>SLE</v>
      </c>
      <c r="D85" s="170">
        <v>0.580654</v>
      </c>
      <c r="E85" s="68" t="s">
        <v>23</v>
      </c>
      <c r="F85" s="80">
        <v>0.02</v>
      </c>
      <c r="G85" s="71">
        <f t="shared" si="137"/>
        <v>-1.5075664431162842E-2</v>
      </c>
      <c r="H85" s="77">
        <f t="shared" si="193"/>
        <v>0.58954173333999993</v>
      </c>
      <c r="I85" s="94">
        <f t="shared" si="194"/>
        <v>1.0582943665385935E-2</v>
      </c>
      <c r="J85" s="77">
        <f t="shared" si="138"/>
        <v>1.7951135715921489E-2</v>
      </c>
      <c r="K85" s="132">
        <f>D85*'Table 2'!D85</f>
        <v>445.0132256</v>
      </c>
      <c r="L85" s="68" t="s">
        <v>23</v>
      </c>
      <c r="M85" s="135">
        <f>F85*'Table 2'!D85</f>
        <v>15.327999999999999</v>
      </c>
      <c r="N85" s="71">
        <f t="shared" si="139"/>
        <v>-2.8286764103568007E-2</v>
      </c>
      <c r="O85" s="14">
        <f t="shared" ref="O85" si="201">IF(D85="","",AVERAGE(K82:K86))</f>
        <v>457.96764843844403</v>
      </c>
      <c r="P85" s="73">
        <f t="shared" ref="P85" si="202">IF(D85="","",_xlfn.STDEV.S(K82:K86))</f>
        <v>9.572667119767015</v>
      </c>
      <c r="Q85" s="9">
        <f t="shared" si="142"/>
        <v>2.090249639337502E-2</v>
      </c>
      <c r="R85" s="164">
        <f t="shared" si="127"/>
        <v>0.89002645120000001</v>
      </c>
      <c r="S85" s="58" t="s">
        <v>23</v>
      </c>
      <c r="T85" s="52">
        <f t="shared" si="143"/>
        <v>3.0655999999999999E-2</v>
      </c>
    </row>
    <row r="86" spans="1:20" s="139" customFormat="1" ht="17" thickBot="1" x14ac:dyDescent="0.25">
      <c r="A86" s="29" t="str">
        <f t="shared" ref="A86" si="203">IF(A82="","",A82)</f>
        <v>CIP0012</v>
      </c>
      <c r="B86" s="29"/>
      <c r="C86" s="29" t="str">
        <f>'Table 1'!$I$15</f>
        <v>SLE</v>
      </c>
      <c r="D86" s="171">
        <v>0.59913666669999999</v>
      </c>
      <c r="E86" s="67" t="s">
        <v>23</v>
      </c>
      <c r="F86" s="81">
        <v>0.01</v>
      </c>
      <c r="G86" s="72">
        <f t="shared" si="137"/>
        <v>1.6275240271186157E-2</v>
      </c>
      <c r="H86" s="78">
        <f t="shared" si="193"/>
        <v>0.58954173333999993</v>
      </c>
      <c r="I86" s="93">
        <f t="shared" si="194"/>
        <v>1.0582943665385935E-2</v>
      </c>
      <c r="J86" s="78">
        <f t="shared" si="138"/>
        <v>1.7951135715921489E-2</v>
      </c>
      <c r="K86" s="133">
        <f>D86*'Table 2'!D86</f>
        <v>471.34081569289003</v>
      </c>
      <c r="L86" s="67" t="s">
        <v>23</v>
      </c>
      <c r="M86" s="136">
        <f>F86*'Table 2'!D86</f>
        <v>7.8670000000000009</v>
      </c>
      <c r="N86" s="72">
        <f t="shared" si="139"/>
        <v>2.9201117808310657E-2</v>
      </c>
      <c r="O86" s="13">
        <f t="shared" ref="O86" si="204">IF(D86="","",AVERAGE(K82:K86))</f>
        <v>457.96764843844403</v>
      </c>
      <c r="P86" s="74">
        <f t="shared" ref="P86" si="205">IF(D86="","",_xlfn.STDEV.S(K82:K86))</f>
        <v>9.572667119767015</v>
      </c>
      <c r="Q86" s="8">
        <f t="shared" si="142"/>
        <v>2.090249639337502E-2</v>
      </c>
      <c r="R86" s="166">
        <f t="shared" si="127"/>
        <v>0.94268163138578009</v>
      </c>
      <c r="S86" s="57" t="s">
        <v>23</v>
      </c>
      <c r="T86" s="51">
        <f t="shared" si="143"/>
        <v>1.5734000000000001E-2</v>
      </c>
    </row>
    <row r="87" spans="1:20" s="139" customFormat="1" ht="16" x14ac:dyDescent="0.2">
      <c r="A87" s="113" t="s">
        <v>86</v>
      </c>
      <c r="B87" s="113"/>
      <c r="C87" s="31" t="str">
        <f>'Table 1'!$I$16</f>
        <v>SLE</v>
      </c>
      <c r="D87" s="170">
        <v>0.67554866670000002</v>
      </c>
      <c r="E87" s="66" t="s">
        <v>23</v>
      </c>
      <c r="F87" s="79">
        <v>0.02</v>
      </c>
      <c r="G87" s="70">
        <f t="shared" si="137"/>
        <v>4.9522609079069933E-2</v>
      </c>
      <c r="H87" s="76">
        <f>AVERAGE($D$87:$D$91)</f>
        <v>0.64367233335999996</v>
      </c>
      <c r="I87" s="76">
        <f>_xlfn.STDEV.S($D$87:$D$91)</f>
        <v>2.1239816539276632E-2</v>
      </c>
      <c r="J87" s="76">
        <f t="shared" si="138"/>
        <v>3.2997870870732922E-2</v>
      </c>
      <c r="K87" s="131">
        <f>D87*'Table 2'!D87</f>
        <v>229.07855287797003</v>
      </c>
      <c r="L87" s="66" t="s">
        <v>23</v>
      </c>
      <c r="M87" s="134">
        <f>F87*'Table 2'!D87</f>
        <v>6.7820000000000009</v>
      </c>
      <c r="N87" s="70">
        <f t="shared" si="139"/>
        <v>3.2293273521838618E-2</v>
      </c>
      <c r="O87" s="15">
        <f t="shared" ref="O87" si="206">IF(D87="","",AVERAGE(K87:K91))</f>
        <v>221.91227895579595</v>
      </c>
      <c r="P87" s="15">
        <f t="shared" ref="P87" si="207">IF(D87="","",_xlfn.STDEV.S(K87:K91))</f>
        <v>5.2471729753998479</v>
      </c>
      <c r="Q87" s="10">
        <f t="shared" si="142"/>
        <v>2.3645257486833632E-2</v>
      </c>
      <c r="R87" s="165">
        <f>K87/250</f>
        <v>0.91631421151188008</v>
      </c>
      <c r="S87" s="59" t="s">
        <v>23</v>
      </c>
      <c r="T87" s="53">
        <f>M87/250</f>
        <v>2.7128000000000003E-2</v>
      </c>
    </row>
    <row r="88" spans="1:20" s="139" customFormat="1" ht="16" x14ac:dyDescent="0.2">
      <c r="A88" s="30" t="str">
        <f t="shared" ref="A88" si="208">IF(A87="","",A87)</f>
        <v>CIP0013</v>
      </c>
      <c r="B88" s="30"/>
      <c r="C88" s="30" t="str">
        <f>'Table 1'!$I$16</f>
        <v>SLE</v>
      </c>
      <c r="D88" s="170">
        <v>0.65016366670000003</v>
      </c>
      <c r="E88" s="68" t="s">
        <v>23</v>
      </c>
      <c r="F88" s="80">
        <v>0.01</v>
      </c>
      <c r="G88" s="71">
        <f t="shared" si="137"/>
        <v>1.0084841313770635E-2</v>
      </c>
      <c r="H88" s="77">
        <f t="shared" ref="H88:H91" si="209">AVERAGE($D$87:$D$91)</f>
        <v>0.64367233335999996</v>
      </c>
      <c r="I88" s="94">
        <f t="shared" ref="I88:I91" si="210">_xlfn.STDEV.S($D$87:$D$91)</f>
        <v>2.1239816539276632E-2</v>
      </c>
      <c r="J88" s="77">
        <f t="shared" si="138"/>
        <v>3.2997870870732922E-2</v>
      </c>
      <c r="K88" s="132">
        <f>D88*'Table 2'!D88</f>
        <v>225.60679234490001</v>
      </c>
      <c r="L88" s="68" t="s">
        <v>23</v>
      </c>
      <c r="M88" s="135">
        <f>F88*'Table 2'!D88</f>
        <v>3.47</v>
      </c>
      <c r="N88" s="71">
        <f t="shared" si="139"/>
        <v>1.6648530700908139E-2</v>
      </c>
      <c r="O88" s="14">
        <f t="shared" ref="O88" si="211">IF(D88="","",AVERAGE(K87:K91))</f>
        <v>221.91227895579595</v>
      </c>
      <c r="P88" s="73">
        <f t="shared" ref="P88" si="212">IF(D88="","",_xlfn.STDEV.S(K87:K91))</f>
        <v>5.2471729753998479</v>
      </c>
      <c r="Q88" s="9">
        <f t="shared" si="142"/>
        <v>2.3645257486833632E-2</v>
      </c>
      <c r="R88" s="164">
        <f t="shared" ref="R88:R91" si="213">K88/250</f>
        <v>0.9024271693796001</v>
      </c>
      <c r="S88" s="58" t="s">
        <v>23</v>
      </c>
      <c r="T88" s="52">
        <f t="shared" ref="T88:T91" si="214">M88/250</f>
        <v>1.388E-2</v>
      </c>
    </row>
    <row r="89" spans="1:20" s="139" customFormat="1" ht="16" x14ac:dyDescent="0.2">
      <c r="A89" s="30" t="str">
        <f t="shared" ref="A89" si="215">IF(A87="","",A87)</f>
        <v>CIP0013</v>
      </c>
      <c r="B89" s="30"/>
      <c r="C89" s="30" t="str">
        <f>'Table 1'!$I$16</f>
        <v>SLE</v>
      </c>
      <c r="D89" s="170">
        <v>0.63068666669999995</v>
      </c>
      <c r="E89" s="68" t="s">
        <v>23</v>
      </c>
      <c r="F89" s="80">
        <v>0</v>
      </c>
      <c r="G89" s="71">
        <f t="shared" si="137"/>
        <v>-2.0174343352951356E-2</v>
      </c>
      <c r="H89" s="77">
        <f t="shared" si="209"/>
        <v>0.64367233335999996</v>
      </c>
      <c r="I89" s="94">
        <f t="shared" si="210"/>
        <v>2.1239816539276632E-2</v>
      </c>
      <c r="J89" s="77">
        <f t="shared" si="138"/>
        <v>3.2997870870732922E-2</v>
      </c>
      <c r="K89" s="132">
        <f>D89*'Table 2'!D89</f>
        <v>216.57780134477997</v>
      </c>
      <c r="L89" s="68" t="s">
        <v>23</v>
      </c>
      <c r="M89" s="135">
        <f>F89*'Table 2'!D89</f>
        <v>0</v>
      </c>
      <c r="N89" s="71">
        <f t="shared" si="139"/>
        <v>-2.4038677066980107E-2</v>
      </c>
      <c r="O89" s="14">
        <f t="shared" ref="O89" si="216">IF(D89="","",AVERAGE(K87:K91))</f>
        <v>221.91227895579595</v>
      </c>
      <c r="P89" s="73">
        <f t="shared" ref="P89" si="217">IF(D89="","",_xlfn.STDEV.S(K87:K91))</f>
        <v>5.2471729753998479</v>
      </c>
      <c r="Q89" s="9">
        <f t="shared" si="142"/>
        <v>2.3645257486833632E-2</v>
      </c>
      <c r="R89" s="164">
        <f t="shared" si="213"/>
        <v>0.86631120537911988</v>
      </c>
      <c r="S89" s="58" t="s">
        <v>23</v>
      </c>
      <c r="T89" s="52">
        <f t="shared" si="214"/>
        <v>0</v>
      </c>
    </row>
    <row r="90" spans="1:20" s="139" customFormat="1" ht="16" x14ac:dyDescent="0.2">
      <c r="A90" s="30" t="str">
        <f t="shared" ref="A90" si="218">IF(A87="","",A87)</f>
        <v>CIP0013</v>
      </c>
      <c r="B90" s="30"/>
      <c r="C90" s="30" t="str">
        <f>'Table 1'!$I$16</f>
        <v>SLE</v>
      </c>
      <c r="D90" s="170">
        <v>0.64228466669999995</v>
      </c>
      <c r="E90" s="68" t="s">
        <v>23</v>
      </c>
      <c r="F90" s="80">
        <v>0</v>
      </c>
      <c r="G90" s="71">
        <f t="shared" si="137"/>
        <v>-2.1558587934894192E-3</v>
      </c>
      <c r="H90" s="77">
        <f t="shared" si="209"/>
        <v>0.64367233335999996</v>
      </c>
      <c r="I90" s="94">
        <f t="shared" si="210"/>
        <v>2.1239816539276632E-2</v>
      </c>
      <c r="J90" s="77">
        <f t="shared" si="138"/>
        <v>3.2997870870732922E-2</v>
      </c>
      <c r="K90" s="132">
        <f>D90*'Table 2'!D90</f>
        <v>218.31255821132996</v>
      </c>
      <c r="L90" s="68" t="s">
        <v>23</v>
      </c>
      <c r="M90" s="135">
        <f>F90*'Table 2'!D90</f>
        <v>0</v>
      </c>
      <c r="N90" s="71">
        <f t="shared" si="139"/>
        <v>-1.6221368017148109E-2</v>
      </c>
      <c r="O90" s="14">
        <f t="shared" ref="O90" si="219">IF(D90="","",AVERAGE(K87:K91))</f>
        <v>221.91227895579595</v>
      </c>
      <c r="P90" s="73">
        <f t="shared" ref="P90" si="220">IF(D90="","",_xlfn.STDEV.S(K87:K91))</f>
        <v>5.2471729753998479</v>
      </c>
      <c r="Q90" s="9">
        <f t="shared" si="142"/>
        <v>2.3645257486833632E-2</v>
      </c>
      <c r="R90" s="164">
        <f t="shared" si="213"/>
        <v>0.87325023284531977</v>
      </c>
      <c r="S90" s="58" t="s">
        <v>23</v>
      </c>
      <c r="T90" s="52">
        <f t="shared" si="214"/>
        <v>0</v>
      </c>
    </row>
    <row r="91" spans="1:20" s="139" customFormat="1" ht="17" thickBot="1" x14ac:dyDescent="0.25">
      <c r="A91" s="29" t="str">
        <f t="shared" ref="A91" si="221">IF(A87="","",A87)</f>
        <v>CIP0013</v>
      </c>
      <c r="B91" s="29"/>
      <c r="C91" s="29" t="str">
        <f>'Table 1'!$I$16</f>
        <v>SLE</v>
      </c>
      <c r="D91" s="171">
        <v>0.61967799999999995</v>
      </c>
      <c r="E91" s="67" t="s">
        <v>23</v>
      </c>
      <c r="F91" s="81">
        <v>0.02</v>
      </c>
      <c r="G91" s="72">
        <f t="shared" si="137"/>
        <v>-3.7277248246399615E-2</v>
      </c>
      <c r="H91" s="78">
        <f t="shared" si="209"/>
        <v>0.64367233335999996</v>
      </c>
      <c r="I91" s="93">
        <f t="shared" si="210"/>
        <v>2.1239816539276632E-2</v>
      </c>
      <c r="J91" s="78">
        <f t="shared" si="138"/>
        <v>3.2997870870732922E-2</v>
      </c>
      <c r="K91" s="133">
        <f>D91*'Table 2'!D91</f>
        <v>219.98568999999998</v>
      </c>
      <c r="L91" s="67" t="s">
        <v>23</v>
      </c>
      <c r="M91" s="136">
        <f>F91*'Table 2'!D91</f>
        <v>7.1000000000000005</v>
      </c>
      <c r="N91" s="72">
        <f t="shared" si="139"/>
        <v>-8.6817591386177725E-3</v>
      </c>
      <c r="O91" s="13">
        <f t="shared" ref="O91" si="222">IF(D91="","",AVERAGE(K87:K91))</f>
        <v>221.91227895579595</v>
      </c>
      <c r="P91" s="74">
        <f t="shared" ref="P91" si="223">IF(D91="","",_xlfn.STDEV.S(K87:K91))</f>
        <v>5.2471729753998479</v>
      </c>
      <c r="Q91" s="8">
        <f t="shared" si="142"/>
        <v>2.3645257486833632E-2</v>
      </c>
      <c r="R91" s="166">
        <f t="shared" si="213"/>
        <v>0.87994275999999993</v>
      </c>
      <c r="S91" s="57" t="s">
        <v>23</v>
      </c>
      <c r="T91" s="51">
        <f t="shared" si="214"/>
        <v>2.8400000000000002E-2</v>
      </c>
    </row>
    <row r="92" spans="1:20" s="139" customFormat="1" ht="16" x14ac:dyDescent="0.2">
      <c r="A92" s="113" t="s">
        <v>91</v>
      </c>
      <c r="B92" s="113" t="s">
        <v>179</v>
      </c>
      <c r="C92" s="31" t="str">
        <f>'Table 1'!$I$17</f>
        <v>SLE</v>
      </c>
      <c r="D92" s="170">
        <v>0.6423366667</v>
      </c>
      <c r="E92" s="66" t="s">
        <v>23</v>
      </c>
      <c r="F92" s="79">
        <v>0.01</v>
      </c>
      <c r="G92" s="70">
        <f t="shared" si="137"/>
        <v>-1.1721831100068181E-2</v>
      </c>
      <c r="H92" s="76">
        <f>AVERAGE($D$92:$D$96)</f>
        <v>0.64995533334</v>
      </c>
      <c r="I92" s="76">
        <f>_xlfn.STDEV.S($D$92:$D$96)</f>
        <v>1.1722366834510084E-2</v>
      </c>
      <c r="J92" s="76">
        <f t="shared" si="138"/>
        <v>1.8035649887309969E-2</v>
      </c>
      <c r="K92" s="131">
        <f>D92*'Table 2'!D92</f>
        <v>502.30727335940003</v>
      </c>
      <c r="L92" s="66" t="s">
        <v>23</v>
      </c>
      <c r="M92" s="134">
        <f>F92*'Table 2'!D92</f>
        <v>7.82</v>
      </c>
      <c r="N92" s="70">
        <f t="shared" si="139"/>
        <v>1.9456830960945754E-3</v>
      </c>
      <c r="O92" s="15">
        <f t="shared" ref="O92" si="224">IF(D92="","",AVERAGE(K92:K96))</f>
        <v>501.33184047185995</v>
      </c>
      <c r="P92" s="15">
        <f t="shared" ref="P92" si="225">IF(D92="","",_xlfn.STDEV.S(K92:K96))</f>
        <v>7.0257787740339106</v>
      </c>
      <c r="Q92" s="10">
        <f t="shared" si="142"/>
        <v>1.4014228115695101E-2</v>
      </c>
      <c r="R92" s="137">
        <f>K92/500</f>
        <v>1.0046145467188001</v>
      </c>
      <c r="S92" s="59" t="s">
        <v>23</v>
      </c>
      <c r="T92" s="53">
        <f t="shared" si="143"/>
        <v>1.5640000000000001E-2</v>
      </c>
    </row>
    <row r="93" spans="1:20" s="139" customFormat="1" ht="16" x14ac:dyDescent="0.2">
      <c r="A93" s="30" t="str">
        <f t="shared" ref="A93" si="226">IF(A92="","",A92)</f>
        <v>CIP0014</v>
      </c>
      <c r="B93" s="30" t="str">
        <f>IF(B92="","",B92)</f>
        <v>A</v>
      </c>
      <c r="C93" s="30" t="str">
        <f>'Table 1'!$I$17</f>
        <v>SLE</v>
      </c>
      <c r="D93" s="170">
        <v>0.63524033329999996</v>
      </c>
      <c r="E93" s="68" t="s">
        <v>23</v>
      </c>
      <c r="F93" s="80">
        <v>0.01</v>
      </c>
      <c r="G93" s="71">
        <f t="shared" si="137"/>
        <v>-2.2640017375320821E-2</v>
      </c>
      <c r="H93" s="77">
        <f t="shared" ref="H93:H96" si="227">AVERAGE($D$92:$D$96)</f>
        <v>0.64995533334</v>
      </c>
      <c r="I93" s="94">
        <f t="shared" ref="I93:I96" si="228">_xlfn.STDEV.S($D$92:$D$96)</f>
        <v>1.1722366834510084E-2</v>
      </c>
      <c r="J93" s="77">
        <f t="shared" si="138"/>
        <v>1.8035649887309969E-2</v>
      </c>
      <c r="K93" s="132">
        <f>D93*'Table 2'!D93</f>
        <v>489.13505664099995</v>
      </c>
      <c r="L93" s="68" t="s">
        <v>23</v>
      </c>
      <c r="M93" s="135">
        <f>F93*'Table 2'!D93</f>
        <v>7.7</v>
      </c>
      <c r="N93" s="71">
        <f t="shared" si="139"/>
        <v>-2.432876359774043E-2</v>
      </c>
      <c r="O93" s="14">
        <f t="shared" ref="O93" si="229">IF(D93="","",AVERAGE(K92:K96))</f>
        <v>501.33184047185995</v>
      </c>
      <c r="P93" s="73">
        <f t="shared" ref="P93" si="230">IF(D93="","",_xlfn.STDEV.S(K92:K96))</f>
        <v>7.0257787740339106</v>
      </c>
      <c r="Q93" s="9">
        <f t="shared" si="142"/>
        <v>1.4014228115695101E-2</v>
      </c>
      <c r="R93" s="126">
        <f t="shared" ref="R93:R156" si="231">K93/500</f>
        <v>0.97827011328199986</v>
      </c>
      <c r="S93" s="58" t="s">
        <v>23</v>
      </c>
      <c r="T93" s="52">
        <f t="shared" si="143"/>
        <v>1.54E-2</v>
      </c>
    </row>
    <row r="94" spans="1:20" s="139" customFormat="1" ht="16" x14ac:dyDescent="0.2">
      <c r="A94" s="30" t="str">
        <f t="shared" ref="A94" si="232">IF(A92="","",A92)</f>
        <v>CIP0014</v>
      </c>
      <c r="B94" s="30" t="str">
        <f>IF(B92="","",B92)</f>
        <v>A</v>
      </c>
      <c r="C94" s="30" t="str">
        <f>'Table 1'!$I$17</f>
        <v>SLE</v>
      </c>
      <c r="D94" s="170">
        <v>0.64959</v>
      </c>
      <c r="E94" s="68" t="s">
        <v>23</v>
      </c>
      <c r="F94" s="80">
        <v>0</v>
      </c>
      <c r="G94" s="71">
        <f t="shared" si="137"/>
        <v>-5.6208991796807871E-4</v>
      </c>
      <c r="H94" s="77">
        <f t="shared" si="227"/>
        <v>0.64995533334</v>
      </c>
      <c r="I94" s="94">
        <f t="shared" si="228"/>
        <v>1.1722366834510084E-2</v>
      </c>
      <c r="J94" s="77">
        <f t="shared" si="138"/>
        <v>1.8035649887309969E-2</v>
      </c>
      <c r="K94" s="132">
        <f>D94*'Table 2'!D94</f>
        <v>503.43225000000001</v>
      </c>
      <c r="L94" s="68" t="s">
        <v>23</v>
      </c>
      <c r="M94" s="135">
        <f>F94*'Table 2'!D94</f>
        <v>0</v>
      </c>
      <c r="N94" s="71">
        <f t="shared" si="139"/>
        <v>4.1896591410653869E-3</v>
      </c>
      <c r="O94" s="14">
        <f t="shared" ref="O94" si="233">IF(D94="","",AVERAGE(K92:K96))</f>
        <v>501.33184047185995</v>
      </c>
      <c r="P94" s="73">
        <f t="shared" ref="P94" si="234">IF(D94="","",_xlfn.STDEV.S(K92:K96))</f>
        <v>7.0257787740339106</v>
      </c>
      <c r="Q94" s="9">
        <f t="shared" si="142"/>
        <v>1.4014228115695101E-2</v>
      </c>
      <c r="R94" s="126">
        <f t="shared" si="231"/>
        <v>1.0068645000000001</v>
      </c>
      <c r="S94" s="58" t="s">
        <v>23</v>
      </c>
      <c r="T94" s="52">
        <f t="shared" si="143"/>
        <v>0</v>
      </c>
    </row>
    <row r="95" spans="1:20" s="139" customFormat="1" ht="16" x14ac:dyDescent="0.2">
      <c r="A95" s="30" t="str">
        <f t="shared" ref="A95" si="235">IF(A92="","",A92)</f>
        <v>CIP0014</v>
      </c>
      <c r="B95" s="30" t="str">
        <f>IF(B92="","",B92)</f>
        <v>A</v>
      </c>
      <c r="C95" s="30" t="str">
        <f>'Table 1'!$I$17</f>
        <v>SLE</v>
      </c>
      <c r="D95" s="170">
        <v>0.65836166669999996</v>
      </c>
      <c r="E95" s="68" t="s">
        <v>23</v>
      </c>
      <c r="F95" s="80">
        <v>0.01</v>
      </c>
      <c r="G95" s="71">
        <f t="shared" si="137"/>
        <v>1.2933709331688031E-2</v>
      </c>
      <c r="H95" s="77">
        <f t="shared" si="227"/>
        <v>0.64995533334</v>
      </c>
      <c r="I95" s="94">
        <f t="shared" si="228"/>
        <v>1.1722366834510084E-2</v>
      </c>
      <c r="J95" s="77">
        <f t="shared" si="138"/>
        <v>1.8035649887309969E-2</v>
      </c>
      <c r="K95" s="132">
        <f>D95*'Table 2'!D95</f>
        <v>504.96339835889995</v>
      </c>
      <c r="L95" s="68" t="s">
        <v>23</v>
      </c>
      <c r="M95" s="135">
        <f>F95*'Table 2'!D95</f>
        <v>7.67</v>
      </c>
      <c r="N95" s="71">
        <f t="shared" si="139"/>
        <v>7.2438205473283612E-3</v>
      </c>
      <c r="O95" s="14">
        <f t="shared" ref="O95" si="236">IF(D95="","",AVERAGE(K92:K96))</f>
        <v>501.33184047185995</v>
      </c>
      <c r="P95" s="73">
        <f t="shared" ref="P95" si="237">IF(D95="","",_xlfn.STDEV.S(K92:K96))</f>
        <v>7.0257787740339106</v>
      </c>
      <c r="Q95" s="9">
        <f t="shared" si="142"/>
        <v>1.4014228115695101E-2</v>
      </c>
      <c r="R95" s="126">
        <f t="shared" si="231"/>
        <v>1.0099267967177998</v>
      </c>
      <c r="S95" s="58" t="s">
        <v>23</v>
      </c>
      <c r="T95" s="52">
        <f t="shared" si="143"/>
        <v>1.5339999999999999E-2</v>
      </c>
    </row>
    <row r="96" spans="1:20" s="139" customFormat="1" ht="17" thickBot="1" x14ac:dyDescent="0.25">
      <c r="A96" s="29" t="str">
        <f t="shared" ref="A96" si="238">IF(A92="","",A92)</f>
        <v>CIP0014</v>
      </c>
      <c r="B96" s="29" t="str">
        <f>IF(B92="","",B92)</f>
        <v>A</v>
      </c>
      <c r="C96" s="29" t="str">
        <f>'Table 1'!$I$17</f>
        <v>SLE</v>
      </c>
      <c r="D96" s="171">
        <v>0.66424799999999995</v>
      </c>
      <c r="E96" s="67" t="s">
        <v>23</v>
      </c>
      <c r="F96" s="81">
        <v>0.01</v>
      </c>
      <c r="G96" s="72">
        <f t="shared" si="137"/>
        <v>2.1990229061668882E-2</v>
      </c>
      <c r="H96" s="78">
        <f t="shared" si="227"/>
        <v>0.64995533334</v>
      </c>
      <c r="I96" s="93">
        <f t="shared" si="228"/>
        <v>1.1722366834510084E-2</v>
      </c>
      <c r="J96" s="78">
        <f t="shared" si="138"/>
        <v>1.8035649887309969E-2</v>
      </c>
      <c r="K96" s="133">
        <f>D96*'Table 2'!D96</f>
        <v>506.82122399999997</v>
      </c>
      <c r="L96" s="67" t="s">
        <v>23</v>
      </c>
      <c r="M96" s="136">
        <f>F96*'Table 2'!D96</f>
        <v>7.63</v>
      </c>
      <c r="N96" s="72">
        <f t="shared" si="139"/>
        <v>1.0949600813252448E-2</v>
      </c>
      <c r="O96" s="13">
        <f t="shared" ref="O96" si="239">IF(D96="","",AVERAGE(K92:K96))</f>
        <v>501.33184047185995</v>
      </c>
      <c r="P96" s="74">
        <f t="shared" ref="P96" si="240">IF(D96="","",_xlfn.STDEV.S(K92:K96))</f>
        <v>7.0257787740339106</v>
      </c>
      <c r="Q96" s="8">
        <f t="shared" si="142"/>
        <v>1.4014228115695101E-2</v>
      </c>
      <c r="R96" s="127">
        <f t="shared" si="231"/>
        <v>1.0136424479999999</v>
      </c>
      <c r="S96" s="57" t="s">
        <v>23</v>
      </c>
      <c r="T96" s="51">
        <f t="shared" si="143"/>
        <v>1.5259999999999999E-2</v>
      </c>
    </row>
    <row r="97" spans="1:20" s="139" customFormat="1" ht="16" x14ac:dyDescent="0.2">
      <c r="A97" s="113" t="s">
        <v>91</v>
      </c>
      <c r="B97" s="113" t="s">
        <v>174</v>
      </c>
      <c r="C97" s="31" t="str">
        <f>'Table 1'!$I$17</f>
        <v>SLE</v>
      </c>
      <c r="D97" s="170">
        <v>0.65822233330000002</v>
      </c>
      <c r="E97" s="66" t="s">
        <v>23</v>
      </c>
      <c r="F97" s="79">
        <v>0.01</v>
      </c>
      <c r="G97" s="70">
        <f t="shared" si="137"/>
        <v>7.8354942964311957E-3</v>
      </c>
      <c r="H97" s="76">
        <f>AVERAGE($D$97:$D$101)</f>
        <v>0.65310493332000008</v>
      </c>
      <c r="I97" s="76">
        <f>_xlfn.STDEV.S($D$97:$D$101)</f>
        <v>3.9731076690081128E-3</v>
      </c>
      <c r="J97" s="76">
        <f t="shared" si="138"/>
        <v>6.0834139604660125E-3</v>
      </c>
      <c r="K97" s="131">
        <f>D97*'Table 2'!D97</f>
        <v>512.09697530740004</v>
      </c>
      <c r="L97" s="66" t="s">
        <v>23</v>
      </c>
      <c r="M97" s="134">
        <f>F97*'Table 2'!D97</f>
        <v>7.78</v>
      </c>
      <c r="N97" s="70">
        <f t="shared" si="139"/>
        <v>1.7239079588866384E-2</v>
      </c>
      <c r="O97" s="15">
        <f t="shared" ref="O97" si="241">IF(D97="","",AVERAGE(K97:K101))</f>
        <v>503.41850365636003</v>
      </c>
      <c r="P97" s="15">
        <f t="shared" ref="P97" si="242">IF(D97="","",_xlfn.STDEV.S(K97:K101))</f>
        <v>6.374566292953892</v>
      </c>
      <c r="Q97" s="10">
        <f t="shared" si="142"/>
        <v>1.266255858029655E-2</v>
      </c>
      <c r="R97" s="137">
        <f t="shared" si="231"/>
        <v>1.0241939506148001</v>
      </c>
      <c r="S97" s="59" t="s">
        <v>23</v>
      </c>
      <c r="T97" s="53">
        <f t="shared" si="143"/>
        <v>1.5560000000000001E-2</v>
      </c>
    </row>
    <row r="98" spans="1:20" s="139" customFormat="1" ht="16" x14ac:dyDescent="0.2">
      <c r="A98" s="30" t="str">
        <f t="shared" ref="A98" si="243">IF(A97="","",A97)</f>
        <v>CIP0014</v>
      </c>
      <c r="B98" s="30" t="str">
        <f>IF(B97="","",B97)</f>
        <v>B</v>
      </c>
      <c r="C98" s="30" t="str">
        <f>'Table 1'!$I$17</f>
        <v>SLE</v>
      </c>
      <c r="D98" s="170">
        <v>0.65359333330000002</v>
      </c>
      <c r="E98" s="68" t="s">
        <v>23</v>
      </c>
      <c r="F98" s="80">
        <v>0</v>
      </c>
      <c r="G98" s="71">
        <f t="shared" si="137"/>
        <v>7.4781241892815827E-4</v>
      </c>
      <c r="H98" s="77">
        <f t="shared" ref="H98:H101" si="244">AVERAGE($D$97:$D$101)</f>
        <v>0.65310493332000008</v>
      </c>
      <c r="I98" s="94">
        <f t="shared" ref="I98:I101" si="245">_xlfn.STDEV.S($D$97:$D$101)</f>
        <v>3.9731076690081128E-3</v>
      </c>
      <c r="J98" s="77">
        <f t="shared" si="138"/>
        <v>6.0834139604660125E-3</v>
      </c>
      <c r="K98" s="132">
        <f>D98*'Table 2'!D98</f>
        <v>499.99889997450003</v>
      </c>
      <c r="L98" s="68" t="s">
        <v>23</v>
      </c>
      <c r="M98" s="135">
        <f>F98*'Table 2'!D98</f>
        <v>0</v>
      </c>
      <c r="N98" s="71">
        <f t="shared" si="139"/>
        <v>-6.7927651785208553E-3</v>
      </c>
      <c r="O98" s="14">
        <f t="shared" ref="O98" si="246">IF(D98="","",AVERAGE(K97:K101))</f>
        <v>503.41850365636003</v>
      </c>
      <c r="P98" s="73">
        <f t="shared" ref="P98" si="247">IF(D98="","",_xlfn.STDEV.S(K97:K101))</f>
        <v>6.374566292953892</v>
      </c>
      <c r="Q98" s="9">
        <f t="shared" si="142"/>
        <v>1.266255858029655E-2</v>
      </c>
      <c r="R98" s="126">
        <f t="shared" si="231"/>
        <v>0.99999779994900007</v>
      </c>
      <c r="S98" s="58" t="s">
        <v>23</v>
      </c>
      <c r="T98" s="52">
        <f t="shared" si="143"/>
        <v>0</v>
      </c>
    </row>
    <row r="99" spans="1:20" s="139" customFormat="1" ht="16" x14ac:dyDescent="0.2">
      <c r="A99" s="30" t="str">
        <f t="shared" ref="A99" si="248">IF(A97="","",A97)</f>
        <v>CIP0014</v>
      </c>
      <c r="B99" s="30" t="str">
        <f>IF(B97="","",B97)</f>
        <v>B</v>
      </c>
      <c r="C99" s="30" t="str">
        <f>'Table 1'!$I$17</f>
        <v>SLE</v>
      </c>
      <c r="D99" s="170">
        <v>0.65484666670000002</v>
      </c>
      <c r="E99" s="68" t="s">
        <v>23</v>
      </c>
      <c r="F99" s="80">
        <v>0</v>
      </c>
      <c r="G99" s="71">
        <f t="shared" si="137"/>
        <v>2.6668507480811679E-3</v>
      </c>
      <c r="H99" s="77">
        <f t="shared" si="244"/>
        <v>0.65310493332000008</v>
      </c>
      <c r="I99" s="94">
        <f t="shared" si="245"/>
        <v>3.9731076690081128E-3</v>
      </c>
      <c r="J99" s="77">
        <f t="shared" si="138"/>
        <v>6.0834139604660125E-3</v>
      </c>
      <c r="K99" s="132">
        <f>D99*'Table 2'!D99</f>
        <v>500.30285335880001</v>
      </c>
      <c r="L99" s="68" t="s">
        <v>23</v>
      </c>
      <c r="M99" s="135">
        <f>F99*'Table 2'!D99</f>
        <v>0</v>
      </c>
      <c r="N99" s="71">
        <f t="shared" si="139"/>
        <v>-6.1889864495064456E-3</v>
      </c>
      <c r="O99" s="14">
        <f t="shared" ref="O99" si="249">IF(D99="","",AVERAGE(K97:K101))</f>
        <v>503.41850365636003</v>
      </c>
      <c r="P99" s="73">
        <f t="shared" ref="P99" si="250">IF(D99="","",_xlfn.STDEV.S(K97:K101))</f>
        <v>6.374566292953892</v>
      </c>
      <c r="Q99" s="9">
        <f t="shared" si="142"/>
        <v>1.266255858029655E-2</v>
      </c>
      <c r="R99" s="126">
        <f t="shared" si="231"/>
        <v>1.0006057067176</v>
      </c>
      <c r="S99" s="58" t="s">
        <v>23</v>
      </c>
      <c r="T99" s="52">
        <f t="shared" si="143"/>
        <v>0</v>
      </c>
    </row>
    <row r="100" spans="1:20" s="139" customFormat="1" ht="16" x14ac:dyDescent="0.2">
      <c r="A100" s="30" t="str">
        <f t="shared" ref="A100" si="251">IF(A97="","",A97)</f>
        <v>CIP0014</v>
      </c>
      <c r="B100" s="30" t="str">
        <f>IF(B97="","",B97)</f>
        <v>B</v>
      </c>
      <c r="C100" s="30" t="str">
        <f>'Table 1'!$I$17</f>
        <v>SLE</v>
      </c>
      <c r="D100" s="170">
        <v>0.65125999999999995</v>
      </c>
      <c r="E100" s="68" t="s">
        <v>23</v>
      </c>
      <c r="F100" s="80">
        <v>0.01</v>
      </c>
      <c r="G100" s="71">
        <f t="shared" si="137"/>
        <v>-2.8248650804420941E-3</v>
      </c>
      <c r="H100" s="77">
        <f t="shared" si="244"/>
        <v>0.65310493332000008</v>
      </c>
      <c r="I100" s="94">
        <f t="shared" si="245"/>
        <v>3.9731076690081128E-3</v>
      </c>
      <c r="J100" s="77">
        <f t="shared" si="138"/>
        <v>6.0834139604660125E-3</v>
      </c>
      <c r="K100" s="132">
        <f>D100*'Table 2'!D100</f>
        <v>507.98279999999994</v>
      </c>
      <c r="L100" s="68" t="s">
        <v>23</v>
      </c>
      <c r="M100" s="135">
        <f>F100*'Table 2'!D100</f>
        <v>7.8</v>
      </c>
      <c r="N100" s="71">
        <f t="shared" si="139"/>
        <v>9.0666042477365073E-3</v>
      </c>
      <c r="O100" s="14">
        <f t="shared" ref="O100" si="252">IF(D100="","",AVERAGE(K97:K101))</f>
        <v>503.41850365636003</v>
      </c>
      <c r="P100" s="73">
        <f t="shared" ref="P100" si="253">IF(D100="","",_xlfn.STDEV.S(K97:K101))</f>
        <v>6.374566292953892</v>
      </c>
      <c r="Q100" s="9">
        <f t="shared" si="142"/>
        <v>1.266255858029655E-2</v>
      </c>
      <c r="R100" s="126">
        <f t="shared" si="231"/>
        <v>1.0159655999999999</v>
      </c>
      <c r="S100" s="58" t="s">
        <v>23</v>
      </c>
      <c r="T100" s="52">
        <f t="shared" si="143"/>
        <v>1.5599999999999999E-2</v>
      </c>
    </row>
    <row r="101" spans="1:20" s="139" customFormat="1" ht="17" thickBot="1" x14ac:dyDescent="0.25">
      <c r="A101" s="29" t="str">
        <f t="shared" ref="A101" si="254">IF(A97="","",A97)</f>
        <v>CIP0014</v>
      </c>
      <c r="B101" s="29" t="str">
        <f>IF(B97="","",B97)</f>
        <v>B</v>
      </c>
      <c r="C101" s="29" t="str">
        <f>'Table 1'!$I$17</f>
        <v>SLE</v>
      </c>
      <c r="D101" s="171">
        <v>0.64760233330000005</v>
      </c>
      <c r="E101" s="67" t="s">
        <v>23</v>
      </c>
      <c r="F101" s="81">
        <v>0.01</v>
      </c>
      <c r="G101" s="72">
        <f t="shared" si="137"/>
        <v>-8.4252923829989373E-3</v>
      </c>
      <c r="H101" s="78">
        <f t="shared" si="244"/>
        <v>0.65310493332000008</v>
      </c>
      <c r="I101" s="93">
        <f t="shared" si="245"/>
        <v>3.9731076690081128E-3</v>
      </c>
      <c r="J101" s="78">
        <f t="shared" si="138"/>
        <v>6.0834139604660125E-3</v>
      </c>
      <c r="K101" s="133">
        <f>D101*'Table 2'!D101</f>
        <v>496.71098964110001</v>
      </c>
      <c r="L101" s="67" t="s">
        <v>23</v>
      </c>
      <c r="M101" s="136">
        <f>F101*'Table 2'!D101</f>
        <v>7.67</v>
      </c>
      <c r="N101" s="72">
        <f t="shared" si="139"/>
        <v>-1.3323932208575815E-2</v>
      </c>
      <c r="O101" s="13">
        <f t="shared" ref="O101" si="255">IF(D101="","",AVERAGE(K97:K101))</f>
        <v>503.41850365636003</v>
      </c>
      <c r="P101" s="74">
        <f t="shared" ref="P101" si="256">IF(D101="","",_xlfn.STDEV.S(K97:K101))</f>
        <v>6.374566292953892</v>
      </c>
      <c r="Q101" s="8">
        <f t="shared" si="142"/>
        <v>1.266255858029655E-2</v>
      </c>
      <c r="R101" s="127">
        <f t="shared" si="231"/>
        <v>0.9934219792822</v>
      </c>
      <c r="S101" s="57" t="s">
        <v>23</v>
      </c>
      <c r="T101" s="51">
        <f t="shared" si="143"/>
        <v>1.5339999999999999E-2</v>
      </c>
    </row>
    <row r="102" spans="1:20" s="139" customFormat="1" ht="16" x14ac:dyDescent="0.2">
      <c r="A102" s="113" t="s">
        <v>91</v>
      </c>
      <c r="B102" s="113" t="s">
        <v>180</v>
      </c>
      <c r="C102" s="31" t="str">
        <f>'Table 1'!$I$17</f>
        <v>SLE</v>
      </c>
      <c r="D102" s="170">
        <v>0.64531700000000003</v>
      </c>
      <c r="E102" s="66" t="s">
        <v>23</v>
      </c>
      <c r="F102" s="79">
        <v>0.01</v>
      </c>
      <c r="G102" s="70">
        <f t="shared" si="137"/>
        <v>2.0742841561213247E-3</v>
      </c>
      <c r="H102" s="76">
        <f>AVERAGE($D$102:$D$106)</f>
        <v>0.64398120000000003</v>
      </c>
      <c r="I102" s="76">
        <f>_xlfn.STDEV.S($D$102:$D$106)</f>
        <v>2.8802504618859874E-3</v>
      </c>
      <c r="J102" s="76">
        <f t="shared" si="138"/>
        <v>4.4725691710969006E-3</v>
      </c>
      <c r="K102" s="131">
        <f>D102*'Table 2'!D102</f>
        <v>501.41130900000002</v>
      </c>
      <c r="L102" s="66" t="s">
        <v>23</v>
      </c>
      <c r="M102" s="134">
        <f>F102*'Table 2'!D102</f>
        <v>7.7700000000000005</v>
      </c>
      <c r="N102" s="70">
        <f t="shared" si="139"/>
        <v>7.2304583201317678E-3</v>
      </c>
      <c r="O102" s="15">
        <f t="shared" ref="O102" si="257">IF(D102="","",AVERAGE(K102:K106))</f>
        <v>497.81190080000005</v>
      </c>
      <c r="P102" s="15">
        <f t="shared" ref="P102" si="258">IF(D102="","",_xlfn.STDEV.S(K102:K106))</f>
        <v>6.7793597193191459</v>
      </c>
      <c r="Q102" s="10">
        <f t="shared" si="142"/>
        <v>1.3618315890850526E-2</v>
      </c>
      <c r="R102" s="137">
        <f t="shared" si="231"/>
        <v>1.0028226179999999</v>
      </c>
      <c r="S102" s="59" t="s">
        <v>23</v>
      </c>
      <c r="T102" s="53">
        <f t="shared" si="143"/>
        <v>1.5540000000000002E-2</v>
      </c>
    </row>
    <row r="103" spans="1:20" s="139" customFormat="1" ht="16" x14ac:dyDescent="0.2">
      <c r="A103" s="30" t="str">
        <f t="shared" ref="A103" si="259">IF(A102="","",A102)</f>
        <v>CIP0014</v>
      </c>
      <c r="B103" s="30" t="str">
        <f>IF(B102="","",B102)</f>
        <v>C</v>
      </c>
      <c r="C103" s="30" t="str">
        <f>'Table 1'!$I$17</f>
        <v>SLE</v>
      </c>
      <c r="D103" s="170">
        <v>0.64464266670000003</v>
      </c>
      <c r="E103" s="68" t="s">
        <v>23</v>
      </c>
      <c r="F103" s="80">
        <v>0.01</v>
      </c>
      <c r="G103" s="71">
        <f t="shared" si="137"/>
        <v>1.0271521901571068E-3</v>
      </c>
      <c r="H103" s="77">
        <f t="shared" ref="H103:H106" si="260">AVERAGE($D$102:$D$106)</f>
        <v>0.64398120000000003</v>
      </c>
      <c r="I103" s="94">
        <f t="shared" ref="I103:I106" si="261">_xlfn.STDEV.S($D$102:$D$106)</f>
        <v>2.8802504618859874E-3</v>
      </c>
      <c r="J103" s="77">
        <f t="shared" si="138"/>
        <v>4.4725691710969006E-3</v>
      </c>
      <c r="K103" s="132">
        <f>D103*'Table 2'!D103</f>
        <v>502.1766373593</v>
      </c>
      <c r="L103" s="68" t="s">
        <v>23</v>
      </c>
      <c r="M103" s="135">
        <f>F103*'Table 2'!D103</f>
        <v>7.79</v>
      </c>
      <c r="N103" s="71">
        <f t="shared" si="139"/>
        <v>8.7678429388403159E-3</v>
      </c>
      <c r="O103" s="14">
        <f t="shared" ref="O103" si="262">IF(D103="","",AVERAGE(K102:K106))</f>
        <v>497.81190080000005</v>
      </c>
      <c r="P103" s="73">
        <f t="shared" ref="P103" si="263">IF(D103="","",_xlfn.STDEV.S(K102:K106))</f>
        <v>6.7793597193191459</v>
      </c>
      <c r="Q103" s="9">
        <f t="shared" si="142"/>
        <v>1.3618315890850526E-2</v>
      </c>
      <c r="R103" s="126">
        <f t="shared" si="231"/>
        <v>1.0043532747185999</v>
      </c>
      <c r="S103" s="58" t="s">
        <v>23</v>
      </c>
      <c r="T103" s="52">
        <f t="shared" si="143"/>
        <v>1.558E-2</v>
      </c>
    </row>
    <row r="104" spans="1:20" s="139" customFormat="1" ht="16" x14ac:dyDescent="0.2">
      <c r="A104" s="30" t="str">
        <f t="shared" ref="A104" si="264">IF(A102="","",A102)</f>
        <v>CIP0014</v>
      </c>
      <c r="B104" s="30" t="str">
        <f>IF(B102="","",B102)</f>
        <v>C</v>
      </c>
      <c r="C104" s="30" t="str">
        <f>'Table 1'!$I$17</f>
        <v>SLE</v>
      </c>
      <c r="D104" s="170">
        <v>0.644289</v>
      </c>
      <c r="E104" s="68" t="s">
        <v>23</v>
      </c>
      <c r="F104" s="80">
        <v>0.01</v>
      </c>
      <c r="G104" s="71">
        <f t="shared" si="137"/>
        <v>4.7796426355298759E-4</v>
      </c>
      <c r="H104" s="77">
        <f t="shared" si="260"/>
        <v>0.64398120000000003</v>
      </c>
      <c r="I104" s="94">
        <f t="shared" si="261"/>
        <v>2.8802504618859874E-3</v>
      </c>
      <c r="J104" s="77">
        <f t="shared" si="138"/>
        <v>4.4725691710969006E-3</v>
      </c>
      <c r="K104" s="132">
        <f>D104*'Table 2'!D104</f>
        <v>494.16966300000001</v>
      </c>
      <c r="L104" s="68" t="s">
        <v>23</v>
      </c>
      <c r="M104" s="135">
        <f>F104*'Table 2'!D104</f>
        <v>7.67</v>
      </c>
      <c r="N104" s="71">
        <f t="shared" si="139"/>
        <v>-7.3164940294654195E-3</v>
      </c>
      <c r="O104" s="14">
        <f t="shared" ref="O104" si="265">IF(D104="","",AVERAGE(K102:K106))</f>
        <v>497.81190080000005</v>
      </c>
      <c r="P104" s="73">
        <f t="shared" ref="P104" si="266">IF(D104="","",_xlfn.STDEV.S(K102:K106))</f>
        <v>6.7793597193191459</v>
      </c>
      <c r="Q104" s="9">
        <f t="shared" si="142"/>
        <v>1.3618315890850526E-2</v>
      </c>
      <c r="R104" s="126">
        <f t="shared" si="231"/>
        <v>0.98833932600000007</v>
      </c>
      <c r="S104" s="58" t="s">
        <v>23</v>
      </c>
      <c r="T104" s="52">
        <f t="shared" si="143"/>
        <v>1.5339999999999999E-2</v>
      </c>
    </row>
    <row r="105" spans="1:20" s="139" customFormat="1" ht="16" x14ac:dyDescent="0.2">
      <c r="A105" s="30" t="str">
        <f t="shared" ref="A105" si="267">IF(A102="","",A102)</f>
        <v>CIP0014</v>
      </c>
      <c r="B105" s="30" t="str">
        <f>IF(B102="","",B102)</f>
        <v>C</v>
      </c>
      <c r="C105" s="30" t="str">
        <f>'Table 1'!$I$17</f>
        <v>SLE</v>
      </c>
      <c r="D105" s="170">
        <v>0.639073</v>
      </c>
      <c r="E105" s="68" t="s">
        <v>23</v>
      </c>
      <c r="F105" s="80">
        <v>0.01</v>
      </c>
      <c r="G105" s="71">
        <f t="shared" si="137"/>
        <v>-7.6216510668324312E-3</v>
      </c>
      <c r="H105" s="77">
        <f t="shared" si="260"/>
        <v>0.64398120000000003</v>
      </c>
      <c r="I105" s="94">
        <f t="shared" si="261"/>
        <v>2.8802504618859874E-3</v>
      </c>
      <c r="J105" s="77">
        <f t="shared" si="138"/>
        <v>4.4725691710969006E-3</v>
      </c>
      <c r="K105" s="132">
        <f>D105*'Table 2'!D105</f>
        <v>487.61269900000002</v>
      </c>
      <c r="L105" s="68" t="s">
        <v>23</v>
      </c>
      <c r="M105" s="135">
        <f>F105*'Table 2'!D105</f>
        <v>7.63</v>
      </c>
      <c r="N105" s="71">
        <f t="shared" si="139"/>
        <v>-2.048806343040328E-2</v>
      </c>
      <c r="O105" s="14">
        <f t="shared" ref="O105" si="268">IF(D105="","",AVERAGE(K102:K106))</f>
        <v>497.81190080000005</v>
      </c>
      <c r="P105" s="73">
        <f t="shared" ref="P105" si="269">IF(D105="","",_xlfn.STDEV.S(K102:K106))</f>
        <v>6.7793597193191459</v>
      </c>
      <c r="Q105" s="9">
        <f t="shared" si="142"/>
        <v>1.3618315890850526E-2</v>
      </c>
      <c r="R105" s="126">
        <f t="shared" si="231"/>
        <v>0.97522539800000008</v>
      </c>
      <c r="S105" s="58" t="s">
        <v>23</v>
      </c>
      <c r="T105" s="52">
        <f t="shared" si="143"/>
        <v>1.5259999999999999E-2</v>
      </c>
    </row>
    <row r="106" spans="1:20" s="139" customFormat="1" ht="17" thickBot="1" x14ac:dyDescent="0.25">
      <c r="A106" s="29" t="str">
        <f t="shared" ref="A106" si="270">IF(A102="","",A102)</f>
        <v>CIP0014</v>
      </c>
      <c r="B106" s="29" t="str">
        <f>IF(B102="","",B102)</f>
        <v>C</v>
      </c>
      <c r="C106" s="29" t="str">
        <f>'Table 1'!$I$17</f>
        <v>SLE</v>
      </c>
      <c r="D106" s="171">
        <v>0.64658433329999998</v>
      </c>
      <c r="E106" s="67" t="s">
        <v>23</v>
      </c>
      <c r="F106" s="81">
        <v>0.01</v>
      </c>
      <c r="G106" s="72">
        <f t="shared" si="137"/>
        <v>4.0422504570008389E-3</v>
      </c>
      <c r="H106" s="78">
        <f t="shared" si="260"/>
        <v>0.64398120000000003</v>
      </c>
      <c r="I106" s="93">
        <f t="shared" si="261"/>
        <v>2.8802504618859874E-3</v>
      </c>
      <c r="J106" s="78">
        <f t="shared" si="138"/>
        <v>4.4725691710969006E-3</v>
      </c>
      <c r="K106" s="133">
        <f>D106*'Table 2'!D106</f>
        <v>503.68919564070001</v>
      </c>
      <c r="L106" s="67" t="s">
        <v>23</v>
      </c>
      <c r="M106" s="136">
        <f>F106*'Table 2'!D106</f>
        <v>7.79</v>
      </c>
      <c r="N106" s="72">
        <f t="shared" si="139"/>
        <v>1.1806256200896271E-2</v>
      </c>
      <c r="O106" s="13">
        <f t="shared" ref="O106" si="271">IF(D106="","",AVERAGE(K102:K106))</f>
        <v>497.81190080000005</v>
      </c>
      <c r="P106" s="74">
        <f t="shared" ref="P106" si="272">IF(D106="","",_xlfn.STDEV.S(K102:K106))</f>
        <v>6.7793597193191459</v>
      </c>
      <c r="Q106" s="8">
        <f t="shared" si="142"/>
        <v>1.3618315890850526E-2</v>
      </c>
      <c r="R106" s="127">
        <f t="shared" si="231"/>
        <v>1.0073783912814001</v>
      </c>
      <c r="S106" s="57" t="s">
        <v>23</v>
      </c>
      <c r="T106" s="51">
        <f t="shared" si="143"/>
        <v>1.558E-2</v>
      </c>
    </row>
    <row r="107" spans="1:20" s="139" customFormat="1" ht="16" x14ac:dyDescent="0.2">
      <c r="A107" s="113" t="s">
        <v>91</v>
      </c>
      <c r="B107" s="113" t="s">
        <v>181</v>
      </c>
      <c r="C107" s="31" t="str">
        <f>'Table 1'!$I$17</f>
        <v>SLE</v>
      </c>
      <c r="D107" s="170">
        <v>0.67423233329999999</v>
      </c>
      <c r="E107" s="66" t="s">
        <v>23</v>
      </c>
      <c r="F107" s="79">
        <v>0.01</v>
      </c>
      <c r="G107" s="70">
        <f t="shared" si="137"/>
        <v>2.2178067737113009E-2</v>
      </c>
      <c r="H107" s="76">
        <f>AVERAGE($D$107:$D$111)</f>
        <v>0.65960359997999995</v>
      </c>
      <c r="I107" s="76">
        <f>_xlfn.STDEV.S($D$107:$D$111)</f>
        <v>8.4947332315144803E-3</v>
      </c>
      <c r="J107" s="76">
        <f t="shared" si="138"/>
        <v>1.2878542857819532E-2</v>
      </c>
      <c r="K107" s="131">
        <f>D107*'Table 2'!D107</f>
        <v>509.71964397479996</v>
      </c>
      <c r="L107" s="66" t="s">
        <v>23</v>
      </c>
      <c r="M107" s="134">
        <f>F107*'Table 2'!D107</f>
        <v>7.5600000000000005</v>
      </c>
      <c r="N107" s="70">
        <f t="shared" si="139"/>
        <v>3.4401616291210636E-3</v>
      </c>
      <c r="O107" s="15">
        <f t="shared" ref="O107" si="273">IF(D107="","",AVERAGE(K107:K111))</f>
        <v>507.97213771796004</v>
      </c>
      <c r="P107" s="15">
        <f t="shared" ref="P107" si="274">IF(D107="","",_xlfn.STDEV.S(K107:K111))</f>
        <v>2.7897016858231103</v>
      </c>
      <c r="Q107" s="10">
        <f t="shared" si="142"/>
        <v>5.4918399626320228E-3</v>
      </c>
      <c r="R107" s="137">
        <f t="shared" si="231"/>
        <v>1.0194392879495999</v>
      </c>
      <c r="S107" s="59" t="s">
        <v>23</v>
      </c>
      <c r="T107" s="53">
        <f t="shared" si="143"/>
        <v>1.5120000000000001E-2</v>
      </c>
    </row>
    <row r="108" spans="1:20" s="139" customFormat="1" ht="16" x14ac:dyDescent="0.2">
      <c r="A108" s="30" t="str">
        <f t="shared" ref="A108" si="275">IF(A107="","",A107)</f>
        <v>CIP0014</v>
      </c>
      <c r="B108" s="30" t="str">
        <f>IF(B107="","",B107)</f>
        <v>D</v>
      </c>
      <c r="C108" s="30" t="str">
        <f>'Table 1'!$I$17</f>
        <v>SLE</v>
      </c>
      <c r="D108" s="170">
        <v>0.65784233329999997</v>
      </c>
      <c r="E108" s="68" t="s">
        <v>23</v>
      </c>
      <c r="F108" s="80">
        <v>0.01</v>
      </c>
      <c r="G108" s="71">
        <f t="shared" si="137"/>
        <v>-2.6701896109320631E-3</v>
      </c>
      <c r="H108" s="77">
        <f t="shared" ref="H108:H111" si="276">AVERAGE($D$107:$D$111)</f>
        <v>0.65960359997999995</v>
      </c>
      <c r="I108" s="94">
        <f t="shared" ref="I108:I111" si="277">_xlfn.STDEV.S($D$107:$D$111)</f>
        <v>8.4947332315144803E-3</v>
      </c>
      <c r="J108" s="77">
        <f t="shared" si="138"/>
        <v>1.2878542857819532E-2</v>
      </c>
      <c r="K108" s="132">
        <f>D108*'Table 2'!D108</f>
        <v>511.8013353074</v>
      </c>
      <c r="L108" s="68" t="s">
        <v>23</v>
      </c>
      <c r="M108" s="135">
        <f>F108*'Table 2'!D108</f>
        <v>7.78</v>
      </c>
      <c r="N108" s="71">
        <f t="shared" si="139"/>
        <v>7.5382039783568437E-3</v>
      </c>
      <c r="O108" s="14">
        <f t="shared" ref="O108" si="278">IF(D108="","",AVERAGE(K107:K111))</f>
        <v>507.97213771796004</v>
      </c>
      <c r="P108" s="73">
        <f t="shared" ref="P108" si="279">IF(D108="","",_xlfn.STDEV.S(K107:K111))</f>
        <v>2.7897016858231103</v>
      </c>
      <c r="Q108" s="9">
        <f t="shared" si="142"/>
        <v>5.4918399626320228E-3</v>
      </c>
      <c r="R108" s="126">
        <f t="shared" si="231"/>
        <v>1.0236026706148</v>
      </c>
      <c r="S108" s="58" t="s">
        <v>23</v>
      </c>
      <c r="T108" s="52">
        <f t="shared" si="143"/>
        <v>1.5560000000000001E-2</v>
      </c>
    </row>
    <row r="109" spans="1:20" s="139" customFormat="1" ht="16" x14ac:dyDescent="0.2">
      <c r="A109" s="30" t="str">
        <f t="shared" ref="A109" si="280">IF(A107="","",A107)</f>
        <v>CIP0014</v>
      </c>
      <c r="B109" s="30" t="str">
        <f>IF(B107="","",B107)</f>
        <v>D</v>
      </c>
      <c r="C109" s="30" t="str">
        <f>'Table 1'!$I$17</f>
        <v>SLE</v>
      </c>
      <c r="D109" s="170">
        <v>0.65313200000000005</v>
      </c>
      <c r="E109" s="68" t="s">
        <v>23</v>
      </c>
      <c r="F109" s="80">
        <v>0</v>
      </c>
      <c r="G109" s="71">
        <f t="shared" si="137"/>
        <v>-9.8113472700818143E-3</v>
      </c>
      <c r="H109" s="77">
        <f t="shared" si="276"/>
        <v>0.65960359997999995</v>
      </c>
      <c r="I109" s="94">
        <f t="shared" si="277"/>
        <v>8.4947332315144803E-3</v>
      </c>
      <c r="J109" s="77">
        <f t="shared" si="138"/>
        <v>1.2878542857819532E-2</v>
      </c>
      <c r="K109" s="132">
        <f>D109*'Table 2'!D109</f>
        <v>507.48356400000006</v>
      </c>
      <c r="L109" s="68" t="s">
        <v>23</v>
      </c>
      <c r="M109" s="135">
        <f>F109*'Table 2'!D109</f>
        <v>0</v>
      </c>
      <c r="N109" s="71">
        <f t="shared" si="139"/>
        <v>-9.6181203983918006E-4</v>
      </c>
      <c r="O109" s="14">
        <f t="shared" ref="O109" si="281">IF(D109="","",AVERAGE(K107:K111))</f>
        <v>507.97213771796004</v>
      </c>
      <c r="P109" s="73">
        <f t="shared" ref="P109" si="282">IF(D109="","",_xlfn.STDEV.S(K107:K111))</f>
        <v>2.7897016858231103</v>
      </c>
      <c r="Q109" s="9">
        <f t="shared" si="142"/>
        <v>5.4918399626320228E-3</v>
      </c>
      <c r="R109" s="126">
        <f t="shared" si="231"/>
        <v>1.0149671280000001</v>
      </c>
      <c r="S109" s="58" t="s">
        <v>23</v>
      </c>
      <c r="T109" s="52">
        <f t="shared" si="143"/>
        <v>0</v>
      </c>
    </row>
    <row r="110" spans="1:20" s="139" customFormat="1" ht="16" x14ac:dyDescent="0.2">
      <c r="A110" s="30" t="str">
        <f t="shared" ref="A110" si="283">IF(A107="","",A107)</f>
        <v>CIP0014</v>
      </c>
      <c r="B110" s="30" t="str">
        <f>IF(B107="","",B107)</f>
        <v>D</v>
      </c>
      <c r="C110" s="30" t="str">
        <f>'Table 1'!$I$17</f>
        <v>SLE</v>
      </c>
      <c r="D110" s="170">
        <v>0.658551</v>
      </c>
      <c r="E110" s="68" t="s">
        <v>23</v>
      </c>
      <c r="F110" s="80">
        <v>0.01</v>
      </c>
      <c r="G110" s="71">
        <f t="shared" si="137"/>
        <v>-1.5958069058929843E-3</v>
      </c>
      <c r="H110" s="77">
        <f t="shared" si="276"/>
        <v>0.65960359997999995</v>
      </c>
      <c r="I110" s="94">
        <f t="shared" si="277"/>
        <v>8.4947332315144803E-3</v>
      </c>
      <c r="J110" s="77">
        <f t="shared" si="138"/>
        <v>1.2878542857819532E-2</v>
      </c>
      <c r="K110" s="132">
        <f>D110*'Table 2'!D110</f>
        <v>505.76716799999997</v>
      </c>
      <c r="L110" s="68" t="s">
        <v>23</v>
      </c>
      <c r="M110" s="135">
        <f>F110*'Table 2'!D110</f>
        <v>7.68</v>
      </c>
      <c r="N110" s="71">
        <f t="shared" si="139"/>
        <v>-4.3407296468380863E-3</v>
      </c>
      <c r="O110" s="14">
        <f t="shared" ref="O110" si="284">IF(D110="","",AVERAGE(K107:K111))</f>
        <v>507.97213771796004</v>
      </c>
      <c r="P110" s="73">
        <f t="shared" ref="P110" si="285">IF(D110="","",_xlfn.STDEV.S(K107:K111))</f>
        <v>2.7897016858231103</v>
      </c>
      <c r="Q110" s="9">
        <f t="shared" si="142"/>
        <v>5.4918399626320228E-3</v>
      </c>
      <c r="R110" s="126">
        <f t="shared" si="231"/>
        <v>1.011534336</v>
      </c>
      <c r="S110" s="58" t="s">
        <v>23</v>
      </c>
      <c r="T110" s="52">
        <f t="shared" si="143"/>
        <v>1.5359999999999999E-2</v>
      </c>
    </row>
    <row r="111" spans="1:20" s="139" customFormat="1" ht="17" thickBot="1" x14ac:dyDescent="0.25">
      <c r="A111" s="29" t="str">
        <f t="shared" ref="A111" si="286">IF(A107="","",A107)</f>
        <v>CIP0014</v>
      </c>
      <c r="B111" s="29" t="str">
        <f>IF(B107="","",B107)</f>
        <v>D</v>
      </c>
      <c r="C111" s="29" t="str">
        <f>'Table 1'!$I$17</f>
        <v>SLE</v>
      </c>
      <c r="D111" s="171">
        <v>0.6542603333</v>
      </c>
      <c r="E111" s="67" t="s">
        <v>23</v>
      </c>
      <c r="F111" s="81">
        <v>0.01</v>
      </c>
      <c r="G111" s="72">
        <f t="shared" si="137"/>
        <v>-8.1007239502058105E-3</v>
      </c>
      <c r="H111" s="78">
        <f t="shared" si="276"/>
        <v>0.65960359997999995</v>
      </c>
      <c r="I111" s="93">
        <f t="shared" si="277"/>
        <v>8.4947332315144803E-3</v>
      </c>
      <c r="J111" s="78">
        <f t="shared" si="138"/>
        <v>1.2878542857819532E-2</v>
      </c>
      <c r="K111" s="133">
        <f>D111*'Table 2'!D111</f>
        <v>505.08897730759998</v>
      </c>
      <c r="L111" s="67" t="s">
        <v>23</v>
      </c>
      <c r="M111" s="136">
        <f>F111*'Table 2'!D111</f>
        <v>7.72</v>
      </c>
      <c r="N111" s="72">
        <f t="shared" si="139"/>
        <v>-5.675823920801089E-3</v>
      </c>
      <c r="O111" s="13">
        <f t="shared" ref="O111" si="287">IF(D111="","",AVERAGE(K107:K111))</f>
        <v>507.97213771796004</v>
      </c>
      <c r="P111" s="74">
        <f t="shared" ref="P111" si="288">IF(D111="","",_xlfn.STDEV.S(K107:K111))</f>
        <v>2.7897016858231103</v>
      </c>
      <c r="Q111" s="8">
        <f t="shared" si="142"/>
        <v>5.4918399626320228E-3</v>
      </c>
      <c r="R111" s="127">
        <f t="shared" si="231"/>
        <v>1.0101779546151999</v>
      </c>
      <c r="S111" s="57" t="s">
        <v>23</v>
      </c>
      <c r="T111" s="51">
        <f t="shared" si="143"/>
        <v>1.5439999999999999E-2</v>
      </c>
    </row>
    <row r="112" spans="1:20" s="139" customFormat="1" ht="16" x14ac:dyDescent="0.2">
      <c r="A112" s="113" t="s">
        <v>96</v>
      </c>
      <c r="B112" s="113" t="s">
        <v>179</v>
      </c>
      <c r="C112" s="31" t="str">
        <f>'Table 1'!$I$18</f>
        <v>SLE</v>
      </c>
      <c r="D112" s="170">
        <v>0.68104799999999999</v>
      </c>
      <c r="E112" s="66" t="s">
        <v>23</v>
      </c>
      <c r="F112" s="79">
        <v>0.02</v>
      </c>
      <c r="G112" s="70">
        <f t="shared" si="137"/>
        <v>1.4774432020113174E-2</v>
      </c>
      <c r="H112" s="76">
        <f>AVERAGE($D$112:$D$116)</f>
        <v>0.67113239998000007</v>
      </c>
      <c r="I112" s="76">
        <f>_xlfn.STDEV.S($D$112:$D$116)</f>
        <v>6.5677640725506047E-3</v>
      </c>
      <c r="J112" s="76">
        <f t="shared" si="138"/>
        <v>9.7860929866391867E-3</v>
      </c>
      <c r="K112" s="131">
        <f>D112*'Table 2'!D112</f>
        <v>538.02791999999999</v>
      </c>
      <c r="L112" s="66" t="s">
        <v>23</v>
      </c>
      <c r="M112" s="134">
        <f>F112*'Table 2'!D112</f>
        <v>15.8</v>
      </c>
      <c r="N112" s="70">
        <f t="shared" si="139"/>
        <v>2.8777001736203303E-2</v>
      </c>
      <c r="O112" s="15">
        <f t="shared" ref="O112" si="289">IF(D112="","",AVERAGE(K112:K116))</f>
        <v>522.9781761178599</v>
      </c>
      <c r="P112" s="15">
        <f t="shared" ref="P112" si="290">IF(D112="","",_xlfn.STDEV.S(K112:K116))</f>
        <v>10.972624164137443</v>
      </c>
      <c r="Q112" s="10">
        <f t="shared" si="142"/>
        <v>2.0981036427922796E-2</v>
      </c>
      <c r="R112" s="137">
        <f t="shared" si="231"/>
        <v>1.07605584</v>
      </c>
      <c r="S112" s="59" t="s">
        <v>23</v>
      </c>
      <c r="T112" s="53">
        <f t="shared" si="143"/>
        <v>3.1600000000000003E-2</v>
      </c>
    </row>
    <row r="113" spans="1:20" s="139" customFormat="1" ht="16" x14ac:dyDescent="0.2">
      <c r="A113" s="30" t="str">
        <f t="shared" ref="A113" si="291">IF(A112="","",A112)</f>
        <v>CIP0015</v>
      </c>
      <c r="B113" s="30" t="str">
        <f>IF(B112="","",B112)</f>
        <v>A</v>
      </c>
      <c r="C113" s="30" t="str">
        <f>'Table 1'!$I$18</f>
        <v>SLE</v>
      </c>
      <c r="D113" s="170">
        <v>0.66987333329999998</v>
      </c>
      <c r="E113" s="68" t="s">
        <v>23</v>
      </c>
      <c r="F113" s="80">
        <v>0</v>
      </c>
      <c r="G113" s="71">
        <f t="shared" si="137"/>
        <v>-1.8760332239027764E-3</v>
      </c>
      <c r="H113" s="77">
        <f t="shared" ref="H113:H116" si="292">AVERAGE($D$112:$D$116)</f>
        <v>0.67113239998000007</v>
      </c>
      <c r="I113" s="94">
        <f t="shared" ref="I113:I116" si="293">_xlfn.STDEV.S($D$112:$D$116)</f>
        <v>6.5677640725506047E-3</v>
      </c>
      <c r="J113" s="77">
        <f t="shared" si="138"/>
        <v>9.7860929866391867E-3</v>
      </c>
      <c r="K113" s="132">
        <f>D113*'Table 2'!D113</f>
        <v>511.11335330790001</v>
      </c>
      <c r="L113" s="68" t="s">
        <v>23</v>
      </c>
      <c r="M113" s="135">
        <f>F113*'Table 2'!D113</f>
        <v>0</v>
      </c>
      <c r="N113" s="71">
        <f t="shared" si="139"/>
        <v>-2.2687032369178628E-2</v>
      </c>
      <c r="O113" s="14">
        <f t="shared" ref="O113" si="294">IF(D113="","",AVERAGE(K112:K116))</f>
        <v>522.9781761178599</v>
      </c>
      <c r="P113" s="73">
        <f t="shared" ref="P113" si="295">IF(D113="","",_xlfn.STDEV.S(K112:K116))</f>
        <v>10.972624164137443</v>
      </c>
      <c r="Q113" s="9">
        <f t="shared" si="142"/>
        <v>2.0981036427922796E-2</v>
      </c>
      <c r="R113" s="126">
        <f t="shared" si="231"/>
        <v>1.0222267066158</v>
      </c>
      <c r="S113" s="58" t="s">
        <v>23</v>
      </c>
      <c r="T113" s="52">
        <f t="shared" si="143"/>
        <v>0</v>
      </c>
    </row>
    <row r="114" spans="1:20" s="139" customFormat="1" ht="16" x14ac:dyDescent="0.2">
      <c r="A114" s="30" t="str">
        <f t="shared" ref="A114" si="296">IF(A112="","",A112)</f>
        <v>CIP0015</v>
      </c>
      <c r="B114" s="30" t="str">
        <f>IF(B112="","",B112)</f>
        <v>A</v>
      </c>
      <c r="C114" s="30" t="str">
        <f>'Table 1'!$I$18</f>
        <v>SLE</v>
      </c>
      <c r="D114" s="170">
        <v>0.66797799999999996</v>
      </c>
      <c r="E114" s="68" t="s">
        <v>23</v>
      </c>
      <c r="F114" s="80">
        <v>0</v>
      </c>
      <c r="G114" s="71">
        <f t="shared" si="137"/>
        <v>-4.7001157746133443E-3</v>
      </c>
      <c r="H114" s="77">
        <f t="shared" si="292"/>
        <v>0.67113239998000007</v>
      </c>
      <c r="I114" s="94">
        <f t="shared" si="293"/>
        <v>6.5677640725506047E-3</v>
      </c>
      <c r="J114" s="77">
        <f t="shared" si="138"/>
        <v>9.7860929866391867E-3</v>
      </c>
      <c r="K114" s="132">
        <f>D114*'Table 2'!D114</f>
        <v>524.36272999999994</v>
      </c>
      <c r="L114" s="68" t="s">
        <v>23</v>
      </c>
      <c r="M114" s="135">
        <f>F114*'Table 2'!D114</f>
        <v>0</v>
      </c>
      <c r="N114" s="71">
        <f t="shared" si="139"/>
        <v>2.6474410317038019E-3</v>
      </c>
      <c r="O114" s="14">
        <f t="shared" ref="O114" si="297">IF(D114="","",AVERAGE(K112:K116))</f>
        <v>522.9781761178599</v>
      </c>
      <c r="P114" s="73">
        <f t="shared" ref="P114" si="298">IF(D114="","",_xlfn.STDEV.S(K112:K116))</f>
        <v>10.972624164137443</v>
      </c>
      <c r="Q114" s="9">
        <f t="shared" si="142"/>
        <v>2.0981036427922796E-2</v>
      </c>
      <c r="R114" s="126">
        <f t="shared" si="231"/>
        <v>1.0487254599999998</v>
      </c>
      <c r="S114" s="58" t="s">
        <v>23</v>
      </c>
      <c r="T114" s="52">
        <f t="shared" si="143"/>
        <v>0</v>
      </c>
    </row>
    <row r="115" spans="1:20" s="139" customFormat="1" ht="16" x14ac:dyDescent="0.2">
      <c r="A115" s="30" t="str">
        <f t="shared" ref="A115" si="299">IF(A112="","",A112)</f>
        <v>CIP0015</v>
      </c>
      <c r="B115" s="30" t="str">
        <f>IF(B112="","",B112)</f>
        <v>A</v>
      </c>
      <c r="C115" s="30" t="str">
        <f>'Table 1'!$I$18</f>
        <v>SLE</v>
      </c>
      <c r="D115" s="170">
        <v>0.67325733330000004</v>
      </c>
      <c r="E115" s="68" t="s">
        <v>23</v>
      </c>
      <c r="F115" s="80">
        <v>0.01</v>
      </c>
      <c r="G115" s="71">
        <f t="shared" si="137"/>
        <v>3.16619093350774E-3</v>
      </c>
      <c r="H115" s="77">
        <f t="shared" si="292"/>
        <v>0.67113239998000007</v>
      </c>
      <c r="I115" s="94">
        <f t="shared" si="293"/>
        <v>6.5677640725506047E-3</v>
      </c>
      <c r="J115" s="77">
        <f t="shared" si="138"/>
        <v>9.7860929866391867E-3</v>
      </c>
      <c r="K115" s="132">
        <f>D115*'Table 2'!D115</f>
        <v>527.83374930720004</v>
      </c>
      <c r="L115" s="68" t="s">
        <v>23</v>
      </c>
      <c r="M115" s="135">
        <f>F115*'Table 2'!D115</f>
        <v>7.84</v>
      </c>
      <c r="N115" s="71">
        <f t="shared" si="139"/>
        <v>9.2844661805655693E-3</v>
      </c>
      <c r="O115" s="14">
        <f t="shared" ref="O115" si="300">IF(D115="","",AVERAGE(K112:K116))</f>
        <v>522.9781761178599</v>
      </c>
      <c r="P115" s="73">
        <f t="shared" ref="P115" si="301">IF(D115="","",_xlfn.STDEV.S(K112:K116))</f>
        <v>10.972624164137443</v>
      </c>
      <c r="Q115" s="9">
        <f t="shared" si="142"/>
        <v>2.0981036427922796E-2</v>
      </c>
      <c r="R115" s="126">
        <f t="shared" si="231"/>
        <v>1.0556674986144001</v>
      </c>
      <c r="S115" s="58" t="s">
        <v>23</v>
      </c>
      <c r="T115" s="52">
        <f t="shared" si="143"/>
        <v>1.5679999999999999E-2</v>
      </c>
    </row>
    <row r="116" spans="1:20" s="139" customFormat="1" ht="17" thickBot="1" x14ac:dyDescent="0.25">
      <c r="A116" s="29" t="str">
        <f t="shared" ref="A116" si="302">IF(A112="","",A112)</f>
        <v>CIP0015</v>
      </c>
      <c r="B116" s="29" t="str">
        <f>IF(B112="","",B112)</f>
        <v>A</v>
      </c>
      <c r="C116" s="29" t="str">
        <f>'Table 1'!$I$18</f>
        <v>SLE</v>
      </c>
      <c r="D116" s="171">
        <v>0.66350533330000006</v>
      </c>
      <c r="E116" s="67" t="s">
        <v>23</v>
      </c>
      <c r="F116" s="81">
        <v>0</v>
      </c>
      <c r="G116" s="72">
        <f t="shared" si="137"/>
        <v>-1.136447395510529E-2</v>
      </c>
      <c r="H116" s="78">
        <f t="shared" si="292"/>
        <v>0.67113239998000007</v>
      </c>
      <c r="I116" s="93">
        <f t="shared" si="293"/>
        <v>6.5677640725506047E-3</v>
      </c>
      <c r="J116" s="78">
        <f t="shared" si="138"/>
        <v>9.7860929866391867E-3</v>
      </c>
      <c r="K116" s="133">
        <f>D116*'Table 2'!D116</f>
        <v>513.55312797420004</v>
      </c>
      <c r="L116" s="67" t="s">
        <v>23</v>
      </c>
      <c r="M116" s="136">
        <f>F116*'Table 2'!D116</f>
        <v>0</v>
      </c>
      <c r="N116" s="72">
        <f t="shared" si="139"/>
        <v>-1.8021876579293068E-2</v>
      </c>
      <c r="O116" s="13">
        <f t="shared" ref="O116" si="303">IF(D116="","",AVERAGE(K112:K116))</f>
        <v>522.9781761178599</v>
      </c>
      <c r="P116" s="74">
        <f t="shared" ref="P116" si="304">IF(D116="","",_xlfn.STDEV.S(K112:K116))</f>
        <v>10.972624164137443</v>
      </c>
      <c r="Q116" s="8">
        <f t="shared" si="142"/>
        <v>2.0981036427922796E-2</v>
      </c>
      <c r="R116" s="127">
        <f t="shared" si="231"/>
        <v>1.0271062559484001</v>
      </c>
      <c r="S116" s="57" t="s">
        <v>23</v>
      </c>
      <c r="T116" s="51">
        <f t="shared" si="143"/>
        <v>0</v>
      </c>
    </row>
    <row r="117" spans="1:20" s="139" customFormat="1" ht="16" x14ac:dyDescent="0.2">
      <c r="A117" s="113" t="s">
        <v>96</v>
      </c>
      <c r="B117" s="113" t="s">
        <v>174</v>
      </c>
      <c r="C117" s="31" t="str">
        <f>'Table 1'!$I$18</f>
        <v>SLE</v>
      </c>
      <c r="D117" s="170">
        <v>0.66985333329999996</v>
      </c>
      <c r="E117" s="66" t="s">
        <v>23</v>
      </c>
      <c r="F117" s="79">
        <v>0.01</v>
      </c>
      <c r="G117" s="70">
        <f t="shared" si="137"/>
        <v>-4.7213283412178312E-3</v>
      </c>
      <c r="H117" s="76">
        <f>AVERAGE($D$117:$D$121)</f>
        <v>0.67303093331999997</v>
      </c>
      <c r="I117" s="76">
        <f>_xlfn.STDEV.S($D$117:$D$121)</f>
        <v>7.6346139177355405E-3</v>
      </c>
      <c r="J117" s="76">
        <f t="shared" si="138"/>
        <v>1.1343630046949981E-2</v>
      </c>
      <c r="K117" s="131">
        <f>D117*'Table 2'!D117</f>
        <v>519.13633330749997</v>
      </c>
      <c r="L117" s="66" t="s">
        <v>23</v>
      </c>
      <c r="M117" s="134">
        <f>F117*'Table 2'!D117</f>
        <v>7.75</v>
      </c>
      <c r="N117" s="70">
        <f t="shared" si="139"/>
        <v>-7.5842026255119757E-4</v>
      </c>
      <c r="O117" s="15">
        <f t="shared" ref="O117" si="305">IF(D117="","",AVERAGE(K117:K121))</f>
        <v>519.53035565624009</v>
      </c>
      <c r="P117" s="15">
        <f t="shared" ref="P117" si="306">IF(D117="","",_xlfn.STDEV.S(K117:K121))</f>
        <v>2.0234476547490989</v>
      </c>
      <c r="Q117" s="10">
        <f t="shared" si="142"/>
        <v>3.8947630927035999E-3</v>
      </c>
      <c r="R117" s="137">
        <f t="shared" si="231"/>
        <v>1.038272666615</v>
      </c>
      <c r="S117" s="59" t="s">
        <v>23</v>
      </c>
      <c r="T117" s="53">
        <f t="shared" si="143"/>
        <v>1.55E-2</v>
      </c>
    </row>
    <row r="118" spans="1:20" s="139" customFormat="1" ht="16" x14ac:dyDescent="0.2">
      <c r="A118" s="30" t="str">
        <f t="shared" ref="A118" si="307">IF(A117="","",A117)</f>
        <v>CIP0015</v>
      </c>
      <c r="B118" s="30" t="str">
        <f>IF(B117="","",B117)</f>
        <v>B</v>
      </c>
      <c r="C118" s="30" t="str">
        <f>'Table 1'!$I$18</f>
        <v>SLE</v>
      </c>
      <c r="D118" s="170">
        <v>0.67099233329999997</v>
      </c>
      <c r="E118" s="68" t="s">
        <v>23</v>
      </c>
      <c r="F118" s="80">
        <v>0.01</v>
      </c>
      <c r="G118" s="71">
        <f t="shared" si="137"/>
        <v>-3.0289841359055756E-3</v>
      </c>
      <c r="H118" s="77">
        <f t="shared" ref="H118:H121" si="308">AVERAGE($D$117:$D$121)</f>
        <v>0.67303093331999997</v>
      </c>
      <c r="I118" s="94">
        <f t="shared" ref="I118:I121" si="309">_xlfn.STDEV.S($D$117:$D$121)</f>
        <v>7.6346139177355405E-3</v>
      </c>
      <c r="J118" s="77">
        <f t="shared" si="138"/>
        <v>1.1343630046949981E-2</v>
      </c>
      <c r="K118" s="132">
        <f>D118*'Table 2'!D118</f>
        <v>516.66409664100001</v>
      </c>
      <c r="L118" s="68" t="s">
        <v>23</v>
      </c>
      <c r="M118" s="135">
        <f>F118*'Table 2'!D118</f>
        <v>7.7</v>
      </c>
      <c r="N118" s="71">
        <f t="shared" si="139"/>
        <v>-5.5170193310833324E-3</v>
      </c>
      <c r="O118" s="14">
        <f t="shared" ref="O118" si="310">IF(D118="","",AVERAGE(K117:K121))</f>
        <v>519.53035565624009</v>
      </c>
      <c r="P118" s="73">
        <f t="shared" ref="P118" si="311">IF(D118="","",_xlfn.STDEV.S(K117:K121))</f>
        <v>2.0234476547490989</v>
      </c>
      <c r="Q118" s="9">
        <f t="shared" si="142"/>
        <v>3.8947630927035999E-3</v>
      </c>
      <c r="R118" s="126">
        <f t="shared" si="231"/>
        <v>1.033328193282</v>
      </c>
      <c r="S118" s="58" t="s">
        <v>23</v>
      </c>
      <c r="T118" s="52">
        <f t="shared" si="143"/>
        <v>1.54E-2</v>
      </c>
    </row>
    <row r="119" spans="1:20" s="139" customFormat="1" ht="16" x14ac:dyDescent="0.2">
      <c r="A119" s="30" t="str">
        <f t="shared" ref="A119" si="312">IF(A117="","",A117)</f>
        <v>CIP0015</v>
      </c>
      <c r="B119" s="30" t="str">
        <f>IF(B117="","",B117)</f>
        <v>B</v>
      </c>
      <c r="C119" s="30" t="str">
        <f>'Table 1'!$I$18</f>
        <v>SLE</v>
      </c>
      <c r="D119" s="170">
        <v>0.66604099999999999</v>
      </c>
      <c r="E119" s="68" t="s">
        <v>23</v>
      </c>
      <c r="F119" s="80">
        <v>0</v>
      </c>
      <c r="G119" s="71">
        <f t="shared" si="137"/>
        <v>-1.0385753423723445E-2</v>
      </c>
      <c r="H119" s="77">
        <f t="shared" si="308"/>
        <v>0.67303093331999997</v>
      </c>
      <c r="I119" s="94">
        <f t="shared" si="309"/>
        <v>7.6346139177355405E-3</v>
      </c>
      <c r="J119" s="77">
        <f t="shared" si="138"/>
        <v>1.1343630046949981E-2</v>
      </c>
      <c r="K119" s="132">
        <f>D119*'Table 2'!D119</f>
        <v>519.51197999999999</v>
      </c>
      <c r="L119" s="68" t="s">
        <v>23</v>
      </c>
      <c r="M119" s="135">
        <f>F119*'Table 2'!D119</f>
        <v>0</v>
      </c>
      <c r="N119" s="71">
        <f t="shared" si="139"/>
        <v>-3.5369745078484979E-5</v>
      </c>
      <c r="O119" s="14">
        <f t="shared" ref="O119" si="313">IF(D119="","",AVERAGE(K117:K121))</f>
        <v>519.53035565624009</v>
      </c>
      <c r="P119" s="73">
        <f t="shared" ref="P119" si="314">IF(D119="","",_xlfn.STDEV.S(K117:K121))</f>
        <v>2.0234476547490989</v>
      </c>
      <c r="Q119" s="9">
        <f t="shared" si="142"/>
        <v>3.8947630927035999E-3</v>
      </c>
      <c r="R119" s="126">
        <f t="shared" si="231"/>
        <v>1.03902396</v>
      </c>
      <c r="S119" s="58" t="s">
        <v>23</v>
      </c>
      <c r="T119" s="52">
        <f t="shared" si="143"/>
        <v>0</v>
      </c>
    </row>
    <row r="120" spans="1:20" s="139" customFormat="1" ht="16" x14ac:dyDescent="0.2">
      <c r="A120" s="30" t="str">
        <f t="shared" ref="A120" si="315">IF(A117="","",A117)</f>
        <v>CIP0015</v>
      </c>
      <c r="B120" s="30" t="str">
        <f>IF(B117="","",B117)</f>
        <v>B</v>
      </c>
      <c r="C120" s="30" t="str">
        <f>'Table 1'!$I$18</f>
        <v>SLE</v>
      </c>
      <c r="D120" s="170">
        <v>0.6860456667</v>
      </c>
      <c r="E120" s="68" t="s">
        <v>23</v>
      </c>
      <c r="F120" s="80">
        <v>0.01</v>
      </c>
      <c r="G120" s="71">
        <f t="shared" si="137"/>
        <v>1.9337496592912222E-2</v>
      </c>
      <c r="H120" s="77">
        <f t="shared" si="308"/>
        <v>0.67303093331999997</v>
      </c>
      <c r="I120" s="94">
        <f t="shared" si="309"/>
        <v>7.6346139177355405E-3</v>
      </c>
      <c r="J120" s="77">
        <f t="shared" si="138"/>
        <v>1.1343630046949981E-2</v>
      </c>
      <c r="K120" s="132">
        <f>D120*'Table 2'!D120</f>
        <v>520.02261535859998</v>
      </c>
      <c r="L120" s="68" t="s">
        <v>23</v>
      </c>
      <c r="M120" s="135">
        <f>F120*'Table 2'!D120</f>
        <v>7.58</v>
      </c>
      <c r="N120" s="71">
        <f t="shared" si="139"/>
        <v>9.4750902810692328E-4</v>
      </c>
      <c r="O120" s="14">
        <f t="shared" ref="O120" si="316">IF(D120="","",AVERAGE(K117:K121))</f>
        <v>519.53035565624009</v>
      </c>
      <c r="P120" s="73">
        <f t="shared" ref="P120" si="317">IF(D120="","",_xlfn.STDEV.S(K117:K121))</f>
        <v>2.0234476547490989</v>
      </c>
      <c r="Q120" s="9">
        <f t="shared" si="142"/>
        <v>3.8947630927035999E-3</v>
      </c>
      <c r="R120" s="126">
        <f t="shared" si="231"/>
        <v>1.0400452307171999</v>
      </c>
      <c r="S120" s="58" t="s">
        <v>23</v>
      </c>
      <c r="T120" s="52">
        <f t="shared" si="143"/>
        <v>1.516E-2</v>
      </c>
    </row>
    <row r="121" spans="1:20" s="139" customFormat="1" ht="17" thickBot="1" x14ac:dyDescent="0.25">
      <c r="A121" s="29" t="str">
        <f t="shared" ref="A121" si="318">IF(A117="","",A117)</f>
        <v>CIP0015</v>
      </c>
      <c r="B121" s="29" t="str">
        <f>IF(B117="","",B117)</f>
        <v>B</v>
      </c>
      <c r="C121" s="29" t="str">
        <f>'Table 1'!$I$18</f>
        <v>SLE</v>
      </c>
      <c r="D121" s="171">
        <v>0.67222233330000003</v>
      </c>
      <c r="E121" s="67" t="s">
        <v>23</v>
      </c>
      <c r="F121" s="81">
        <v>0.01</v>
      </c>
      <c r="G121" s="72">
        <f t="shared" si="137"/>
        <v>-1.2014306920652056E-3</v>
      </c>
      <c r="H121" s="78">
        <f t="shared" si="308"/>
        <v>0.67303093331999997</v>
      </c>
      <c r="I121" s="93">
        <f t="shared" si="309"/>
        <v>7.6346139177355405E-3</v>
      </c>
      <c r="J121" s="78">
        <f t="shared" si="138"/>
        <v>1.1343630046949981E-2</v>
      </c>
      <c r="K121" s="133">
        <f>D121*'Table 2'!D121</f>
        <v>522.31675297410004</v>
      </c>
      <c r="L121" s="67" t="s">
        <v>23</v>
      </c>
      <c r="M121" s="136">
        <f>F121*'Table 2'!D121</f>
        <v>7.7700000000000005</v>
      </c>
      <c r="N121" s="72">
        <f t="shared" si="139"/>
        <v>5.3633003106052157E-3</v>
      </c>
      <c r="O121" s="13">
        <f t="shared" ref="O121" si="319">IF(D121="","",AVERAGE(K117:K121))</f>
        <v>519.53035565624009</v>
      </c>
      <c r="P121" s="74">
        <f t="shared" ref="P121" si="320">IF(D121="","",_xlfn.STDEV.S(K117:K121))</f>
        <v>2.0234476547490989</v>
      </c>
      <c r="Q121" s="8">
        <f t="shared" si="142"/>
        <v>3.8947630927035999E-3</v>
      </c>
      <c r="R121" s="127">
        <f t="shared" si="231"/>
        <v>1.0446335059482001</v>
      </c>
      <c r="S121" s="57" t="s">
        <v>23</v>
      </c>
      <c r="T121" s="51">
        <f t="shared" si="143"/>
        <v>1.5540000000000002E-2</v>
      </c>
    </row>
    <row r="122" spans="1:20" s="139" customFormat="1" ht="16" x14ac:dyDescent="0.2">
      <c r="A122" s="113" t="s">
        <v>96</v>
      </c>
      <c r="B122" s="113" t="s">
        <v>180</v>
      </c>
      <c r="C122" s="31" t="str">
        <f>'Table 1'!$I$18</f>
        <v>SLE</v>
      </c>
      <c r="D122" s="170">
        <v>0.66826366670000004</v>
      </c>
      <c r="E122" s="66" t="s">
        <v>23</v>
      </c>
      <c r="F122" s="79">
        <v>0.01</v>
      </c>
      <c r="G122" s="70">
        <f t="shared" si="137"/>
        <v>4.090706379539755E-3</v>
      </c>
      <c r="H122" s="76">
        <f>AVERAGE($D$122:$D$126)</f>
        <v>0.66554113333999998</v>
      </c>
      <c r="I122" s="76">
        <f>_xlfn.STDEV.S($D$122:$D$126)</f>
        <v>7.2766578844750381E-3</v>
      </c>
      <c r="J122" s="76">
        <f t="shared" si="138"/>
        <v>1.093344576308504E-2</v>
      </c>
      <c r="K122" s="131">
        <f>D122*'Table 2'!D122</f>
        <v>523.2504510261</v>
      </c>
      <c r="L122" s="66" t="s">
        <v>23</v>
      </c>
      <c r="M122" s="134">
        <f>F122*'Table 2'!D122</f>
        <v>7.83</v>
      </c>
      <c r="N122" s="70">
        <f t="shared" si="139"/>
        <v>1.0764799230757866E-2</v>
      </c>
      <c r="O122" s="15">
        <f t="shared" ref="O122" si="321">IF(D122="","",AVERAGE(K122:K126))</f>
        <v>517.67775393872</v>
      </c>
      <c r="P122" s="15">
        <f t="shared" ref="P122" si="322">IF(D122="","",_xlfn.STDEV.S(K122:K126))</f>
        <v>10.370145218282572</v>
      </c>
      <c r="Q122" s="10">
        <f t="shared" si="142"/>
        <v>2.0032047232823792E-2</v>
      </c>
      <c r="R122" s="137">
        <f t="shared" si="231"/>
        <v>1.0465009020522</v>
      </c>
      <c r="S122" s="59" t="s">
        <v>23</v>
      </c>
      <c r="T122" s="53">
        <f t="shared" si="143"/>
        <v>1.566E-2</v>
      </c>
    </row>
    <row r="123" spans="1:20" s="139" customFormat="1" ht="16" x14ac:dyDescent="0.2">
      <c r="A123" s="30" t="str">
        <f t="shared" ref="A123" si="323">IF(A122="","",A122)</f>
        <v>CIP0015</v>
      </c>
      <c r="B123" s="30" t="s">
        <v>180</v>
      </c>
      <c r="C123" s="30" t="str">
        <f>'Table 1'!$I$18</f>
        <v>SLE</v>
      </c>
      <c r="D123" s="170">
        <v>0.67438766670000005</v>
      </c>
      <c r="E123" s="68" t="s">
        <v>23</v>
      </c>
      <c r="F123" s="80">
        <v>0.01</v>
      </c>
      <c r="G123" s="71">
        <f t="shared" si="137"/>
        <v>1.329224133090616E-2</v>
      </c>
      <c r="H123" s="77">
        <f t="shared" ref="H123:H126" si="324">AVERAGE($D$122:$D$126)</f>
        <v>0.66554113333999998</v>
      </c>
      <c r="I123" s="94">
        <f t="shared" ref="I123:I126" si="325">_xlfn.STDEV.S($D$122:$D$126)</f>
        <v>7.2766578844750381E-3</v>
      </c>
      <c r="J123" s="77">
        <f t="shared" si="138"/>
        <v>1.093344576308504E-2</v>
      </c>
      <c r="K123" s="132">
        <f>D123*'Table 2'!D123</f>
        <v>530.74309369290006</v>
      </c>
      <c r="L123" s="68" t="s">
        <v>23</v>
      </c>
      <c r="M123" s="135">
        <f>F123*'Table 2'!D123</f>
        <v>7.87</v>
      </c>
      <c r="N123" s="71">
        <f t="shared" si="139"/>
        <v>2.5238364319836438E-2</v>
      </c>
      <c r="O123" s="14">
        <f t="shared" ref="O123" si="326">IF(D123="","",AVERAGE(K122:K126))</f>
        <v>517.67775393872</v>
      </c>
      <c r="P123" s="73">
        <f t="shared" ref="P123" si="327">IF(D123="","",_xlfn.STDEV.S(K122:K126))</f>
        <v>10.370145218282572</v>
      </c>
      <c r="Q123" s="9">
        <f t="shared" si="142"/>
        <v>2.0032047232823792E-2</v>
      </c>
      <c r="R123" s="126">
        <f t="shared" si="231"/>
        <v>1.0614861873858001</v>
      </c>
      <c r="S123" s="58" t="s">
        <v>23</v>
      </c>
      <c r="T123" s="52">
        <f t="shared" si="143"/>
        <v>1.5740000000000001E-2</v>
      </c>
    </row>
    <row r="124" spans="1:20" s="139" customFormat="1" ht="16" x14ac:dyDescent="0.2">
      <c r="A124" s="30" t="str">
        <f t="shared" ref="A124" si="328">IF(A122="","",A122)</f>
        <v>CIP0015</v>
      </c>
      <c r="B124" s="30" t="s">
        <v>180</v>
      </c>
      <c r="C124" s="30" t="str">
        <f>'Table 1'!$I$18</f>
        <v>SLE</v>
      </c>
      <c r="D124" s="170">
        <v>0.66234099999999996</v>
      </c>
      <c r="E124" s="68" t="s">
        <v>23</v>
      </c>
      <c r="F124" s="80">
        <v>0.01</v>
      </c>
      <c r="G124" s="71">
        <f t="shared" si="137"/>
        <v>-4.8083178930507873E-3</v>
      </c>
      <c r="H124" s="77">
        <f t="shared" si="324"/>
        <v>0.66554113333999998</v>
      </c>
      <c r="I124" s="94">
        <f t="shared" si="325"/>
        <v>7.2766578844750381E-3</v>
      </c>
      <c r="J124" s="77">
        <f t="shared" si="138"/>
        <v>1.093344576308504E-2</v>
      </c>
      <c r="K124" s="132">
        <f>D124*'Table 2'!D124</f>
        <v>519.93768499999999</v>
      </c>
      <c r="L124" s="68" t="s">
        <v>23</v>
      </c>
      <c r="M124" s="135">
        <f>F124*'Table 2'!D124</f>
        <v>7.8500000000000005</v>
      </c>
      <c r="N124" s="71">
        <f t="shared" si="139"/>
        <v>4.3655170501058545E-3</v>
      </c>
      <c r="O124" s="14">
        <f t="shared" ref="O124" si="329">IF(D124="","",AVERAGE(K122:K126))</f>
        <v>517.67775393872</v>
      </c>
      <c r="P124" s="73">
        <f t="shared" ref="P124" si="330">IF(D124="","",_xlfn.STDEV.S(K122:K126))</f>
        <v>10.370145218282572</v>
      </c>
      <c r="Q124" s="9">
        <f t="shared" si="142"/>
        <v>2.0032047232823792E-2</v>
      </c>
      <c r="R124" s="126">
        <f t="shared" si="231"/>
        <v>1.0398753700000001</v>
      </c>
      <c r="S124" s="58" t="s">
        <v>23</v>
      </c>
      <c r="T124" s="52">
        <f t="shared" si="143"/>
        <v>1.5700000000000002E-2</v>
      </c>
    </row>
    <row r="125" spans="1:20" s="139" customFormat="1" ht="16" x14ac:dyDescent="0.2">
      <c r="A125" s="30" t="str">
        <f t="shared" ref="A125" si="331">IF(A122="","",A122)</f>
        <v>CIP0015</v>
      </c>
      <c r="B125" s="30" t="s">
        <v>180</v>
      </c>
      <c r="C125" s="30" t="str">
        <f>'Table 1'!$I$18</f>
        <v>SLE</v>
      </c>
      <c r="D125" s="170">
        <v>0.65499799999999997</v>
      </c>
      <c r="E125" s="68" t="s">
        <v>23</v>
      </c>
      <c r="F125" s="80">
        <v>0.02</v>
      </c>
      <c r="G125" s="71">
        <f t="shared" si="137"/>
        <v>-1.5841445121640468E-2</v>
      </c>
      <c r="H125" s="77">
        <f t="shared" si="324"/>
        <v>0.66554113333999998</v>
      </c>
      <c r="I125" s="94">
        <f t="shared" si="325"/>
        <v>7.2766578844750381E-3</v>
      </c>
      <c r="J125" s="77">
        <f t="shared" si="138"/>
        <v>1.093344576308504E-2</v>
      </c>
      <c r="K125" s="132">
        <f>D125*'Table 2'!D125</f>
        <v>505.658456</v>
      </c>
      <c r="L125" s="68" t="s">
        <v>23</v>
      </c>
      <c r="M125" s="135">
        <f>F125*'Table 2'!D125</f>
        <v>15.44</v>
      </c>
      <c r="N125" s="71">
        <f t="shared" si="139"/>
        <v>-2.3217721540614595E-2</v>
      </c>
      <c r="O125" s="14">
        <f t="shared" ref="O125" si="332">IF(D125="","",AVERAGE(K122:K126))</f>
        <v>517.67775393872</v>
      </c>
      <c r="P125" s="73">
        <f t="shared" ref="P125" si="333">IF(D125="","",_xlfn.STDEV.S(K122:K126))</f>
        <v>10.370145218282572</v>
      </c>
      <c r="Q125" s="9">
        <f t="shared" si="142"/>
        <v>2.0032047232823792E-2</v>
      </c>
      <c r="R125" s="126">
        <f t="shared" si="231"/>
        <v>1.0113169120000001</v>
      </c>
      <c r="S125" s="58" t="s">
        <v>23</v>
      </c>
      <c r="T125" s="52">
        <f t="shared" si="143"/>
        <v>3.0879999999999998E-2</v>
      </c>
    </row>
    <row r="126" spans="1:20" s="139" customFormat="1" ht="17" thickBot="1" x14ac:dyDescent="0.25">
      <c r="A126" s="29" t="str">
        <f t="shared" ref="A126" si="334">IF(A122="","",A122)</f>
        <v>CIP0015</v>
      </c>
      <c r="B126" s="30" t="s">
        <v>180</v>
      </c>
      <c r="C126" s="29" t="str">
        <f>'Table 1'!$I$18</f>
        <v>SLE</v>
      </c>
      <c r="D126" s="171">
        <v>0.66771533329999999</v>
      </c>
      <c r="E126" s="67" t="s">
        <v>23</v>
      </c>
      <c r="F126" s="81">
        <v>0</v>
      </c>
      <c r="G126" s="72">
        <f t="shared" si="137"/>
        <v>3.266815304245507E-3</v>
      </c>
      <c r="H126" s="78">
        <f t="shared" si="324"/>
        <v>0.66554113333999998</v>
      </c>
      <c r="I126" s="93">
        <f t="shared" si="325"/>
        <v>7.2766578844750381E-3</v>
      </c>
      <c r="J126" s="78">
        <f t="shared" si="138"/>
        <v>1.093344576308504E-2</v>
      </c>
      <c r="K126" s="133">
        <f>D126*'Table 2'!D126</f>
        <v>508.79908397459997</v>
      </c>
      <c r="L126" s="67" t="s">
        <v>23</v>
      </c>
      <c r="M126" s="136">
        <f>F126*'Table 2'!D126</f>
        <v>0</v>
      </c>
      <c r="N126" s="72">
        <f t="shared" si="139"/>
        <v>-1.7150959060085565E-2</v>
      </c>
      <c r="O126" s="13">
        <f t="shared" ref="O126" si="335">IF(D126="","",AVERAGE(K122:K126))</f>
        <v>517.67775393872</v>
      </c>
      <c r="P126" s="74">
        <f t="shared" ref="P126" si="336">IF(D126="","",_xlfn.STDEV.S(K122:K126))</f>
        <v>10.370145218282572</v>
      </c>
      <c r="Q126" s="8">
        <f t="shared" si="142"/>
        <v>2.0032047232823792E-2</v>
      </c>
      <c r="R126" s="127">
        <f t="shared" si="231"/>
        <v>1.0175981679491999</v>
      </c>
      <c r="S126" s="57" t="s">
        <v>23</v>
      </c>
      <c r="T126" s="51">
        <f t="shared" si="143"/>
        <v>0</v>
      </c>
    </row>
    <row r="127" spans="1:20" s="139" customFormat="1" ht="16" x14ac:dyDescent="0.2">
      <c r="A127" s="113" t="s">
        <v>96</v>
      </c>
      <c r="B127" s="113" t="s">
        <v>181</v>
      </c>
      <c r="C127" s="31" t="str">
        <f>'Table 1'!$I$18</f>
        <v>SLE</v>
      </c>
      <c r="D127" s="170">
        <v>0.66677933330000005</v>
      </c>
      <c r="E127" s="66" t="s">
        <v>23</v>
      </c>
      <c r="F127" s="79">
        <v>0.01</v>
      </c>
      <c r="G127" s="70">
        <f t="shared" si="137"/>
        <v>-9.2448820764745793E-4</v>
      </c>
      <c r="H127" s="76">
        <f>AVERAGE($D$127:$D$131)</f>
        <v>0.66739633334000004</v>
      </c>
      <c r="I127" s="76">
        <f>_xlfn.STDEV.S($D$127:$D$131)</f>
        <v>9.0650779548035029E-4</v>
      </c>
      <c r="J127" s="76">
        <f t="shared" si="138"/>
        <v>1.3582750611525112E-3</v>
      </c>
      <c r="K127" s="131">
        <f>D127*'Table 2'!D127</f>
        <v>512.75330730770008</v>
      </c>
      <c r="L127" s="66" t="s">
        <v>23</v>
      </c>
      <c r="M127" s="134">
        <f>F127*'Table 2'!D127</f>
        <v>7.69</v>
      </c>
      <c r="N127" s="70">
        <f t="shared" si="139"/>
        <v>-7.6319056386607385E-3</v>
      </c>
      <c r="O127" s="15">
        <f t="shared" ref="O127" si="337">IF(D127="","",AVERAGE(K127:K131))</f>
        <v>516.69668767181997</v>
      </c>
      <c r="P127" s="15">
        <f t="shared" ref="P127" si="338">IF(D127="","",_xlfn.STDEV.S(K127:K131))</f>
        <v>3.0794270343427712</v>
      </c>
      <c r="Q127" s="10">
        <f t="shared" si="142"/>
        <v>5.9598350595556166E-3</v>
      </c>
      <c r="R127" s="137">
        <f t="shared" si="231"/>
        <v>1.0255066146154002</v>
      </c>
      <c r="S127" s="59" t="s">
        <v>23</v>
      </c>
      <c r="T127" s="53">
        <f t="shared" si="143"/>
        <v>1.5380000000000001E-2</v>
      </c>
    </row>
    <row r="128" spans="1:20" s="139" customFormat="1" ht="16" x14ac:dyDescent="0.2">
      <c r="A128" s="30" t="str">
        <f t="shared" ref="A128" si="339">IF(A127="","",A127)</f>
        <v>CIP0015</v>
      </c>
      <c r="B128" s="30" t="str">
        <f>B127</f>
        <v>D</v>
      </c>
      <c r="C128" s="30" t="str">
        <f>'Table 1'!$I$18</f>
        <v>SLE</v>
      </c>
      <c r="D128" s="170">
        <v>0.6686986667</v>
      </c>
      <c r="E128" s="68" t="s">
        <v>23</v>
      </c>
      <c r="F128" s="80">
        <v>0.01</v>
      </c>
      <c r="G128" s="71">
        <f t="shared" si="137"/>
        <v>1.9513642717849623E-3</v>
      </c>
      <c r="H128" s="77">
        <f t="shared" ref="H128:H131" si="340">AVERAGE($D$127:$D$131)</f>
        <v>0.66739633334000004</v>
      </c>
      <c r="I128" s="94">
        <f t="shared" ref="I128:I131" si="341">_xlfn.STDEV.S($D$127:$D$131)</f>
        <v>9.0650779548035029E-4</v>
      </c>
      <c r="J128" s="77">
        <f t="shared" si="138"/>
        <v>1.3582750611525112E-3</v>
      </c>
      <c r="K128" s="132">
        <f>D128*'Table 2'!D128</f>
        <v>514.22927469230001</v>
      </c>
      <c r="L128" s="68" t="s">
        <v>23</v>
      </c>
      <c r="M128" s="135">
        <f>F128*'Table 2'!D128</f>
        <v>7.69</v>
      </c>
      <c r="N128" s="71">
        <f t="shared" si="139"/>
        <v>-4.7753605517346399E-3</v>
      </c>
      <c r="O128" s="14">
        <f t="shared" ref="O128" si="342">IF(D128="","",AVERAGE(K127:K131))</f>
        <v>516.69668767181997</v>
      </c>
      <c r="P128" s="73">
        <f t="shared" ref="P128" si="343">IF(D128="","",_xlfn.STDEV.S(K127:K131))</f>
        <v>3.0794270343427712</v>
      </c>
      <c r="Q128" s="9">
        <f t="shared" si="142"/>
        <v>5.9598350595556166E-3</v>
      </c>
      <c r="R128" s="126">
        <f t="shared" si="231"/>
        <v>1.0284585493846001</v>
      </c>
      <c r="S128" s="58" t="s">
        <v>23</v>
      </c>
      <c r="T128" s="52">
        <f t="shared" si="143"/>
        <v>1.5380000000000001E-2</v>
      </c>
    </row>
    <row r="129" spans="1:20" s="139" customFormat="1" ht="16" x14ac:dyDescent="0.2">
      <c r="A129" s="30" t="str">
        <f t="shared" ref="A129" si="344">IF(A127="","",A127)</f>
        <v>CIP0015</v>
      </c>
      <c r="B129" s="30" t="str">
        <f>B127</f>
        <v>D</v>
      </c>
      <c r="C129" s="30" t="str">
        <f>'Table 1'!$I$18</f>
        <v>SLE</v>
      </c>
      <c r="D129" s="170">
        <v>0.6679496667</v>
      </c>
      <c r="E129" s="68" t="s">
        <v>23</v>
      </c>
      <c r="F129" s="80">
        <v>0.01</v>
      </c>
      <c r="G129" s="71">
        <f t="shared" si="137"/>
        <v>8.2909259814298677E-4</v>
      </c>
      <c r="H129" s="77">
        <f t="shared" si="340"/>
        <v>0.66739633334000004</v>
      </c>
      <c r="I129" s="94">
        <f t="shared" si="341"/>
        <v>9.0650779548035029E-4</v>
      </c>
      <c r="J129" s="77">
        <f t="shared" si="138"/>
        <v>1.3582750611525112E-3</v>
      </c>
      <c r="K129" s="132">
        <f>D129*'Table 2'!D129</f>
        <v>518.99689102590003</v>
      </c>
      <c r="L129" s="68" t="s">
        <v>23</v>
      </c>
      <c r="M129" s="135">
        <f>F129*'Table 2'!D129</f>
        <v>7.7700000000000005</v>
      </c>
      <c r="N129" s="71">
        <f t="shared" si="139"/>
        <v>4.4517478221982112E-3</v>
      </c>
      <c r="O129" s="14">
        <f t="shared" ref="O129" si="345">IF(D129="","",AVERAGE(K127:K131))</f>
        <v>516.69668767181997</v>
      </c>
      <c r="P129" s="73">
        <f t="shared" ref="P129" si="346">IF(D129="","",_xlfn.STDEV.S(K127:K131))</f>
        <v>3.0794270343427712</v>
      </c>
      <c r="Q129" s="9">
        <f t="shared" si="142"/>
        <v>5.9598350595556166E-3</v>
      </c>
      <c r="R129" s="126">
        <f t="shared" si="231"/>
        <v>1.0379937820518002</v>
      </c>
      <c r="S129" s="58" t="s">
        <v>23</v>
      </c>
      <c r="T129" s="52">
        <f t="shared" si="143"/>
        <v>1.5540000000000002E-2</v>
      </c>
    </row>
    <row r="130" spans="1:20" s="139" customFormat="1" ht="16" x14ac:dyDescent="0.2">
      <c r="A130" s="30" t="str">
        <f t="shared" ref="A130" si="347">IF(A127="","",A127)</f>
        <v>CIP0015</v>
      </c>
      <c r="B130" s="30" t="str">
        <f>B127</f>
        <v>D</v>
      </c>
      <c r="C130" s="30" t="str">
        <f>'Table 1'!$I$18</f>
        <v>SLE</v>
      </c>
      <c r="D130" s="170">
        <v>0.6670386667</v>
      </c>
      <c r="E130" s="68" t="s">
        <v>23</v>
      </c>
      <c r="F130" s="80">
        <v>0</v>
      </c>
      <c r="G130" s="71">
        <f t="shared" si="137"/>
        <v>-5.3591340277535078E-4</v>
      </c>
      <c r="H130" s="77">
        <f t="shared" si="340"/>
        <v>0.66739633334000004</v>
      </c>
      <c r="I130" s="94">
        <f t="shared" si="341"/>
        <v>9.0650779548035029E-4</v>
      </c>
      <c r="J130" s="77">
        <f t="shared" si="138"/>
        <v>1.3582750611525112E-3</v>
      </c>
      <c r="K130" s="132">
        <f>D130*'Table 2'!D130</f>
        <v>517.62200535919999</v>
      </c>
      <c r="L130" s="68" t="s">
        <v>23</v>
      </c>
      <c r="M130" s="135">
        <f>F130*'Table 2'!D130</f>
        <v>0</v>
      </c>
      <c r="N130" s="71">
        <f t="shared" si="139"/>
        <v>1.790833402763618E-3</v>
      </c>
      <c r="O130" s="14">
        <f t="shared" ref="O130" si="348">IF(D130="","",AVERAGE(K127:K131))</f>
        <v>516.69668767181997</v>
      </c>
      <c r="P130" s="73">
        <f t="shared" ref="P130" si="349">IF(D130="","",_xlfn.STDEV.S(K127:K131))</f>
        <v>3.0794270343427712</v>
      </c>
      <c r="Q130" s="9">
        <f t="shared" si="142"/>
        <v>5.9598350595556166E-3</v>
      </c>
      <c r="R130" s="126">
        <f t="shared" si="231"/>
        <v>1.0352440107184</v>
      </c>
      <c r="S130" s="58" t="s">
        <v>23</v>
      </c>
      <c r="T130" s="52">
        <f t="shared" si="143"/>
        <v>0</v>
      </c>
    </row>
    <row r="131" spans="1:20" s="139" customFormat="1" ht="17" thickBot="1" x14ac:dyDescent="0.25">
      <c r="A131" s="29" t="str">
        <f t="shared" ref="A131" si="350">IF(A127="","",A127)</f>
        <v>CIP0015</v>
      </c>
      <c r="B131" s="30" t="str">
        <f>B127</f>
        <v>D</v>
      </c>
      <c r="C131" s="29" t="str">
        <f>'Table 1'!$I$18</f>
        <v>SLE</v>
      </c>
      <c r="D131" s="171">
        <v>0.66651533330000001</v>
      </c>
      <c r="E131" s="67" t="s">
        <v>23</v>
      </c>
      <c r="F131" s="81">
        <v>0.02</v>
      </c>
      <c r="G131" s="72">
        <f t="shared" ref="G131:G194" si="351">(D131-H131)/H131</f>
        <v>-1.3200552595053067E-3</v>
      </c>
      <c r="H131" s="78">
        <f t="shared" si="340"/>
        <v>0.66739633334000004</v>
      </c>
      <c r="I131" s="93">
        <f t="shared" si="341"/>
        <v>9.0650779548035029E-4</v>
      </c>
      <c r="J131" s="78">
        <f t="shared" ref="J131:J194" si="352">I131/H131</f>
        <v>1.3582750611525112E-3</v>
      </c>
      <c r="K131" s="133">
        <f>D131*'Table 2'!D131</f>
        <v>519.88195997399998</v>
      </c>
      <c r="L131" s="67" t="s">
        <v>23</v>
      </c>
      <c r="M131" s="136">
        <f>F131*'Table 2'!D131</f>
        <v>15.6</v>
      </c>
      <c r="N131" s="72">
        <f t="shared" ref="N131:N194" si="353">(K131-O131)/O131</f>
        <v>6.164684965433989E-3</v>
      </c>
      <c r="O131" s="13">
        <f t="shared" ref="O131" si="354">IF(D131="","",AVERAGE(K127:K131))</f>
        <v>516.69668767181997</v>
      </c>
      <c r="P131" s="74">
        <f t="shared" ref="P131" si="355">IF(D131="","",_xlfn.STDEV.S(K127:K131))</f>
        <v>3.0794270343427712</v>
      </c>
      <c r="Q131" s="8">
        <f t="shared" ref="Q131:Q194" si="356">P131/O131</f>
        <v>5.9598350595556166E-3</v>
      </c>
      <c r="R131" s="127">
        <f t="shared" si="231"/>
        <v>1.039763919948</v>
      </c>
      <c r="S131" s="57" t="s">
        <v>23</v>
      </c>
      <c r="T131" s="51">
        <f t="shared" ref="T131:T194" si="357">M131/500</f>
        <v>3.1199999999999999E-2</v>
      </c>
    </row>
    <row r="132" spans="1:20" s="139" customFormat="1" ht="16" x14ac:dyDescent="0.2">
      <c r="A132" s="113" t="s">
        <v>98</v>
      </c>
      <c r="B132" s="113" t="s">
        <v>179</v>
      </c>
      <c r="C132" s="31" t="str">
        <f>'Table 1'!$I$19</f>
        <v>SLE</v>
      </c>
      <c r="D132" s="170">
        <v>0.60416666669999997</v>
      </c>
      <c r="E132" s="66" t="s">
        <v>23</v>
      </c>
      <c r="F132" s="79">
        <v>0.02</v>
      </c>
      <c r="G132" s="70">
        <f t="shared" si="351"/>
        <v>1.1430249994913834E-2</v>
      </c>
      <c r="H132" s="76">
        <f>AVERAGE($D$132:$D$136)</f>
        <v>0.59733893335999999</v>
      </c>
      <c r="I132" s="76">
        <f>_xlfn.STDEV.S($D$132:$D$136)</f>
        <v>1.4585153641547203E-2</v>
      </c>
      <c r="J132" s="76">
        <f t="shared" si="352"/>
        <v>2.4416880981633797E-2</v>
      </c>
      <c r="K132" s="131">
        <f>D132*'Table 2'!D132</f>
        <v>441.04166669099999</v>
      </c>
      <c r="L132" s="66" t="s">
        <v>23</v>
      </c>
      <c r="M132" s="134">
        <f>F132*'Table 2'!D132</f>
        <v>14.6</v>
      </c>
      <c r="N132" s="70">
        <f t="shared" si="353"/>
        <v>6.7673996434276025E-4</v>
      </c>
      <c r="O132" s="15">
        <f t="shared" ref="O132" si="358">IF(D132="","",AVERAGE(K132:K136))</f>
        <v>440.74339801953994</v>
      </c>
      <c r="P132" s="15">
        <f t="shared" ref="P132" si="359">IF(D132="","",_xlfn.STDEV.S(K132:K136))</f>
        <v>11.050114054259225</v>
      </c>
      <c r="Q132" s="10">
        <f t="shared" si="356"/>
        <v>2.5071536190700534E-2</v>
      </c>
      <c r="R132" s="165">
        <f t="shared" si="231"/>
        <v>0.88208333338199996</v>
      </c>
      <c r="S132" s="59" t="s">
        <v>23</v>
      </c>
      <c r="T132" s="53">
        <f t="shared" si="357"/>
        <v>2.92E-2</v>
      </c>
    </row>
    <row r="133" spans="1:20" s="139" customFormat="1" ht="16" x14ac:dyDescent="0.2">
      <c r="A133" s="30" t="str">
        <f t="shared" ref="A133" si="360">IF(A132="","",A132)</f>
        <v>CIP0016</v>
      </c>
      <c r="B133" s="30" t="s">
        <v>179</v>
      </c>
      <c r="C133" s="30" t="str">
        <f>'Table 1'!$I$19</f>
        <v>SLE</v>
      </c>
      <c r="D133" s="170">
        <v>0.61283866669999998</v>
      </c>
      <c r="E133" s="68" t="s">
        <v>23</v>
      </c>
      <c r="F133" s="80">
        <v>0</v>
      </c>
      <c r="G133" s="71">
        <f t="shared" si="351"/>
        <v>2.594797103348815E-2</v>
      </c>
      <c r="H133" s="77">
        <f t="shared" ref="H133:H136" si="361">AVERAGE($D$132:$D$136)</f>
        <v>0.59733893335999999</v>
      </c>
      <c r="I133" s="94">
        <f t="shared" ref="I133:I136" si="362">_xlfn.STDEV.S($D$132:$D$136)</f>
        <v>1.4585153641547203E-2</v>
      </c>
      <c r="J133" s="77">
        <f t="shared" si="352"/>
        <v>2.4416880981633797E-2</v>
      </c>
      <c r="K133" s="132">
        <f>D133*'Table 2'!D133</f>
        <v>458.40332269160001</v>
      </c>
      <c r="L133" s="68" t="s">
        <v>23</v>
      </c>
      <c r="M133" s="135">
        <f>F133*'Table 2'!D133</f>
        <v>0</v>
      </c>
      <c r="N133" s="71">
        <f t="shared" si="353"/>
        <v>4.0068495073129005E-2</v>
      </c>
      <c r="O133" s="14">
        <f t="shared" ref="O133" si="363">IF(D133="","",AVERAGE(K132:K136))</f>
        <v>440.74339801953994</v>
      </c>
      <c r="P133" s="73">
        <f t="shared" ref="P133" si="364">IF(D133="","",_xlfn.STDEV.S(K132:K136))</f>
        <v>11.050114054259225</v>
      </c>
      <c r="Q133" s="9">
        <f t="shared" si="356"/>
        <v>2.5071536190700534E-2</v>
      </c>
      <c r="R133" s="164">
        <f t="shared" si="231"/>
        <v>0.9168066453832</v>
      </c>
      <c r="S133" s="58" t="s">
        <v>23</v>
      </c>
      <c r="T133" s="52">
        <f t="shared" si="357"/>
        <v>0</v>
      </c>
    </row>
    <row r="134" spans="1:20" s="139" customFormat="1" ht="16" x14ac:dyDescent="0.2">
      <c r="A134" s="30" t="str">
        <f t="shared" ref="A134" si="365">IF(A132="","",A132)</f>
        <v>CIP0016</v>
      </c>
      <c r="B134" s="30" t="s">
        <v>179</v>
      </c>
      <c r="C134" s="30" t="str">
        <f>'Table 1'!$I$19</f>
        <v>SLE</v>
      </c>
      <c r="D134" s="170">
        <v>0.59567666669999997</v>
      </c>
      <c r="E134" s="68" t="s">
        <v>23</v>
      </c>
      <c r="F134" s="80">
        <v>0.02</v>
      </c>
      <c r="G134" s="71">
        <f t="shared" si="351"/>
        <v>-2.7827864000925908E-3</v>
      </c>
      <c r="H134" s="77">
        <f t="shared" si="361"/>
        <v>0.59733893335999999</v>
      </c>
      <c r="I134" s="94">
        <f t="shared" si="362"/>
        <v>1.4585153641547203E-2</v>
      </c>
      <c r="J134" s="77">
        <f t="shared" si="352"/>
        <v>2.4416880981633797E-2</v>
      </c>
      <c r="K134" s="132">
        <f>D134*'Table 2'!D134</f>
        <v>440.2050566913</v>
      </c>
      <c r="L134" s="68" t="s">
        <v>23</v>
      </c>
      <c r="M134" s="135">
        <f>F134*'Table 2'!D134</f>
        <v>14.780000000000001</v>
      </c>
      <c r="N134" s="71">
        <f t="shared" si="353"/>
        <v>-1.221439346928279E-3</v>
      </c>
      <c r="O134" s="14">
        <f t="shared" ref="O134" si="366">IF(D134="","",AVERAGE(K132:K136))</f>
        <v>440.74339801953994</v>
      </c>
      <c r="P134" s="73">
        <f t="shared" ref="P134" si="367">IF(D134="","",_xlfn.STDEV.S(K132:K136))</f>
        <v>11.050114054259225</v>
      </c>
      <c r="Q134" s="9">
        <f t="shared" si="356"/>
        <v>2.5071536190700534E-2</v>
      </c>
      <c r="R134" s="164">
        <f t="shared" si="231"/>
        <v>0.8804101133826</v>
      </c>
      <c r="S134" s="58" t="s">
        <v>23</v>
      </c>
      <c r="T134" s="52">
        <f t="shared" si="357"/>
        <v>2.9560000000000003E-2</v>
      </c>
    </row>
    <row r="135" spans="1:20" s="139" customFormat="1" ht="16" x14ac:dyDescent="0.2">
      <c r="A135" s="30" t="str">
        <f t="shared" ref="A135" si="368">IF(A132="","",A132)</f>
        <v>CIP0016</v>
      </c>
      <c r="B135" s="30" t="s">
        <v>179</v>
      </c>
      <c r="C135" s="30" t="str">
        <f>'Table 1'!$I$19</f>
        <v>SLE</v>
      </c>
      <c r="D135" s="170">
        <v>0.57382</v>
      </c>
      <c r="E135" s="68" t="s">
        <v>23</v>
      </c>
      <c r="F135" s="80">
        <v>0.03</v>
      </c>
      <c r="G135" s="71">
        <f t="shared" si="351"/>
        <v>-3.9372845208175591E-2</v>
      </c>
      <c r="H135" s="77">
        <f t="shared" si="361"/>
        <v>0.59733893335999999</v>
      </c>
      <c r="I135" s="94">
        <f t="shared" si="362"/>
        <v>1.4585153641547203E-2</v>
      </c>
      <c r="J135" s="77">
        <f t="shared" si="352"/>
        <v>2.4416880981633797E-2</v>
      </c>
      <c r="K135" s="132">
        <f>D135*'Table 2'!D135</f>
        <v>435.52938</v>
      </c>
      <c r="L135" s="68" t="s">
        <v>23</v>
      </c>
      <c r="M135" s="135">
        <f>F135*'Table 2'!D135</f>
        <v>22.77</v>
      </c>
      <c r="N135" s="71">
        <f t="shared" si="353"/>
        <v>-1.1830053593471584E-2</v>
      </c>
      <c r="O135" s="14">
        <f t="shared" ref="O135" si="369">IF(D135="","",AVERAGE(K132:K136))</f>
        <v>440.74339801953994</v>
      </c>
      <c r="P135" s="73">
        <f t="shared" ref="P135" si="370">IF(D135="","",_xlfn.STDEV.S(K132:K136))</f>
        <v>11.050114054259225</v>
      </c>
      <c r="Q135" s="9">
        <f t="shared" si="356"/>
        <v>2.5071536190700534E-2</v>
      </c>
      <c r="R135" s="164">
        <f t="shared" si="231"/>
        <v>0.87105876000000004</v>
      </c>
      <c r="S135" s="58" t="s">
        <v>23</v>
      </c>
      <c r="T135" s="52">
        <f t="shared" si="357"/>
        <v>4.5539999999999997E-2</v>
      </c>
    </row>
    <row r="136" spans="1:20" s="139" customFormat="1" ht="17" thickBot="1" x14ac:dyDescent="0.25">
      <c r="A136" s="29" t="str">
        <f t="shared" ref="A136" si="371">IF(A132="","",A132)</f>
        <v>CIP0016</v>
      </c>
      <c r="B136" s="30" t="s">
        <v>179</v>
      </c>
      <c r="C136" s="29" t="str">
        <f>'Table 1'!$I$19</f>
        <v>SLE</v>
      </c>
      <c r="D136" s="171">
        <v>0.60019266670000004</v>
      </c>
      <c r="E136" s="67" t="s">
        <v>23</v>
      </c>
      <c r="F136" s="81">
        <v>0.01</v>
      </c>
      <c r="G136" s="72">
        <f t="shared" si="351"/>
        <v>4.7774105798661969E-3</v>
      </c>
      <c r="H136" s="78">
        <f t="shared" si="361"/>
        <v>0.59733893335999999</v>
      </c>
      <c r="I136" s="93">
        <f t="shared" si="362"/>
        <v>1.4585153641547203E-2</v>
      </c>
      <c r="J136" s="78">
        <f t="shared" si="352"/>
        <v>2.4416880981633797E-2</v>
      </c>
      <c r="K136" s="133">
        <f>D136*'Table 2'!D136</f>
        <v>428.53756402380003</v>
      </c>
      <c r="L136" s="67" t="s">
        <v>23</v>
      </c>
      <c r="M136" s="136">
        <f>F136*'Table 2'!D136</f>
        <v>7.1400000000000006</v>
      </c>
      <c r="N136" s="72">
        <f t="shared" si="353"/>
        <v>-2.7693742097071126E-2</v>
      </c>
      <c r="O136" s="13">
        <f t="shared" ref="O136" si="372">IF(D136="","",AVERAGE(K132:K136))</f>
        <v>440.74339801953994</v>
      </c>
      <c r="P136" s="74">
        <f t="shared" ref="P136" si="373">IF(D136="","",_xlfn.STDEV.S(K132:K136))</f>
        <v>11.050114054259225</v>
      </c>
      <c r="Q136" s="8">
        <f t="shared" si="356"/>
        <v>2.5071536190700534E-2</v>
      </c>
      <c r="R136" s="166">
        <f t="shared" si="231"/>
        <v>0.85707512804760011</v>
      </c>
      <c r="S136" s="57" t="s">
        <v>23</v>
      </c>
      <c r="T136" s="51">
        <f t="shared" si="357"/>
        <v>1.4280000000000001E-2</v>
      </c>
    </row>
    <row r="137" spans="1:20" s="139" customFormat="1" ht="16" x14ac:dyDescent="0.2">
      <c r="A137" s="113" t="s">
        <v>98</v>
      </c>
      <c r="B137" s="113" t="s">
        <v>174</v>
      </c>
      <c r="C137" s="31" t="str">
        <f>'Table 1'!$I$19</f>
        <v>SLE</v>
      </c>
      <c r="D137" s="170">
        <v>0.60328166670000005</v>
      </c>
      <c r="E137" s="66" t="s">
        <v>23</v>
      </c>
      <c r="F137" s="79">
        <v>0.01</v>
      </c>
      <c r="G137" s="70">
        <f t="shared" si="351"/>
        <v>3.8778519478827205E-3</v>
      </c>
      <c r="H137" s="76">
        <f>AVERAGE($D$137:$D$141)</f>
        <v>0.60095126665999998</v>
      </c>
      <c r="I137" s="76">
        <f>_xlfn.STDEV.S($D$137:$D$141)</f>
        <v>1.6347812296742693E-2</v>
      </c>
      <c r="J137" s="76">
        <f t="shared" si="352"/>
        <v>2.7203224626851132E-2</v>
      </c>
      <c r="K137" s="131">
        <f>D137*'Table 2'!D137</f>
        <v>449.44484169150002</v>
      </c>
      <c r="L137" s="66" t="s">
        <v>23</v>
      </c>
      <c r="M137" s="134">
        <f>F137*'Table 2'!D137</f>
        <v>7.45</v>
      </c>
      <c r="N137" s="70">
        <f t="shared" si="353"/>
        <v>-2.1725931086166799E-3</v>
      </c>
      <c r="O137" s="15">
        <f t="shared" ref="O137" si="374">IF(D137="","",AVERAGE(K137:K141))</f>
        <v>450.42342852828006</v>
      </c>
      <c r="P137" s="15">
        <f t="shared" ref="P137" si="375">IF(D137="","",_xlfn.STDEV.S(K137:K141))</f>
        <v>14.071945535708029</v>
      </c>
      <c r="Q137" s="10">
        <f t="shared" si="356"/>
        <v>3.1241593230811514E-2</v>
      </c>
      <c r="R137" s="165">
        <f t="shared" si="231"/>
        <v>0.89888968338300002</v>
      </c>
      <c r="S137" s="59" t="s">
        <v>23</v>
      </c>
      <c r="T137" s="53">
        <f t="shared" si="357"/>
        <v>1.49E-2</v>
      </c>
    </row>
    <row r="138" spans="1:20" s="139" customFormat="1" ht="16" x14ac:dyDescent="0.2">
      <c r="A138" s="30" t="str">
        <f t="shared" ref="A138" si="376">IF(A137="","",A137)</f>
        <v>CIP0016</v>
      </c>
      <c r="B138" s="30" t="s">
        <v>174</v>
      </c>
      <c r="C138" s="30" t="str">
        <f>'Table 1'!$I$19</f>
        <v>SLE</v>
      </c>
      <c r="D138" s="170">
        <v>0.61827533329999995</v>
      </c>
      <c r="E138" s="68" t="s">
        <v>23</v>
      </c>
      <c r="F138" s="80">
        <v>0.01</v>
      </c>
      <c r="G138" s="71">
        <f t="shared" si="351"/>
        <v>2.8827739620692738E-2</v>
      </c>
      <c r="H138" s="77">
        <f t="shared" ref="H138:H141" si="377">AVERAGE($D$137:$D$141)</f>
        <v>0.60095126665999998</v>
      </c>
      <c r="I138" s="94">
        <f t="shared" ref="I138:I141" si="378">_xlfn.STDEV.S($D$137:$D$141)</f>
        <v>1.6347812296742693E-2</v>
      </c>
      <c r="J138" s="77">
        <f t="shared" si="352"/>
        <v>2.7203224626851132E-2</v>
      </c>
      <c r="K138" s="132">
        <f>D138*'Table 2'!D138</f>
        <v>468.03442730809996</v>
      </c>
      <c r="L138" s="68" t="s">
        <v>23</v>
      </c>
      <c r="M138" s="135">
        <f>F138*'Table 2'!D138</f>
        <v>7.57</v>
      </c>
      <c r="N138" s="71">
        <f t="shared" si="353"/>
        <v>3.9098762773868888E-2</v>
      </c>
      <c r="O138" s="14">
        <f t="shared" ref="O138" si="379">IF(D138="","",AVERAGE(K137:K141))</f>
        <v>450.42342852828006</v>
      </c>
      <c r="P138" s="73">
        <f t="shared" ref="P138" si="380">IF(D138="","",_xlfn.STDEV.S(K137:K141))</f>
        <v>14.071945535708029</v>
      </c>
      <c r="Q138" s="9">
        <f t="shared" si="356"/>
        <v>3.1241593230811514E-2</v>
      </c>
      <c r="R138" s="164">
        <f t="shared" si="231"/>
        <v>0.93606885461619993</v>
      </c>
      <c r="S138" s="58" t="s">
        <v>23</v>
      </c>
      <c r="T138" s="52">
        <f t="shared" si="357"/>
        <v>1.5140000000000001E-2</v>
      </c>
    </row>
    <row r="139" spans="1:20" s="139" customFormat="1" ht="16" x14ac:dyDescent="0.2">
      <c r="A139" s="30" t="str">
        <f t="shared" ref="A139" si="381">IF(A137="","",A137)</f>
        <v>CIP0016</v>
      </c>
      <c r="B139" s="30" t="s">
        <v>174</v>
      </c>
      <c r="C139" s="30" t="str">
        <f>'Table 1'!$I$19</f>
        <v>SLE</v>
      </c>
      <c r="D139" s="170">
        <v>0.57725233330000003</v>
      </c>
      <c r="E139" s="68" t="s">
        <v>23</v>
      </c>
      <c r="F139" s="80">
        <v>0.01</v>
      </c>
      <c r="G139" s="71">
        <f t="shared" si="351"/>
        <v>-3.9435699156963572E-2</v>
      </c>
      <c r="H139" s="77">
        <f t="shared" si="377"/>
        <v>0.60095126665999998</v>
      </c>
      <c r="I139" s="94">
        <f t="shared" si="378"/>
        <v>1.6347812296742693E-2</v>
      </c>
      <c r="J139" s="77">
        <f t="shared" si="352"/>
        <v>2.7203224626851132E-2</v>
      </c>
      <c r="K139" s="132">
        <f>D139*'Table 2'!D139</f>
        <v>430.63024064180001</v>
      </c>
      <c r="L139" s="68" t="s">
        <v>23</v>
      </c>
      <c r="M139" s="135">
        <f>F139*'Table 2'!D139</f>
        <v>7.46</v>
      </c>
      <c r="N139" s="71">
        <f t="shared" si="353"/>
        <v>-4.3943513220776692E-2</v>
      </c>
      <c r="O139" s="14">
        <f t="shared" ref="O139" si="382">IF(D139="","",AVERAGE(K137:K141))</f>
        <v>450.42342852828006</v>
      </c>
      <c r="P139" s="73">
        <f t="shared" ref="P139" si="383">IF(D139="","",_xlfn.STDEV.S(K137:K141))</f>
        <v>14.071945535708029</v>
      </c>
      <c r="Q139" s="9">
        <f t="shared" si="356"/>
        <v>3.1241593230811514E-2</v>
      </c>
      <c r="R139" s="164">
        <f t="shared" si="231"/>
        <v>0.8612604812836</v>
      </c>
      <c r="S139" s="58" t="s">
        <v>23</v>
      </c>
      <c r="T139" s="52">
        <f t="shared" si="357"/>
        <v>1.4919999999999999E-2</v>
      </c>
    </row>
    <row r="140" spans="1:20" s="139" customFormat="1" ht="16" x14ac:dyDescent="0.2">
      <c r="A140" s="30" t="str">
        <f t="shared" ref="A140" si="384">IF(A137="","",A137)</f>
        <v>CIP0016</v>
      </c>
      <c r="B140" s="30" t="s">
        <v>174</v>
      </c>
      <c r="C140" s="30" t="str">
        <f>'Table 1'!$I$19</f>
        <v>SLE</v>
      </c>
      <c r="D140" s="170">
        <v>0.61281300000000005</v>
      </c>
      <c r="E140" s="68" t="s">
        <v>23</v>
      </c>
      <c r="F140" s="80">
        <v>0.01</v>
      </c>
      <c r="G140" s="71">
        <f t="shared" si="351"/>
        <v>1.973826164961073E-2</v>
      </c>
      <c r="H140" s="77">
        <f t="shared" si="377"/>
        <v>0.60095126665999998</v>
      </c>
      <c r="I140" s="94">
        <f t="shared" si="378"/>
        <v>1.6347812296742693E-2</v>
      </c>
      <c r="J140" s="77">
        <f t="shared" si="352"/>
        <v>2.7203224626851132E-2</v>
      </c>
      <c r="K140" s="132">
        <f>D140*'Table 2'!D140</f>
        <v>445.51505100000003</v>
      </c>
      <c r="L140" s="68" t="s">
        <v>23</v>
      </c>
      <c r="M140" s="135">
        <f>F140*'Table 2'!D140</f>
        <v>7.2700000000000005</v>
      </c>
      <c r="N140" s="71">
        <f t="shared" si="353"/>
        <v>-1.0897251824394948E-2</v>
      </c>
      <c r="O140" s="14">
        <f t="shared" ref="O140" si="385">IF(D140="","",AVERAGE(K137:K141))</f>
        <v>450.42342852828006</v>
      </c>
      <c r="P140" s="73">
        <f t="shared" ref="P140" si="386">IF(D140="","",_xlfn.STDEV.S(K137:K141))</f>
        <v>14.071945535708029</v>
      </c>
      <c r="Q140" s="9">
        <f t="shared" si="356"/>
        <v>3.1241593230811514E-2</v>
      </c>
      <c r="R140" s="164">
        <f t="shared" si="231"/>
        <v>0.8910301020000001</v>
      </c>
      <c r="S140" s="58" t="s">
        <v>23</v>
      </c>
      <c r="T140" s="52">
        <f t="shared" si="357"/>
        <v>1.4540000000000001E-2</v>
      </c>
    </row>
    <row r="141" spans="1:20" s="139" customFormat="1" ht="17" thickBot="1" x14ac:dyDescent="0.25">
      <c r="A141" s="29" t="str">
        <f t="shared" ref="A141" si="387">IF(A137="","",A137)</f>
        <v>CIP0016</v>
      </c>
      <c r="B141" s="29" t="s">
        <v>174</v>
      </c>
      <c r="C141" s="29" t="str">
        <f>'Table 1'!$I$19</f>
        <v>SLE</v>
      </c>
      <c r="D141" s="171">
        <v>0.59313400000000005</v>
      </c>
      <c r="E141" s="67" t="s">
        <v>23</v>
      </c>
      <c r="F141" s="81">
        <v>0.03</v>
      </c>
      <c r="G141" s="72">
        <f t="shared" si="351"/>
        <v>-1.3008154061222249E-2</v>
      </c>
      <c r="H141" s="78">
        <f t="shared" si="377"/>
        <v>0.60095126665999998</v>
      </c>
      <c r="I141" s="93">
        <f t="shared" si="378"/>
        <v>1.6347812296742693E-2</v>
      </c>
      <c r="J141" s="78">
        <f t="shared" si="352"/>
        <v>2.7203224626851132E-2</v>
      </c>
      <c r="K141" s="133">
        <f>D141*'Table 2'!D141</f>
        <v>458.49258200000003</v>
      </c>
      <c r="L141" s="67" t="s">
        <v>23</v>
      </c>
      <c r="M141" s="136">
        <f>F141*'Table 2'!D141</f>
        <v>23.189999999999998</v>
      </c>
      <c r="N141" s="72">
        <f t="shared" si="353"/>
        <v>1.7914595379918932E-2</v>
      </c>
      <c r="O141" s="13">
        <f t="shared" ref="O141" si="388">IF(D141="","",AVERAGE(K137:K141))</f>
        <v>450.42342852828006</v>
      </c>
      <c r="P141" s="74">
        <f t="shared" ref="P141" si="389">IF(D141="","",_xlfn.STDEV.S(K137:K141))</f>
        <v>14.071945535708029</v>
      </c>
      <c r="Q141" s="8">
        <f t="shared" si="356"/>
        <v>3.1241593230811514E-2</v>
      </c>
      <c r="R141" s="166">
        <f t="shared" si="231"/>
        <v>0.91698516400000007</v>
      </c>
      <c r="S141" s="57" t="s">
        <v>23</v>
      </c>
      <c r="T141" s="51">
        <f t="shared" si="357"/>
        <v>4.6379999999999998E-2</v>
      </c>
    </row>
    <row r="142" spans="1:20" s="139" customFormat="1" ht="16" x14ac:dyDescent="0.2">
      <c r="A142" s="113" t="s">
        <v>101</v>
      </c>
      <c r="B142" s="113" t="s">
        <v>179</v>
      </c>
      <c r="C142" s="31" t="str">
        <f>'Table 1'!$I$20</f>
        <v>SLE</v>
      </c>
      <c r="D142" s="170">
        <v>0.60312699999999997</v>
      </c>
      <c r="E142" s="66" t="s">
        <v>23</v>
      </c>
      <c r="F142" s="79">
        <v>0.01</v>
      </c>
      <c r="G142" s="70">
        <f t="shared" si="351"/>
        <v>5.4479469341960985E-3</v>
      </c>
      <c r="H142" s="76">
        <f>AVERAGE($D$142:$D$146)</f>
        <v>0.59985900000000003</v>
      </c>
      <c r="I142" s="76">
        <f>_xlfn.STDEV.S($D$142:$D$146)</f>
        <v>9.2468179760415107E-3</v>
      </c>
      <c r="J142" s="76">
        <f t="shared" si="352"/>
        <v>1.5414985815069058E-2</v>
      </c>
      <c r="K142" s="131">
        <f>D142*'Table 2'!D142</f>
        <v>422.79202699999996</v>
      </c>
      <c r="L142" s="66" t="s">
        <v>23</v>
      </c>
      <c r="M142" s="134">
        <f>F142*'Table 2'!D142</f>
        <v>7.01</v>
      </c>
      <c r="N142" s="70">
        <f t="shared" si="353"/>
        <v>-6.5953492352568616E-2</v>
      </c>
      <c r="O142" s="15">
        <f t="shared" ref="O142" si="390">IF(D142="","",AVERAGE(K142:K146))</f>
        <v>452.64558406719999</v>
      </c>
      <c r="P142" s="15">
        <f t="shared" ref="P142" si="391">IF(D142="","",_xlfn.STDEV.S(K142:K146))</f>
        <v>28.974912854949768</v>
      </c>
      <c r="Q142" s="10">
        <f t="shared" si="356"/>
        <v>6.4012361712664223E-2</v>
      </c>
      <c r="R142" s="165">
        <f t="shared" si="231"/>
        <v>0.84558405399999992</v>
      </c>
      <c r="S142" s="59" t="s">
        <v>23</v>
      </c>
      <c r="T142" s="53">
        <f t="shared" si="357"/>
        <v>1.4019999999999999E-2</v>
      </c>
    </row>
    <row r="143" spans="1:20" s="139" customFormat="1" ht="16" x14ac:dyDescent="0.2">
      <c r="A143" s="30" t="str">
        <f t="shared" ref="A143" si="392">IF(A142="","",A142)</f>
        <v>CIP0017</v>
      </c>
      <c r="B143" s="30" t="s">
        <v>179</v>
      </c>
      <c r="C143" s="30" t="str">
        <f>'Table 1'!$I$20</f>
        <v>SLE</v>
      </c>
      <c r="D143" s="170">
        <v>0.59032700000000005</v>
      </c>
      <c r="E143" s="68" t="s">
        <v>23</v>
      </c>
      <c r="F143" s="80">
        <v>0</v>
      </c>
      <c r="G143" s="71">
        <f t="shared" si="351"/>
        <v>-1.5890400910880696E-2</v>
      </c>
      <c r="H143" s="77">
        <f t="shared" ref="H143:H146" si="393">AVERAGE($D$142:$D$146)</f>
        <v>0.59985900000000003</v>
      </c>
      <c r="I143" s="94">
        <f t="shared" ref="I143:I146" si="394">_xlfn.STDEV.S($D$142:$D$146)</f>
        <v>9.2468179760415107E-3</v>
      </c>
      <c r="J143" s="77">
        <f t="shared" si="352"/>
        <v>1.5414985815069058E-2</v>
      </c>
      <c r="K143" s="132">
        <f>D143*'Table 2'!D143</f>
        <v>461.63571400000006</v>
      </c>
      <c r="L143" s="68" t="s">
        <v>23</v>
      </c>
      <c r="M143" s="135">
        <f>F143*'Table 2'!D143</f>
        <v>0</v>
      </c>
      <c r="N143" s="71">
        <f t="shared" si="353"/>
        <v>1.9861300428516703E-2</v>
      </c>
      <c r="O143" s="14">
        <f t="shared" ref="O143" si="395">IF(D143="","",AVERAGE(K142:K146))</f>
        <v>452.64558406719999</v>
      </c>
      <c r="P143" s="73">
        <f t="shared" ref="P143" si="396">IF(D143="","",_xlfn.STDEV.S(K142:K146))</f>
        <v>28.974912854949768</v>
      </c>
      <c r="Q143" s="9">
        <f t="shared" si="356"/>
        <v>6.4012361712664223E-2</v>
      </c>
      <c r="R143" s="164">
        <f t="shared" si="231"/>
        <v>0.92327142800000017</v>
      </c>
      <c r="S143" s="58" t="s">
        <v>23</v>
      </c>
      <c r="T143" s="52">
        <f t="shared" si="357"/>
        <v>0</v>
      </c>
    </row>
    <row r="144" spans="1:20" s="139" customFormat="1" ht="16" x14ac:dyDescent="0.2">
      <c r="A144" s="30" t="str">
        <f t="shared" ref="A144" si="397">IF(A142="","",A142)</f>
        <v>CIP0017</v>
      </c>
      <c r="B144" s="30" t="s">
        <v>179</v>
      </c>
      <c r="C144" s="30" t="str">
        <f>'Table 1'!$I$20</f>
        <v>SLE</v>
      </c>
      <c r="D144" s="170">
        <v>0.59498499999999999</v>
      </c>
      <c r="E144" s="68" t="s">
        <v>23</v>
      </c>
      <c r="F144" s="80">
        <v>0</v>
      </c>
      <c r="G144" s="71">
        <f t="shared" si="351"/>
        <v>-8.1252427653832737E-3</v>
      </c>
      <c r="H144" s="77">
        <f t="shared" si="393"/>
        <v>0.59985900000000003</v>
      </c>
      <c r="I144" s="94">
        <f t="shared" si="394"/>
        <v>9.2468179760415107E-3</v>
      </c>
      <c r="J144" s="77">
        <f t="shared" si="352"/>
        <v>1.5414985815069058E-2</v>
      </c>
      <c r="K144" s="132">
        <f>D144*'Table 2'!D144</f>
        <v>474.79802999999998</v>
      </c>
      <c r="L144" s="68" t="s">
        <v>23</v>
      </c>
      <c r="M144" s="135">
        <f>F144*'Table 2'!D144</f>
        <v>0</v>
      </c>
      <c r="N144" s="71">
        <f t="shared" si="353"/>
        <v>4.8939936039475926E-2</v>
      </c>
      <c r="O144" s="14">
        <f t="shared" ref="O144" si="398">IF(D144="","",AVERAGE(K142:K146))</f>
        <v>452.64558406719999</v>
      </c>
      <c r="P144" s="73">
        <f t="shared" ref="P144" si="399">IF(D144="","",_xlfn.STDEV.S(K142:K146))</f>
        <v>28.974912854949768</v>
      </c>
      <c r="Q144" s="9">
        <f t="shared" si="356"/>
        <v>6.4012361712664223E-2</v>
      </c>
      <c r="R144" s="164">
        <f t="shared" si="231"/>
        <v>0.94959605999999996</v>
      </c>
      <c r="S144" s="58" t="s">
        <v>23</v>
      </c>
      <c r="T144" s="52">
        <f t="shared" si="357"/>
        <v>0</v>
      </c>
    </row>
    <row r="145" spans="1:20" s="139" customFormat="1" ht="16" x14ac:dyDescent="0.2">
      <c r="A145" s="30" t="str">
        <f t="shared" ref="A145" si="400">IF(A142="","",A142)</f>
        <v>CIP0017</v>
      </c>
      <c r="B145" s="30" t="s">
        <v>179</v>
      </c>
      <c r="C145" s="30" t="str">
        <f>'Table 1'!$I$20</f>
        <v>SLE</v>
      </c>
      <c r="D145" s="170">
        <v>0.61422266670000003</v>
      </c>
      <c r="E145" s="68" t="s">
        <v>23</v>
      </c>
      <c r="F145" s="80">
        <v>0.01</v>
      </c>
      <c r="G145" s="71">
        <f t="shared" si="351"/>
        <v>2.3945071591824078E-2</v>
      </c>
      <c r="H145" s="77">
        <f t="shared" si="393"/>
        <v>0.59985900000000003</v>
      </c>
      <c r="I145" s="94">
        <f t="shared" si="394"/>
        <v>9.2468179760415107E-3</v>
      </c>
      <c r="J145" s="77">
        <f t="shared" si="352"/>
        <v>1.5414985815069058E-2</v>
      </c>
      <c r="K145" s="132">
        <f>D145*'Table 2'!D145</f>
        <v>482.7790160262</v>
      </c>
      <c r="L145" s="68" t="s">
        <v>23</v>
      </c>
      <c r="M145" s="135">
        <f>F145*'Table 2'!D145</f>
        <v>7.86</v>
      </c>
      <c r="N145" s="71">
        <f t="shared" si="353"/>
        <v>6.657180147045548E-2</v>
      </c>
      <c r="O145" s="14">
        <f t="shared" ref="O145" si="401">IF(D145="","",AVERAGE(K142:K146))</f>
        <v>452.64558406719999</v>
      </c>
      <c r="P145" s="73">
        <f t="shared" ref="P145" si="402">IF(D145="","",_xlfn.STDEV.S(K142:K146))</f>
        <v>28.974912854949768</v>
      </c>
      <c r="Q145" s="9">
        <f t="shared" si="356"/>
        <v>6.4012361712664223E-2</v>
      </c>
      <c r="R145" s="164">
        <f t="shared" si="231"/>
        <v>0.96555803205239998</v>
      </c>
      <c r="S145" s="58" t="s">
        <v>23</v>
      </c>
      <c r="T145" s="52">
        <f t="shared" si="357"/>
        <v>1.5720000000000001E-2</v>
      </c>
    </row>
    <row r="146" spans="1:20" s="139" customFormat="1" ht="17" thickBot="1" x14ac:dyDescent="0.25">
      <c r="A146" s="29" t="str">
        <f t="shared" ref="A146" si="403">IF(A142="","",A142)</f>
        <v>CIP0017</v>
      </c>
      <c r="B146" s="29" t="s">
        <v>179</v>
      </c>
      <c r="C146" s="29" t="str">
        <f>'Table 1'!$I$20</f>
        <v>SLE</v>
      </c>
      <c r="D146" s="171">
        <v>0.59663333330000001</v>
      </c>
      <c r="E146" s="67" t="s">
        <v>23</v>
      </c>
      <c r="F146" s="81">
        <v>0.01</v>
      </c>
      <c r="G146" s="72">
        <f t="shared" si="351"/>
        <v>-5.3773748497563893E-3</v>
      </c>
      <c r="H146" s="78">
        <f t="shared" si="393"/>
        <v>0.59985900000000003</v>
      </c>
      <c r="I146" s="93">
        <f t="shared" si="394"/>
        <v>9.2468179760415107E-3</v>
      </c>
      <c r="J146" s="78">
        <f t="shared" si="352"/>
        <v>1.5414985815069058E-2</v>
      </c>
      <c r="K146" s="133">
        <f>D146*'Table 2'!D146</f>
        <v>421.22313330980001</v>
      </c>
      <c r="L146" s="67" t="s">
        <v>23</v>
      </c>
      <c r="M146" s="136">
        <f>F146*'Table 2'!D146</f>
        <v>7.0600000000000005</v>
      </c>
      <c r="N146" s="72">
        <f t="shared" si="353"/>
        <v>-6.9419545585879372E-2</v>
      </c>
      <c r="O146" s="13">
        <f t="shared" ref="O146" si="404">IF(D146="","",AVERAGE(K142:K146))</f>
        <v>452.64558406719999</v>
      </c>
      <c r="P146" s="74">
        <f t="shared" ref="P146" si="405">IF(D146="","",_xlfn.STDEV.S(K142:K146))</f>
        <v>28.974912854949768</v>
      </c>
      <c r="Q146" s="8">
        <f t="shared" si="356"/>
        <v>6.4012361712664223E-2</v>
      </c>
      <c r="R146" s="166">
        <f t="shared" si="231"/>
        <v>0.84244626661959998</v>
      </c>
      <c r="S146" s="57" t="s">
        <v>23</v>
      </c>
      <c r="T146" s="51">
        <f t="shared" si="357"/>
        <v>1.4120000000000001E-2</v>
      </c>
    </row>
    <row r="147" spans="1:20" s="139" customFormat="1" ht="16" x14ac:dyDescent="0.2">
      <c r="A147" s="113" t="s">
        <v>101</v>
      </c>
      <c r="B147" s="113" t="s">
        <v>174</v>
      </c>
      <c r="C147" s="31" t="str">
        <f>'Table 1'!$I$20</f>
        <v>SLE</v>
      </c>
      <c r="D147" s="170">
        <v>0.59975533329999997</v>
      </c>
      <c r="E147" s="66" t="s">
        <v>23</v>
      </c>
      <c r="F147" s="79">
        <v>0</v>
      </c>
      <c r="G147" s="70">
        <f t="shared" si="351"/>
        <v>2.6592454029119436E-3</v>
      </c>
      <c r="H147" s="76">
        <f>AVERAGE($D$147:$D$151)</f>
        <v>0.59816466666000001</v>
      </c>
      <c r="I147" s="76">
        <f>_xlfn.STDEV.S($D$147:$D$151)</f>
        <v>3.4065222475821396E-3</v>
      </c>
      <c r="J147" s="76">
        <f t="shared" si="352"/>
        <v>5.6949573210388653E-3</v>
      </c>
      <c r="K147" s="131">
        <f>D147*'Table 2'!D147</f>
        <v>432.42359530929997</v>
      </c>
      <c r="L147" s="66" t="s">
        <v>23</v>
      </c>
      <c r="M147" s="134">
        <f>F147*'Table 2'!D147</f>
        <v>0</v>
      </c>
      <c r="N147" s="70">
        <f t="shared" si="353"/>
        <v>-1.8965614481940465E-2</v>
      </c>
      <c r="O147" s="15">
        <f t="shared" ref="O147" si="406">IF(D147="","",AVERAGE(K147:K151))</f>
        <v>440.78332186179995</v>
      </c>
      <c r="P147" s="15">
        <f t="shared" ref="P147" si="407">IF(D147="","",_xlfn.STDEV.S(K147:K151))</f>
        <v>17.080269677920338</v>
      </c>
      <c r="Q147" s="10">
        <f t="shared" si="356"/>
        <v>3.8749809329844752E-2</v>
      </c>
      <c r="R147" s="165">
        <f t="shared" si="231"/>
        <v>0.86484719061859994</v>
      </c>
      <c r="S147" s="59" t="s">
        <v>23</v>
      </c>
      <c r="T147" s="53">
        <f t="shared" si="357"/>
        <v>0</v>
      </c>
    </row>
    <row r="148" spans="1:20" s="139" customFormat="1" ht="16" x14ac:dyDescent="0.2">
      <c r="A148" s="30" t="str">
        <f t="shared" ref="A148" si="408">IF(A147="","",A147)</f>
        <v>CIP0017</v>
      </c>
      <c r="B148" s="30" t="s">
        <v>174</v>
      </c>
      <c r="C148" s="30" t="str">
        <f>'Table 1'!$I$20</f>
        <v>SLE</v>
      </c>
      <c r="D148" s="170">
        <v>0.60091133330000002</v>
      </c>
      <c r="E148" s="68" t="s">
        <v>23</v>
      </c>
      <c r="F148" s="80">
        <v>0.02</v>
      </c>
      <c r="G148" s="71">
        <f t="shared" si="351"/>
        <v>4.5918236116096545E-3</v>
      </c>
      <c r="H148" s="77">
        <f t="shared" ref="H148:H151" si="409">AVERAGE($D$147:$D$151)</f>
        <v>0.59816466666000001</v>
      </c>
      <c r="I148" s="94">
        <f t="shared" ref="I148:I151" si="410">_xlfn.STDEV.S($D$147:$D$151)</f>
        <v>3.4065222475821396E-3</v>
      </c>
      <c r="J148" s="77">
        <f t="shared" si="352"/>
        <v>5.6949573210388653E-3</v>
      </c>
      <c r="K148" s="132">
        <f>D148*'Table 2'!D148</f>
        <v>446.4771206419</v>
      </c>
      <c r="L148" s="68" t="s">
        <v>23</v>
      </c>
      <c r="M148" s="135">
        <f>F148*'Table 2'!D148</f>
        <v>14.86</v>
      </c>
      <c r="N148" s="71">
        <f t="shared" si="353"/>
        <v>1.2917455125231E-2</v>
      </c>
      <c r="O148" s="14">
        <f t="shared" ref="O148" si="411">IF(D148="","",AVERAGE(K147:K151))</f>
        <v>440.78332186179995</v>
      </c>
      <c r="P148" s="73">
        <f t="shared" ref="P148" si="412">IF(D148="","",_xlfn.STDEV.S(K147:K151))</f>
        <v>17.080269677920338</v>
      </c>
      <c r="Q148" s="9">
        <f t="shared" si="356"/>
        <v>3.8749809329844752E-2</v>
      </c>
      <c r="R148" s="164">
        <f t="shared" si="231"/>
        <v>0.89295424128379997</v>
      </c>
      <c r="S148" s="58" t="s">
        <v>23</v>
      </c>
      <c r="T148" s="52">
        <f t="shared" si="357"/>
        <v>2.972E-2</v>
      </c>
    </row>
    <row r="149" spans="1:20" s="139" customFormat="1" ht="16" x14ac:dyDescent="0.2">
      <c r="A149" s="30" t="str">
        <f t="shared" ref="A149" si="413">IF(A147="","",A147)</f>
        <v>CIP0017</v>
      </c>
      <c r="B149" s="30" t="s">
        <v>174</v>
      </c>
      <c r="C149" s="30" t="str">
        <f>'Table 1'!$I$20</f>
        <v>SLE</v>
      </c>
      <c r="D149" s="170">
        <v>0.60111999999999999</v>
      </c>
      <c r="E149" s="68" t="s">
        <v>23</v>
      </c>
      <c r="F149" s="80">
        <v>0</v>
      </c>
      <c r="G149" s="71">
        <f t="shared" si="351"/>
        <v>4.940668522769507E-3</v>
      </c>
      <c r="H149" s="77">
        <f t="shared" si="409"/>
        <v>0.59816466666000001</v>
      </c>
      <c r="I149" s="94">
        <f t="shared" si="410"/>
        <v>3.4065222475821396E-3</v>
      </c>
      <c r="J149" s="77">
        <f t="shared" si="352"/>
        <v>5.6949573210388653E-3</v>
      </c>
      <c r="K149" s="132">
        <f>D149*'Table 2'!D149</f>
        <v>421.38511999999997</v>
      </c>
      <c r="L149" s="68" t="s">
        <v>23</v>
      </c>
      <c r="M149" s="135">
        <f>F149*'Table 2'!D149</f>
        <v>0</v>
      </c>
      <c r="N149" s="71">
        <f t="shared" si="353"/>
        <v>-4.4008475138907252E-2</v>
      </c>
      <c r="O149" s="14">
        <f t="shared" ref="O149" si="414">IF(D149="","",AVERAGE(K147:K151))</f>
        <v>440.78332186179995</v>
      </c>
      <c r="P149" s="73">
        <f t="shared" ref="P149" si="415">IF(D149="","",_xlfn.STDEV.S(K147:K151))</f>
        <v>17.080269677920338</v>
      </c>
      <c r="Q149" s="9">
        <f t="shared" si="356"/>
        <v>3.8749809329844752E-2</v>
      </c>
      <c r="R149" s="164">
        <f t="shared" si="231"/>
        <v>0.84277023999999989</v>
      </c>
      <c r="S149" s="58" t="s">
        <v>23</v>
      </c>
      <c r="T149" s="52">
        <f t="shared" si="357"/>
        <v>0</v>
      </c>
    </row>
    <row r="150" spans="1:20" s="139" customFormat="1" ht="16" x14ac:dyDescent="0.2">
      <c r="A150" s="30" t="str">
        <f t="shared" ref="A150" si="416">IF(A147="","",A147)</f>
        <v>CIP0017</v>
      </c>
      <c r="B150" s="30" t="s">
        <v>174</v>
      </c>
      <c r="C150" s="30" t="str">
        <f>'Table 1'!$I$20</f>
        <v>SLE</v>
      </c>
      <c r="D150" s="170">
        <v>0.59523166670000005</v>
      </c>
      <c r="E150" s="68" t="s">
        <v>23</v>
      </c>
      <c r="F150" s="80">
        <v>0</v>
      </c>
      <c r="G150" s="71">
        <f t="shared" si="351"/>
        <v>-4.9033320145388882E-3</v>
      </c>
      <c r="H150" s="77">
        <f t="shared" si="409"/>
        <v>0.59816466666000001</v>
      </c>
      <c r="I150" s="94">
        <f t="shared" si="410"/>
        <v>3.4065222475821396E-3</v>
      </c>
      <c r="J150" s="77">
        <f t="shared" si="352"/>
        <v>5.6949573210388653E-3</v>
      </c>
      <c r="K150" s="132">
        <f>D150*'Table 2'!D150</f>
        <v>436.90004335780003</v>
      </c>
      <c r="L150" s="68" t="s">
        <v>23</v>
      </c>
      <c r="M150" s="135">
        <f>F150*'Table 2'!D150</f>
        <v>0</v>
      </c>
      <c r="N150" s="71">
        <f t="shared" si="353"/>
        <v>-8.8099488147545049E-3</v>
      </c>
      <c r="O150" s="14">
        <f t="shared" ref="O150" si="417">IF(D150="","",AVERAGE(K147:K151))</f>
        <v>440.78332186179995</v>
      </c>
      <c r="P150" s="73">
        <f t="shared" ref="P150" si="418">IF(D150="","",_xlfn.STDEV.S(K147:K151))</f>
        <v>17.080269677920338</v>
      </c>
      <c r="Q150" s="9">
        <f t="shared" si="356"/>
        <v>3.8749809329844752E-2</v>
      </c>
      <c r="R150" s="164">
        <f t="shared" si="231"/>
        <v>0.87380008671560006</v>
      </c>
      <c r="S150" s="58" t="s">
        <v>23</v>
      </c>
      <c r="T150" s="52">
        <f t="shared" si="357"/>
        <v>0</v>
      </c>
    </row>
    <row r="151" spans="1:20" s="139" customFormat="1" ht="17" thickBot="1" x14ac:dyDescent="0.25">
      <c r="A151" s="29" t="str">
        <f t="shared" ref="A151" si="419">IF(A147="","",A147)</f>
        <v>CIP0017</v>
      </c>
      <c r="B151" s="29" t="s">
        <v>174</v>
      </c>
      <c r="C151" s="29" t="str">
        <f>'Table 1'!$I$20</f>
        <v>SLE</v>
      </c>
      <c r="D151" s="171">
        <v>0.59380500000000003</v>
      </c>
      <c r="E151" s="67" t="s">
        <v>23</v>
      </c>
      <c r="F151" s="81">
        <v>0</v>
      </c>
      <c r="G151" s="72">
        <f t="shared" si="351"/>
        <v>-7.2884055227522178E-3</v>
      </c>
      <c r="H151" s="78">
        <f t="shared" si="409"/>
        <v>0.59816466666000001</v>
      </c>
      <c r="I151" s="93">
        <f t="shared" si="410"/>
        <v>3.4065222475821396E-3</v>
      </c>
      <c r="J151" s="78">
        <f t="shared" si="352"/>
        <v>5.6949573210388653E-3</v>
      </c>
      <c r="K151" s="133">
        <f>D151*'Table 2'!D151</f>
        <v>466.73072999999999</v>
      </c>
      <c r="L151" s="67" t="s">
        <v>23</v>
      </c>
      <c r="M151" s="136">
        <f>F151*'Table 2'!D151</f>
        <v>0</v>
      </c>
      <c r="N151" s="72">
        <f t="shared" si="353"/>
        <v>5.8866583310371735E-2</v>
      </c>
      <c r="O151" s="13">
        <f t="shared" ref="O151" si="420">IF(D151="","",AVERAGE(K147:K151))</f>
        <v>440.78332186179995</v>
      </c>
      <c r="P151" s="74">
        <f t="shared" ref="P151" si="421">IF(D151="","",_xlfn.STDEV.S(K147:K151))</f>
        <v>17.080269677920338</v>
      </c>
      <c r="Q151" s="8">
        <f t="shared" si="356"/>
        <v>3.8749809329844752E-2</v>
      </c>
      <c r="R151" s="166">
        <f t="shared" si="231"/>
        <v>0.93346145999999997</v>
      </c>
      <c r="S151" s="57" t="s">
        <v>23</v>
      </c>
      <c r="T151" s="51">
        <f t="shared" si="357"/>
        <v>0</v>
      </c>
    </row>
    <row r="152" spans="1:20" s="139" customFormat="1" ht="16" x14ac:dyDescent="0.2">
      <c r="A152" s="113" t="s">
        <v>108</v>
      </c>
      <c r="B152" s="113" t="s">
        <v>179</v>
      </c>
      <c r="C152" s="31" t="str">
        <f>'Table 1'!$I$21</f>
        <v>SLE</v>
      </c>
      <c r="D152" s="170">
        <v>0.63036633330000003</v>
      </c>
      <c r="E152" s="66" t="s">
        <v>23</v>
      </c>
      <c r="F152" s="79">
        <v>0.01</v>
      </c>
      <c r="G152" s="70">
        <f t="shared" si="351"/>
        <v>8.5129824931848008E-3</v>
      </c>
      <c r="H152" s="76">
        <f>AVERAGE($D$152:$D$156)</f>
        <v>0.62504533332000001</v>
      </c>
      <c r="I152" s="76">
        <f>_xlfn.STDEV.S($D$152:$D$156)</f>
        <v>8.0633724114737987E-3</v>
      </c>
      <c r="J152" s="76">
        <f t="shared" si="352"/>
        <v>1.2900460145257418E-2</v>
      </c>
      <c r="K152" s="131">
        <f>D152*'Table 2'!D152</f>
        <v>521.94332397239998</v>
      </c>
      <c r="L152" s="66" t="s">
        <v>23</v>
      </c>
      <c r="M152" s="134">
        <f>F152*'Table 2'!D152</f>
        <v>8.2799999999999994</v>
      </c>
      <c r="N152" s="70">
        <f t="shared" si="353"/>
        <v>1.4549567963882489E-2</v>
      </c>
      <c r="O152" s="15">
        <f t="shared" ref="O152" si="422">IF(D152="","",AVERAGE(K152:K156))</f>
        <v>514.45817972196005</v>
      </c>
      <c r="P152" s="15">
        <f t="shared" ref="P152" si="423">IF(D152="","",_xlfn.STDEV.S(K152:K156))</f>
        <v>18.16774539876462</v>
      </c>
      <c r="Q152" s="10">
        <f t="shared" si="356"/>
        <v>3.5314328967581805E-2</v>
      </c>
      <c r="R152" s="165">
        <f t="shared" si="231"/>
        <v>1.0438866479447999</v>
      </c>
      <c r="S152" s="59" t="s">
        <v>23</v>
      </c>
      <c r="T152" s="53">
        <f t="shared" si="357"/>
        <v>1.6559999999999998E-2</v>
      </c>
    </row>
    <row r="153" spans="1:20" s="139" customFormat="1" ht="16" x14ac:dyDescent="0.2">
      <c r="A153" s="30" t="str">
        <f t="shared" ref="A153" si="424">IF(A152="","",A152)</f>
        <v>CIP0018</v>
      </c>
      <c r="B153" s="30" t="s">
        <v>179</v>
      </c>
      <c r="C153" s="30" t="str">
        <f>'Table 1'!$I$21</f>
        <v>SLE</v>
      </c>
      <c r="D153" s="170">
        <v>0.62981600000000004</v>
      </c>
      <c r="E153" s="68" t="s">
        <v>23</v>
      </c>
      <c r="F153" s="80">
        <v>0.01</v>
      </c>
      <c r="G153" s="71">
        <f t="shared" si="351"/>
        <v>7.6325130765477313E-3</v>
      </c>
      <c r="H153" s="77">
        <f t="shared" ref="H153:H156" si="425">AVERAGE($D$152:$D$156)</f>
        <v>0.62504533332000001</v>
      </c>
      <c r="I153" s="94">
        <f t="shared" ref="I153:I156" si="426">_xlfn.STDEV.S($D$152:$D$156)</f>
        <v>8.0633724114737987E-3</v>
      </c>
      <c r="J153" s="77">
        <f t="shared" si="352"/>
        <v>1.2900460145257418E-2</v>
      </c>
      <c r="K153" s="132">
        <f>D153*'Table 2'!D153</f>
        <v>493.77574400000003</v>
      </c>
      <c r="L153" s="68" t="s">
        <v>23</v>
      </c>
      <c r="M153" s="135">
        <f>F153*'Table 2'!D153</f>
        <v>7.84</v>
      </c>
      <c r="N153" s="71">
        <f t="shared" si="353"/>
        <v>-4.0202365395643785E-2</v>
      </c>
      <c r="O153" s="14">
        <f t="shared" ref="O153" si="427">IF(D153="","",AVERAGE(K152:K156))</f>
        <v>514.45817972196005</v>
      </c>
      <c r="P153" s="73">
        <f t="shared" ref="P153" si="428">IF(D153="","",_xlfn.STDEV.S(K152:K156))</f>
        <v>18.16774539876462</v>
      </c>
      <c r="Q153" s="9">
        <f t="shared" si="356"/>
        <v>3.5314328967581805E-2</v>
      </c>
      <c r="R153" s="164">
        <f t="shared" si="231"/>
        <v>0.98755148800000003</v>
      </c>
      <c r="S153" s="58" t="s">
        <v>23</v>
      </c>
      <c r="T153" s="52">
        <f t="shared" si="357"/>
        <v>1.5679999999999999E-2</v>
      </c>
    </row>
    <row r="154" spans="1:20" s="139" customFormat="1" ht="16" x14ac:dyDescent="0.2">
      <c r="A154" s="30" t="str">
        <f t="shared" ref="A154" si="429">IF(A152="","",A152)</f>
        <v>CIP0018</v>
      </c>
      <c r="B154" s="30" t="s">
        <v>179</v>
      </c>
      <c r="C154" s="30" t="str">
        <f>'Table 1'!$I$21</f>
        <v>SLE</v>
      </c>
      <c r="D154" s="170">
        <v>0.62817100000000003</v>
      </c>
      <c r="E154" s="68" t="s">
        <v>23</v>
      </c>
      <c r="F154" s="80">
        <v>0.01</v>
      </c>
      <c r="G154" s="71">
        <f t="shared" si="351"/>
        <v>5.0007039703787413E-3</v>
      </c>
      <c r="H154" s="77">
        <f t="shared" si="425"/>
        <v>0.62504533332000001</v>
      </c>
      <c r="I154" s="94">
        <f t="shared" si="426"/>
        <v>8.0633724114737987E-3</v>
      </c>
      <c r="J154" s="77">
        <f t="shared" si="352"/>
        <v>1.2900460145257418E-2</v>
      </c>
      <c r="K154" s="132">
        <f>D154*'Table 2'!D154</f>
        <v>497.51143200000001</v>
      </c>
      <c r="L154" s="68" t="s">
        <v>23</v>
      </c>
      <c r="M154" s="135">
        <f>F154*'Table 2'!D154</f>
        <v>7.92</v>
      </c>
      <c r="N154" s="71">
        <f t="shared" si="353"/>
        <v>-3.2940962725325783E-2</v>
      </c>
      <c r="O154" s="14">
        <f t="shared" ref="O154" si="430">IF(D154="","",AVERAGE(K152:K156))</f>
        <v>514.45817972196005</v>
      </c>
      <c r="P154" s="73">
        <f t="shared" ref="P154" si="431">IF(D154="","",_xlfn.STDEV.S(K152:K156))</f>
        <v>18.16774539876462</v>
      </c>
      <c r="Q154" s="9">
        <f t="shared" si="356"/>
        <v>3.5314328967581805E-2</v>
      </c>
      <c r="R154" s="164">
        <f t="shared" si="231"/>
        <v>0.99502286400000006</v>
      </c>
      <c r="S154" s="58" t="s">
        <v>23</v>
      </c>
      <c r="T154" s="52">
        <f t="shared" si="357"/>
        <v>1.584E-2</v>
      </c>
    </row>
    <row r="155" spans="1:20" s="139" customFormat="1" ht="16" x14ac:dyDescent="0.2">
      <c r="A155" s="30" t="str">
        <f t="shared" ref="A155" si="432">IF(A152="","",A152)</f>
        <v>CIP0018</v>
      </c>
      <c r="B155" s="30" t="s">
        <v>179</v>
      </c>
      <c r="C155" s="30" t="str">
        <f>'Table 1'!$I$21</f>
        <v>SLE</v>
      </c>
      <c r="D155" s="170">
        <v>0.62591600000000003</v>
      </c>
      <c r="E155" s="68" t="s">
        <v>23</v>
      </c>
      <c r="F155" s="80">
        <v>0</v>
      </c>
      <c r="G155" s="71">
        <f t="shared" si="351"/>
        <v>1.3929656515878212E-3</v>
      </c>
      <c r="H155" s="77">
        <f t="shared" si="425"/>
        <v>0.62504533332000001</v>
      </c>
      <c r="I155" s="94">
        <f t="shared" si="426"/>
        <v>8.0633724114737987E-3</v>
      </c>
      <c r="J155" s="77">
        <f t="shared" si="352"/>
        <v>1.2900460145257418E-2</v>
      </c>
      <c r="K155" s="132">
        <f>D155*'Table 2'!D155</f>
        <v>522.63986</v>
      </c>
      <c r="L155" s="68" t="s">
        <v>23</v>
      </c>
      <c r="M155" s="135">
        <f>F155*'Table 2'!D155</f>
        <v>0</v>
      </c>
      <c r="N155" s="71">
        <f t="shared" si="353"/>
        <v>1.5903489536237433E-2</v>
      </c>
      <c r="O155" s="14">
        <f t="shared" ref="O155" si="433">IF(D155="","",AVERAGE(K152:K156))</f>
        <v>514.45817972196005</v>
      </c>
      <c r="P155" s="73">
        <f t="shared" ref="P155" si="434">IF(D155="","",_xlfn.STDEV.S(K152:K156))</f>
        <v>18.16774539876462</v>
      </c>
      <c r="Q155" s="9">
        <f t="shared" si="356"/>
        <v>3.5314328967581805E-2</v>
      </c>
      <c r="R155" s="164">
        <f t="shared" si="231"/>
        <v>1.0452797199999999</v>
      </c>
      <c r="S155" s="58" t="s">
        <v>23</v>
      </c>
      <c r="T155" s="52">
        <f t="shared" si="357"/>
        <v>0</v>
      </c>
    </row>
    <row r="156" spans="1:20" s="139" customFormat="1" ht="17" thickBot="1" x14ac:dyDescent="0.25">
      <c r="A156" s="29" t="str">
        <f t="shared" ref="A156" si="435">IF(A152="","",A152)</f>
        <v>CIP0018</v>
      </c>
      <c r="B156" s="29" t="s">
        <v>179</v>
      </c>
      <c r="C156" s="29" t="str">
        <f>'Table 1'!$I$21</f>
        <v>SLE</v>
      </c>
      <c r="D156" s="171">
        <v>0.61095733330000002</v>
      </c>
      <c r="E156" s="67" t="s">
        <v>23</v>
      </c>
      <c r="F156" s="81">
        <v>0</v>
      </c>
      <c r="G156" s="72">
        <f t="shared" si="351"/>
        <v>-2.2539165191698917E-2</v>
      </c>
      <c r="H156" s="78">
        <f t="shared" si="425"/>
        <v>0.62504533332000001</v>
      </c>
      <c r="I156" s="93">
        <f t="shared" si="426"/>
        <v>8.0633724114737987E-3</v>
      </c>
      <c r="J156" s="78">
        <f t="shared" si="352"/>
        <v>1.2900460145257418E-2</v>
      </c>
      <c r="K156" s="133">
        <f>D156*'Table 2'!D156</f>
        <v>536.4205386374</v>
      </c>
      <c r="L156" s="67" t="s">
        <v>23</v>
      </c>
      <c r="M156" s="136">
        <f>F156*'Table 2'!D156</f>
        <v>0</v>
      </c>
      <c r="N156" s="72">
        <f t="shared" si="353"/>
        <v>4.2690270620849201E-2</v>
      </c>
      <c r="O156" s="13">
        <f t="shared" ref="O156" si="436">IF(D156="","",AVERAGE(K152:K156))</f>
        <v>514.45817972196005</v>
      </c>
      <c r="P156" s="74">
        <f t="shared" ref="P156" si="437">IF(D156="","",_xlfn.STDEV.S(K152:K156))</f>
        <v>18.16774539876462</v>
      </c>
      <c r="Q156" s="8">
        <f t="shared" si="356"/>
        <v>3.5314328967581805E-2</v>
      </c>
      <c r="R156" s="166">
        <f t="shared" si="231"/>
        <v>1.0728410772748</v>
      </c>
      <c r="S156" s="57" t="s">
        <v>23</v>
      </c>
      <c r="T156" s="51">
        <f t="shared" si="357"/>
        <v>0</v>
      </c>
    </row>
    <row r="157" spans="1:20" s="139" customFormat="1" ht="16" x14ac:dyDescent="0.2">
      <c r="A157" s="113" t="s">
        <v>108</v>
      </c>
      <c r="B157" s="113" t="s">
        <v>174</v>
      </c>
      <c r="C157" s="31" t="str">
        <f>'Table 1'!$I$21</f>
        <v>SLE</v>
      </c>
      <c r="D157" s="170">
        <v>0.62646833329999996</v>
      </c>
      <c r="E157" s="66" t="s">
        <v>23</v>
      </c>
      <c r="F157" s="79">
        <v>0</v>
      </c>
      <c r="G157" s="70">
        <f t="shared" si="351"/>
        <v>5.6401095554809606E-3</v>
      </c>
      <c r="H157" s="76">
        <f>AVERAGE($D$157:$D$161)</f>
        <v>0.62295479998000003</v>
      </c>
      <c r="I157" s="76">
        <f>_xlfn.STDEV.S($D$157:$D$161)</f>
        <v>3.53944061891861E-3</v>
      </c>
      <c r="J157" s="76">
        <f t="shared" si="352"/>
        <v>5.6816973222330799E-3</v>
      </c>
      <c r="K157" s="131">
        <f>D157*'Table 2'!D157</f>
        <v>516.83637497249993</v>
      </c>
      <c r="L157" s="66" t="s">
        <v>23</v>
      </c>
      <c r="M157" s="134">
        <f>F157*'Table 2'!D157</f>
        <v>0</v>
      </c>
      <c r="N157" s="70">
        <f t="shared" si="353"/>
        <v>2.2116639695722706E-2</v>
      </c>
      <c r="O157" s="15">
        <f t="shared" ref="O157" si="438">IF(D157="","",AVERAGE(K157:K161))</f>
        <v>505.65302911647996</v>
      </c>
      <c r="P157" s="15">
        <f t="shared" ref="P157" si="439">IF(D157="","",_xlfn.STDEV.S(K157:K161))</f>
        <v>25.512880800837024</v>
      </c>
      <c r="Q157" s="10">
        <f t="shared" si="356"/>
        <v>5.0455310918269991E-2</v>
      </c>
      <c r="R157" s="165">
        <f t="shared" ref="R157:R220" si="440">K157/500</f>
        <v>1.0336727499449998</v>
      </c>
      <c r="S157" s="59" t="s">
        <v>23</v>
      </c>
      <c r="T157" s="53">
        <f t="shared" si="357"/>
        <v>0</v>
      </c>
    </row>
    <row r="158" spans="1:20" s="139" customFormat="1" ht="16" x14ac:dyDescent="0.2">
      <c r="A158" s="30" t="str">
        <f t="shared" ref="A158" si="441">IF(A157="","",A157)</f>
        <v>CIP0018</v>
      </c>
      <c r="B158" s="30" t="s">
        <v>174</v>
      </c>
      <c r="C158" s="30" t="str">
        <f>'Table 1'!$I$21</f>
        <v>SLE</v>
      </c>
      <c r="D158" s="170">
        <v>0.62480533329999999</v>
      </c>
      <c r="E158" s="68" t="s">
        <v>23</v>
      </c>
      <c r="F158" s="80">
        <v>0.01</v>
      </c>
      <c r="G158" s="71">
        <f t="shared" si="351"/>
        <v>2.9705739807436588E-3</v>
      </c>
      <c r="H158" s="77">
        <f t="shared" ref="H158:H161" si="442">AVERAGE($D$157:$D$161)</f>
        <v>0.62295479998000003</v>
      </c>
      <c r="I158" s="94">
        <f t="shared" ref="I158:I161" si="443">_xlfn.STDEV.S($D$157:$D$161)</f>
        <v>3.53944061891861E-3</v>
      </c>
      <c r="J158" s="77">
        <f t="shared" si="352"/>
        <v>5.6816973222330799E-3</v>
      </c>
      <c r="K158" s="132">
        <f>D158*'Table 2'!D158</f>
        <v>515.46439997250002</v>
      </c>
      <c r="L158" s="68" t="s">
        <v>23</v>
      </c>
      <c r="M158" s="135">
        <f>F158*'Table 2'!D158</f>
        <v>8.25</v>
      </c>
      <c r="N158" s="71">
        <f t="shared" si="353"/>
        <v>1.9403366124718612E-2</v>
      </c>
      <c r="O158" s="14">
        <f t="shared" ref="O158" si="444">IF(D158="","",AVERAGE(K157:K161))</f>
        <v>505.65302911647996</v>
      </c>
      <c r="P158" s="73">
        <f t="shared" ref="P158" si="445">IF(D158="","",_xlfn.STDEV.S(K157:K161))</f>
        <v>25.512880800837024</v>
      </c>
      <c r="Q158" s="9">
        <f t="shared" si="356"/>
        <v>5.0455310918269991E-2</v>
      </c>
      <c r="R158" s="164">
        <f t="shared" si="440"/>
        <v>1.0309287999450001</v>
      </c>
      <c r="S158" s="58" t="s">
        <v>23</v>
      </c>
      <c r="T158" s="52">
        <f t="shared" si="357"/>
        <v>1.6500000000000001E-2</v>
      </c>
    </row>
    <row r="159" spans="1:20" s="139" customFormat="1" ht="16" x14ac:dyDescent="0.2">
      <c r="A159" s="30" t="str">
        <f t="shared" ref="A159" si="446">IF(A157="","",A157)</f>
        <v>CIP0018</v>
      </c>
      <c r="B159" s="30" t="s">
        <v>174</v>
      </c>
      <c r="C159" s="30" t="str">
        <f>'Table 1'!$I$21</f>
        <v>SLE</v>
      </c>
      <c r="D159" s="170">
        <v>0.62276433330000003</v>
      </c>
      <c r="E159" s="68" t="s">
        <v>23</v>
      </c>
      <c r="F159" s="80">
        <v>0</v>
      </c>
      <c r="G159" s="71">
        <f t="shared" si="351"/>
        <v>-3.0574719065671528E-4</v>
      </c>
      <c r="H159" s="77">
        <f t="shared" si="442"/>
        <v>0.62295479998000003</v>
      </c>
      <c r="I159" s="94">
        <f t="shared" si="443"/>
        <v>3.53944061891861E-3</v>
      </c>
      <c r="J159" s="77">
        <f t="shared" si="352"/>
        <v>5.6816973222330799E-3</v>
      </c>
      <c r="K159" s="132">
        <f>D159*'Table 2'!D159</f>
        <v>536.20009097130003</v>
      </c>
      <c r="L159" s="68" t="s">
        <v>23</v>
      </c>
      <c r="M159" s="135">
        <f>F159*'Table 2'!D159</f>
        <v>0</v>
      </c>
      <c r="N159" s="71">
        <f t="shared" si="353"/>
        <v>6.041111215766768E-2</v>
      </c>
      <c r="O159" s="14">
        <f t="shared" ref="O159" si="447">IF(D159="","",AVERAGE(K157:K161))</f>
        <v>505.65302911647996</v>
      </c>
      <c r="P159" s="73">
        <f t="shared" ref="P159" si="448">IF(D159="","",_xlfn.STDEV.S(K157:K161))</f>
        <v>25.512880800837024</v>
      </c>
      <c r="Q159" s="9">
        <f t="shared" si="356"/>
        <v>5.0455310918269991E-2</v>
      </c>
      <c r="R159" s="164">
        <f t="shared" si="440"/>
        <v>1.0724001819426001</v>
      </c>
      <c r="S159" s="58" t="s">
        <v>23</v>
      </c>
      <c r="T159" s="52">
        <f t="shared" si="357"/>
        <v>0</v>
      </c>
    </row>
    <row r="160" spans="1:20" s="139" customFormat="1" ht="16" x14ac:dyDescent="0.2">
      <c r="A160" s="30" t="str">
        <f t="shared" ref="A160" si="449">IF(A157="","",A157)</f>
        <v>CIP0018</v>
      </c>
      <c r="B160" s="30" t="s">
        <v>174</v>
      </c>
      <c r="C160" s="30" t="str">
        <f>'Table 1'!$I$21</f>
        <v>SLE</v>
      </c>
      <c r="D160" s="170">
        <v>0.62360233330000003</v>
      </c>
      <c r="E160" s="68" t="s">
        <v>23</v>
      </c>
      <c r="F160" s="80">
        <v>0.01</v>
      </c>
      <c r="G160" s="71">
        <f t="shared" si="351"/>
        <v>1.0394547405699313E-3</v>
      </c>
      <c r="H160" s="77">
        <f t="shared" si="442"/>
        <v>0.62295479998000003</v>
      </c>
      <c r="I160" s="94">
        <f t="shared" si="443"/>
        <v>3.53944061891861E-3</v>
      </c>
      <c r="J160" s="77">
        <f t="shared" si="352"/>
        <v>5.6816973222330799E-3</v>
      </c>
      <c r="K160" s="132">
        <f>D160*'Table 2'!D160</f>
        <v>487.65702464060001</v>
      </c>
      <c r="L160" s="68" t="s">
        <v>23</v>
      </c>
      <c r="M160" s="135">
        <f>F160*'Table 2'!D160</f>
        <v>7.82</v>
      </c>
      <c r="N160" s="71">
        <f t="shared" si="353"/>
        <v>-3.5589630516649123E-2</v>
      </c>
      <c r="O160" s="14">
        <f t="shared" ref="O160" si="450">IF(D160="","",AVERAGE(K157:K161))</f>
        <v>505.65302911647996</v>
      </c>
      <c r="P160" s="73">
        <f t="shared" ref="P160" si="451">IF(D160="","",_xlfn.STDEV.S(K157:K161))</f>
        <v>25.512880800837024</v>
      </c>
      <c r="Q160" s="9">
        <f t="shared" si="356"/>
        <v>5.0455310918269991E-2</v>
      </c>
      <c r="R160" s="164">
        <f t="shared" si="440"/>
        <v>0.97531404928120002</v>
      </c>
      <c r="S160" s="58" t="s">
        <v>23</v>
      </c>
      <c r="T160" s="52">
        <f t="shared" si="357"/>
        <v>1.5640000000000001E-2</v>
      </c>
    </row>
    <row r="161" spans="1:20" s="139" customFormat="1" ht="17" thickBot="1" x14ac:dyDescent="0.25">
      <c r="A161" s="29" t="str">
        <f t="shared" ref="A161" si="452">IF(A157="","",A157)</f>
        <v>CIP0018</v>
      </c>
      <c r="B161" s="29" t="s">
        <v>174</v>
      </c>
      <c r="C161" s="29" t="str">
        <f>'Table 1'!$I$21</f>
        <v>SLE</v>
      </c>
      <c r="D161" s="171">
        <v>0.61713366670000003</v>
      </c>
      <c r="E161" s="67" t="s">
        <v>23</v>
      </c>
      <c r="F161" s="81">
        <v>0</v>
      </c>
      <c r="G161" s="72">
        <f t="shared" si="351"/>
        <v>-9.3443910861380139E-3</v>
      </c>
      <c r="H161" s="78">
        <f t="shared" si="442"/>
        <v>0.62295479998000003</v>
      </c>
      <c r="I161" s="93">
        <f t="shared" si="443"/>
        <v>3.53944061891861E-3</v>
      </c>
      <c r="J161" s="78">
        <f t="shared" si="352"/>
        <v>5.6816973222330799E-3</v>
      </c>
      <c r="K161" s="133">
        <f>D161*'Table 2'!D161</f>
        <v>472.10725502550002</v>
      </c>
      <c r="L161" s="67" t="s">
        <v>23</v>
      </c>
      <c r="M161" s="136">
        <f>F161*'Table 2'!D161</f>
        <v>0</v>
      </c>
      <c r="N161" s="72">
        <f t="shared" si="353"/>
        <v>-6.6341487461459431E-2</v>
      </c>
      <c r="O161" s="13">
        <f t="shared" ref="O161" si="453">IF(D161="","",AVERAGE(K157:K161))</f>
        <v>505.65302911647996</v>
      </c>
      <c r="P161" s="74">
        <f t="shared" ref="P161" si="454">IF(D161="","",_xlfn.STDEV.S(K157:K161))</f>
        <v>25.512880800837024</v>
      </c>
      <c r="Q161" s="8">
        <f t="shared" si="356"/>
        <v>5.0455310918269991E-2</v>
      </c>
      <c r="R161" s="166">
        <f t="shared" si="440"/>
        <v>0.9442145100510001</v>
      </c>
      <c r="S161" s="57" t="s">
        <v>23</v>
      </c>
      <c r="T161" s="51">
        <f t="shared" si="357"/>
        <v>0</v>
      </c>
    </row>
    <row r="162" spans="1:20" s="139" customFormat="1" ht="16" x14ac:dyDescent="0.2">
      <c r="A162" s="113" t="s">
        <v>110</v>
      </c>
      <c r="B162" s="113" t="s">
        <v>179</v>
      </c>
      <c r="C162" s="31" t="str">
        <f>'Table 1'!$I$22</f>
        <v>SLE</v>
      </c>
      <c r="D162" s="170">
        <v>0.56821866669999999</v>
      </c>
      <c r="E162" s="66" t="s">
        <v>23</v>
      </c>
      <c r="F162" s="79">
        <v>0</v>
      </c>
      <c r="G162" s="70">
        <f t="shared" si="351"/>
        <v>6.0787683510723778E-3</v>
      </c>
      <c r="H162" s="76">
        <f>AVERAGE($D$162:$D$166)</f>
        <v>0.56478546667999996</v>
      </c>
      <c r="I162" s="76">
        <f>_xlfn.STDEV.S($D$162:$D$166)</f>
        <v>1.1144431943217264E-2</v>
      </c>
      <c r="J162" s="76">
        <f t="shared" si="352"/>
        <v>1.9732150702687173E-2</v>
      </c>
      <c r="K162" s="131">
        <f>D162*'Table 2'!D162</f>
        <v>417.07250135779998</v>
      </c>
      <c r="L162" s="66" t="s">
        <v>23</v>
      </c>
      <c r="M162" s="134">
        <f>F162*'Table 2'!D162</f>
        <v>0</v>
      </c>
      <c r="N162" s="70">
        <f t="shared" si="353"/>
        <v>1.0266102876803457E-2</v>
      </c>
      <c r="O162" s="15">
        <f t="shared" ref="O162" si="455">IF(D162="","",AVERAGE(K162:K166))</f>
        <v>412.83430194298001</v>
      </c>
      <c r="P162" s="15">
        <f t="shared" ref="P162" si="456">IF(D162="","",_xlfn.STDEV.S(K162:K166))</f>
        <v>7.4919101702586337</v>
      </c>
      <c r="Q162" s="10">
        <f t="shared" si="356"/>
        <v>1.8147499214572059E-2</v>
      </c>
      <c r="R162" s="165">
        <f t="shared" si="440"/>
        <v>0.83414500271559999</v>
      </c>
      <c r="S162" s="59" t="s">
        <v>23</v>
      </c>
      <c r="T162" s="53">
        <f t="shared" si="357"/>
        <v>0</v>
      </c>
    </row>
    <row r="163" spans="1:20" s="139" customFormat="1" ht="16" x14ac:dyDescent="0.2">
      <c r="A163" s="30" t="str">
        <f t="shared" ref="A163" si="457">IF(A162="","",A162)</f>
        <v>CIP0019</v>
      </c>
      <c r="B163" s="30" t="s">
        <v>179</v>
      </c>
      <c r="C163" s="30" t="str">
        <f>'Table 1'!$I$22</f>
        <v>SLE</v>
      </c>
      <c r="D163" s="170">
        <v>0.55303833329999996</v>
      </c>
      <c r="E163" s="68" t="s">
        <v>23</v>
      </c>
      <c r="F163" s="80">
        <v>0</v>
      </c>
      <c r="G163" s="71">
        <f t="shared" si="351"/>
        <v>-2.0799284105261457E-2</v>
      </c>
      <c r="H163" s="77">
        <f t="shared" ref="H163:H166" si="458">AVERAGE($D$162:$D$166)</f>
        <v>0.56478546667999996</v>
      </c>
      <c r="I163" s="94">
        <f t="shared" ref="I163:I166" si="459">_xlfn.STDEV.S($D$162:$D$166)</f>
        <v>1.1144431943217264E-2</v>
      </c>
      <c r="J163" s="77">
        <f t="shared" si="352"/>
        <v>1.9732150702687173E-2</v>
      </c>
      <c r="K163" s="132">
        <f>D163*'Table 2'!D163</f>
        <v>409.24836664199995</v>
      </c>
      <c r="L163" s="68" t="s">
        <v>23</v>
      </c>
      <c r="M163" s="135">
        <f>F163*'Table 2'!D163</f>
        <v>0</v>
      </c>
      <c r="N163" s="71">
        <f t="shared" si="353"/>
        <v>-8.6861369903204842E-3</v>
      </c>
      <c r="O163" s="14">
        <f t="shared" ref="O163" si="460">IF(D163="","",AVERAGE(K162:K166))</f>
        <v>412.83430194298001</v>
      </c>
      <c r="P163" s="73">
        <f t="shared" ref="P163" si="461">IF(D163="","",_xlfn.STDEV.S(K162:K166))</f>
        <v>7.4919101702586337</v>
      </c>
      <c r="Q163" s="9">
        <f t="shared" si="356"/>
        <v>1.8147499214572059E-2</v>
      </c>
      <c r="R163" s="164">
        <f t="shared" si="440"/>
        <v>0.81849673328399986</v>
      </c>
      <c r="S163" s="58" t="s">
        <v>23</v>
      </c>
      <c r="T163" s="52">
        <f t="shared" si="357"/>
        <v>0</v>
      </c>
    </row>
    <row r="164" spans="1:20" s="139" customFormat="1" ht="16" x14ac:dyDescent="0.2">
      <c r="A164" s="30" t="str">
        <f t="shared" ref="A164" si="462">IF(A162="","",A162)</f>
        <v>CIP0019</v>
      </c>
      <c r="B164" s="30" t="s">
        <v>179</v>
      </c>
      <c r="C164" s="30" t="str">
        <f>'Table 1'!$I$22</f>
        <v>SLE</v>
      </c>
      <c r="D164" s="170">
        <v>0.55339300000000002</v>
      </c>
      <c r="E164" s="68" t="s">
        <v>23</v>
      </c>
      <c r="F164" s="80">
        <v>0.01</v>
      </c>
      <c r="G164" s="71">
        <f t="shared" si="351"/>
        <v>-2.0171316990447202E-2</v>
      </c>
      <c r="H164" s="77">
        <f t="shared" si="458"/>
        <v>0.56478546667999996</v>
      </c>
      <c r="I164" s="94">
        <f t="shared" si="459"/>
        <v>1.1144431943217264E-2</v>
      </c>
      <c r="J164" s="77">
        <f t="shared" si="352"/>
        <v>1.9732150702687173E-2</v>
      </c>
      <c r="K164" s="132">
        <f>D164*'Table 2'!D164</f>
        <v>402.87010400000003</v>
      </c>
      <c r="L164" s="68" t="s">
        <v>23</v>
      </c>
      <c r="M164" s="135">
        <f>F164*'Table 2'!D164</f>
        <v>7.28</v>
      </c>
      <c r="N164" s="71">
        <f t="shared" si="353"/>
        <v>-2.4136070806335803E-2</v>
      </c>
      <c r="O164" s="14">
        <f t="shared" ref="O164" si="463">IF(D164="","",AVERAGE(K162:K166))</f>
        <v>412.83430194298001</v>
      </c>
      <c r="P164" s="73">
        <f t="shared" ref="P164" si="464">IF(D164="","",_xlfn.STDEV.S(K162:K166))</f>
        <v>7.4919101702586337</v>
      </c>
      <c r="Q164" s="9">
        <f t="shared" si="356"/>
        <v>1.8147499214572059E-2</v>
      </c>
      <c r="R164" s="164">
        <f t="shared" si="440"/>
        <v>0.80574020800000001</v>
      </c>
      <c r="S164" s="58" t="s">
        <v>23</v>
      </c>
      <c r="T164" s="52">
        <f t="shared" si="357"/>
        <v>1.456E-2</v>
      </c>
    </row>
    <row r="165" spans="1:20" s="139" customFormat="1" ht="16" x14ac:dyDescent="0.2">
      <c r="A165" s="30" t="str">
        <f t="shared" ref="A165" si="465">IF(A162="","",A162)</f>
        <v>CIP0019</v>
      </c>
      <c r="B165" s="30" t="s">
        <v>179</v>
      </c>
      <c r="C165" s="30" t="str">
        <f>'Table 1'!$I$22</f>
        <v>SLE</v>
      </c>
      <c r="D165" s="170">
        <v>0.5780336667</v>
      </c>
      <c r="E165" s="68" t="s">
        <v>23</v>
      </c>
      <c r="F165" s="80">
        <v>0</v>
      </c>
      <c r="G165" s="71">
        <f t="shared" si="351"/>
        <v>2.345704838666874E-2</v>
      </c>
      <c r="H165" s="77">
        <f t="shared" si="458"/>
        <v>0.56478546667999996</v>
      </c>
      <c r="I165" s="94">
        <f t="shared" si="459"/>
        <v>1.1144431943217264E-2</v>
      </c>
      <c r="J165" s="77">
        <f t="shared" si="352"/>
        <v>1.9732150702687173E-2</v>
      </c>
      <c r="K165" s="132">
        <f>D165*'Table 2'!D165</f>
        <v>422.54261035770003</v>
      </c>
      <c r="L165" s="68" t="s">
        <v>23</v>
      </c>
      <c r="M165" s="135">
        <f>F165*'Table 2'!D165</f>
        <v>0</v>
      </c>
      <c r="N165" s="71">
        <f t="shared" si="353"/>
        <v>2.3516234888981968E-2</v>
      </c>
      <c r="O165" s="14">
        <f t="shared" ref="O165" si="466">IF(D165="","",AVERAGE(K162:K166))</f>
        <v>412.83430194298001</v>
      </c>
      <c r="P165" s="73">
        <f t="shared" ref="P165" si="467">IF(D165="","",_xlfn.STDEV.S(K162:K166))</f>
        <v>7.4919101702586337</v>
      </c>
      <c r="Q165" s="9">
        <f t="shared" si="356"/>
        <v>1.8147499214572059E-2</v>
      </c>
      <c r="R165" s="164">
        <f t="shared" si="440"/>
        <v>0.84508522071540004</v>
      </c>
      <c r="S165" s="58" t="s">
        <v>23</v>
      </c>
      <c r="T165" s="52">
        <f t="shared" si="357"/>
        <v>0</v>
      </c>
    </row>
    <row r="166" spans="1:20" s="139" customFormat="1" ht="17" thickBot="1" x14ac:dyDescent="0.25">
      <c r="A166" s="29" t="str">
        <f t="shared" ref="A166" si="468">IF(A162="","",A162)</f>
        <v>CIP0019</v>
      </c>
      <c r="B166" s="29" t="s">
        <v>179</v>
      </c>
      <c r="C166" s="29" t="str">
        <f>'Table 1'!$I$22</f>
        <v>SLE</v>
      </c>
      <c r="D166" s="171">
        <v>0.57124366670000004</v>
      </c>
      <c r="E166" s="67" t="s">
        <v>23</v>
      </c>
      <c r="F166" s="81">
        <v>0</v>
      </c>
      <c r="G166" s="72">
        <f t="shared" si="351"/>
        <v>1.1434784357967931E-2</v>
      </c>
      <c r="H166" s="78">
        <f t="shared" si="458"/>
        <v>0.56478546667999996</v>
      </c>
      <c r="I166" s="93">
        <f t="shared" si="459"/>
        <v>1.1144431943217264E-2</v>
      </c>
      <c r="J166" s="78">
        <f t="shared" si="352"/>
        <v>1.9732150702687173E-2</v>
      </c>
      <c r="K166" s="133">
        <f>D166*'Table 2'!D166</f>
        <v>412.43792735740004</v>
      </c>
      <c r="L166" s="67" t="s">
        <v>23</v>
      </c>
      <c r="M166" s="136">
        <f>F166*'Table 2'!D166</f>
        <v>0</v>
      </c>
      <c r="N166" s="72">
        <f t="shared" si="353"/>
        <v>-9.6012996912913881E-4</v>
      </c>
      <c r="O166" s="13">
        <f t="shared" ref="O166" si="469">IF(D166="","",AVERAGE(K162:K166))</f>
        <v>412.83430194298001</v>
      </c>
      <c r="P166" s="74">
        <f t="shared" ref="P166" si="470">IF(D166="","",_xlfn.STDEV.S(K162:K166))</f>
        <v>7.4919101702586337</v>
      </c>
      <c r="Q166" s="8">
        <f t="shared" si="356"/>
        <v>1.8147499214572059E-2</v>
      </c>
      <c r="R166" s="166">
        <f t="shared" si="440"/>
        <v>0.82487585471480007</v>
      </c>
      <c r="S166" s="57" t="s">
        <v>23</v>
      </c>
      <c r="T166" s="51">
        <f t="shared" si="357"/>
        <v>0</v>
      </c>
    </row>
    <row r="167" spans="1:20" s="139" customFormat="1" ht="16" x14ac:dyDescent="0.2">
      <c r="A167" s="113" t="s">
        <v>110</v>
      </c>
      <c r="B167" s="113" t="s">
        <v>174</v>
      </c>
      <c r="C167" s="31" t="str">
        <f>'Table 1'!$I$22</f>
        <v>SLE</v>
      </c>
      <c r="D167" s="170">
        <v>0.56874333330000004</v>
      </c>
      <c r="E167" s="66" t="s">
        <v>23</v>
      </c>
      <c r="F167" s="79">
        <v>0.01</v>
      </c>
      <c r="G167" s="70">
        <f t="shared" si="351"/>
        <v>3.2388604696939409E-3</v>
      </c>
      <c r="H167" s="76">
        <f>AVERAGE($D$167:$D$171)</f>
        <v>0.56690719997999994</v>
      </c>
      <c r="I167" s="76">
        <f>_xlfn.STDEV.S($D$167:$D$171)</f>
        <v>5.7254014635680153E-3</v>
      </c>
      <c r="J167" s="76">
        <f t="shared" si="352"/>
        <v>1.0099362759495739E-2</v>
      </c>
      <c r="K167" s="131">
        <f>D167*'Table 2'!D167</f>
        <v>410.63268664260005</v>
      </c>
      <c r="L167" s="66" t="s">
        <v>23</v>
      </c>
      <c r="M167" s="134">
        <f>F167*'Table 2'!D167</f>
        <v>7.22</v>
      </c>
      <c r="N167" s="70">
        <f t="shared" si="353"/>
        <v>-6.8700121618704502E-3</v>
      </c>
      <c r="O167" s="15">
        <f t="shared" ref="O167" si="471">IF(D167="","",AVERAGE(K167:K171))</f>
        <v>413.47325291876007</v>
      </c>
      <c r="P167" s="15">
        <f t="shared" ref="P167" si="472">IF(D167="","",_xlfn.STDEV.S(K167:K171))</f>
        <v>2.7823488853534317</v>
      </c>
      <c r="Q167" s="10">
        <f t="shared" si="356"/>
        <v>6.7292112989473405E-3</v>
      </c>
      <c r="R167" s="165">
        <f t="shared" si="440"/>
        <v>0.82126537328520011</v>
      </c>
      <c r="S167" s="59" t="s">
        <v>23</v>
      </c>
      <c r="T167" s="53">
        <f t="shared" si="357"/>
        <v>1.444E-2</v>
      </c>
    </row>
    <row r="168" spans="1:20" s="139" customFormat="1" ht="16" x14ac:dyDescent="0.2">
      <c r="A168" s="30" t="str">
        <f t="shared" ref="A168" si="473">IF(A167="","",A167)</f>
        <v>CIP0019</v>
      </c>
      <c r="B168" s="30" t="s">
        <v>174</v>
      </c>
      <c r="C168" s="30" t="str">
        <f>'Table 1'!$I$22</f>
        <v>SLE</v>
      </c>
      <c r="D168" s="170">
        <v>0.56060933329999996</v>
      </c>
      <c r="E168" s="68" t="s">
        <v>23</v>
      </c>
      <c r="F168" s="80">
        <v>0.01</v>
      </c>
      <c r="G168" s="71">
        <f t="shared" si="351"/>
        <v>-1.1109166862269822E-2</v>
      </c>
      <c r="H168" s="77">
        <f t="shared" ref="H168:H171" si="474">AVERAGE($D$167:$D$171)</f>
        <v>0.56690719997999994</v>
      </c>
      <c r="I168" s="94">
        <f t="shared" ref="I168:I171" si="475">_xlfn.STDEV.S($D$167:$D$171)</f>
        <v>5.7254014635680153E-3</v>
      </c>
      <c r="J168" s="77">
        <f t="shared" si="352"/>
        <v>1.0099362759495739E-2</v>
      </c>
      <c r="K168" s="132">
        <f>D168*'Table 2'!D168</f>
        <v>410.36603197559998</v>
      </c>
      <c r="L168" s="68" t="s">
        <v>23</v>
      </c>
      <c r="M168" s="135">
        <f>F168*'Table 2'!D168</f>
        <v>7.32</v>
      </c>
      <c r="N168" s="71">
        <f t="shared" si="353"/>
        <v>-7.5149261076159594E-3</v>
      </c>
      <c r="O168" s="14">
        <f t="shared" ref="O168" si="476">IF(D168="","",AVERAGE(K167:K171))</f>
        <v>413.47325291876007</v>
      </c>
      <c r="P168" s="73">
        <f t="shared" ref="P168" si="477">IF(D168="","",_xlfn.STDEV.S(K167:K171))</f>
        <v>2.7823488853534317</v>
      </c>
      <c r="Q168" s="9">
        <f t="shared" si="356"/>
        <v>6.7292112989473405E-3</v>
      </c>
      <c r="R168" s="164">
        <f t="shared" si="440"/>
        <v>0.82073206395119991</v>
      </c>
      <c r="S168" s="58" t="s">
        <v>23</v>
      </c>
      <c r="T168" s="52">
        <f t="shared" si="357"/>
        <v>1.464E-2</v>
      </c>
    </row>
    <row r="169" spans="1:20" s="139" customFormat="1" ht="16" x14ac:dyDescent="0.2">
      <c r="A169" s="30" t="str">
        <f t="shared" ref="A169" si="478">IF(A167="","",A167)</f>
        <v>CIP0019</v>
      </c>
      <c r="B169" s="30" t="s">
        <v>174</v>
      </c>
      <c r="C169" s="30" t="str">
        <f>'Table 1'!$I$22</f>
        <v>SLE</v>
      </c>
      <c r="D169" s="170">
        <v>0.56209799999999999</v>
      </c>
      <c r="E169" s="68" t="s">
        <v>23</v>
      </c>
      <c r="F169" s="80">
        <v>0.01</v>
      </c>
      <c r="G169" s="71">
        <f t="shared" si="351"/>
        <v>-8.4832226159230664E-3</v>
      </c>
      <c r="H169" s="77">
        <f t="shared" si="474"/>
        <v>0.56690719997999994</v>
      </c>
      <c r="I169" s="94">
        <f t="shared" si="475"/>
        <v>5.7254014635680153E-3</v>
      </c>
      <c r="J169" s="77">
        <f t="shared" si="352"/>
        <v>1.0099362759495739E-2</v>
      </c>
      <c r="K169" s="132">
        <f>D169*'Table 2'!D169</f>
        <v>415.95251999999999</v>
      </c>
      <c r="L169" s="68" t="s">
        <v>23</v>
      </c>
      <c r="M169" s="135">
        <f>F169*'Table 2'!D169</f>
        <v>7.4</v>
      </c>
      <c r="N169" s="71">
        <f t="shared" si="353"/>
        <v>5.9961970060662083E-3</v>
      </c>
      <c r="O169" s="14">
        <f t="shared" ref="O169" si="479">IF(D169="","",AVERAGE(K167:K171))</f>
        <v>413.47325291876007</v>
      </c>
      <c r="P169" s="73">
        <f t="shared" ref="P169" si="480">IF(D169="","",_xlfn.STDEV.S(K167:K171))</f>
        <v>2.7823488853534317</v>
      </c>
      <c r="Q169" s="9">
        <f t="shared" si="356"/>
        <v>6.7292112989473405E-3</v>
      </c>
      <c r="R169" s="164">
        <f t="shared" si="440"/>
        <v>0.83190503999999998</v>
      </c>
      <c r="S169" s="58" t="s">
        <v>23</v>
      </c>
      <c r="T169" s="52">
        <f t="shared" si="357"/>
        <v>1.4800000000000001E-2</v>
      </c>
    </row>
    <row r="170" spans="1:20" s="139" customFormat="1" ht="16" x14ac:dyDescent="0.2">
      <c r="A170" s="30" t="str">
        <f t="shared" ref="A170" si="481">IF(A167="","",A167)</f>
        <v>CIP0019</v>
      </c>
      <c r="B170" s="30" t="s">
        <v>174</v>
      </c>
      <c r="C170" s="30" t="str">
        <f>'Table 1'!$I$22</f>
        <v>SLE</v>
      </c>
      <c r="D170" s="170">
        <v>0.57485799999999998</v>
      </c>
      <c r="E170" s="68" t="s">
        <v>23</v>
      </c>
      <c r="F170" s="80">
        <v>0</v>
      </c>
      <c r="G170" s="71">
        <f t="shared" si="351"/>
        <v>1.4024870420203757E-2</v>
      </c>
      <c r="H170" s="77">
        <f t="shared" si="474"/>
        <v>0.56690719997999994</v>
      </c>
      <c r="I170" s="94">
        <f t="shared" si="475"/>
        <v>5.7254014635680153E-3</v>
      </c>
      <c r="J170" s="77">
        <f t="shared" si="352"/>
        <v>1.0099362759495739E-2</v>
      </c>
      <c r="K170" s="132">
        <f>D170*'Table 2'!D170</f>
        <v>414.47261800000001</v>
      </c>
      <c r="L170" s="68" t="s">
        <v>23</v>
      </c>
      <c r="M170" s="135">
        <f>F170*'Table 2'!D170</f>
        <v>0</v>
      </c>
      <c r="N170" s="71">
        <f t="shared" si="353"/>
        <v>2.4170005536882956E-3</v>
      </c>
      <c r="O170" s="14">
        <f t="shared" ref="O170" si="482">IF(D170="","",AVERAGE(K167:K171))</f>
        <v>413.47325291876007</v>
      </c>
      <c r="P170" s="73">
        <f t="shared" ref="P170" si="483">IF(D170="","",_xlfn.STDEV.S(K167:K171))</f>
        <v>2.7823488853534317</v>
      </c>
      <c r="Q170" s="9">
        <f t="shared" si="356"/>
        <v>6.7292112989473405E-3</v>
      </c>
      <c r="R170" s="164">
        <f t="shared" si="440"/>
        <v>0.82894523600000003</v>
      </c>
      <c r="S170" s="58" t="s">
        <v>23</v>
      </c>
      <c r="T170" s="52">
        <f t="shared" si="357"/>
        <v>0</v>
      </c>
    </row>
    <row r="171" spans="1:20" s="139" customFormat="1" ht="17" thickBot="1" x14ac:dyDescent="0.25">
      <c r="A171" s="29" t="str">
        <f t="shared" ref="A171" si="484">IF(A167="","",A167)</f>
        <v>CIP0019</v>
      </c>
      <c r="B171" s="29" t="s">
        <v>174</v>
      </c>
      <c r="C171" s="29" t="str">
        <f>'Table 1'!$I$22</f>
        <v>SLE</v>
      </c>
      <c r="D171" s="171">
        <v>0.56822733329999997</v>
      </c>
      <c r="E171" s="67" t="s">
        <v>23</v>
      </c>
      <c r="F171" s="81">
        <v>0.02</v>
      </c>
      <c r="G171" s="72">
        <f t="shared" si="351"/>
        <v>2.3286585882955815E-3</v>
      </c>
      <c r="H171" s="78">
        <f t="shared" si="474"/>
        <v>0.56690719997999994</v>
      </c>
      <c r="I171" s="93">
        <f t="shared" si="475"/>
        <v>5.7254014635680153E-3</v>
      </c>
      <c r="J171" s="78">
        <f t="shared" si="352"/>
        <v>1.0099362759495739E-2</v>
      </c>
      <c r="K171" s="133">
        <f>D171*'Table 2'!D171</f>
        <v>415.94240797559996</v>
      </c>
      <c r="L171" s="67" t="s">
        <v>23</v>
      </c>
      <c r="M171" s="136">
        <f>F171*'Table 2'!D171</f>
        <v>14.64</v>
      </c>
      <c r="N171" s="72">
        <f t="shared" si="353"/>
        <v>5.9717407097310818E-3</v>
      </c>
      <c r="O171" s="13">
        <f t="shared" ref="O171" si="485">IF(D171="","",AVERAGE(K167:K171))</f>
        <v>413.47325291876007</v>
      </c>
      <c r="P171" s="74">
        <f t="shared" ref="P171" si="486">IF(D171="","",_xlfn.STDEV.S(K167:K171))</f>
        <v>2.7823488853534317</v>
      </c>
      <c r="Q171" s="8">
        <f t="shared" si="356"/>
        <v>6.7292112989473405E-3</v>
      </c>
      <c r="R171" s="166">
        <f t="shared" si="440"/>
        <v>0.8318848159511999</v>
      </c>
      <c r="S171" s="57" t="s">
        <v>23</v>
      </c>
      <c r="T171" s="51">
        <f t="shared" si="357"/>
        <v>2.928E-2</v>
      </c>
    </row>
    <row r="172" spans="1:20" s="139" customFormat="1" ht="16" x14ac:dyDescent="0.2">
      <c r="A172" s="113" t="s">
        <v>113</v>
      </c>
      <c r="B172" s="113" t="s">
        <v>179</v>
      </c>
      <c r="C172" s="31" t="str">
        <f>'Table 1'!$I$23</f>
        <v>SLE</v>
      </c>
      <c r="D172" s="170">
        <v>0.56346133330000003</v>
      </c>
      <c r="E172" s="66" t="s">
        <v>23</v>
      </c>
      <c r="F172" s="79">
        <v>0</v>
      </c>
      <c r="G172" s="70">
        <f t="shared" si="351"/>
        <v>-1.5576334193981155E-2</v>
      </c>
      <c r="H172" s="76">
        <f>AVERAGE($D$172:$D$176)</f>
        <v>0.57237686665999998</v>
      </c>
      <c r="I172" s="76">
        <f>_xlfn.STDEV.S($D$172:$D$176)</f>
        <v>6.0610019998005695E-3</v>
      </c>
      <c r="J172" s="76">
        <f t="shared" si="352"/>
        <v>1.0589180578118806E-2</v>
      </c>
      <c r="K172" s="131">
        <f>D172*'Table 2'!D172</f>
        <v>503.73443197020003</v>
      </c>
      <c r="L172" s="66" t="s">
        <v>23</v>
      </c>
      <c r="M172" s="134">
        <f>F172*'Table 2'!D172</f>
        <v>0</v>
      </c>
      <c r="N172" s="70">
        <f t="shared" si="353"/>
        <v>-1.8453940595027653E-3</v>
      </c>
      <c r="O172" s="15">
        <f t="shared" ref="O172" si="487">IF(D172="","",AVERAGE(K172:K176))</f>
        <v>504.66573912721998</v>
      </c>
      <c r="P172" s="15">
        <f t="shared" ref="P172" si="488">IF(D172="","",_xlfn.STDEV.S(K172:K176))</f>
        <v>5.3284591578798119</v>
      </c>
      <c r="Q172" s="10">
        <f t="shared" si="356"/>
        <v>1.0558392901992845E-2</v>
      </c>
      <c r="R172" s="165">
        <f t="shared" si="440"/>
        <v>1.0074688639404001</v>
      </c>
      <c r="S172" s="59" t="s">
        <v>23</v>
      </c>
      <c r="T172" s="53">
        <f t="shared" si="357"/>
        <v>0</v>
      </c>
    </row>
    <row r="173" spans="1:20" s="139" customFormat="1" ht="16" x14ac:dyDescent="0.2">
      <c r="A173" s="30" t="str">
        <f t="shared" ref="A173" si="489">IF(A172="","",A172)</f>
        <v>CIP0020</v>
      </c>
      <c r="B173" s="30" t="s">
        <v>179</v>
      </c>
      <c r="C173" s="30" t="str">
        <f>'Table 1'!$I$23</f>
        <v>SLE</v>
      </c>
      <c r="D173" s="170">
        <v>0.57017533330000003</v>
      </c>
      <c r="E173" s="68" t="s">
        <v>23</v>
      </c>
      <c r="F173" s="80">
        <v>0.03</v>
      </c>
      <c r="G173" s="71">
        <f t="shared" si="351"/>
        <v>-3.8463003804584126E-3</v>
      </c>
      <c r="H173" s="77">
        <f t="shared" ref="H173:H176" si="490">AVERAGE($D$172:$D$176)</f>
        <v>0.57237686665999998</v>
      </c>
      <c r="I173" s="94">
        <f t="shared" ref="I173:I176" si="491">_xlfn.STDEV.S($D$172:$D$176)</f>
        <v>6.0610019998005695E-3</v>
      </c>
      <c r="J173" s="77">
        <f t="shared" si="352"/>
        <v>1.0589180578118806E-2</v>
      </c>
      <c r="K173" s="132">
        <f>D173*'Table 2'!D173</f>
        <v>506.31569597040004</v>
      </c>
      <c r="L173" s="68" t="s">
        <v>23</v>
      </c>
      <c r="M173" s="135">
        <f>F173*'Table 2'!D173</f>
        <v>26.64</v>
      </c>
      <c r="N173" s="71">
        <f t="shared" si="353"/>
        <v>3.2694053018806775E-3</v>
      </c>
      <c r="O173" s="14">
        <f t="shared" ref="O173" si="492">IF(D173="","",AVERAGE(K172:K176))</f>
        <v>504.66573912721998</v>
      </c>
      <c r="P173" s="73">
        <f t="shared" ref="P173" si="493">IF(D173="","",_xlfn.STDEV.S(K172:K176))</f>
        <v>5.3284591578798119</v>
      </c>
      <c r="Q173" s="9">
        <f t="shared" si="356"/>
        <v>1.0558392901992845E-2</v>
      </c>
      <c r="R173" s="164">
        <f t="shared" si="440"/>
        <v>1.0126313919408001</v>
      </c>
      <c r="S173" s="58" t="s">
        <v>23</v>
      </c>
      <c r="T173" s="52">
        <f t="shared" si="357"/>
        <v>5.3280000000000001E-2</v>
      </c>
    </row>
    <row r="174" spans="1:20" s="139" customFormat="1" ht="16" x14ac:dyDescent="0.2">
      <c r="A174" s="30" t="str">
        <f t="shared" ref="A174" si="494">IF(A172="","",A172)</f>
        <v>CIP0020</v>
      </c>
      <c r="B174" s="30" t="s">
        <v>179</v>
      </c>
      <c r="C174" s="30" t="str">
        <f>'Table 1'!$I$23</f>
        <v>SLE</v>
      </c>
      <c r="D174" s="170">
        <v>0.57861366670000003</v>
      </c>
      <c r="E174" s="68" t="s">
        <v>23</v>
      </c>
      <c r="F174" s="80">
        <v>0</v>
      </c>
      <c r="G174" s="71">
        <f t="shared" si="351"/>
        <v>1.0896317449714112E-2</v>
      </c>
      <c r="H174" s="77">
        <f t="shared" si="490"/>
        <v>0.57237686665999998</v>
      </c>
      <c r="I174" s="94">
        <f t="shared" si="491"/>
        <v>6.0610019998005695E-3</v>
      </c>
      <c r="J174" s="77">
        <f t="shared" si="352"/>
        <v>1.0589180578118806E-2</v>
      </c>
      <c r="K174" s="132">
        <f>D174*'Table 2'!D174</f>
        <v>495.8719123619</v>
      </c>
      <c r="L174" s="68" t="s">
        <v>23</v>
      </c>
      <c r="M174" s="135">
        <f>F174*'Table 2'!D174</f>
        <v>0</v>
      </c>
      <c r="N174" s="71">
        <f t="shared" si="353"/>
        <v>-1.7425052036479066E-2</v>
      </c>
      <c r="O174" s="14">
        <f t="shared" ref="O174" si="495">IF(D174="","",AVERAGE(K172:K176))</f>
        <v>504.66573912721998</v>
      </c>
      <c r="P174" s="73">
        <f t="shared" ref="P174" si="496">IF(D174="","",_xlfn.STDEV.S(K172:K176))</f>
        <v>5.3284591578798119</v>
      </c>
      <c r="Q174" s="9">
        <f t="shared" si="356"/>
        <v>1.0558392901992845E-2</v>
      </c>
      <c r="R174" s="164">
        <f t="shared" si="440"/>
        <v>0.99174382472379996</v>
      </c>
      <c r="S174" s="58" t="s">
        <v>23</v>
      </c>
      <c r="T174" s="52">
        <f t="shared" si="357"/>
        <v>0</v>
      </c>
    </row>
    <row r="175" spans="1:20" s="139" customFormat="1" ht="16" x14ac:dyDescent="0.2">
      <c r="A175" s="30" t="str">
        <f t="shared" ref="A175" si="497">IF(A172="","",A172)</f>
        <v>CIP0020</v>
      </c>
      <c r="B175" s="30" t="s">
        <v>179</v>
      </c>
      <c r="C175" s="30" t="str">
        <f>'Table 1'!$I$23</f>
        <v>SLE</v>
      </c>
      <c r="D175" s="170">
        <v>0.57724633329999997</v>
      </c>
      <c r="E175" s="68" t="s">
        <v>23</v>
      </c>
      <c r="F175" s="80">
        <v>0</v>
      </c>
      <c r="G175" s="71">
        <f t="shared" si="351"/>
        <v>8.5074483677421552E-3</v>
      </c>
      <c r="H175" s="77">
        <f t="shared" si="490"/>
        <v>0.57237686665999998</v>
      </c>
      <c r="I175" s="94">
        <f t="shared" si="491"/>
        <v>6.0610019998005695E-3</v>
      </c>
      <c r="J175" s="77">
        <f t="shared" si="352"/>
        <v>1.0589180578118806E-2</v>
      </c>
      <c r="K175" s="132">
        <f>D175*'Table 2'!D175</f>
        <v>508.55401963729997</v>
      </c>
      <c r="L175" s="68" t="s">
        <v>23</v>
      </c>
      <c r="M175" s="135">
        <f>F175*'Table 2'!D175</f>
        <v>0</v>
      </c>
      <c r="N175" s="71">
        <f t="shared" si="353"/>
        <v>7.704665105272397E-3</v>
      </c>
      <c r="O175" s="14">
        <f t="shared" ref="O175" si="498">IF(D175="","",AVERAGE(K172:K176))</f>
        <v>504.66573912721998</v>
      </c>
      <c r="P175" s="73">
        <f t="shared" ref="P175" si="499">IF(D175="","",_xlfn.STDEV.S(K172:K176))</f>
        <v>5.3284591578798119</v>
      </c>
      <c r="Q175" s="9">
        <f t="shared" si="356"/>
        <v>1.0558392901992845E-2</v>
      </c>
      <c r="R175" s="164">
        <f t="shared" si="440"/>
        <v>1.0171080392745999</v>
      </c>
      <c r="S175" s="58" t="s">
        <v>23</v>
      </c>
      <c r="T175" s="52">
        <f t="shared" si="357"/>
        <v>0</v>
      </c>
    </row>
    <row r="176" spans="1:20" s="139" customFormat="1" ht="17" thickBot="1" x14ac:dyDescent="0.25">
      <c r="A176" s="29" t="str">
        <f t="shared" ref="A176" si="500">IF(A172="","",A172)</f>
        <v>CIP0020</v>
      </c>
      <c r="B176" s="29" t="s">
        <v>179</v>
      </c>
      <c r="C176" s="29" t="str">
        <f>'Table 1'!$I$23</f>
        <v>SLE</v>
      </c>
      <c r="D176" s="171">
        <v>0.57238766669999996</v>
      </c>
      <c r="E176" s="67" t="s">
        <v>23</v>
      </c>
      <c r="F176" s="81">
        <v>0</v>
      </c>
      <c r="G176" s="72">
        <f t="shared" si="351"/>
        <v>1.8868756983493154E-5</v>
      </c>
      <c r="H176" s="78">
        <f t="shared" si="490"/>
        <v>0.57237686665999998</v>
      </c>
      <c r="I176" s="93">
        <f t="shared" si="491"/>
        <v>6.0610019998005695E-3</v>
      </c>
      <c r="J176" s="78">
        <f t="shared" si="352"/>
        <v>1.0589180578118806E-2</v>
      </c>
      <c r="K176" s="133">
        <f>D176*'Table 2'!D176</f>
        <v>508.85263569629996</v>
      </c>
      <c r="L176" s="67" t="s">
        <v>23</v>
      </c>
      <c r="M176" s="136">
        <f>F176*'Table 2'!D176</f>
        <v>0</v>
      </c>
      <c r="N176" s="72">
        <f t="shared" si="353"/>
        <v>8.2963756888289816E-3</v>
      </c>
      <c r="O176" s="13">
        <f t="shared" ref="O176" si="501">IF(D176="","",AVERAGE(K172:K176))</f>
        <v>504.66573912721998</v>
      </c>
      <c r="P176" s="74">
        <f t="shared" ref="P176" si="502">IF(D176="","",_xlfn.STDEV.S(K172:K176))</f>
        <v>5.3284591578798119</v>
      </c>
      <c r="Q176" s="8">
        <f t="shared" si="356"/>
        <v>1.0558392901992845E-2</v>
      </c>
      <c r="R176" s="166">
        <f t="shared" si="440"/>
        <v>1.0177052713925998</v>
      </c>
      <c r="S176" s="57" t="s">
        <v>23</v>
      </c>
      <c r="T176" s="51">
        <f t="shared" si="357"/>
        <v>0</v>
      </c>
    </row>
    <row r="177" spans="1:20" s="139" customFormat="1" ht="16" x14ac:dyDescent="0.2">
      <c r="A177" s="113" t="s">
        <v>113</v>
      </c>
      <c r="B177" s="113" t="s">
        <v>174</v>
      </c>
      <c r="C177" s="31" t="str">
        <f>'Table 1'!$I$23</f>
        <v>SLE</v>
      </c>
      <c r="D177" s="170">
        <v>0.56945666669999995</v>
      </c>
      <c r="E177" s="66" t="s">
        <v>23</v>
      </c>
      <c r="F177" s="79">
        <v>0.01</v>
      </c>
      <c r="G177" s="70">
        <f t="shared" si="351"/>
        <v>-3.5957270862690197E-3</v>
      </c>
      <c r="H177" s="76">
        <f>AVERAGE($D$177:$D$181)</f>
        <v>0.57151166667999997</v>
      </c>
      <c r="I177" s="76">
        <f>_xlfn.STDEV.S($D$177:$D$181)</f>
        <v>4.4493993869634922E-3</v>
      </c>
      <c r="J177" s="76">
        <f t="shared" si="352"/>
        <v>7.7853168121846828E-3</v>
      </c>
      <c r="K177" s="131">
        <f>D177*'Table 2'!D177</f>
        <v>516.49719669690001</v>
      </c>
      <c r="L177" s="66" t="s">
        <v>23</v>
      </c>
      <c r="M177" s="134">
        <f>F177*'Table 2'!D177</f>
        <v>9.07</v>
      </c>
      <c r="N177" s="70">
        <f t="shared" si="353"/>
        <v>8.6363410785015443E-3</v>
      </c>
      <c r="O177" s="15">
        <f t="shared" ref="O177" si="503">IF(D177="","",AVERAGE(K177:K181))</f>
        <v>512.07474454532007</v>
      </c>
      <c r="P177" s="15">
        <f t="shared" ref="P177" si="504">IF(D177="","",_xlfn.STDEV.S(K177:K181))</f>
        <v>5.653998383270066</v>
      </c>
      <c r="Q177" s="10">
        <f t="shared" si="356"/>
        <v>1.1041353715443139E-2</v>
      </c>
      <c r="R177" s="165">
        <f t="shared" si="440"/>
        <v>1.0329943933937999</v>
      </c>
      <c r="S177" s="59" t="s">
        <v>23</v>
      </c>
      <c r="T177" s="53">
        <f t="shared" si="357"/>
        <v>1.814E-2</v>
      </c>
    </row>
    <row r="178" spans="1:20" s="139" customFormat="1" ht="16" x14ac:dyDescent="0.2">
      <c r="A178" s="30" t="str">
        <f t="shared" ref="A178" si="505">IF(A177="","",A177)</f>
        <v>CIP0020</v>
      </c>
      <c r="B178" s="30" t="s">
        <v>174</v>
      </c>
      <c r="C178" s="30" t="str">
        <f>'Table 1'!$I$23</f>
        <v>SLE</v>
      </c>
      <c r="D178" s="170">
        <v>0.57803066670000003</v>
      </c>
      <c r="E178" s="68" t="s">
        <v>23</v>
      </c>
      <c r="F178" s="80">
        <v>0.01</v>
      </c>
      <c r="G178" s="71">
        <f t="shared" si="351"/>
        <v>1.140659132624525E-2</v>
      </c>
      <c r="H178" s="77">
        <f t="shared" ref="H178:H181" si="506">AVERAGE($D$177:$D$181)</f>
        <v>0.57151166667999997</v>
      </c>
      <c r="I178" s="94">
        <f t="shared" ref="I178:I181" si="507">_xlfn.STDEV.S($D$177:$D$181)</f>
        <v>4.4493993869634922E-3</v>
      </c>
      <c r="J178" s="77">
        <f t="shared" si="352"/>
        <v>7.7853168121846828E-3</v>
      </c>
      <c r="K178" s="132">
        <f>D178*'Table 2'!D178</f>
        <v>518.4935080299</v>
      </c>
      <c r="L178" s="68" t="s">
        <v>23</v>
      </c>
      <c r="M178" s="135">
        <f>F178*'Table 2'!D178</f>
        <v>8.9700000000000006</v>
      </c>
      <c r="N178" s="71">
        <f t="shared" si="353"/>
        <v>1.2534817529966756E-2</v>
      </c>
      <c r="O178" s="14">
        <f t="shared" ref="O178" si="508">IF(D178="","",AVERAGE(K177:K181))</f>
        <v>512.07474454532007</v>
      </c>
      <c r="P178" s="73">
        <f t="shared" ref="P178" si="509">IF(D178="","",_xlfn.STDEV.S(K177:K181))</f>
        <v>5.653998383270066</v>
      </c>
      <c r="Q178" s="9">
        <f t="shared" si="356"/>
        <v>1.1041353715443139E-2</v>
      </c>
      <c r="R178" s="164">
        <f t="shared" si="440"/>
        <v>1.0369870160598</v>
      </c>
      <c r="S178" s="58" t="s">
        <v>23</v>
      </c>
      <c r="T178" s="52">
        <f t="shared" si="357"/>
        <v>1.7940000000000001E-2</v>
      </c>
    </row>
    <row r="179" spans="1:20" s="139" customFormat="1" ht="16" x14ac:dyDescent="0.2">
      <c r="A179" s="30" t="str">
        <f t="shared" ref="A179" si="510">IF(A177="","",A177)</f>
        <v>CIP0020</v>
      </c>
      <c r="B179" s="30" t="s">
        <v>174</v>
      </c>
      <c r="C179" s="30" t="str">
        <f>'Table 1'!$I$23</f>
        <v>SLE</v>
      </c>
      <c r="D179" s="170">
        <v>0.56645666670000006</v>
      </c>
      <c r="E179" s="68" t="s">
        <v>23</v>
      </c>
      <c r="F179" s="80">
        <v>0.01</v>
      </c>
      <c r="G179" s="71">
        <f t="shared" si="351"/>
        <v>-8.8449637596467613E-3</v>
      </c>
      <c r="H179" s="77">
        <f t="shared" si="506"/>
        <v>0.57151166667999997</v>
      </c>
      <c r="I179" s="94">
        <f t="shared" si="507"/>
        <v>4.4493993869634922E-3</v>
      </c>
      <c r="J179" s="77">
        <f t="shared" si="352"/>
        <v>7.7853168121846828E-3</v>
      </c>
      <c r="K179" s="132">
        <f>D179*'Table 2'!D179</f>
        <v>504.14643336300003</v>
      </c>
      <c r="L179" s="68" t="s">
        <v>23</v>
      </c>
      <c r="M179" s="135">
        <f>F179*'Table 2'!D179</f>
        <v>8.9</v>
      </c>
      <c r="N179" s="71">
        <f t="shared" si="353"/>
        <v>-1.5482722525907282E-2</v>
      </c>
      <c r="O179" s="14">
        <f t="shared" ref="O179" si="511">IF(D179="","",AVERAGE(K177:K181))</f>
        <v>512.07474454532007</v>
      </c>
      <c r="P179" s="73">
        <f t="shared" ref="P179" si="512">IF(D179="","",_xlfn.STDEV.S(K177:K181))</f>
        <v>5.653998383270066</v>
      </c>
      <c r="Q179" s="9">
        <f t="shared" si="356"/>
        <v>1.1041353715443139E-2</v>
      </c>
      <c r="R179" s="164">
        <f t="shared" si="440"/>
        <v>1.008292866726</v>
      </c>
      <c r="S179" s="58" t="s">
        <v>23</v>
      </c>
      <c r="T179" s="52">
        <f t="shared" si="357"/>
        <v>1.78E-2</v>
      </c>
    </row>
    <row r="180" spans="1:20" s="139" customFormat="1" ht="16" x14ac:dyDescent="0.2">
      <c r="A180" s="30" t="str">
        <f t="shared" ref="A180" si="513">IF(A177="","",A177)</f>
        <v>CIP0020</v>
      </c>
      <c r="B180" s="30" t="s">
        <v>174</v>
      </c>
      <c r="C180" s="30" t="str">
        <f>'Table 1'!$I$23</f>
        <v>SLE</v>
      </c>
      <c r="D180" s="170">
        <v>0.57364300000000001</v>
      </c>
      <c r="E180" s="68" t="s">
        <v>23</v>
      </c>
      <c r="F180" s="80">
        <v>0</v>
      </c>
      <c r="G180" s="71">
        <f t="shared" si="351"/>
        <v>3.7292910088455164E-3</v>
      </c>
      <c r="H180" s="77">
        <f t="shared" si="506"/>
        <v>0.57151166667999997</v>
      </c>
      <c r="I180" s="94">
        <f t="shared" si="507"/>
        <v>4.4493993869634922E-3</v>
      </c>
      <c r="J180" s="77">
        <f t="shared" si="352"/>
        <v>7.7853168121846828E-3</v>
      </c>
      <c r="K180" s="132">
        <f>D180*'Table 2'!D180</f>
        <v>510.54227000000003</v>
      </c>
      <c r="L180" s="68" t="s">
        <v>23</v>
      </c>
      <c r="M180" s="135">
        <f>F180*'Table 2'!D180</f>
        <v>0</v>
      </c>
      <c r="N180" s="71">
        <f t="shared" si="353"/>
        <v>-2.9926774589923441E-3</v>
      </c>
      <c r="O180" s="14">
        <f t="shared" ref="O180" si="514">IF(D180="","",AVERAGE(K177:K181))</f>
        <v>512.07474454532007</v>
      </c>
      <c r="P180" s="73">
        <f t="shared" ref="P180" si="515">IF(D180="","",_xlfn.STDEV.S(K177:K181))</f>
        <v>5.653998383270066</v>
      </c>
      <c r="Q180" s="9">
        <f t="shared" si="356"/>
        <v>1.1041353715443139E-2</v>
      </c>
      <c r="R180" s="164">
        <f t="shared" si="440"/>
        <v>1.0210845400000002</v>
      </c>
      <c r="S180" s="58" t="s">
        <v>23</v>
      </c>
      <c r="T180" s="52">
        <f t="shared" si="357"/>
        <v>0</v>
      </c>
    </row>
    <row r="181" spans="1:20" s="139" customFormat="1" ht="17" thickBot="1" x14ac:dyDescent="0.25">
      <c r="A181" s="29" t="str">
        <f t="shared" ref="A181" si="516">IF(A177="","",A177)</f>
        <v>CIP0020</v>
      </c>
      <c r="B181" s="29" t="s">
        <v>174</v>
      </c>
      <c r="C181" s="29" t="str">
        <f>'Table 1'!$I$23</f>
        <v>SLE</v>
      </c>
      <c r="D181" s="171">
        <v>0.56997133330000005</v>
      </c>
      <c r="E181" s="67" t="s">
        <v>23</v>
      </c>
      <c r="F181" s="81">
        <v>0.01</v>
      </c>
      <c r="G181" s="72">
        <f t="shared" si="351"/>
        <v>-2.6951914891745975E-3</v>
      </c>
      <c r="H181" s="78">
        <f t="shared" si="506"/>
        <v>0.57151166667999997</v>
      </c>
      <c r="I181" s="93">
        <f t="shared" si="507"/>
        <v>4.4493993869634922E-3</v>
      </c>
      <c r="J181" s="78">
        <f t="shared" si="352"/>
        <v>7.7853168121846828E-3</v>
      </c>
      <c r="K181" s="133">
        <f>D181*'Table 2'!D181</f>
        <v>510.69431463680007</v>
      </c>
      <c r="L181" s="67" t="s">
        <v>23</v>
      </c>
      <c r="M181" s="136">
        <f>F181*'Table 2'!D181</f>
        <v>8.9600000000000009</v>
      </c>
      <c r="N181" s="72">
        <f t="shared" si="353"/>
        <v>-2.6957586235691186E-3</v>
      </c>
      <c r="O181" s="13">
        <f t="shared" ref="O181" si="517">IF(D181="","",AVERAGE(K177:K181))</f>
        <v>512.07474454532007</v>
      </c>
      <c r="P181" s="74">
        <f t="shared" ref="P181" si="518">IF(D181="","",_xlfn.STDEV.S(K177:K181))</f>
        <v>5.653998383270066</v>
      </c>
      <c r="Q181" s="8">
        <f t="shared" si="356"/>
        <v>1.1041353715443139E-2</v>
      </c>
      <c r="R181" s="166">
        <f t="shared" si="440"/>
        <v>1.0213886292736001</v>
      </c>
      <c r="S181" s="57" t="s">
        <v>23</v>
      </c>
      <c r="T181" s="51">
        <f t="shared" si="357"/>
        <v>1.7920000000000002E-2</v>
      </c>
    </row>
    <row r="182" spans="1:20" s="139" customFormat="1" ht="16" x14ac:dyDescent="0.2">
      <c r="A182" s="113" t="s">
        <v>117</v>
      </c>
      <c r="B182" s="113" t="s">
        <v>179</v>
      </c>
      <c r="C182" s="31" t="str">
        <f>'Table 1'!$I$24</f>
        <v>SLE</v>
      </c>
      <c r="D182" s="170">
        <v>0.63511566669999997</v>
      </c>
      <c r="E182" s="66" t="s">
        <v>23</v>
      </c>
      <c r="F182" s="79">
        <v>0.02</v>
      </c>
      <c r="G182" s="70">
        <f t="shared" si="351"/>
        <v>1.2654870827904154E-2</v>
      </c>
      <c r="H182" s="76">
        <f>AVERAGE($D$182:$D$186)</f>
        <v>0.62717880000000004</v>
      </c>
      <c r="I182" s="76">
        <f>_xlfn.STDEV.S($D$182:$D$186)</f>
        <v>6.282820862283451E-3</v>
      </c>
      <c r="J182" s="76">
        <f t="shared" si="352"/>
        <v>1.0017591255130834E-2</v>
      </c>
      <c r="K182" s="131">
        <f>D182*'Table 2'!D182</f>
        <v>497.93068269279996</v>
      </c>
      <c r="L182" s="66" t="s">
        <v>23</v>
      </c>
      <c r="M182" s="134">
        <f>F182*'Table 2'!D182</f>
        <v>15.68</v>
      </c>
      <c r="N182" s="70">
        <f t="shared" si="353"/>
        <v>2.2507792904698436E-2</v>
      </c>
      <c r="O182" s="15">
        <f t="shared" ref="O182" si="519">IF(D182="","",AVERAGE(K182:K186))</f>
        <v>486.97006140002003</v>
      </c>
      <c r="P182" s="15">
        <f t="shared" ref="P182" si="520">IF(D182="","",_xlfn.STDEV.S(K182:K186))</f>
        <v>8.5078762443454892</v>
      </c>
      <c r="Q182" s="10">
        <f t="shared" si="356"/>
        <v>1.7471045796708069E-2</v>
      </c>
      <c r="R182" s="165">
        <f t="shared" si="440"/>
        <v>0.99586136538559988</v>
      </c>
      <c r="S182" s="59" t="s">
        <v>23</v>
      </c>
      <c r="T182" s="53">
        <f t="shared" si="357"/>
        <v>3.1359999999999999E-2</v>
      </c>
    </row>
    <row r="183" spans="1:20" s="139" customFormat="1" ht="16" x14ac:dyDescent="0.2">
      <c r="A183" s="30" t="str">
        <f t="shared" ref="A183" si="521">IF(A182="","",A182)</f>
        <v>CIP0021</v>
      </c>
      <c r="B183" s="30" t="s">
        <v>179</v>
      </c>
      <c r="C183" s="30" t="str">
        <f>'Table 1'!$I$24</f>
        <v>SLE</v>
      </c>
      <c r="D183" s="170">
        <v>0.62582400000000005</v>
      </c>
      <c r="E183" s="68" t="s">
        <v>23</v>
      </c>
      <c r="F183" s="80">
        <v>0.02</v>
      </c>
      <c r="G183" s="71">
        <f t="shared" si="351"/>
        <v>-2.1601495458711123E-3</v>
      </c>
      <c r="H183" s="77">
        <f t="shared" ref="H183:H186" si="522">AVERAGE($D$182:$D$186)</f>
        <v>0.62717880000000004</v>
      </c>
      <c r="I183" s="94">
        <f t="shared" ref="I183:I186" si="523">_xlfn.STDEV.S($D$182:$D$186)</f>
        <v>6.282820862283451E-3</v>
      </c>
      <c r="J183" s="77">
        <f t="shared" si="352"/>
        <v>1.0017591255130834E-2</v>
      </c>
      <c r="K183" s="132">
        <f>D183*'Table 2'!D183</f>
        <v>483.13612800000004</v>
      </c>
      <c r="L183" s="68" t="s">
        <v>23</v>
      </c>
      <c r="M183" s="135">
        <f>F183*'Table 2'!D183</f>
        <v>15.44</v>
      </c>
      <c r="N183" s="71">
        <f t="shared" si="353"/>
        <v>-7.8730371821987936E-3</v>
      </c>
      <c r="O183" s="14">
        <f t="shared" ref="O183" si="524">IF(D183="","",AVERAGE(K182:K186))</f>
        <v>486.97006140002003</v>
      </c>
      <c r="P183" s="73">
        <f t="shared" ref="P183" si="525">IF(D183="","",_xlfn.STDEV.S(K182:K186))</f>
        <v>8.5078762443454892</v>
      </c>
      <c r="Q183" s="9">
        <f t="shared" si="356"/>
        <v>1.7471045796708069E-2</v>
      </c>
      <c r="R183" s="164">
        <f t="shared" si="440"/>
        <v>0.96627225600000011</v>
      </c>
      <c r="S183" s="58" t="s">
        <v>23</v>
      </c>
      <c r="T183" s="52">
        <f t="shared" si="357"/>
        <v>3.0879999999999998E-2</v>
      </c>
    </row>
    <row r="184" spans="1:20" s="139" customFormat="1" ht="16" x14ac:dyDescent="0.2">
      <c r="A184" s="30" t="str">
        <f t="shared" ref="A184" si="526">IF(A182="","",A182)</f>
        <v>CIP0021</v>
      </c>
      <c r="B184" s="30" t="s">
        <v>179</v>
      </c>
      <c r="C184" s="30" t="str">
        <f>'Table 1'!$I$24</f>
        <v>SLE</v>
      </c>
      <c r="D184" s="170">
        <v>0.61865800000000004</v>
      </c>
      <c r="E184" s="68" t="s">
        <v>23</v>
      </c>
      <c r="F184" s="80">
        <v>0.01</v>
      </c>
      <c r="G184" s="71">
        <f t="shared" si="351"/>
        <v>-1.3585918401578616E-2</v>
      </c>
      <c r="H184" s="77">
        <f t="shared" si="522"/>
        <v>0.62717880000000004</v>
      </c>
      <c r="I184" s="94">
        <f t="shared" si="523"/>
        <v>6.282820862283451E-3</v>
      </c>
      <c r="J184" s="77">
        <f t="shared" si="352"/>
        <v>1.0017591255130834E-2</v>
      </c>
      <c r="K184" s="132">
        <f>D184*'Table 2'!D184</f>
        <v>476.36666000000002</v>
      </c>
      <c r="L184" s="68" t="s">
        <v>23</v>
      </c>
      <c r="M184" s="135">
        <f>F184*'Table 2'!D184</f>
        <v>7.7</v>
      </c>
      <c r="N184" s="71">
        <f t="shared" si="353"/>
        <v>-2.1774236735489727E-2</v>
      </c>
      <c r="O184" s="14">
        <f t="shared" ref="O184" si="527">IF(D184="","",AVERAGE(K182:K186))</f>
        <v>486.97006140002003</v>
      </c>
      <c r="P184" s="73">
        <f t="shared" ref="P184" si="528">IF(D184="","",_xlfn.STDEV.S(K182:K186))</f>
        <v>8.5078762443454892</v>
      </c>
      <c r="Q184" s="9">
        <f t="shared" si="356"/>
        <v>1.7471045796708069E-2</v>
      </c>
      <c r="R184" s="164">
        <f t="shared" si="440"/>
        <v>0.95273331999999999</v>
      </c>
      <c r="S184" s="58" t="s">
        <v>23</v>
      </c>
      <c r="T184" s="52">
        <f t="shared" si="357"/>
        <v>1.54E-2</v>
      </c>
    </row>
    <row r="185" spans="1:20" s="139" customFormat="1" ht="16" x14ac:dyDescent="0.2">
      <c r="A185" s="30" t="str">
        <f t="shared" ref="A185" si="529">IF(A182="","",A182)</f>
        <v>CIP0021</v>
      </c>
      <c r="B185" s="30" t="s">
        <v>179</v>
      </c>
      <c r="C185" s="30" t="str">
        <f>'Table 1'!$I$24</f>
        <v>SLE</v>
      </c>
      <c r="D185" s="170">
        <v>0.62509999999999999</v>
      </c>
      <c r="E185" s="68" t="s">
        <v>23</v>
      </c>
      <c r="F185" s="80">
        <v>0.01</v>
      </c>
      <c r="G185" s="71">
        <f t="shared" si="351"/>
        <v>-3.3145252996434941E-3</v>
      </c>
      <c r="H185" s="77">
        <f t="shared" si="522"/>
        <v>0.62717880000000004</v>
      </c>
      <c r="I185" s="94">
        <f t="shared" si="523"/>
        <v>6.282820862283451E-3</v>
      </c>
      <c r="J185" s="77">
        <f t="shared" si="352"/>
        <v>1.0017591255130834E-2</v>
      </c>
      <c r="K185" s="132">
        <f>D185*'Table 2'!D185</f>
        <v>484.45249999999999</v>
      </c>
      <c r="L185" s="68" t="s">
        <v>23</v>
      </c>
      <c r="M185" s="135">
        <f>F185*'Table 2'!D185</f>
        <v>7.75</v>
      </c>
      <c r="N185" s="71">
        <f t="shared" si="353"/>
        <v>-5.169848414874112E-3</v>
      </c>
      <c r="O185" s="14">
        <f t="shared" ref="O185" si="530">IF(D185="","",AVERAGE(K182:K186))</f>
        <v>486.97006140002003</v>
      </c>
      <c r="P185" s="73">
        <f t="shared" ref="P185" si="531">IF(D185="","",_xlfn.STDEV.S(K182:K186))</f>
        <v>8.5078762443454892</v>
      </c>
      <c r="Q185" s="9">
        <f t="shared" si="356"/>
        <v>1.7471045796708069E-2</v>
      </c>
      <c r="R185" s="164">
        <f t="shared" si="440"/>
        <v>0.96890500000000002</v>
      </c>
      <c r="S185" s="58" t="s">
        <v>23</v>
      </c>
      <c r="T185" s="52">
        <f t="shared" si="357"/>
        <v>1.55E-2</v>
      </c>
    </row>
    <row r="186" spans="1:20" s="139" customFormat="1" ht="17" thickBot="1" x14ac:dyDescent="0.25">
      <c r="A186" s="29" t="str">
        <f t="shared" ref="A186" si="532">IF(A182="","",A182)</f>
        <v>CIP0021</v>
      </c>
      <c r="B186" s="29" t="s">
        <v>179</v>
      </c>
      <c r="C186" s="29" t="str">
        <f>'Table 1'!$I$24</f>
        <v>SLE</v>
      </c>
      <c r="D186" s="171">
        <v>0.63119633330000002</v>
      </c>
      <c r="E186" s="67" t="s">
        <v>23</v>
      </c>
      <c r="F186" s="81">
        <v>0</v>
      </c>
      <c r="G186" s="72">
        <f t="shared" si="351"/>
        <v>6.4057224191888928E-3</v>
      </c>
      <c r="H186" s="78">
        <f t="shared" si="522"/>
        <v>0.62717880000000004</v>
      </c>
      <c r="I186" s="93">
        <f t="shared" si="523"/>
        <v>6.282820862283451E-3</v>
      </c>
      <c r="J186" s="78">
        <f t="shared" si="352"/>
        <v>1.0017591255130834E-2</v>
      </c>
      <c r="K186" s="133">
        <f>D186*'Table 2'!D186</f>
        <v>492.96433630730002</v>
      </c>
      <c r="L186" s="67" t="s">
        <v>23</v>
      </c>
      <c r="M186" s="136">
        <f>F186*'Table 2'!D186</f>
        <v>0</v>
      </c>
      <c r="N186" s="72">
        <f t="shared" si="353"/>
        <v>1.2309329427863962E-2</v>
      </c>
      <c r="O186" s="13">
        <f t="shared" ref="O186" si="533">IF(D186="","",AVERAGE(K182:K186))</f>
        <v>486.97006140002003</v>
      </c>
      <c r="P186" s="74">
        <f t="shared" ref="P186" si="534">IF(D186="","",_xlfn.STDEV.S(K182:K186))</f>
        <v>8.5078762443454892</v>
      </c>
      <c r="Q186" s="8">
        <f t="shared" si="356"/>
        <v>1.7471045796708069E-2</v>
      </c>
      <c r="R186" s="166">
        <f t="shared" si="440"/>
        <v>0.98592867261460004</v>
      </c>
      <c r="S186" s="57" t="s">
        <v>23</v>
      </c>
      <c r="T186" s="51">
        <f t="shared" si="357"/>
        <v>0</v>
      </c>
    </row>
    <row r="187" spans="1:20" s="139" customFormat="1" ht="16" x14ac:dyDescent="0.2">
      <c r="A187" s="113" t="s">
        <v>117</v>
      </c>
      <c r="B187" s="113" t="s">
        <v>174</v>
      </c>
      <c r="C187" s="31" t="str">
        <f>'Table 1'!$I$24</f>
        <v>SLE</v>
      </c>
      <c r="D187" s="170">
        <v>0.6101923333</v>
      </c>
      <c r="E187" s="66" t="s">
        <v>23</v>
      </c>
      <c r="F187" s="79">
        <v>0.01</v>
      </c>
      <c r="G187" s="70">
        <f t="shared" si="351"/>
        <v>-6.1038565131028072E-3</v>
      </c>
      <c r="H187" s="76">
        <f>AVERAGE($D$187:$D$191)</f>
        <v>0.61393973333999996</v>
      </c>
      <c r="I187" s="76">
        <f>_xlfn.STDEV.S($D$187:$D$191)</f>
        <v>3.9374605192855393E-3</v>
      </c>
      <c r="J187" s="76">
        <f t="shared" si="352"/>
        <v>6.4134316537303717E-3</v>
      </c>
      <c r="K187" s="131">
        <f>D187*'Table 2'!D187</f>
        <v>468.62771197439997</v>
      </c>
      <c r="L187" s="66" t="s">
        <v>23</v>
      </c>
      <c r="M187" s="134">
        <f>F187*'Table 2'!D187</f>
        <v>7.68</v>
      </c>
      <c r="N187" s="70">
        <f t="shared" si="353"/>
        <v>-1.6019138738895614E-2</v>
      </c>
      <c r="O187" s="15">
        <f t="shared" ref="O187" si="535">IF(D187="","",AVERAGE(K187:K191))</f>
        <v>476.2569379386</v>
      </c>
      <c r="P187" s="15">
        <f t="shared" ref="P187" si="536">IF(D187="","",_xlfn.STDEV.S(K187:K191))</f>
        <v>10.641619929010748</v>
      </c>
      <c r="Q187" s="10">
        <f t="shared" si="356"/>
        <v>2.234428326665697E-2</v>
      </c>
      <c r="R187" s="165">
        <f t="shared" si="440"/>
        <v>0.9372554239487999</v>
      </c>
      <c r="S187" s="59" t="s">
        <v>23</v>
      </c>
      <c r="T187" s="53">
        <f t="shared" si="357"/>
        <v>1.5359999999999999E-2</v>
      </c>
    </row>
    <row r="188" spans="1:20" s="139" customFormat="1" ht="16" x14ac:dyDescent="0.2">
      <c r="A188" s="30" t="str">
        <f t="shared" ref="A188" si="537">IF(A187="","",A187)</f>
        <v>CIP0021</v>
      </c>
      <c r="B188" s="30" t="s">
        <v>174</v>
      </c>
      <c r="C188" s="30" t="str">
        <f>'Table 1'!$I$24</f>
        <v>SLE</v>
      </c>
      <c r="D188" s="170">
        <v>0.61038599999999998</v>
      </c>
      <c r="E188" s="68" t="s">
        <v>23</v>
      </c>
      <c r="F188" s="80">
        <v>0.01</v>
      </c>
      <c r="G188" s="71">
        <f t="shared" si="351"/>
        <v>-5.7884074722883549E-3</v>
      </c>
      <c r="H188" s="77">
        <f t="shared" ref="H188:H191" si="538">AVERAGE($D$187:$D$191)</f>
        <v>0.61393973333999996</v>
      </c>
      <c r="I188" s="94">
        <f t="shared" ref="I188:I191" si="539">_xlfn.STDEV.S($D$187:$D$191)</f>
        <v>3.9374605192855393E-3</v>
      </c>
      <c r="J188" s="77">
        <f t="shared" si="352"/>
        <v>6.4134316537303717E-3</v>
      </c>
      <c r="K188" s="132">
        <f>D188*'Table 2'!D188</f>
        <v>484.64648399999999</v>
      </c>
      <c r="L188" s="68" t="s">
        <v>23</v>
      </c>
      <c r="M188" s="135">
        <f>F188*'Table 2'!D188</f>
        <v>7.94</v>
      </c>
      <c r="N188" s="71">
        <f t="shared" si="353"/>
        <v>1.7615588127099537E-2</v>
      </c>
      <c r="O188" s="14">
        <f t="shared" ref="O188" si="540">IF(D188="","",AVERAGE(K187:K191))</f>
        <v>476.2569379386</v>
      </c>
      <c r="P188" s="73">
        <f t="shared" ref="P188" si="541">IF(D188="","",_xlfn.STDEV.S(K187:K191))</f>
        <v>10.641619929010748</v>
      </c>
      <c r="Q188" s="9">
        <f t="shared" si="356"/>
        <v>2.234428326665697E-2</v>
      </c>
      <c r="R188" s="164">
        <f t="shared" si="440"/>
        <v>0.96929296799999998</v>
      </c>
      <c r="S188" s="58" t="s">
        <v>23</v>
      </c>
      <c r="T188" s="52">
        <f t="shared" si="357"/>
        <v>1.5880000000000002E-2</v>
      </c>
    </row>
    <row r="189" spans="1:20" s="139" customFormat="1" ht="16" x14ac:dyDescent="0.2">
      <c r="A189" s="30" t="str">
        <f t="shared" ref="A189" si="542">IF(A187="","",A187)</f>
        <v>CIP0021</v>
      </c>
      <c r="B189" s="30" t="s">
        <v>174</v>
      </c>
      <c r="C189" s="30" t="str">
        <f>'Table 1'!$I$24</f>
        <v>SLE</v>
      </c>
      <c r="D189" s="170">
        <v>0.61919900000000005</v>
      </c>
      <c r="E189" s="68" t="s">
        <v>23</v>
      </c>
      <c r="F189" s="80">
        <v>0</v>
      </c>
      <c r="G189" s="71">
        <f t="shared" si="351"/>
        <v>8.5664217094864447E-3</v>
      </c>
      <c r="H189" s="77">
        <f t="shared" si="538"/>
        <v>0.61393973333999996</v>
      </c>
      <c r="I189" s="94">
        <f t="shared" si="539"/>
        <v>3.9374605192855393E-3</v>
      </c>
      <c r="J189" s="77">
        <f t="shared" si="352"/>
        <v>6.4134316537303717E-3</v>
      </c>
      <c r="K189" s="132">
        <f>D189*'Table 2'!D189</f>
        <v>469.97204100000005</v>
      </c>
      <c r="L189" s="68" t="s">
        <v>23</v>
      </c>
      <c r="M189" s="135">
        <f>F189*'Table 2'!D189</f>
        <v>0</v>
      </c>
      <c r="N189" s="71">
        <f t="shared" si="353"/>
        <v>-1.3196441748025974E-2</v>
      </c>
      <c r="O189" s="14">
        <f t="shared" ref="O189" si="543">IF(D189="","",AVERAGE(K187:K191))</f>
        <v>476.2569379386</v>
      </c>
      <c r="P189" s="73">
        <f t="shared" ref="P189" si="544">IF(D189="","",_xlfn.STDEV.S(K187:K191))</f>
        <v>10.641619929010748</v>
      </c>
      <c r="Q189" s="9">
        <f t="shared" si="356"/>
        <v>2.234428326665697E-2</v>
      </c>
      <c r="R189" s="164">
        <f t="shared" si="440"/>
        <v>0.93994408200000013</v>
      </c>
      <c r="S189" s="58" t="s">
        <v>23</v>
      </c>
      <c r="T189" s="52">
        <f t="shared" si="357"/>
        <v>0</v>
      </c>
    </row>
    <row r="190" spans="1:20" s="139" customFormat="1" ht="16" x14ac:dyDescent="0.2">
      <c r="A190" s="30" t="str">
        <f t="shared" ref="A190" si="545">IF(A187="","",A187)</f>
        <v>CIP0021</v>
      </c>
      <c r="B190" s="30" t="s">
        <v>174</v>
      </c>
      <c r="C190" s="30" t="str">
        <f>'Table 1'!$I$24</f>
        <v>SLE</v>
      </c>
      <c r="D190" s="170">
        <v>0.61328766670000001</v>
      </c>
      <c r="E190" s="68" t="s">
        <v>23</v>
      </c>
      <c r="F190" s="80">
        <v>0</v>
      </c>
      <c r="G190" s="71">
        <f t="shared" si="351"/>
        <v>-1.0621020347592227E-3</v>
      </c>
      <c r="H190" s="77">
        <f t="shared" si="538"/>
        <v>0.61393973333999996</v>
      </c>
      <c r="I190" s="94">
        <f t="shared" si="539"/>
        <v>3.9374605192855393E-3</v>
      </c>
      <c r="J190" s="77">
        <f t="shared" si="352"/>
        <v>6.4134316537303717E-3</v>
      </c>
      <c r="K190" s="132">
        <f>D190*'Table 2'!D190</f>
        <v>490.63013336</v>
      </c>
      <c r="L190" s="68" t="s">
        <v>23</v>
      </c>
      <c r="M190" s="135">
        <f>F190*'Table 2'!D190</f>
        <v>0</v>
      </c>
      <c r="N190" s="71">
        <f t="shared" si="353"/>
        <v>3.0179498242297563E-2</v>
      </c>
      <c r="O190" s="14">
        <f t="shared" ref="O190" si="546">IF(D190="","",AVERAGE(K187:K191))</f>
        <v>476.2569379386</v>
      </c>
      <c r="P190" s="73">
        <f t="shared" ref="P190" si="547">IF(D190="","",_xlfn.STDEV.S(K187:K191))</f>
        <v>10.641619929010748</v>
      </c>
      <c r="Q190" s="9">
        <f t="shared" si="356"/>
        <v>2.234428326665697E-2</v>
      </c>
      <c r="R190" s="164">
        <f t="shared" si="440"/>
        <v>0.98126026672</v>
      </c>
      <c r="S190" s="58" t="s">
        <v>23</v>
      </c>
      <c r="T190" s="52">
        <f t="shared" si="357"/>
        <v>0</v>
      </c>
    </row>
    <row r="191" spans="1:20" s="139" customFormat="1" ht="17" thickBot="1" x14ac:dyDescent="0.25">
      <c r="A191" s="29" t="str">
        <f t="shared" ref="A191" si="548">IF(A187="","",A187)</f>
        <v>CIP0021</v>
      </c>
      <c r="B191" s="29" t="s">
        <v>174</v>
      </c>
      <c r="C191" s="29" t="str">
        <f>'Table 1'!$I$24</f>
        <v>SLE</v>
      </c>
      <c r="D191" s="171">
        <v>0.61663366669999997</v>
      </c>
      <c r="E191" s="67" t="s">
        <v>23</v>
      </c>
      <c r="F191" s="81">
        <v>0.01</v>
      </c>
      <c r="G191" s="72">
        <f t="shared" si="351"/>
        <v>4.387944310664302E-3</v>
      </c>
      <c r="H191" s="78">
        <f t="shared" si="538"/>
        <v>0.61393973333999996</v>
      </c>
      <c r="I191" s="93">
        <f t="shared" si="539"/>
        <v>3.9374605192855393E-3</v>
      </c>
      <c r="J191" s="78">
        <f t="shared" si="352"/>
        <v>6.4134316537303717E-3</v>
      </c>
      <c r="K191" s="133">
        <f>D191*'Table 2'!D191</f>
        <v>467.40831935859995</v>
      </c>
      <c r="L191" s="67" t="s">
        <v>23</v>
      </c>
      <c r="M191" s="136">
        <f>F191*'Table 2'!D191</f>
        <v>7.58</v>
      </c>
      <c r="N191" s="72">
        <f t="shared" si="353"/>
        <v>-1.857950588247563E-2</v>
      </c>
      <c r="O191" s="13">
        <f t="shared" ref="O191" si="549">IF(D191="","",AVERAGE(K187:K191))</f>
        <v>476.2569379386</v>
      </c>
      <c r="P191" s="74">
        <f t="shared" ref="P191" si="550">IF(D191="","",_xlfn.STDEV.S(K187:K191))</f>
        <v>10.641619929010748</v>
      </c>
      <c r="Q191" s="8">
        <f t="shared" si="356"/>
        <v>2.234428326665697E-2</v>
      </c>
      <c r="R191" s="166">
        <f t="shared" si="440"/>
        <v>0.93481663871719989</v>
      </c>
      <c r="S191" s="57" t="s">
        <v>23</v>
      </c>
      <c r="T191" s="51">
        <f t="shared" si="357"/>
        <v>1.516E-2</v>
      </c>
    </row>
    <row r="192" spans="1:20" s="139" customFormat="1" ht="16" x14ac:dyDescent="0.2">
      <c r="A192" s="113" t="s">
        <v>122</v>
      </c>
      <c r="B192" s="113"/>
      <c r="C192" s="31" t="str">
        <f>'Table 1'!$I$25</f>
        <v>SLE</v>
      </c>
      <c r="D192" s="170">
        <v>0.60843400000000003</v>
      </c>
      <c r="E192" s="66" t="s">
        <v>23</v>
      </c>
      <c r="F192" s="79">
        <v>0</v>
      </c>
      <c r="G192" s="70">
        <f t="shared" si="351"/>
        <v>-4.0531875391596932E-3</v>
      </c>
      <c r="H192" s="76">
        <f>AVERAGE($D$192:$D$196)</f>
        <v>0.61091013334000011</v>
      </c>
      <c r="I192" s="76">
        <f>_xlfn.STDEV.S($D$192:$D$196)</f>
        <v>2.9663618434620609E-3</v>
      </c>
      <c r="J192" s="76">
        <f t="shared" si="352"/>
        <v>4.8556435416191425E-3</v>
      </c>
      <c r="K192" s="131">
        <f>D192*'Table 2'!D192</f>
        <v>479.44599200000005</v>
      </c>
      <c r="L192" s="66" t="s">
        <v>23</v>
      </c>
      <c r="M192" s="134">
        <f>F192*'Table 2'!D192</f>
        <v>0</v>
      </c>
      <c r="N192" s="70">
        <f t="shared" si="353"/>
        <v>1.0064000590743326E-2</v>
      </c>
      <c r="O192" s="15">
        <f t="shared" ref="O192" si="551">IF(D192="","",AVERAGE(K192:K196))</f>
        <v>474.66892367175996</v>
      </c>
      <c r="P192" s="15">
        <f t="shared" ref="P192" si="552">IF(D192="","",_xlfn.STDEV.S(K192:K196))</f>
        <v>5.4882677019872519</v>
      </c>
      <c r="Q192" s="10">
        <f t="shared" si="356"/>
        <v>1.1562306753796388E-2</v>
      </c>
      <c r="R192" s="165">
        <f t="shared" si="440"/>
        <v>0.95889198400000009</v>
      </c>
      <c r="S192" s="59" t="s">
        <v>23</v>
      </c>
      <c r="T192" s="53">
        <f t="shared" si="357"/>
        <v>0</v>
      </c>
    </row>
    <row r="193" spans="1:20" s="139" customFormat="1" ht="16" x14ac:dyDescent="0.2">
      <c r="A193" s="30" t="str">
        <f t="shared" ref="A193" si="553">IF(A192="","",A192)</f>
        <v>CIP0022</v>
      </c>
      <c r="B193" s="30"/>
      <c r="C193" s="30" t="str">
        <f>'Table 1'!$I$25</f>
        <v>SLE</v>
      </c>
      <c r="D193" s="170">
        <v>0.61017299999999997</v>
      </c>
      <c r="E193" s="68" t="s">
        <v>23</v>
      </c>
      <c r="F193" s="80">
        <v>0</v>
      </c>
      <c r="G193" s="71">
        <f t="shared" si="351"/>
        <v>-1.2066150154852494E-3</v>
      </c>
      <c r="H193" s="77">
        <f t="shared" ref="H193:H196" si="554">AVERAGE($D$192:$D$196)</f>
        <v>0.61091013334000011</v>
      </c>
      <c r="I193" s="94">
        <f t="shared" ref="I193:I196" si="555">_xlfn.STDEV.S($D$192:$D$196)</f>
        <v>2.9663618434620609E-3</v>
      </c>
      <c r="J193" s="77">
        <f t="shared" si="352"/>
        <v>4.8556435416191425E-3</v>
      </c>
      <c r="K193" s="132">
        <f>D193*'Table 2'!D193</f>
        <v>478.98580499999997</v>
      </c>
      <c r="L193" s="68" t="s">
        <v>23</v>
      </c>
      <c r="M193" s="135">
        <f>F193*'Table 2'!D193</f>
        <v>0</v>
      </c>
      <c r="N193" s="71">
        <f t="shared" si="353"/>
        <v>9.0945101163294132E-3</v>
      </c>
      <c r="O193" s="14">
        <f t="shared" ref="O193" si="556">IF(D193="","",AVERAGE(K192:K196))</f>
        <v>474.66892367175996</v>
      </c>
      <c r="P193" s="73">
        <f t="shared" ref="P193" si="557">IF(D193="","",_xlfn.STDEV.S(K192:K196))</f>
        <v>5.4882677019872519</v>
      </c>
      <c r="Q193" s="9">
        <f t="shared" si="356"/>
        <v>1.1562306753796388E-2</v>
      </c>
      <c r="R193" s="164">
        <f t="shared" si="440"/>
        <v>0.95797160999999997</v>
      </c>
      <c r="S193" s="58" t="s">
        <v>23</v>
      </c>
      <c r="T193" s="52">
        <f t="shared" si="357"/>
        <v>0</v>
      </c>
    </row>
    <row r="194" spans="1:20" s="139" customFormat="1" ht="16" x14ac:dyDescent="0.2">
      <c r="A194" s="30" t="str">
        <f t="shared" ref="A194" si="558">IF(A192="","",A192)</f>
        <v>CIP0022</v>
      </c>
      <c r="B194" s="30"/>
      <c r="C194" s="30" t="str">
        <f>'Table 1'!$I$25</f>
        <v>SLE</v>
      </c>
      <c r="D194" s="170">
        <v>0.61075766669999998</v>
      </c>
      <c r="E194" s="68" t="s">
        <v>23</v>
      </c>
      <c r="F194" s="80">
        <v>0.01</v>
      </c>
      <c r="G194" s="71">
        <f t="shared" si="351"/>
        <v>-2.4957294318650859E-4</v>
      </c>
      <c r="H194" s="77">
        <f t="shared" si="554"/>
        <v>0.61091013334000011</v>
      </c>
      <c r="I194" s="94">
        <f t="shared" si="555"/>
        <v>2.9663618434620609E-3</v>
      </c>
      <c r="J194" s="77">
        <f t="shared" si="352"/>
        <v>4.8556435416191425E-3</v>
      </c>
      <c r="K194" s="132">
        <f>D194*'Table 2'!D194</f>
        <v>466.61885735879997</v>
      </c>
      <c r="L194" s="68" t="s">
        <v>23</v>
      </c>
      <c r="M194" s="135">
        <f>F194*'Table 2'!D194</f>
        <v>7.6400000000000006</v>
      </c>
      <c r="N194" s="71">
        <f t="shared" si="353"/>
        <v>-1.6959328726830061E-2</v>
      </c>
      <c r="O194" s="14">
        <f t="shared" ref="O194" si="559">IF(D194="","",AVERAGE(K192:K196))</f>
        <v>474.66892367175996</v>
      </c>
      <c r="P194" s="73">
        <f t="shared" ref="P194" si="560">IF(D194="","",_xlfn.STDEV.S(K192:K196))</f>
        <v>5.4882677019872519</v>
      </c>
      <c r="Q194" s="9">
        <f t="shared" si="356"/>
        <v>1.1562306753796388E-2</v>
      </c>
      <c r="R194" s="164">
        <f t="shared" si="440"/>
        <v>0.93323771471759998</v>
      </c>
      <c r="S194" s="58" t="s">
        <v>23</v>
      </c>
      <c r="T194" s="52">
        <f t="shared" si="357"/>
        <v>1.5280000000000002E-2</v>
      </c>
    </row>
    <row r="195" spans="1:20" s="139" customFormat="1" ht="16" x14ac:dyDescent="0.2">
      <c r="A195" s="30" t="str">
        <f t="shared" ref="A195" si="561">IF(A192="","",A192)</f>
        <v>CIP0022</v>
      </c>
      <c r="B195" s="30"/>
      <c r="C195" s="30" t="str">
        <f>'Table 1'!$I$25</f>
        <v>SLE</v>
      </c>
      <c r="D195" s="170">
        <v>0.61597199999999996</v>
      </c>
      <c r="E195" s="68" t="s">
        <v>23</v>
      </c>
      <c r="F195" s="80">
        <v>0.01</v>
      </c>
      <c r="G195" s="71">
        <f t="shared" ref="G195:G258" si="562">(D195-H195)/H195</f>
        <v>8.2857795013570237E-3</v>
      </c>
      <c r="H195" s="77">
        <f t="shared" si="554"/>
        <v>0.61091013334000011</v>
      </c>
      <c r="I195" s="94">
        <f t="shared" si="555"/>
        <v>2.9663618434620609E-3</v>
      </c>
      <c r="J195" s="77">
        <f t="shared" ref="J195:J258" si="563">I195/H195</f>
        <v>4.8556435416191425E-3</v>
      </c>
      <c r="K195" s="132">
        <f>D195*'Table 2'!D195</f>
        <v>476.76232799999997</v>
      </c>
      <c r="L195" s="68" t="s">
        <v>23</v>
      </c>
      <c r="M195" s="135">
        <f>F195*'Table 2'!D195</f>
        <v>7.74</v>
      </c>
      <c r="N195" s="71">
        <f t="shared" ref="N195:N258" si="564">(K195-O195)/O195</f>
        <v>4.4102409571005119E-3</v>
      </c>
      <c r="O195" s="14">
        <f t="shared" ref="O195" si="565">IF(D195="","",AVERAGE(K192:K196))</f>
        <v>474.66892367175996</v>
      </c>
      <c r="P195" s="73">
        <f t="shared" ref="P195" si="566">IF(D195="","",_xlfn.STDEV.S(K192:K196))</f>
        <v>5.4882677019872519</v>
      </c>
      <c r="Q195" s="9">
        <f t="shared" ref="Q195:Q258" si="567">P195/O195</f>
        <v>1.1562306753796388E-2</v>
      </c>
      <c r="R195" s="164">
        <f t="shared" si="440"/>
        <v>0.95352465599999991</v>
      </c>
      <c r="S195" s="58" t="s">
        <v>23</v>
      </c>
      <c r="T195" s="52">
        <f t="shared" ref="T195:T258" si="568">M195/500</f>
        <v>1.5480000000000001E-2</v>
      </c>
    </row>
    <row r="196" spans="1:20" s="139" customFormat="1" ht="17" thickBot="1" x14ac:dyDescent="0.25">
      <c r="A196" s="29" t="str">
        <f t="shared" ref="A196" si="569">IF(A192="","",A192)</f>
        <v>CIP0022</v>
      </c>
      <c r="B196" s="29"/>
      <c r="C196" s="29" t="str">
        <f>'Table 1'!$I$25</f>
        <v>SLE</v>
      </c>
      <c r="D196" s="171">
        <v>0.60921400000000003</v>
      </c>
      <c r="E196" s="67" t="s">
        <v>23</v>
      </c>
      <c r="F196" s="81">
        <v>0</v>
      </c>
      <c r="G196" s="72">
        <f t="shared" si="562"/>
        <v>-2.7764040035264804E-3</v>
      </c>
      <c r="H196" s="78">
        <f t="shared" si="554"/>
        <v>0.61091013334000011</v>
      </c>
      <c r="I196" s="93">
        <f t="shared" si="555"/>
        <v>2.9663618434620609E-3</v>
      </c>
      <c r="J196" s="78">
        <f t="shared" si="563"/>
        <v>4.8556435416191425E-3</v>
      </c>
      <c r="K196" s="133">
        <f>D196*'Table 2'!D196</f>
        <v>471.53163600000005</v>
      </c>
      <c r="L196" s="67" t="s">
        <v>23</v>
      </c>
      <c r="M196" s="136">
        <f>F196*'Table 2'!D196</f>
        <v>0</v>
      </c>
      <c r="N196" s="72">
        <f t="shared" si="564"/>
        <v>-6.6094229373427115E-3</v>
      </c>
      <c r="O196" s="13">
        <f t="shared" ref="O196" si="570">IF(D196="","",AVERAGE(K192:K196))</f>
        <v>474.66892367175996</v>
      </c>
      <c r="P196" s="74">
        <f t="shared" ref="P196" si="571">IF(D196="","",_xlfn.STDEV.S(K192:K196))</f>
        <v>5.4882677019872519</v>
      </c>
      <c r="Q196" s="8">
        <f t="shared" si="567"/>
        <v>1.1562306753796388E-2</v>
      </c>
      <c r="R196" s="166">
        <f t="shared" si="440"/>
        <v>0.94306327200000006</v>
      </c>
      <c r="S196" s="57" t="s">
        <v>23</v>
      </c>
      <c r="T196" s="51">
        <f t="shared" si="568"/>
        <v>0</v>
      </c>
    </row>
    <row r="197" spans="1:20" s="139" customFormat="1" ht="16" x14ac:dyDescent="0.2">
      <c r="A197" s="113" t="s">
        <v>123</v>
      </c>
      <c r="B197" s="113"/>
      <c r="C197" s="31" t="str">
        <f>'Table 1'!$I$26</f>
        <v>SLE</v>
      </c>
      <c r="D197" s="170">
        <v>0.63122266670000005</v>
      </c>
      <c r="E197" s="66" t="s">
        <v>23</v>
      </c>
      <c r="F197" s="79">
        <v>0</v>
      </c>
      <c r="G197" s="70">
        <f t="shared" si="562"/>
        <v>5.8615785615579348E-3</v>
      </c>
      <c r="H197" s="76">
        <f>AVERAGE($D$197:$D$201)</f>
        <v>0.62754426667999996</v>
      </c>
      <c r="I197" s="76">
        <f>_xlfn.STDEV.S($D$197:$D$201)</f>
        <v>5.7359531574003673E-3</v>
      </c>
      <c r="J197" s="76">
        <f t="shared" si="563"/>
        <v>9.1403164078706634E-3</v>
      </c>
      <c r="K197" s="131">
        <f>D197*'Table 2'!D197</f>
        <v>478.46678135860003</v>
      </c>
      <c r="L197" s="66" t="s">
        <v>23</v>
      </c>
      <c r="M197" s="134">
        <f>F197*'Table 2'!D197</f>
        <v>0</v>
      </c>
      <c r="N197" s="70">
        <f t="shared" si="564"/>
        <v>1.3022050832037771E-2</v>
      </c>
      <c r="O197" s="15">
        <f t="shared" ref="O197" si="572">IF(D197="","",AVERAGE(K197:K201))</f>
        <v>472.31625507620004</v>
      </c>
      <c r="P197" s="15">
        <f t="shared" ref="P197" si="573">IF(D197="","",_xlfn.STDEV.S(K197:K201))</f>
        <v>13.197404389916585</v>
      </c>
      <c r="Q197" s="10">
        <f t="shared" si="567"/>
        <v>2.7941880568534343E-2</v>
      </c>
      <c r="R197" s="137">
        <f t="shared" si="440"/>
        <v>0.95693356271720009</v>
      </c>
      <c r="S197" s="59" t="s">
        <v>23</v>
      </c>
      <c r="T197" s="53">
        <f t="shared" si="568"/>
        <v>0</v>
      </c>
    </row>
    <row r="198" spans="1:20" s="139" customFormat="1" ht="16" x14ac:dyDescent="0.2">
      <c r="A198" s="30" t="str">
        <f t="shared" ref="A198" si="574">IF(A197="","",A197)</f>
        <v>CIP0023</v>
      </c>
      <c r="B198" s="30"/>
      <c r="C198" s="30" t="str">
        <f>'Table 1'!$I$26</f>
        <v>SLE</v>
      </c>
      <c r="D198" s="170">
        <v>0.62585266669999995</v>
      </c>
      <c r="E198" s="68" t="s">
        <v>23</v>
      </c>
      <c r="F198" s="80">
        <v>0</v>
      </c>
      <c r="G198" s="71">
        <f t="shared" si="562"/>
        <v>-2.6955867017148631E-3</v>
      </c>
      <c r="H198" s="77">
        <f t="shared" ref="H198:H201" si="575">AVERAGE($D$197:$D$201)</f>
        <v>0.62754426667999996</v>
      </c>
      <c r="I198" s="94">
        <f t="shared" ref="I198:I201" si="576">_xlfn.STDEV.S($D$197:$D$201)</f>
        <v>5.7359531574003673E-3</v>
      </c>
      <c r="J198" s="77">
        <f t="shared" si="563"/>
        <v>9.1403164078706634E-3</v>
      </c>
      <c r="K198" s="132">
        <f>D198*'Table 2'!D198</f>
        <v>466.26023669149998</v>
      </c>
      <c r="L198" s="68" t="s">
        <v>23</v>
      </c>
      <c r="M198" s="135">
        <f>F198*'Table 2'!D198</f>
        <v>0</v>
      </c>
      <c r="N198" s="71">
        <f t="shared" si="564"/>
        <v>-1.2821956304940256E-2</v>
      </c>
      <c r="O198" s="14">
        <f t="shared" ref="O198" si="577">IF(D198="","",AVERAGE(K197:K201))</f>
        <v>472.31625507620004</v>
      </c>
      <c r="P198" s="73">
        <f t="shared" ref="P198" si="578">IF(D198="","",_xlfn.STDEV.S(K197:K201))</f>
        <v>13.197404389916585</v>
      </c>
      <c r="Q198" s="9">
        <f t="shared" si="567"/>
        <v>2.7941880568534343E-2</v>
      </c>
      <c r="R198" s="126">
        <f t="shared" si="440"/>
        <v>0.93252047338299993</v>
      </c>
      <c r="S198" s="58" t="s">
        <v>23</v>
      </c>
      <c r="T198" s="52">
        <f t="shared" si="568"/>
        <v>0</v>
      </c>
    </row>
    <row r="199" spans="1:20" s="139" customFormat="1" ht="16" x14ac:dyDescent="0.2">
      <c r="A199" s="30" t="str">
        <f t="shared" ref="A199" si="579">IF(A197="","",A197)</f>
        <v>CIP0023</v>
      </c>
      <c r="B199" s="30"/>
      <c r="C199" s="30" t="str">
        <f>'Table 1'!$I$26</f>
        <v>SLE</v>
      </c>
      <c r="D199" s="170">
        <v>0.62136933329999999</v>
      </c>
      <c r="E199" s="68" t="s">
        <v>23</v>
      </c>
      <c r="F199" s="80">
        <v>0</v>
      </c>
      <c r="G199" s="71">
        <f t="shared" si="562"/>
        <v>-9.8398371363796044E-3</v>
      </c>
      <c r="H199" s="77">
        <f t="shared" si="575"/>
        <v>0.62754426667999996</v>
      </c>
      <c r="I199" s="94">
        <f t="shared" si="576"/>
        <v>5.7359531574003673E-3</v>
      </c>
      <c r="J199" s="77">
        <f t="shared" si="563"/>
        <v>9.1403164078706634E-3</v>
      </c>
      <c r="K199" s="132">
        <f>D199*'Table 2'!D199</f>
        <v>490.26040397370002</v>
      </c>
      <c r="L199" s="68" t="s">
        <v>23</v>
      </c>
      <c r="M199" s="135">
        <f>F199*'Table 2'!D199</f>
        <v>0</v>
      </c>
      <c r="N199" s="71">
        <f t="shared" si="564"/>
        <v>3.7991808887892303E-2</v>
      </c>
      <c r="O199" s="14">
        <f t="shared" ref="O199" si="580">IF(D199="","",AVERAGE(K197:K201))</f>
        <v>472.31625507620004</v>
      </c>
      <c r="P199" s="73">
        <f t="shared" ref="P199" si="581">IF(D199="","",_xlfn.STDEV.S(K197:K201))</f>
        <v>13.197404389916585</v>
      </c>
      <c r="Q199" s="9">
        <f t="shared" si="567"/>
        <v>2.7941880568534343E-2</v>
      </c>
      <c r="R199" s="126">
        <f t="shared" si="440"/>
        <v>0.98052080794740004</v>
      </c>
      <c r="S199" s="58" t="s">
        <v>23</v>
      </c>
      <c r="T199" s="52">
        <f t="shared" si="568"/>
        <v>0</v>
      </c>
    </row>
    <row r="200" spans="1:20" s="139" customFormat="1" ht="16" x14ac:dyDescent="0.2">
      <c r="A200" s="30" t="str">
        <f t="shared" ref="A200" si="582">IF(A197="","",A197)</f>
        <v>CIP0023</v>
      </c>
      <c r="B200" s="30"/>
      <c r="C200" s="30" t="str">
        <f>'Table 1'!$I$26</f>
        <v>SLE</v>
      </c>
      <c r="D200" s="170">
        <v>0.63548266669999998</v>
      </c>
      <c r="E200" s="68" t="s">
        <v>23</v>
      </c>
      <c r="F200" s="80">
        <v>0</v>
      </c>
      <c r="G200" s="71">
        <f t="shared" si="562"/>
        <v>1.264994430113724E-2</v>
      </c>
      <c r="H200" s="77">
        <f t="shared" si="575"/>
        <v>0.62754426667999996</v>
      </c>
      <c r="I200" s="94">
        <f t="shared" si="576"/>
        <v>5.7359531574003673E-3</v>
      </c>
      <c r="J200" s="77">
        <f t="shared" si="563"/>
        <v>9.1403164078706634E-3</v>
      </c>
      <c r="K200" s="132">
        <f>D200*'Table 2'!D200</f>
        <v>455.00558935719999</v>
      </c>
      <c r="L200" s="68" t="s">
        <v>23</v>
      </c>
      <c r="M200" s="135">
        <f>F200*'Table 2'!D200</f>
        <v>0</v>
      </c>
      <c r="N200" s="71">
        <f t="shared" si="564"/>
        <v>-3.6650582174452724E-2</v>
      </c>
      <c r="O200" s="14">
        <f t="shared" ref="O200" si="583">IF(D200="","",AVERAGE(K197:K201))</f>
        <v>472.31625507620004</v>
      </c>
      <c r="P200" s="73">
        <f t="shared" ref="P200" si="584">IF(D200="","",_xlfn.STDEV.S(K197:K201))</f>
        <v>13.197404389916585</v>
      </c>
      <c r="Q200" s="9">
        <f t="shared" si="567"/>
        <v>2.7941880568534343E-2</v>
      </c>
      <c r="R200" s="126">
        <f t="shared" si="440"/>
        <v>0.91001117871439996</v>
      </c>
      <c r="S200" s="58" t="s">
        <v>23</v>
      </c>
      <c r="T200" s="52">
        <f t="shared" si="568"/>
        <v>0</v>
      </c>
    </row>
    <row r="201" spans="1:20" s="139" customFormat="1" ht="17" thickBot="1" x14ac:dyDescent="0.25">
      <c r="A201" s="29" t="str">
        <f t="shared" ref="A201" si="585">IF(A197="","",A197)</f>
        <v>CIP0023</v>
      </c>
      <c r="B201" s="29"/>
      <c r="C201" s="29" t="str">
        <f>'Table 1'!$I$26</f>
        <v>SLE</v>
      </c>
      <c r="D201" s="171">
        <v>0.62379399999999996</v>
      </c>
      <c r="E201" s="67" t="s">
        <v>23</v>
      </c>
      <c r="F201" s="81">
        <v>0.01</v>
      </c>
      <c r="G201" s="72">
        <f t="shared" si="562"/>
        <v>-5.9760990246005303E-3</v>
      </c>
      <c r="H201" s="78">
        <f t="shared" si="575"/>
        <v>0.62754426667999996</v>
      </c>
      <c r="I201" s="93">
        <f t="shared" si="576"/>
        <v>5.7359531574003673E-3</v>
      </c>
      <c r="J201" s="78">
        <f t="shared" si="563"/>
        <v>9.1403164078706634E-3</v>
      </c>
      <c r="K201" s="133">
        <f>D201*'Table 2'!D201</f>
        <v>471.58826399999998</v>
      </c>
      <c r="L201" s="67" t="s">
        <v>23</v>
      </c>
      <c r="M201" s="136">
        <f>F201*'Table 2'!D201</f>
        <v>7.5600000000000005</v>
      </c>
      <c r="N201" s="72">
        <f t="shared" si="564"/>
        <v>-1.5413212405374587E-3</v>
      </c>
      <c r="O201" s="13">
        <f t="shared" ref="O201" si="586">IF(D201="","",AVERAGE(K197:K201))</f>
        <v>472.31625507620004</v>
      </c>
      <c r="P201" s="74">
        <f t="shared" ref="P201" si="587">IF(D201="","",_xlfn.STDEV.S(K197:K201))</f>
        <v>13.197404389916585</v>
      </c>
      <c r="Q201" s="8">
        <f t="shared" si="567"/>
        <v>2.7941880568534343E-2</v>
      </c>
      <c r="R201" s="127">
        <f t="shared" si="440"/>
        <v>0.94317652799999996</v>
      </c>
      <c r="S201" s="57" t="s">
        <v>23</v>
      </c>
      <c r="T201" s="51">
        <f t="shared" si="568"/>
        <v>1.5120000000000001E-2</v>
      </c>
    </row>
    <row r="202" spans="1:20" s="139" customFormat="1" ht="16" x14ac:dyDescent="0.2">
      <c r="A202" s="113" t="s">
        <v>127</v>
      </c>
      <c r="B202" s="113"/>
      <c r="C202" s="31" t="str">
        <f>'Table 1'!$I$27</f>
        <v>GHA</v>
      </c>
      <c r="D202" s="170">
        <v>0.63640099999999999</v>
      </c>
      <c r="E202" s="66" t="s">
        <v>23</v>
      </c>
      <c r="F202" s="79">
        <v>0</v>
      </c>
      <c r="G202" s="70">
        <f t="shared" si="562"/>
        <v>5.5004877344985601E-3</v>
      </c>
      <c r="H202" s="76">
        <f>AVERAGE($D$202:$D$206)</f>
        <v>0.63291963332000001</v>
      </c>
      <c r="I202" s="76">
        <f>_xlfn.STDEV.S($D$202:$D$206)</f>
        <v>4.6208141510535386E-3</v>
      </c>
      <c r="J202" s="76">
        <f t="shared" si="563"/>
        <v>7.3007912976485049E-3</v>
      </c>
      <c r="K202" s="131">
        <f>D202*'Table 2'!D202</f>
        <v>489.39236899999997</v>
      </c>
      <c r="L202" s="66" t="s">
        <v>23</v>
      </c>
      <c r="M202" s="134">
        <f>F202*'Table 2'!D202</f>
        <v>0</v>
      </c>
      <c r="N202" s="70">
        <f t="shared" si="564"/>
        <v>5.2388631611029243E-3</v>
      </c>
      <c r="O202" s="15">
        <f t="shared" ref="O202" si="588">IF(D202="","",AVERAGE(K202:K206))</f>
        <v>486.84187105643997</v>
      </c>
      <c r="P202" s="15">
        <f t="shared" ref="P202" si="589">IF(D202="","",_xlfn.STDEV.S(K202:K206))</f>
        <v>4.4209203934033363</v>
      </c>
      <c r="Q202" s="10">
        <f t="shared" si="567"/>
        <v>9.0808138252570624E-3</v>
      </c>
      <c r="R202" s="137">
        <f t="shared" si="440"/>
        <v>0.97878473799999999</v>
      </c>
      <c r="S202" s="59" t="s">
        <v>23</v>
      </c>
      <c r="T202" s="53">
        <f t="shared" si="568"/>
        <v>0</v>
      </c>
    </row>
    <row r="203" spans="1:20" s="139" customFormat="1" ht="16" x14ac:dyDescent="0.2">
      <c r="A203" s="30" t="str">
        <f t="shared" ref="A203" si="590">IF(A202="","",A202)</f>
        <v>CIP0024</v>
      </c>
      <c r="B203" s="30"/>
      <c r="C203" s="30" t="str">
        <f>'Table 1'!$I$27</f>
        <v>GHA</v>
      </c>
      <c r="D203" s="170">
        <v>0.63919033329999997</v>
      </c>
      <c r="E203" s="68" t="s">
        <v>23</v>
      </c>
      <c r="F203" s="80">
        <v>0</v>
      </c>
      <c r="G203" s="71">
        <f t="shared" si="562"/>
        <v>9.907576965351517E-3</v>
      </c>
      <c r="H203" s="77">
        <f t="shared" ref="H203:H206" si="591">AVERAGE($D$202:$D$206)</f>
        <v>0.63291963332000001</v>
      </c>
      <c r="I203" s="94">
        <f t="shared" ref="I203:I206" si="592">_xlfn.STDEV.S($D$202:$D$206)</f>
        <v>4.6208141510535386E-3</v>
      </c>
      <c r="J203" s="77">
        <f t="shared" si="563"/>
        <v>7.3007912976485049E-3</v>
      </c>
      <c r="K203" s="132">
        <f>D203*'Table 2'!D203</f>
        <v>491.53736630769998</v>
      </c>
      <c r="L203" s="68" t="s">
        <v>23</v>
      </c>
      <c r="M203" s="135">
        <f>F203*'Table 2'!D203</f>
        <v>0</v>
      </c>
      <c r="N203" s="71">
        <f t="shared" si="564"/>
        <v>9.6448056965002926E-3</v>
      </c>
      <c r="O203" s="14">
        <f t="shared" ref="O203" si="593">IF(D203="","",AVERAGE(K202:K206))</f>
        <v>486.84187105643997</v>
      </c>
      <c r="P203" s="73">
        <f t="shared" ref="P203" si="594">IF(D203="","",_xlfn.STDEV.S(K202:K206))</f>
        <v>4.4209203934033363</v>
      </c>
      <c r="Q203" s="9">
        <f t="shared" si="567"/>
        <v>9.0808138252570624E-3</v>
      </c>
      <c r="R203" s="126">
        <f t="shared" si="440"/>
        <v>0.98307473261540002</v>
      </c>
      <c r="S203" s="58" t="s">
        <v>23</v>
      </c>
      <c r="T203" s="52">
        <f t="shared" si="568"/>
        <v>0</v>
      </c>
    </row>
    <row r="204" spans="1:20" s="139" customFormat="1" ht="16" x14ac:dyDescent="0.2">
      <c r="A204" s="30" t="str">
        <f t="shared" ref="A204" si="595">IF(A202="","",A202)</f>
        <v>CIP0024</v>
      </c>
      <c r="B204" s="30"/>
      <c r="C204" s="30" t="str">
        <f>'Table 1'!$I$27</f>
        <v>GHA</v>
      </c>
      <c r="D204" s="170">
        <v>0.62982749999999998</v>
      </c>
      <c r="E204" s="68" t="s">
        <v>23</v>
      </c>
      <c r="F204" s="80">
        <v>0.01</v>
      </c>
      <c r="G204" s="71">
        <f t="shared" si="562"/>
        <v>-4.8855070331443821E-3</v>
      </c>
      <c r="H204" s="77">
        <f t="shared" si="591"/>
        <v>0.63291963332000001</v>
      </c>
      <c r="I204" s="94">
        <f t="shared" si="592"/>
        <v>4.6208141510535386E-3</v>
      </c>
      <c r="J204" s="77">
        <f t="shared" si="563"/>
        <v>7.3007912976485049E-3</v>
      </c>
      <c r="K204" s="132">
        <f>D204*'Table 2'!D204</f>
        <v>488.74613999999997</v>
      </c>
      <c r="L204" s="68" t="s">
        <v>23</v>
      </c>
      <c r="M204" s="135">
        <f>F204*'Table 2'!D204</f>
        <v>7.76</v>
      </c>
      <c r="N204" s="71">
        <f t="shared" si="564"/>
        <v>3.9114732252338146E-3</v>
      </c>
      <c r="O204" s="14">
        <f t="shared" ref="O204" si="596">IF(D204="","",AVERAGE(K202:K206))</f>
        <v>486.84187105643997</v>
      </c>
      <c r="P204" s="73">
        <f t="shared" ref="P204" si="597">IF(D204="","",_xlfn.STDEV.S(K202:K206))</f>
        <v>4.4209203934033363</v>
      </c>
      <c r="Q204" s="9">
        <f t="shared" si="567"/>
        <v>9.0808138252570624E-3</v>
      </c>
      <c r="R204" s="126">
        <f t="shared" si="440"/>
        <v>0.97749227999999999</v>
      </c>
      <c r="S204" s="58" t="s">
        <v>23</v>
      </c>
      <c r="T204" s="52">
        <f t="shared" si="568"/>
        <v>1.5519999999999999E-2</v>
      </c>
    </row>
    <row r="205" spans="1:20" s="139" customFormat="1" ht="16" x14ac:dyDescent="0.2">
      <c r="A205" s="30" t="str">
        <f t="shared" ref="A205" si="598">IF(A202="","",A202)</f>
        <v>CIP0024</v>
      </c>
      <c r="B205" s="30"/>
      <c r="C205" s="30" t="str">
        <f>'Table 1'!$I$27</f>
        <v>GHA</v>
      </c>
      <c r="D205" s="170">
        <v>0.62853433329999997</v>
      </c>
      <c r="E205" s="68" t="s">
        <v>23</v>
      </c>
      <c r="F205" s="80">
        <v>0.01</v>
      </c>
      <c r="G205" s="71">
        <f t="shared" si="562"/>
        <v>-6.9286838156636214E-3</v>
      </c>
      <c r="H205" s="77">
        <f t="shared" si="591"/>
        <v>0.63291963332000001</v>
      </c>
      <c r="I205" s="94">
        <f t="shared" si="592"/>
        <v>4.6208141510535386E-3</v>
      </c>
      <c r="J205" s="77">
        <f t="shared" si="563"/>
        <v>7.3007912976485049E-3</v>
      </c>
      <c r="K205" s="132">
        <f>D205*'Table 2'!D205</f>
        <v>480.82876497449996</v>
      </c>
      <c r="L205" s="68" t="s">
        <v>23</v>
      </c>
      <c r="M205" s="135">
        <f>F205*'Table 2'!D205</f>
        <v>7.65</v>
      </c>
      <c r="N205" s="71">
        <f t="shared" si="564"/>
        <v>-1.2351250866922465E-2</v>
      </c>
      <c r="O205" s="14">
        <f t="shared" ref="O205" si="599">IF(D205="","",AVERAGE(K202:K206))</f>
        <v>486.84187105643997</v>
      </c>
      <c r="P205" s="73">
        <f t="shared" ref="P205" si="600">IF(D205="","",_xlfn.STDEV.S(K202:K206))</f>
        <v>4.4209203934033363</v>
      </c>
      <c r="Q205" s="9">
        <f t="shared" si="567"/>
        <v>9.0808138252570624E-3</v>
      </c>
      <c r="R205" s="126">
        <f t="shared" si="440"/>
        <v>0.96165752994899989</v>
      </c>
      <c r="S205" s="58" t="s">
        <v>23</v>
      </c>
      <c r="T205" s="52">
        <f t="shared" si="568"/>
        <v>1.5300000000000001E-2</v>
      </c>
    </row>
    <row r="206" spans="1:20" s="139" customFormat="1" ht="17" thickBot="1" x14ac:dyDescent="0.25">
      <c r="A206" s="29" t="str">
        <f t="shared" ref="A206" si="601">IF(A202="","",A202)</f>
        <v>CIP0024</v>
      </c>
      <c r="B206" s="29"/>
      <c r="C206" s="29" t="str">
        <f>'Table 1'!$I$27</f>
        <v>GHA</v>
      </c>
      <c r="D206" s="171">
        <v>0.63064500000000001</v>
      </c>
      <c r="E206" s="67" t="s">
        <v>23</v>
      </c>
      <c r="F206" s="81">
        <v>0.01</v>
      </c>
      <c r="G206" s="72">
        <f t="shared" si="562"/>
        <v>-3.5938738510422493E-3</v>
      </c>
      <c r="H206" s="78">
        <f t="shared" si="591"/>
        <v>0.63291963332000001</v>
      </c>
      <c r="I206" s="93">
        <f t="shared" si="592"/>
        <v>4.6208141510535386E-3</v>
      </c>
      <c r="J206" s="78">
        <f t="shared" si="563"/>
        <v>7.3007912976485049E-3</v>
      </c>
      <c r="K206" s="133">
        <f>D206*'Table 2'!D206</f>
        <v>483.70471500000002</v>
      </c>
      <c r="L206" s="67" t="s">
        <v>23</v>
      </c>
      <c r="M206" s="136">
        <f>F206*'Table 2'!D206</f>
        <v>7.67</v>
      </c>
      <c r="N206" s="72">
        <f t="shared" si="564"/>
        <v>-6.4438912159144497E-3</v>
      </c>
      <c r="O206" s="13">
        <f t="shared" ref="O206" si="602">IF(D206="","",AVERAGE(K202:K206))</f>
        <v>486.84187105643997</v>
      </c>
      <c r="P206" s="74">
        <f t="shared" ref="P206" si="603">IF(D206="","",_xlfn.STDEV.S(K202:K206))</f>
        <v>4.4209203934033363</v>
      </c>
      <c r="Q206" s="8">
        <f t="shared" si="567"/>
        <v>9.0808138252570624E-3</v>
      </c>
      <c r="R206" s="127">
        <f t="shared" si="440"/>
        <v>0.96740943000000001</v>
      </c>
      <c r="S206" s="57" t="s">
        <v>23</v>
      </c>
      <c r="T206" s="51">
        <f t="shared" si="568"/>
        <v>1.5339999999999999E-2</v>
      </c>
    </row>
    <row r="207" spans="1:20" s="139" customFormat="1" ht="16" x14ac:dyDescent="0.2">
      <c r="A207" s="113" t="s">
        <v>135</v>
      </c>
      <c r="B207" s="113"/>
      <c r="C207" s="31" t="str">
        <f>'Table 1'!$I$28</f>
        <v>GHA</v>
      </c>
      <c r="D207" s="170">
        <v>0.58450533329999999</v>
      </c>
      <c r="E207" s="66" t="s">
        <v>23</v>
      </c>
      <c r="F207" s="79">
        <v>0</v>
      </c>
      <c r="G207" s="70">
        <f t="shared" si="562"/>
        <v>3.6839759352419081E-3</v>
      </c>
      <c r="H207" s="76">
        <f>AVERAGE($D$207:$D$211)</f>
        <v>0.58235993332000002</v>
      </c>
      <c r="I207" s="76">
        <f>_xlfn.STDEV.S($D$207:$D$211)</f>
        <v>3.8844356966399761E-3</v>
      </c>
      <c r="J207" s="76">
        <f t="shared" si="563"/>
        <v>6.6701630287218329E-3</v>
      </c>
      <c r="K207" s="131">
        <f>D207*'Table 2'!D207</f>
        <v>550.60402396860002</v>
      </c>
      <c r="L207" s="66" t="s">
        <v>23</v>
      </c>
      <c r="M207" s="134">
        <f>F207*'Table 2'!D207</f>
        <v>0</v>
      </c>
      <c r="N207" s="70">
        <f t="shared" si="564"/>
        <v>-9.5470204585146722E-3</v>
      </c>
      <c r="O207" s="15">
        <f t="shared" ref="O207" si="604">IF(D207="","",AVERAGE(K207:K211))</f>
        <v>555.91132072063988</v>
      </c>
      <c r="P207" s="15">
        <f t="shared" ref="P207" si="605">IF(D207="","",_xlfn.STDEV.S(K207:K211))</f>
        <v>10.338757793007995</v>
      </c>
      <c r="Q207" s="10">
        <f t="shared" si="567"/>
        <v>1.859785438369134E-2</v>
      </c>
      <c r="R207" s="165">
        <f t="shared" si="440"/>
        <v>1.1012080479372</v>
      </c>
      <c r="S207" s="59" t="s">
        <v>23</v>
      </c>
      <c r="T207" s="53">
        <f t="shared" si="568"/>
        <v>0</v>
      </c>
    </row>
    <row r="208" spans="1:20" s="139" customFormat="1" ht="16" x14ac:dyDescent="0.2">
      <c r="A208" s="30" t="str">
        <f t="shared" ref="A208" si="606">IF(A207="","",A207)</f>
        <v>CIP0025</v>
      </c>
      <c r="B208" s="30"/>
      <c r="C208" s="30" t="str">
        <f>'Table 1'!$I$28</f>
        <v>GHA</v>
      </c>
      <c r="D208" s="170">
        <v>0.57948433330000004</v>
      </c>
      <c r="E208" s="68" t="s">
        <v>23</v>
      </c>
      <c r="F208" s="80">
        <v>0.01</v>
      </c>
      <c r="G208" s="71">
        <f t="shared" si="562"/>
        <v>-4.937839737027154E-3</v>
      </c>
      <c r="H208" s="77">
        <f t="shared" ref="H208:H211" si="607">AVERAGE($D$207:$D$211)</f>
        <v>0.58235993332000002</v>
      </c>
      <c r="I208" s="94">
        <f t="shared" ref="I208:I211" si="608">_xlfn.STDEV.S($D$207:$D$211)</f>
        <v>3.8844356966399761E-3</v>
      </c>
      <c r="J208" s="77">
        <f t="shared" si="563"/>
        <v>6.6701630287218329E-3</v>
      </c>
      <c r="K208" s="132">
        <f>D208*'Table 2'!D208</f>
        <v>569.05361530060009</v>
      </c>
      <c r="L208" s="68" t="s">
        <v>23</v>
      </c>
      <c r="M208" s="135">
        <f>F208*'Table 2'!D208</f>
        <v>9.82</v>
      </c>
      <c r="N208" s="71">
        <f t="shared" si="564"/>
        <v>2.3640991089952202E-2</v>
      </c>
      <c r="O208" s="14">
        <f t="shared" ref="O208" si="609">IF(D208="","",AVERAGE(K207:K211))</f>
        <v>555.91132072063988</v>
      </c>
      <c r="P208" s="73">
        <f t="shared" ref="P208" si="610">IF(D208="","",_xlfn.STDEV.S(K207:K211))</f>
        <v>10.338757793007995</v>
      </c>
      <c r="Q208" s="9">
        <f t="shared" si="567"/>
        <v>1.859785438369134E-2</v>
      </c>
      <c r="R208" s="164">
        <f t="shared" si="440"/>
        <v>1.1381072306012001</v>
      </c>
      <c r="S208" s="58" t="s">
        <v>23</v>
      </c>
      <c r="T208" s="52">
        <f t="shared" si="568"/>
        <v>1.9640000000000001E-2</v>
      </c>
    </row>
    <row r="209" spans="1:20" s="139" customFormat="1" ht="16" x14ac:dyDescent="0.2">
      <c r="A209" s="30" t="str">
        <f t="shared" ref="A209" si="611">IF(A207="","",A207)</f>
        <v>CIP0025</v>
      </c>
      <c r="B209" s="30"/>
      <c r="C209" s="30" t="str">
        <f>'Table 1'!$I$28</f>
        <v>GHA</v>
      </c>
      <c r="D209" s="170">
        <v>0.58819766669999995</v>
      </c>
      <c r="E209" s="68" t="s">
        <v>23</v>
      </c>
      <c r="F209" s="80">
        <v>0.01</v>
      </c>
      <c r="G209" s="71">
        <f t="shared" si="562"/>
        <v>1.0024270294007615E-2</v>
      </c>
      <c r="H209" s="77">
        <f t="shared" si="607"/>
        <v>0.58235993332000002</v>
      </c>
      <c r="I209" s="94">
        <f t="shared" si="608"/>
        <v>3.8844356966399761E-3</v>
      </c>
      <c r="J209" s="77">
        <f t="shared" si="563"/>
        <v>6.6701630287218329E-3</v>
      </c>
      <c r="K209" s="132">
        <f>D209*'Table 2'!D209</f>
        <v>562.31696936519995</v>
      </c>
      <c r="L209" s="68" t="s">
        <v>23</v>
      </c>
      <c r="M209" s="135">
        <f>F209*'Table 2'!D209</f>
        <v>9.56</v>
      </c>
      <c r="N209" s="71">
        <f t="shared" si="564"/>
        <v>1.1522788627970902E-2</v>
      </c>
      <c r="O209" s="14">
        <f t="shared" ref="O209" si="612">IF(D209="","",AVERAGE(K207:K211))</f>
        <v>555.91132072063988</v>
      </c>
      <c r="P209" s="73">
        <f t="shared" ref="P209" si="613">IF(D209="","",_xlfn.STDEV.S(K207:K211))</f>
        <v>10.338757793007995</v>
      </c>
      <c r="Q209" s="9">
        <f t="shared" si="567"/>
        <v>1.859785438369134E-2</v>
      </c>
      <c r="R209" s="164">
        <f t="shared" si="440"/>
        <v>1.1246339387303999</v>
      </c>
      <c r="S209" s="58" t="s">
        <v>23</v>
      </c>
      <c r="T209" s="52">
        <f t="shared" si="568"/>
        <v>1.9120000000000002E-2</v>
      </c>
    </row>
    <row r="210" spans="1:20" s="139" customFormat="1" ht="16" x14ac:dyDescent="0.2">
      <c r="A210" s="30" t="str">
        <f t="shared" ref="A210" si="614">IF(A207="","",A207)</f>
        <v>CIP0025</v>
      </c>
      <c r="B210" s="30"/>
      <c r="C210" s="30" t="str">
        <f>'Table 1'!$I$28</f>
        <v>GHA</v>
      </c>
      <c r="D210" s="170">
        <v>0.58023100000000005</v>
      </c>
      <c r="E210" s="68" t="s">
        <v>23</v>
      </c>
      <c r="F210" s="80">
        <v>0</v>
      </c>
      <c r="G210" s="71">
        <f t="shared" si="562"/>
        <v>-3.6557001919123211E-3</v>
      </c>
      <c r="H210" s="77">
        <f t="shared" si="607"/>
        <v>0.58235993332000002</v>
      </c>
      <c r="I210" s="94">
        <f t="shared" si="608"/>
        <v>3.8844356966399761E-3</v>
      </c>
      <c r="J210" s="77">
        <f t="shared" si="563"/>
        <v>6.6701630287218329E-3</v>
      </c>
      <c r="K210" s="132">
        <f>D210*'Table 2'!D210</f>
        <v>555.28106700000001</v>
      </c>
      <c r="L210" s="68" t="s">
        <v>23</v>
      </c>
      <c r="M210" s="135">
        <f>F210*'Table 2'!D210</f>
        <v>0</v>
      </c>
      <c r="N210" s="71">
        <f t="shared" si="564"/>
        <v>-1.1337306817620831E-3</v>
      </c>
      <c r="O210" s="14">
        <f t="shared" ref="O210" si="615">IF(D210="","",AVERAGE(K207:K211))</f>
        <v>555.91132072063988</v>
      </c>
      <c r="P210" s="73">
        <f t="shared" ref="P210" si="616">IF(D210="","",_xlfn.STDEV.S(K207:K211))</f>
        <v>10.338757793007995</v>
      </c>
      <c r="Q210" s="9">
        <f t="shared" si="567"/>
        <v>1.859785438369134E-2</v>
      </c>
      <c r="R210" s="164">
        <f t="shared" si="440"/>
        <v>1.110562134</v>
      </c>
      <c r="S210" s="58" t="s">
        <v>23</v>
      </c>
      <c r="T210" s="52">
        <f t="shared" si="568"/>
        <v>0</v>
      </c>
    </row>
    <row r="211" spans="1:20" s="139" customFormat="1" ht="17" thickBot="1" x14ac:dyDescent="0.25">
      <c r="A211" s="29" t="str">
        <f t="shared" ref="A211" si="617">IF(A207="","",A207)</f>
        <v>CIP0025</v>
      </c>
      <c r="B211" s="29"/>
      <c r="C211" s="29" t="str">
        <f>'Table 1'!$I$28</f>
        <v>GHA</v>
      </c>
      <c r="D211" s="171">
        <v>0.57938133329999997</v>
      </c>
      <c r="E211" s="67" t="s">
        <v>23</v>
      </c>
      <c r="F211" s="81">
        <v>0.01</v>
      </c>
      <c r="G211" s="72">
        <f t="shared" si="562"/>
        <v>-5.1147063003102395E-3</v>
      </c>
      <c r="H211" s="78">
        <f t="shared" si="607"/>
        <v>0.58235993332000002</v>
      </c>
      <c r="I211" s="93">
        <f t="shared" si="608"/>
        <v>3.8844356966399761E-3</v>
      </c>
      <c r="J211" s="78">
        <f t="shared" si="563"/>
        <v>6.6701630287218329E-3</v>
      </c>
      <c r="K211" s="133">
        <f>D211*'Table 2'!D211</f>
        <v>542.30092796880001</v>
      </c>
      <c r="L211" s="67" t="s">
        <v>23</v>
      </c>
      <c r="M211" s="136">
        <f>F211*'Table 2'!D211</f>
        <v>9.36</v>
      </c>
      <c r="N211" s="72">
        <f t="shared" si="564"/>
        <v>-2.448302857764512E-2</v>
      </c>
      <c r="O211" s="13">
        <f t="shared" ref="O211" si="618">IF(D211="","",AVERAGE(K207:K211))</f>
        <v>555.91132072063988</v>
      </c>
      <c r="P211" s="74">
        <f t="shared" ref="P211" si="619">IF(D211="","",_xlfn.STDEV.S(K207:K211))</f>
        <v>10.338757793007995</v>
      </c>
      <c r="Q211" s="8">
        <f t="shared" si="567"/>
        <v>1.859785438369134E-2</v>
      </c>
      <c r="R211" s="127">
        <f t="shared" si="440"/>
        <v>1.0846018559376001</v>
      </c>
      <c r="S211" s="57" t="s">
        <v>23</v>
      </c>
      <c r="T211" s="51">
        <f t="shared" si="568"/>
        <v>1.8720000000000001E-2</v>
      </c>
    </row>
    <row r="212" spans="1:20" s="139" customFormat="1" ht="16" x14ac:dyDescent="0.2">
      <c r="A212" s="113" t="s">
        <v>140</v>
      </c>
      <c r="B212" s="113"/>
      <c r="C212" s="31" t="str">
        <f>'Table 1'!$I$29</f>
        <v>GHA</v>
      </c>
      <c r="D212" s="170">
        <v>0.63841866670000003</v>
      </c>
      <c r="E212" s="66" t="s">
        <v>23</v>
      </c>
      <c r="F212" s="79">
        <v>0.02</v>
      </c>
      <c r="G212" s="70">
        <f t="shared" si="562"/>
        <v>1.4252607445832703E-2</v>
      </c>
      <c r="H212" s="76">
        <f>AVERAGE($D$212:$D$216)</f>
        <v>0.62944739999999999</v>
      </c>
      <c r="I212" s="76">
        <f>_xlfn.STDEV.S($D$212:$D$216)</f>
        <v>1.023466345403154E-2</v>
      </c>
      <c r="J212" s="76">
        <f t="shared" si="563"/>
        <v>1.625975967814235E-2</v>
      </c>
      <c r="K212" s="131">
        <f>D212*'Table 2'!D212</f>
        <v>477.53716269160003</v>
      </c>
      <c r="L212" s="66" t="s">
        <v>23</v>
      </c>
      <c r="M212" s="134">
        <f>F212*'Table 2'!D212</f>
        <v>14.96</v>
      </c>
      <c r="N212" s="70">
        <f t="shared" si="564"/>
        <v>3.2567602337293194E-2</v>
      </c>
      <c r="O212" s="15">
        <f t="shared" ref="O212" si="620">IF(D212="","",AVERAGE(K212:K216))</f>
        <v>462.47544626682003</v>
      </c>
      <c r="P212" s="15">
        <f t="shared" ref="P212" si="621">IF(D212="","",_xlfn.STDEV.S(K212:K216))</f>
        <v>15.033847253805492</v>
      </c>
      <c r="Q212" s="10">
        <f t="shared" si="567"/>
        <v>3.2507341471122948E-2</v>
      </c>
      <c r="R212" s="137">
        <f t="shared" si="440"/>
        <v>0.95507432538320003</v>
      </c>
      <c r="S212" s="59" t="s">
        <v>23</v>
      </c>
      <c r="T212" s="53">
        <f t="shared" si="568"/>
        <v>2.9920000000000002E-2</v>
      </c>
    </row>
    <row r="213" spans="1:20" s="139" customFormat="1" ht="16" x14ac:dyDescent="0.2">
      <c r="A213" s="30" t="str">
        <f t="shared" ref="A213" si="622">IF(A212="","",A212)</f>
        <v>CIP0026</v>
      </c>
      <c r="B213" s="30"/>
      <c r="C213" s="30" t="str">
        <f>'Table 1'!$I$29</f>
        <v>GHA</v>
      </c>
      <c r="D213" s="170">
        <v>0.62619233330000001</v>
      </c>
      <c r="E213" s="68" t="s">
        <v>23</v>
      </c>
      <c r="F213" s="80">
        <v>0.02</v>
      </c>
      <c r="G213" s="71">
        <f t="shared" si="562"/>
        <v>-5.1713085160094005E-3</v>
      </c>
      <c r="H213" s="77">
        <f t="shared" ref="H213:H216" si="623">AVERAGE($D$212:$D$216)</f>
        <v>0.62944739999999999</v>
      </c>
      <c r="I213" s="94">
        <f t="shared" ref="I213:I216" si="624">_xlfn.STDEV.S($D$212:$D$216)</f>
        <v>1.023466345403154E-2</v>
      </c>
      <c r="J213" s="77">
        <f t="shared" si="563"/>
        <v>1.625975967814235E-2</v>
      </c>
      <c r="K213" s="132">
        <f>D213*'Table 2'!D213</f>
        <v>464.00851897530003</v>
      </c>
      <c r="L213" s="68" t="s">
        <v>23</v>
      </c>
      <c r="M213" s="135">
        <f>F213*'Table 2'!D213</f>
        <v>14.82</v>
      </c>
      <c r="N213" s="71">
        <f t="shared" si="564"/>
        <v>3.3149277888269053E-3</v>
      </c>
      <c r="O213" s="14">
        <f t="shared" ref="O213" si="625">IF(D213="","",AVERAGE(K212:K216))</f>
        <v>462.47544626682003</v>
      </c>
      <c r="P213" s="73">
        <f t="shared" ref="P213" si="626">IF(D213="","",_xlfn.STDEV.S(K212:K216))</f>
        <v>15.033847253805492</v>
      </c>
      <c r="Q213" s="9">
        <f t="shared" si="567"/>
        <v>3.2507341471122948E-2</v>
      </c>
      <c r="R213" s="126">
        <f t="shared" si="440"/>
        <v>0.92801703795060009</v>
      </c>
      <c r="S213" s="58" t="s">
        <v>23</v>
      </c>
      <c r="T213" s="52">
        <f t="shared" si="568"/>
        <v>2.964E-2</v>
      </c>
    </row>
    <row r="214" spans="1:20" s="139" customFormat="1" ht="16" x14ac:dyDescent="0.2">
      <c r="A214" s="30" t="str">
        <f t="shared" ref="A214" si="627">IF(A212="","",A212)</f>
        <v>CIP0026</v>
      </c>
      <c r="B214" s="30"/>
      <c r="C214" s="30" t="str">
        <f>'Table 1'!$I$29</f>
        <v>GHA</v>
      </c>
      <c r="D214" s="170">
        <v>0.63755066670000005</v>
      </c>
      <c r="E214" s="68" t="s">
        <v>23</v>
      </c>
      <c r="F214" s="80">
        <v>0.02</v>
      </c>
      <c r="G214" s="71">
        <f t="shared" si="562"/>
        <v>1.2873620099153727E-2</v>
      </c>
      <c r="H214" s="77">
        <f t="shared" si="623"/>
        <v>0.62944739999999999</v>
      </c>
      <c r="I214" s="94">
        <f t="shared" si="624"/>
        <v>1.023466345403154E-2</v>
      </c>
      <c r="J214" s="77">
        <f t="shared" si="563"/>
        <v>1.625975967814235E-2</v>
      </c>
      <c r="K214" s="132">
        <f>D214*'Table 2'!D214</f>
        <v>464.77443602430003</v>
      </c>
      <c r="L214" s="68" t="s">
        <v>23</v>
      </c>
      <c r="M214" s="135">
        <f>F214*'Table 2'!D214</f>
        <v>14.58</v>
      </c>
      <c r="N214" s="71">
        <f t="shared" si="564"/>
        <v>4.9710525737913982E-3</v>
      </c>
      <c r="O214" s="14">
        <f t="shared" ref="O214" si="628">IF(D214="","",AVERAGE(K212:K216))</f>
        <v>462.47544626682003</v>
      </c>
      <c r="P214" s="73">
        <f t="shared" ref="P214" si="629">IF(D214="","",_xlfn.STDEV.S(K212:K216))</f>
        <v>15.033847253805492</v>
      </c>
      <c r="Q214" s="9">
        <f t="shared" si="567"/>
        <v>3.2507341471122948E-2</v>
      </c>
      <c r="R214" s="126">
        <f t="shared" si="440"/>
        <v>0.92954887204860004</v>
      </c>
      <c r="S214" s="58" t="s">
        <v>23</v>
      </c>
      <c r="T214" s="52">
        <f t="shared" si="568"/>
        <v>2.9159999999999998E-2</v>
      </c>
    </row>
    <row r="215" spans="1:20" s="139" customFormat="1" ht="16" x14ac:dyDescent="0.2">
      <c r="A215" s="30" t="str">
        <f t="shared" ref="A215" si="630">IF(A212="","",A212)</f>
        <v>CIP0026</v>
      </c>
      <c r="B215" s="30"/>
      <c r="C215" s="30" t="str">
        <f>'Table 1'!$I$29</f>
        <v>GHA</v>
      </c>
      <c r="D215" s="170">
        <v>0.63166900000000004</v>
      </c>
      <c r="E215" s="68" t="s">
        <v>23</v>
      </c>
      <c r="F215" s="80">
        <v>0.02</v>
      </c>
      <c r="G215" s="71">
        <f t="shared" si="562"/>
        <v>3.5294450338503995E-3</v>
      </c>
      <c r="H215" s="77">
        <f t="shared" si="623"/>
        <v>0.62944739999999999</v>
      </c>
      <c r="I215" s="94">
        <f t="shared" si="624"/>
        <v>1.023466345403154E-2</v>
      </c>
      <c r="J215" s="77">
        <f t="shared" si="563"/>
        <v>1.625975967814235E-2</v>
      </c>
      <c r="K215" s="132">
        <f>D215*'Table 2'!D215</f>
        <v>468.69839800000005</v>
      </c>
      <c r="L215" s="68" t="s">
        <v>23</v>
      </c>
      <c r="M215" s="135">
        <f>F215*'Table 2'!D215</f>
        <v>14.84</v>
      </c>
      <c r="N215" s="71">
        <f t="shared" si="564"/>
        <v>1.3455745128552755E-2</v>
      </c>
      <c r="O215" s="14">
        <f t="shared" ref="O215" si="631">IF(D215="","",AVERAGE(K212:K216))</f>
        <v>462.47544626682003</v>
      </c>
      <c r="P215" s="73">
        <f t="shared" ref="P215" si="632">IF(D215="","",_xlfn.STDEV.S(K212:K216))</f>
        <v>15.033847253805492</v>
      </c>
      <c r="Q215" s="9">
        <f t="shared" si="567"/>
        <v>3.2507341471122948E-2</v>
      </c>
      <c r="R215" s="126">
        <f t="shared" si="440"/>
        <v>0.93739679600000014</v>
      </c>
      <c r="S215" s="58" t="s">
        <v>23</v>
      </c>
      <c r="T215" s="52">
        <f t="shared" si="568"/>
        <v>2.9679999999999998E-2</v>
      </c>
    </row>
    <row r="216" spans="1:20" s="139" customFormat="1" ht="17" thickBot="1" x14ac:dyDescent="0.25">
      <c r="A216" s="29" t="str">
        <f t="shared" ref="A216" si="633">IF(A212="","",A212)</f>
        <v>CIP0026</v>
      </c>
      <c r="B216" s="29"/>
      <c r="C216" s="29" t="str">
        <f>'Table 1'!$I$29</f>
        <v>GHA</v>
      </c>
      <c r="D216" s="171">
        <v>0.61340633330000005</v>
      </c>
      <c r="E216" s="67" t="s">
        <v>23</v>
      </c>
      <c r="F216" s="81">
        <v>0.03</v>
      </c>
      <c r="G216" s="72">
        <f t="shared" si="562"/>
        <v>-2.5484364062827076E-2</v>
      </c>
      <c r="H216" s="78">
        <f t="shared" si="623"/>
        <v>0.62944739999999999</v>
      </c>
      <c r="I216" s="93">
        <f t="shared" si="624"/>
        <v>1.023466345403154E-2</v>
      </c>
      <c r="J216" s="78">
        <f t="shared" si="563"/>
        <v>1.625975967814235E-2</v>
      </c>
      <c r="K216" s="133">
        <f>D216*'Table 2'!D216</f>
        <v>437.35871564290005</v>
      </c>
      <c r="L216" s="67" t="s">
        <v>23</v>
      </c>
      <c r="M216" s="136">
        <f>F216*'Table 2'!D216</f>
        <v>21.39</v>
      </c>
      <c r="N216" s="72">
        <f t="shared" si="564"/>
        <v>-5.4309327828464135E-2</v>
      </c>
      <c r="O216" s="13">
        <f t="shared" ref="O216" si="634">IF(D216="","",AVERAGE(K212:K216))</f>
        <v>462.47544626682003</v>
      </c>
      <c r="P216" s="74">
        <f t="shared" ref="P216" si="635">IF(D216="","",_xlfn.STDEV.S(K212:K216))</f>
        <v>15.033847253805492</v>
      </c>
      <c r="Q216" s="8">
        <f t="shared" si="567"/>
        <v>3.2507341471122948E-2</v>
      </c>
      <c r="R216" s="166">
        <f t="shared" si="440"/>
        <v>0.87471743128580015</v>
      </c>
      <c r="S216" s="57" t="s">
        <v>23</v>
      </c>
      <c r="T216" s="51">
        <f t="shared" si="568"/>
        <v>4.2779999999999999E-2</v>
      </c>
    </row>
    <row r="217" spans="1:20" s="139" customFormat="1" ht="16" x14ac:dyDescent="0.2">
      <c r="A217" s="113" t="s">
        <v>141</v>
      </c>
      <c r="B217" s="113"/>
      <c r="C217" s="31" t="str">
        <f>'Table 1'!$I$30</f>
        <v>GHA</v>
      </c>
      <c r="D217" s="170">
        <v>0.63519966670000005</v>
      </c>
      <c r="E217" s="66" t="s">
        <v>23</v>
      </c>
      <c r="F217" s="79">
        <v>0.01</v>
      </c>
      <c r="G217" s="70">
        <f t="shared" si="562"/>
        <v>-6.2496375435624838E-3</v>
      </c>
      <c r="H217" s="76">
        <f>AVERAGE($D$217:$D$221)</f>
        <v>0.63919440001999994</v>
      </c>
      <c r="I217" s="76">
        <f>_xlfn.STDEV.S($D$217:$D$221)</f>
        <v>5.2654347988548046E-3</v>
      </c>
      <c r="J217" s="76">
        <f t="shared" si="563"/>
        <v>8.2376109657563527E-3</v>
      </c>
      <c r="K217" s="131">
        <f>D217*'Table 2'!D217</f>
        <v>501.80773669300004</v>
      </c>
      <c r="L217" s="66" t="s">
        <v>23</v>
      </c>
      <c r="M217" s="134">
        <f>F217*'Table 2'!D217</f>
        <v>7.9</v>
      </c>
      <c r="N217" s="70">
        <f t="shared" si="564"/>
        <v>-1.7938649547620162E-2</v>
      </c>
      <c r="O217" s="15">
        <f t="shared" ref="O217" si="636">IF(D217="","",AVERAGE(K217:K221))</f>
        <v>510.97391874942002</v>
      </c>
      <c r="P217" s="15">
        <f t="shared" ref="P217" si="637">IF(D217="","",_xlfn.STDEV.S(K217:K221))</f>
        <v>6.8532278201920356</v>
      </c>
      <c r="Q217" s="10">
        <f t="shared" si="567"/>
        <v>1.3412089284253345E-2</v>
      </c>
      <c r="R217" s="137">
        <f t="shared" si="440"/>
        <v>1.0036154733860001</v>
      </c>
      <c r="S217" s="59" t="s">
        <v>23</v>
      </c>
      <c r="T217" s="53">
        <f t="shared" si="568"/>
        <v>1.5800000000000002E-2</v>
      </c>
    </row>
    <row r="218" spans="1:20" s="139" customFormat="1" ht="16" x14ac:dyDescent="0.2">
      <c r="A218" s="30" t="str">
        <f t="shared" ref="A218" si="638">IF(A217="","",A217)</f>
        <v>CIP0027</v>
      </c>
      <c r="B218" s="30"/>
      <c r="C218" s="30" t="str">
        <f>'Table 1'!$I$30</f>
        <v>GHA</v>
      </c>
      <c r="D218" s="170">
        <v>0.63803766669999995</v>
      </c>
      <c r="E218" s="68" t="s">
        <v>23</v>
      </c>
      <c r="F218" s="80">
        <v>0.01</v>
      </c>
      <c r="G218" s="71">
        <f t="shared" si="562"/>
        <v>-1.8096737392627321E-3</v>
      </c>
      <c r="H218" s="77">
        <f t="shared" ref="H218:H221" si="639">AVERAGE($D$217:$D$221)</f>
        <v>0.63919440001999994</v>
      </c>
      <c r="I218" s="94">
        <f t="shared" ref="I218:I221" si="640">_xlfn.STDEV.S($D$217:$D$221)</f>
        <v>5.2654347988548046E-3</v>
      </c>
      <c r="J218" s="77">
        <f t="shared" si="563"/>
        <v>8.2376109657563527E-3</v>
      </c>
      <c r="K218" s="132">
        <f>D218*'Table 2'!D218</f>
        <v>516.17247236029993</v>
      </c>
      <c r="L218" s="68" t="s">
        <v>23</v>
      </c>
      <c r="M218" s="135">
        <f>F218*'Table 2'!D218</f>
        <v>8.09</v>
      </c>
      <c r="N218" s="71">
        <f t="shared" si="564"/>
        <v>1.0173814005229622E-2</v>
      </c>
      <c r="O218" s="14">
        <f t="shared" ref="O218" si="641">IF(D218="","",AVERAGE(K217:K221))</f>
        <v>510.97391874942002</v>
      </c>
      <c r="P218" s="73">
        <f t="shared" ref="P218" si="642">IF(D218="","",_xlfn.STDEV.S(K217:K221))</f>
        <v>6.8532278201920356</v>
      </c>
      <c r="Q218" s="9">
        <f t="shared" si="567"/>
        <v>1.3412089284253345E-2</v>
      </c>
      <c r="R218" s="126">
        <f t="shared" si="440"/>
        <v>1.0323449447205999</v>
      </c>
      <c r="S218" s="58" t="s">
        <v>23</v>
      </c>
      <c r="T218" s="52">
        <f t="shared" si="568"/>
        <v>1.618E-2</v>
      </c>
    </row>
    <row r="219" spans="1:20" s="139" customFormat="1" ht="16" x14ac:dyDescent="0.2">
      <c r="A219" s="30" t="str">
        <f t="shared" ref="A219" si="643">IF(A217="","",A217)</f>
        <v>CIP0027</v>
      </c>
      <c r="B219" s="30"/>
      <c r="C219" s="30" t="str">
        <f>'Table 1'!$I$30</f>
        <v>GHA</v>
      </c>
      <c r="D219" s="170">
        <v>0.64725566670000001</v>
      </c>
      <c r="E219" s="68" t="s">
        <v>23</v>
      </c>
      <c r="F219" s="80">
        <v>0</v>
      </c>
      <c r="G219" s="71">
        <f t="shared" si="562"/>
        <v>1.2611604043695997E-2</v>
      </c>
      <c r="H219" s="77">
        <f t="shared" si="639"/>
        <v>0.63919440001999994</v>
      </c>
      <c r="I219" s="94">
        <f t="shared" si="640"/>
        <v>5.2654347988548046E-3</v>
      </c>
      <c r="J219" s="77">
        <f t="shared" si="563"/>
        <v>8.2376109657563527E-3</v>
      </c>
      <c r="K219" s="132">
        <f>D219*'Table 2'!D219</f>
        <v>519.09904469340006</v>
      </c>
      <c r="L219" s="68" t="s">
        <v>23</v>
      </c>
      <c r="M219" s="135">
        <f>F219*'Table 2'!D219</f>
        <v>0</v>
      </c>
      <c r="N219" s="71">
        <f t="shared" si="564"/>
        <v>1.5901253754527878E-2</v>
      </c>
      <c r="O219" s="14">
        <f t="shared" ref="O219" si="644">IF(D219="","",AVERAGE(K217:K221))</f>
        <v>510.97391874942002</v>
      </c>
      <c r="P219" s="73">
        <f t="shared" ref="P219" si="645">IF(D219="","",_xlfn.STDEV.S(K217:K221))</f>
        <v>6.8532278201920356</v>
      </c>
      <c r="Q219" s="9">
        <f t="shared" si="567"/>
        <v>1.3412089284253345E-2</v>
      </c>
      <c r="R219" s="126">
        <f t="shared" si="440"/>
        <v>1.0381980893868001</v>
      </c>
      <c r="S219" s="58" t="s">
        <v>23</v>
      </c>
      <c r="T219" s="52">
        <f t="shared" si="568"/>
        <v>0</v>
      </c>
    </row>
    <row r="220" spans="1:20" s="139" customFormat="1" ht="16" x14ac:dyDescent="0.2">
      <c r="A220" s="30" t="str">
        <f t="shared" ref="A220" si="646">IF(A217="","",A217)</f>
        <v>CIP0027</v>
      </c>
      <c r="B220" s="30"/>
      <c r="C220" s="30" t="str">
        <f>'Table 1'!$I$30</f>
        <v>GHA</v>
      </c>
      <c r="D220" s="170">
        <v>0.64123133330000004</v>
      </c>
      <c r="E220" s="68" t="s">
        <v>23</v>
      </c>
      <c r="F220" s="80">
        <v>0.02</v>
      </c>
      <c r="G220" s="71">
        <f t="shared" si="562"/>
        <v>3.186719533112873E-3</v>
      </c>
      <c r="H220" s="77">
        <f t="shared" si="639"/>
        <v>0.63919440001999994</v>
      </c>
      <c r="I220" s="94">
        <f t="shared" si="640"/>
        <v>5.2654347988548046E-3</v>
      </c>
      <c r="J220" s="77">
        <f t="shared" si="563"/>
        <v>8.2376109657563527E-3</v>
      </c>
      <c r="K220" s="132">
        <f>D220*'Table 2'!D220</f>
        <v>507.85521597360002</v>
      </c>
      <c r="L220" s="68" t="s">
        <v>23</v>
      </c>
      <c r="M220" s="135">
        <f>F220*'Table 2'!D220</f>
        <v>15.84</v>
      </c>
      <c r="N220" s="71">
        <f t="shared" si="564"/>
        <v>-6.103448065319747E-3</v>
      </c>
      <c r="O220" s="14">
        <f t="shared" ref="O220" si="647">IF(D220="","",AVERAGE(K217:K221))</f>
        <v>510.97391874942002</v>
      </c>
      <c r="P220" s="73">
        <f t="shared" ref="P220" si="648">IF(D220="","",_xlfn.STDEV.S(K217:K221))</f>
        <v>6.8532278201920356</v>
      </c>
      <c r="Q220" s="9">
        <f t="shared" si="567"/>
        <v>1.3412089284253345E-2</v>
      </c>
      <c r="R220" s="126">
        <f t="shared" si="440"/>
        <v>1.0157104319472001</v>
      </c>
      <c r="S220" s="58" t="s">
        <v>23</v>
      </c>
      <c r="T220" s="52">
        <f t="shared" si="568"/>
        <v>3.168E-2</v>
      </c>
    </row>
    <row r="221" spans="1:20" s="139" customFormat="1" ht="17" thickBot="1" x14ac:dyDescent="0.25">
      <c r="A221" s="29" t="str">
        <f t="shared" ref="A221" si="649">IF(A217="","",A217)</f>
        <v>CIP0027</v>
      </c>
      <c r="B221" s="29"/>
      <c r="C221" s="29" t="str">
        <f>'Table 1'!$I$30</f>
        <v>GHA</v>
      </c>
      <c r="D221" s="171">
        <v>0.63424766669999999</v>
      </c>
      <c r="E221" s="67" t="s">
        <v>23</v>
      </c>
      <c r="F221" s="81">
        <v>0</v>
      </c>
      <c r="G221" s="72">
        <f t="shared" si="562"/>
        <v>-7.739012293983133E-3</v>
      </c>
      <c r="H221" s="78">
        <f t="shared" si="639"/>
        <v>0.63919440001999994</v>
      </c>
      <c r="I221" s="93">
        <f t="shared" si="640"/>
        <v>5.2654347988548046E-3</v>
      </c>
      <c r="J221" s="78">
        <f t="shared" si="563"/>
        <v>8.2376109657563527E-3</v>
      </c>
      <c r="K221" s="133">
        <f>D221*'Table 2'!D221</f>
        <v>509.9351240268</v>
      </c>
      <c r="L221" s="67" t="s">
        <v>23</v>
      </c>
      <c r="M221" s="136">
        <f>F221*'Table 2'!D221</f>
        <v>0</v>
      </c>
      <c r="N221" s="72">
        <f t="shared" si="564"/>
        <v>-2.0329701468177028E-3</v>
      </c>
      <c r="O221" s="13">
        <f t="shared" ref="O221" si="650">IF(D221="","",AVERAGE(K217:K221))</f>
        <v>510.97391874942002</v>
      </c>
      <c r="P221" s="74">
        <f t="shared" ref="P221" si="651">IF(D221="","",_xlfn.STDEV.S(K217:K221))</f>
        <v>6.8532278201920356</v>
      </c>
      <c r="Q221" s="8">
        <f t="shared" si="567"/>
        <v>1.3412089284253345E-2</v>
      </c>
      <c r="R221" s="127">
        <f t="shared" ref="R221:R281" si="652">K221/500</f>
        <v>1.0198702480535999</v>
      </c>
      <c r="S221" s="57" t="s">
        <v>23</v>
      </c>
      <c r="T221" s="51">
        <f t="shared" si="568"/>
        <v>0</v>
      </c>
    </row>
    <row r="222" spans="1:20" s="139" customFormat="1" ht="16" x14ac:dyDescent="0.2">
      <c r="A222" s="113" t="s">
        <v>146</v>
      </c>
      <c r="B222" s="113"/>
      <c r="C222" s="31" t="str">
        <f>'Table 1'!$I$31</f>
        <v>GHA</v>
      </c>
      <c r="D222" s="170">
        <v>0.64454100000000003</v>
      </c>
      <c r="E222" s="66" t="s">
        <v>23</v>
      </c>
      <c r="F222" s="79">
        <v>0.01</v>
      </c>
      <c r="G222" s="70">
        <f t="shared" si="562"/>
        <v>1.567757641059455E-2</v>
      </c>
      <c r="H222" s="76">
        <f>AVERAGE($D$222:$D$226)</f>
        <v>0.63459213333999998</v>
      </c>
      <c r="I222" s="76">
        <f>_xlfn.STDEV.S($D$222:$D$226)</f>
        <v>1.2022724714651746E-2</v>
      </c>
      <c r="J222" s="76">
        <f t="shared" si="563"/>
        <v>1.894559368609482E-2</v>
      </c>
      <c r="K222" s="131">
        <f>D222*'Table 2'!D222</f>
        <v>473.09309400000001</v>
      </c>
      <c r="L222" s="66" t="s">
        <v>23</v>
      </c>
      <c r="M222" s="134">
        <f>F222*'Table 2'!D222</f>
        <v>7.34</v>
      </c>
      <c r="N222" s="70">
        <f t="shared" si="564"/>
        <v>1.6012883469464329E-3</v>
      </c>
      <c r="O222" s="15">
        <f t="shared" ref="O222" si="653">IF(D222="","",AVERAGE(K222:K226))</f>
        <v>472.33674667171999</v>
      </c>
      <c r="P222" s="15">
        <f t="shared" ref="P222" si="654">IF(D222="","",_xlfn.STDEV.S(K222:K226))</f>
        <v>8.1828884485157989</v>
      </c>
      <c r="Q222" s="10">
        <f t="shared" si="567"/>
        <v>1.7324268133224473E-2</v>
      </c>
      <c r="R222" s="137">
        <f t="shared" si="652"/>
        <v>0.94618618799999998</v>
      </c>
      <c r="S222" s="59" t="s">
        <v>23</v>
      </c>
      <c r="T222" s="53">
        <f t="shared" si="568"/>
        <v>1.468E-2</v>
      </c>
    </row>
    <row r="223" spans="1:20" s="139" customFormat="1" ht="16" x14ac:dyDescent="0.2">
      <c r="A223" s="30" t="str">
        <f t="shared" ref="A223" si="655">IF(A222="","",A222)</f>
        <v>CIP0028</v>
      </c>
      <c r="B223" s="30"/>
      <c r="C223" s="30" t="str">
        <f>'Table 1'!$I$31</f>
        <v>GHA</v>
      </c>
      <c r="D223" s="170">
        <v>0.64165000000000005</v>
      </c>
      <c r="E223" s="68" t="s">
        <v>23</v>
      </c>
      <c r="F223" s="80">
        <v>0.01</v>
      </c>
      <c r="G223" s="71">
        <f t="shared" si="562"/>
        <v>1.1121894346299175E-2</v>
      </c>
      <c r="H223" s="77">
        <f t="shared" ref="H223:H226" si="656">AVERAGE($D$222:$D$226)</f>
        <v>0.63459213333999998</v>
      </c>
      <c r="I223" s="94">
        <f t="shared" ref="I223:I226" si="657">_xlfn.STDEV.S($D$222:$D$226)</f>
        <v>1.2022724714651746E-2</v>
      </c>
      <c r="J223" s="77">
        <f t="shared" si="563"/>
        <v>1.894559368609482E-2</v>
      </c>
      <c r="K223" s="132">
        <f>D223*'Table 2'!D223</f>
        <v>479.95420000000001</v>
      </c>
      <c r="L223" s="68" t="s">
        <v>23</v>
      </c>
      <c r="M223" s="135">
        <f>F223*'Table 2'!D223</f>
        <v>7.48</v>
      </c>
      <c r="N223" s="71">
        <f t="shared" si="564"/>
        <v>1.6127166437834337E-2</v>
      </c>
      <c r="O223" s="14">
        <f t="shared" ref="O223" si="658">IF(D223="","",AVERAGE(K222:K226))</f>
        <v>472.33674667171999</v>
      </c>
      <c r="P223" s="73">
        <f t="shared" ref="P223" si="659">IF(D223="","",_xlfn.STDEV.S(K222:K226))</f>
        <v>8.1828884485157989</v>
      </c>
      <c r="Q223" s="9">
        <f t="shared" si="567"/>
        <v>1.7324268133224473E-2</v>
      </c>
      <c r="R223" s="126">
        <f t="shared" si="652"/>
        <v>0.95990839999999999</v>
      </c>
      <c r="S223" s="58" t="s">
        <v>23</v>
      </c>
      <c r="T223" s="52">
        <f t="shared" si="568"/>
        <v>1.4960000000000001E-2</v>
      </c>
    </row>
    <row r="224" spans="1:20" s="139" customFormat="1" ht="16" x14ac:dyDescent="0.2">
      <c r="A224" s="30" t="str">
        <f t="shared" ref="A224" si="660">IF(A222="","",A222)</f>
        <v>CIP0028</v>
      </c>
      <c r="B224" s="30"/>
      <c r="C224" s="30" t="str">
        <f>'Table 1'!$I$31</f>
        <v>GHA</v>
      </c>
      <c r="D224" s="170">
        <v>0.61444500000000002</v>
      </c>
      <c r="E224" s="68" t="s">
        <v>23</v>
      </c>
      <c r="F224" s="80">
        <v>0.01</v>
      </c>
      <c r="G224" s="71">
        <f t="shared" si="562"/>
        <v>-3.1748161191285339E-2</v>
      </c>
      <c r="H224" s="77">
        <f t="shared" si="656"/>
        <v>0.63459213333999998</v>
      </c>
      <c r="I224" s="94">
        <f t="shared" si="657"/>
        <v>1.2022724714651746E-2</v>
      </c>
      <c r="J224" s="77">
        <f t="shared" si="563"/>
        <v>1.894559368609482E-2</v>
      </c>
      <c r="K224" s="132">
        <f>D224*'Table 2'!D224</f>
        <v>460.83375000000001</v>
      </c>
      <c r="L224" s="68" t="s">
        <v>23</v>
      </c>
      <c r="M224" s="135">
        <f>F224*'Table 2'!D224</f>
        <v>7.5</v>
      </c>
      <c r="N224" s="71">
        <f t="shared" si="564"/>
        <v>-2.4353380830043087E-2</v>
      </c>
      <c r="O224" s="14">
        <f t="shared" ref="O224" si="661">IF(D224="","",AVERAGE(K222:K226))</f>
        <v>472.33674667171999</v>
      </c>
      <c r="P224" s="73">
        <f t="shared" ref="P224" si="662">IF(D224="","",_xlfn.STDEV.S(K222:K226))</f>
        <v>8.1828884485157989</v>
      </c>
      <c r="Q224" s="9">
        <f t="shared" si="567"/>
        <v>1.7324268133224473E-2</v>
      </c>
      <c r="R224" s="126">
        <f t="shared" si="652"/>
        <v>0.92166749999999997</v>
      </c>
      <c r="S224" s="58" t="s">
        <v>23</v>
      </c>
      <c r="T224" s="52">
        <f t="shared" si="568"/>
        <v>1.4999999999999999E-2</v>
      </c>
    </row>
    <row r="225" spans="1:20" s="139" customFormat="1" ht="16" x14ac:dyDescent="0.2">
      <c r="A225" s="30" t="str">
        <f t="shared" ref="A225" si="663">IF(A222="","",A222)</f>
        <v>CIP0028</v>
      </c>
      <c r="B225" s="30"/>
      <c r="C225" s="30" t="str">
        <f>'Table 1'!$I$31</f>
        <v>GHA</v>
      </c>
      <c r="D225" s="170">
        <v>0.639208</v>
      </c>
      <c r="E225" s="68" t="s">
        <v>23</v>
      </c>
      <c r="F225" s="80">
        <v>0.02</v>
      </c>
      <c r="G225" s="71">
        <f t="shared" si="562"/>
        <v>7.2737533566728709E-3</v>
      </c>
      <c r="H225" s="77">
        <f t="shared" si="656"/>
        <v>0.63459213333999998</v>
      </c>
      <c r="I225" s="94">
        <f t="shared" si="657"/>
        <v>1.2022724714651746E-2</v>
      </c>
      <c r="J225" s="77">
        <f t="shared" si="563"/>
        <v>1.894559368609482E-2</v>
      </c>
      <c r="K225" s="132">
        <f>D225*'Table 2'!D225</f>
        <v>467.90025600000001</v>
      </c>
      <c r="L225" s="68" t="s">
        <v>23</v>
      </c>
      <c r="M225" s="135">
        <f>F225*'Table 2'!D225</f>
        <v>14.64</v>
      </c>
      <c r="N225" s="71">
        <f t="shared" si="564"/>
        <v>-9.3926434963642527E-3</v>
      </c>
      <c r="O225" s="14">
        <f t="shared" ref="O225" si="664">IF(D225="","",AVERAGE(K222:K226))</f>
        <v>472.33674667171999</v>
      </c>
      <c r="P225" s="73">
        <f t="shared" ref="P225" si="665">IF(D225="","",_xlfn.STDEV.S(K222:K226))</f>
        <v>8.1828884485157989</v>
      </c>
      <c r="Q225" s="9">
        <f t="shared" si="567"/>
        <v>1.7324268133224473E-2</v>
      </c>
      <c r="R225" s="126">
        <f t="shared" si="652"/>
        <v>0.93580051200000003</v>
      </c>
      <c r="S225" s="58" t="s">
        <v>23</v>
      </c>
      <c r="T225" s="52">
        <f t="shared" si="568"/>
        <v>2.928E-2</v>
      </c>
    </row>
    <row r="226" spans="1:20" s="139" customFormat="1" ht="17" thickBot="1" x14ac:dyDescent="0.25">
      <c r="A226" s="29" t="str">
        <f t="shared" ref="A226" si="666">IF(A222="","",A222)</f>
        <v>CIP0028</v>
      </c>
      <c r="B226" s="29"/>
      <c r="C226" s="29" t="str">
        <f>'Table 1'!$I$31</f>
        <v>GHA</v>
      </c>
      <c r="D226" s="171">
        <v>0.6331166667</v>
      </c>
      <c r="E226" s="67" t="s">
        <v>23</v>
      </c>
      <c r="F226" s="81">
        <v>0.03</v>
      </c>
      <c r="G226" s="72">
        <f t="shared" si="562"/>
        <v>-2.3250629222809115E-3</v>
      </c>
      <c r="H226" s="78">
        <f t="shared" si="656"/>
        <v>0.63459213333999998</v>
      </c>
      <c r="I226" s="93">
        <f t="shared" si="657"/>
        <v>1.2022724714651746E-2</v>
      </c>
      <c r="J226" s="78">
        <f t="shared" si="563"/>
        <v>1.894559368609482E-2</v>
      </c>
      <c r="K226" s="133">
        <f>D226*'Table 2'!D226</f>
        <v>479.90243335859998</v>
      </c>
      <c r="L226" s="67" t="s">
        <v>23</v>
      </c>
      <c r="M226" s="136">
        <f>F226*'Table 2'!D226</f>
        <v>22.74</v>
      </c>
      <c r="N226" s="72">
        <f t="shared" si="564"/>
        <v>1.6017569541626694E-2</v>
      </c>
      <c r="O226" s="13">
        <f t="shared" ref="O226" si="667">IF(D226="","",AVERAGE(K222:K226))</f>
        <v>472.33674667171999</v>
      </c>
      <c r="P226" s="74">
        <f t="shared" ref="P226" si="668">IF(D226="","",_xlfn.STDEV.S(K222:K226))</f>
        <v>8.1828884485157989</v>
      </c>
      <c r="Q226" s="8">
        <f t="shared" si="567"/>
        <v>1.7324268133224473E-2</v>
      </c>
      <c r="R226" s="127">
        <f t="shared" si="652"/>
        <v>0.9598048667172</v>
      </c>
      <c r="S226" s="57" t="s">
        <v>23</v>
      </c>
      <c r="T226" s="51">
        <f t="shared" si="568"/>
        <v>4.548E-2</v>
      </c>
    </row>
    <row r="227" spans="1:20" s="139" customFormat="1" ht="16" x14ac:dyDescent="0.2">
      <c r="A227" s="113" t="s">
        <v>148</v>
      </c>
      <c r="B227" s="113"/>
      <c r="C227" s="31" t="str">
        <f>'Table 1'!$I$32</f>
        <v>GHA</v>
      </c>
      <c r="D227" s="170">
        <v>0.64056466670000001</v>
      </c>
      <c r="E227" s="66" t="s">
        <v>23</v>
      </c>
      <c r="F227" s="79">
        <v>0.01</v>
      </c>
      <c r="G227" s="70">
        <f t="shared" si="562"/>
        <v>1.040886858565554E-2</v>
      </c>
      <c r="H227" s="76">
        <f>AVERAGE($D$227:$D$231)</f>
        <v>0.63396580000000002</v>
      </c>
      <c r="I227" s="76">
        <f>_xlfn.STDEV.S($D$227:$D$231)</f>
        <v>5.3487331921810259E-3</v>
      </c>
      <c r="J227" s="76">
        <f t="shared" si="563"/>
        <v>8.4369428006700452E-3</v>
      </c>
      <c r="K227" s="131">
        <f>D227*'Table 2'!D227</f>
        <v>493.23479335899998</v>
      </c>
      <c r="L227" s="66" t="s">
        <v>23</v>
      </c>
      <c r="M227" s="134">
        <f>F227*'Table 2'!D227</f>
        <v>7.7</v>
      </c>
      <c r="N227" s="70">
        <f t="shared" si="564"/>
        <v>1.1466806365174073E-2</v>
      </c>
      <c r="O227" s="15">
        <f t="shared" ref="O227" si="669">IF(D227="","",AVERAGE(K227:K231))</f>
        <v>487.64308453333996</v>
      </c>
      <c r="P227" s="15">
        <f t="shared" ref="P227" si="670">IF(D227="","",_xlfn.STDEV.S(K227:K231))</f>
        <v>4.2249781431252993</v>
      </c>
      <c r="Q227" s="10">
        <f t="shared" si="567"/>
        <v>8.6640788665515046E-3</v>
      </c>
      <c r="R227" s="137">
        <f t="shared" si="652"/>
        <v>0.986469586718</v>
      </c>
      <c r="S227" s="59" t="s">
        <v>23</v>
      </c>
      <c r="T227" s="53">
        <f t="shared" si="568"/>
        <v>1.54E-2</v>
      </c>
    </row>
    <row r="228" spans="1:20" s="139" customFormat="1" ht="16" x14ac:dyDescent="0.2">
      <c r="A228" s="30" t="str">
        <f t="shared" ref="A228" si="671">IF(A227="","",A227)</f>
        <v>CIP0029</v>
      </c>
      <c r="B228" s="30"/>
      <c r="C228" s="30" t="str">
        <f>'Table 1'!$I$32</f>
        <v>GHA</v>
      </c>
      <c r="D228" s="170">
        <v>0.63834133329999998</v>
      </c>
      <c r="E228" s="68" t="s">
        <v>23</v>
      </c>
      <c r="F228" s="80">
        <v>0</v>
      </c>
      <c r="G228" s="71">
        <f t="shared" si="562"/>
        <v>6.9018443897130664E-3</v>
      </c>
      <c r="H228" s="77">
        <f t="shared" ref="H228:H231" si="672">AVERAGE($D$227:$D$231)</f>
        <v>0.63396580000000002</v>
      </c>
      <c r="I228" s="94">
        <f t="shared" ref="I228:I231" si="673">_xlfn.STDEV.S($D$227:$D$231)</f>
        <v>5.3487331921810259E-3</v>
      </c>
      <c r="J228" s="77">
        <f t="shared" si="563"/>
        <v>8.4369428006700452E-3</v>
      </c>
      <c r="K228" s="132">
        <f>D228*'Table 2'!D228</f>
        <v>489.60780264109997</v>
      </c>
      <c r="L228" s="68" t="s">
        <v>23</v>
      </c>
      <c r="M228" s="135">
        <f>F228*'Table 2'!D228</f>
        <v>0</v>
      </c>
      <c r="N228" s="71">
        <f t="shared" si="564"/>
        <v>4.0290084491615089E-3</v>
      </c>
      <c r="O228" s="14">
        <f t="shared" ref="O228" si="674">IF(D228="","",AVERAGE(K227:K231))</f>
        <v>487.64308453333996</v>
      </c>
      <c r="P228" s="73">
        <f t="shared" ref="P228" si="675">IF(D228="","",_xlfn.STDEV.S(K227:K231))</f>
        <v>4.2249781431252993</v>
      </c>
      <c r="Q228" s="9">
        <f t="shared" si="567"/>
        <v>8.6640788665515046E-3</v>
      </c>
      <c r="R228" s="126">
        <f t="shared" si="652"/>
        <v>0.97921560528219997</v>
      </c>
      <c r="S228" s="58" t="s">
        <v>23</v>
      </c>
      <c r="T228" s="52">
        <f t="shared" si="568"/>
        <v>0</v>
      </c>
    </row>
    <row r="229" spans="1:20" s="139" customFormat="1" ht="16" x14ac:dyDescent="0.2">
      <c r="A229" s="30" t="str">
        <f t="shared" ref="A229" si="676">IF(A227="","",A227)</f>
        <v>CIP0029</v>
      </c>
      <c r="B229" s="30"/>
      <c r="C229" s="30" t="str">
        <f>'Table 1'!$I$32</f>
        <v>GHA</v>
      </c>
      <c r="D229" s="170">
        <v>0.62995800000000002</v>
      </c>
      <c r="E229" s="68" t="s">
        <v>23</v>
      </c>
      <c r="F229" s="80">
        <v>0.01</v>
      </c>
      <c r="G229" s="71">
        <f t="shared" si="562"/>
        <v>-6.3217921219094241E-3</v>
      </c>
      <c r="H229" s="77">
        <f t="shared" si="672"/>
        <v>0.63396580000000002</v>
      </c>
      <c r="I229" s="94">
        <f t="shared" si="673"/>
        <v>5.3487331921810259E-3</v>
      </c>
      <c r="J229" s="77">
        <f t="shared" si="563"/>
        <v>8.4369428006700452E-3</v>
      </c>
      <c r="K229" s="132">
        <f>D229*'Table 2'!D229</f>
        <v>488.21745000000004</v>
      </c>
      <c r="L229" s="68" t="s">
        <v>23</v>
      </c>
      <c r="M229" s="135">
        <f>F229*'Table 2'!D229</f>
        <v>7.75</v>
      </c>
      <c r="N229" s="71">
        <f t="shared" si="564"/>
        <v>1.1778398687017865E-3</v>
      </c>
      <c r="O229" s="14">
        <f t="shared" ref="O229" si="677">IF(D229="","",AVERAGE(K227:K231))</f>
        <v>487.64308453333996</v>
      </c>
      <c r="P229" s="73">
        <f t="shared" ref="P229" si="678">IF(D229="","",_xlfn.STDEV.S(K227:K231))</f>
        <v>4.2249781431252993</v>
      </c>
      <c r="Q229" s="9">
        <f t="shared" si="567"/>
        <v>8.6640788665515046E-3</v>
      </c>
      <c r="R229" s="126">
        <f t="shared" si="652"/>
        <v>0.97643490000000011</v>
      </c>
      <c r="S229" s="58" t="s">
        <v>23</v>
      </c>
      <c r="T229" s="52">
        <f t="shared" si="568"/>
        <v>1.55E-2</v>
      </c>
    </row>
    <row r="230" spans="1:20" s="139" customFormat="1" ht="16" x14ac:dyDescent="0.2">
      <c r="A230" s="30" t="str">
        <f t="shared" ref="A230" si="679">IF(A227="","",A227)</f>
        <v>CIP0029</v>
      </c>
      <c r="B230" s="30"/>
      <c r="C230" s="30" t="str">
        <f>'Table 1'!$I$32</f>
        <v>GHA</v>
      </c>
      <c r="D230" s="170">
        <v>0.63287166669999995</v>
      </c>
      <c r="E230" s="68" t="s">
        <v>23</v>
      </c>
      <c r="F230" s="80">
        <v>0.01</v>
      </c>
      <c r="G230" s="71">
        <f t="shared" si="562"/>
        <v>-1.725855401032796E-3</v>
      </c>
      <c r="H230" s="77">
        <f t="shared" si="672"/>
        <v>0.63396580000000002</v>
      </c>
      <c r="I230" s="94">
        <f t="shared" si="673"/>
        <v>5.3487331921810259E-3</v>
      </c>
      <c r="J230" s="77">
        <f t="shared" si="563"/>
        <v>8.4369428006700452E-3</v>
      </c>
      <c r="K230" s="132">
        <f>D230*'Table 2'!D230</f>
        <v>484.77969669219993</v>
      </c>
      <c r="L230" s="68" t="s">
        <v>23</v>
      </c>
      <c r="M230" s="135">
        <f>F230*'Table 2'!D230</f>
        <v>7.66</v>
      </c>
      <c r="N230" s="71">
        <f t="shared" si="564"/>
        <v>-5.8718926443511498E-3</v>
      </c>
      <c r="O230" s="14">
        <f t="shared" ref="O230" si="680">IF(D230="","",AVERAGE(K227:K231))</f>
        <v>487.64308453333996</v>
      </c>
      <c r="P230" s="73">
        <f t="shared" ref="P230" si="681">IF(D230="","",_xlfn.STDEV.S(K227:K231))</f>
        <v>4.2249781431252993</v>
      </c>
      <c r="Q230" s="9">
        <f t="shared" si="567"/>
        <v>8.6640788665515046E-3</v>
      </c>
      <c r="R230" s="126">
        <f t="shared" si="652"/>
        <v>0.96955939338439989</v>
      </c>
      <c r="S230" s="58" t="s">
        <v>23</v>
      </c>
      <c r="T230" s="52">
        <f t="shared" si="568"/>
        <v>1.532E-2</v>
      </c>
    </row>
    <row r="231" spans="1:20" s="139" customFormat="1" ht="17" thickBot="1" x14ac:dyDescent="0.25">
      <c r="A231" s="29" t="str">
        <f t="shared" ref="A231" si="682">IF(A227="","",A227)</f>
        <v>CIP0029</v>
      </c>
      <c r="B231" s="29"/>
      <c r="C231" s="29" t="str">
        <f>'Table 1'!$I$32</f>
        <v>GHA</v>
      </c>
      <c r="D231" s="171">
        <v>0.62809333329999995</v>
      </c>
      <c r="E231" s="67" t="s">
        <v>23</v>
      </c>
      <c r="F231" s="81">
        <v>0</v>
      </c>
      <c r="G231" s="72">
        <f t="shared" si="562"/>
        <v>-9.2630654524267376E-3</v>
      </c>
      <c r="H231" s="78">
        <f t="shared" si="672"/>
        <v>0.63396580000000002</v>
      </c>
      <c r="I231" s="93">
        <f t="shared" si="673"/>
        <v>5.3487331921810259E-3</v>
      </c>
      <c r="J231" s="78">
        <f t="shared" si="563"/>
        <v>8.4369428006700452E-3</v>
      </c>
      <c r="K231" s="133">
        <f>D231*'Table 2'!D231</f>
        <v>482.37567997439999</v>
      </c>
      <c r="L231" s="67" t="s">
        <v>23</v>
      </c>
      <c r="M231" s="136">
        <f>F231*'Table 2'!D231</f>
        <v>0</v>
      </c>
      <c r="N231" s="72">
        <f t="shared" si="564"/>
        <v>-1.0801762038685984E-2</v>
      </c>
      <c r="O231" s="13">
        <f t="shared" ref="O231" si="683">IF(D231="","",AVERAGE(K227:K231))</f>
        <v>487.64308453333996</v>
      </c>
      <c r="P231" s="74">
        <f t="shared" ref="P231" si="684">IF(D231="","",_xlfn.STDEV.S(K227:K231))</f>
        <v>4.2249781431252993</v>
      </c>
      <c r="Q231" s="8">
        <f t="shared" si="567"/>
        <v>8.6640788665515046E-3</v>
      </c>
      <c r="R231" s="127">
        <f t="shared" si="652"/>
        <v>0.96475135994880001</v>
      </c>
      <c r="S231" s="57" t="s">
        <v>23</v>
      </c>
      <c r="T231" s="51">
        <f t="shared" si="568"/>
        <v>0</v>
      </c>
    </row>
    <row r="232" spans="1:20" s="139" customFormat="1" ht="16" x14ac:dyDescent="0.2">
      <c r="A232" s="113" t="s">
        <v>151</v>
      </c>
      <c r="B232" s="113"/>
      <c r="C232" s="31" t="str">
        <f>'Table 1'!$I$33</f>
        <v>GHA</v>
      </c>
      <c r="D232" s="170">
        <v>0.6354423333</v>
      </c>
      <c r="E232" s="66" t="s">
        <v>23</v>
      </c>
      <c r="F232" s="79">
        <v>0</v>
      </c>
      <c r="G232" s="70">
        <f t="shared" si="562"/>
        <v>3.8489370030776052E-3</v>
      </c>
      <c r="H232" s="76">
        <f>AVERAGE($D$232:$D$236)</f>
        <v>0.63300593333999999</v>
      </c>
      <c r="I232" s="76">
        <f>_xlfn.STDEV.S($D$232:$D$236)</f>
        <v>1.0397441874646954E-2</v>
      </c>
      <c r="J232" s="76">
        <f t="shared" si="563"/>
        <v>1.6425504607493598E-2</v>
      </c>
      <c r="K232" s="131">
        <f>D232*'Table 2'!D232</f>
        <v>486.74882730780001</v>
      </c>
      <c r="L232" s="66" t="s">
        <v>23</v>
      </c>
      <c r="M232" s="134">
        <f>F232*'Table 2'!D232</f>
        <v>0</v>
      </c>
      <c r="N232" s="70">
        <f t="shared" si="564"/>
        <v>1.3671669949145262E-3</v>
      </c>
      <c r="O232" s="15">
        <f t="shared" ref="O232" si="685">IF(D232="","",AVERAGE(K232:K236))</f>
        <v>486.08426893856006</v>
      </c>
      <c r="P232" s="15">
        <f t="shared" ref="P232" si="686">IF(D232="","",_xlfn.STDEV.S(K232:K236))</f>
        <v>3.2461226952387023</v>
      </c>
      <c r="Q232" s="10">
        <f t="shared" si="567"/>
        <v>6.6781068688503576E-3</v>
      </c>
      <c r="R232" s="137">
        <f t="shared" si="652"/>
        <v>0.97349765461560001</v>
      </c>
      <c r="S232" s="59" t="s">
        <v>23</v>
      </c>
      <c r="T232" s="53">
        <f t="shared" si="568"/>
        <v>0</v>
      </c>
    </row>
    <row r="233" spans="1:20" s="139" customFormat="1" ht="16" x14ac:dyDescent="0.2">
      <c r="A233" s="30" t="str">
        <f t="shared" ref="A233" si="687">IF(A232="","",A232)</f>
        <v>CIP0030</v>
      </c>
      <c r="B233" s="30"/>
      <c r="C233" s="30" t="str">
        <f>'Table 1'!$I$33</f>
        <v>GHA</v>
      </c>
      <c r="D233" s="170">
        <v>0.61709166670000004</v>
      </c>
      <c r="E233" s="68" t="s">
        <v>23</v>
      </c>
      <c r="F233" s="80">
        <v>0.01</v>
      </c>
      <c r="G233" s="71">
        <f t="shared" si="562"/>
        <v>-2.5140785894422393E-2</v>
      </c>
      <c r="H233" s="77">
        <f t="shared" ref="H233:H236" si="688">AVERAGE($D$232:$D$236)</f>
        <v>0.63300593333999999</v>
      </c>
      <c r="I233" s="94">
        <f t="shared" ref="I233:I236" si="689">_xlfn.STDEV.S($D$232:$D$236)</f>
        <v>1.0397441874646954E-2</v>
      </c>
      <c r="J233" s="77">
        <f t="shared" si="563"/>
        <v>1.6425504607493598E-2</v>
      </c>
      <c r="K233" s="132">
        <f>D233*'Table 2'!D233</f>
        <v>481.94859169270001</v>
      </c>
      <c r="L233" s="68" t="s">
        <v>23</v>
      </c>
      <c r="M233" s="135">
        <f>F233*'Table 2'!D233</f>
        <v>7.8100000000000005</v>
      </c>
      <c r="N233" s="71">
        <f t="shared" si="564"/>
        <v>-8.5081487102862657E-3</v>
      </c>
      <c r="O233" s="14">
        <f t="shared" ref="O233" si="690">IF(D233="","",AVERAGE(K232:K236))</f>
        <v>486.08426893856006</v>
      </c>
      <c r="P233" s="73">
        <f t="shared" ref="P233" si="691">IF(D233="","",_xlfn.STDEV.S(K232:K236))</f>
        <v>3.2461226952387023</v>
      </c>
      <c r="Q233" s="9">
        <f t="shared" si="567"/>
        <v>6.6781068688503576E-3</v>
      </c>
      <c r="R233" s="126">
        <f t="shared" si="652"/>
        <v>0.96389718338539998</v>
      </c>
      <c r="S233" s="58" t="s">
        <v>23</v>
      </c>
      <c r="T233" s="52">
        <f t="shared" si="568"/>
        <v>1.562E-2</v>
      </c>
    </row>
    <row r="234" spans="1:20" s="139" customFormat="1" ht="16" x14ac:dyDescent="0.2">
      <c r="A234" s="30" t="str">
        <f t="shared" ref="A234" si="692">IF(A232="","",A232)</f>
        <v>CIP0030</v>
      </c>
      <c r="B234" s="30"/>
      <c r="C234" s="30" t="str">
        <f>'Table 1'!$I$33</f>
        <v>GHA</v>
      </c>
      <c r="D234" s="170">
        <v>0.64093500000000003</v>
      </c>
      <c r="E234" s="68" t="s">
        <v>23</v>
      </c>
      <c r="F234" s="80">
        <v>0.01</v>
      </c>
      <c r="G234" s="71">
        <f t="shared" si="562"/>
        <v>1.2526054247490254E-2</v>
      </c>
      <c r="H234" s="77">
        <f t="shared" si="688"/>
        <v>0.63300593333999999</v>
      </c>
      <c r="I234" s="94">
        <f t="shared" si="689"/>
        <v>1.0397441874646954E-2</v>
      </c>
      <c r="J234" s="77">
        <f t="shared" si="563"/>
        <v>1.6425504607493598E-2</v>
      </c>
      <c r="K234" s="132">
        <f>D234*'Table 2'!D234</f>
        <v>488.39247</v>
      </c>
      <c r="L234" s="68" t="s">
        <v>23</v>
      </c>
      <c r="M234" s="135">
        <f>F234*'Table 2'!D234</f>
        <v>7.62</v>
      </c>
      <c r="N234" s="71">
        <f t="shared" si="564"/>
        <v>4.7485615333330124E-3</v>
      </c>
      <c r="O234" s="14">
        <f t="shared" ref="O234" si="693">IF(D234="","",AVERAGE(K232:K236))</f>
        <v>486.08426893856006</v>
      </c>
      <c r="P234" s="73">
        <f t="shared" ref="P234" si="694">IF(D234="","",_xlfn.STDEV.S(K232:K236))</f>
        <v>3.2461226952387023</v>
      </c>
      <c r="Q234" s="9">
        <f t="shared" si="567"/>
        <v>6.6781068688503576E-3</v>
      </c>
      <c r="R234" s="126">
        <f t="shared" si="652"/>
        <v>0.97678494000000005</v>
      </c>
      <c r="S234" s="58" t="s">
        <v>23</v>
      </c>
      <c r="T234" s="52">
        <f t="shared" si="568"/>
        <v>1.524E-2</v>
      </c>
    </row>
    <row r="235" spans="1:20" s="139" customFormat="1" ht="16" x14ac:dyDescent="0.2">
      <c r="A235" s="30" t="str">
        <f t="shared" ref="A235" si="695">IF(A232="","",A232)</f>
        <v>CIP0030</v>
      </c>
      <c r="B235" s="30"/>
      <c r="C235" s="30" t="str">
        <f>'Table 1'!$I$33</f>
        <v>GHA</v>
      </c>
      <c r="D235" s="170">
        <v>0.64267099999999999</v>
      </c>
      <c r="E235" s="68" t="s">
        <v>23</v>
      </c>
      <c r="F235" s="80">
        <v>0.01</v>
      </c>
      <c r="G235" s="71">
        <f t="shared" si="562"/>
        <v>1.5268524591867769E-2</v>
      </c>
      <c r="H235" s="77">
        <f t="shared" si="688"/>
        <v>0.63300593333999999</v>
      </c>
      <c r="I235" s="94">
        <f t="shared" si="689"/>
        <v>1.0397441874646954E-2</v>
      </c>
      <c r="J235" s="77">
        <f t="shared" si="563"/>
        <v>1.6425504607493598E-2</v>
      </c>
      <c r="K235" s="132">
        <f>D235*'Table 2'!D235</f>
        <v>489.71530200000001</v>
      </c>
      <c r="L235" s="68" t="s">
        <v>23</v>
      </c>
      <c r="M235" s="135">
        <f>F235*'Table 2'!D235</f>
        <v>7.62</v>
      </c>
      <c r="N235" s="71">
        <f t="shared" si="564"/>
        <v>7.4699662043556173E-3</v>
      </c>
      <c r="O235" s="14">
        <f t="shared" ref="O235" si="696">IF(D235="","",AVERAGE(K232:K236))</f>
        <v>486.08426893856006</v>
      </c>
      <c r="P235" s="73">
        <f t="shared" ref="P235" si="697">IF(D235="","",_xlfn.STDEV.S(K232:K236))</f>
        <v>3.2461226952387023</v>
      </c>
      <c r="Q235" s="9">
        <f t="shared" si="567"/>
        <v>6.6781068688503576E-3</v>
      </c>
      <c r="R235" s="126">
        <f t="shared" si="652"/>
        <v>0.97943060400000004</v>
      </c>
      <c r="S235" s="58" t="s">
        <v>23</v>
      </c>
      <c r="T235" s="52">
        <f t="shared" si="568"/>
        <v>1.524E-2</v>
      </c>
    </row>
    <row r="236" spans="1:20" s="139" customFormat="1" ht="17" thickBot="1" x14ac:dyDescent="0.25">
      <c r="A236" s="29" t="str">
        <f t="shared" ref="A236" si="698">IF(A232="","",A232)</f>
        <v>CIP0030</v>
      </c>
      <c r="B236" s="29"/>
      <c r="C236" s="29" t="str">
        <f>'Table 1'!$I$33</f>
        <v>GHA</v>
      </c>
      <c r="D236" s="171">
        <v>0.62888966670000002</v>
      </c>
      <c r="E236" s="67" t="s">
        <v>23</v>
      </c>
      <c r="F236" s="81">
        <v>0.03</v>
      </c>
      <c r="G236" s="72">
        <f t="shared" si="562"/>
        <v>-6.5027299480130609E-3</v>
      </c>
      <c r="H236" s="78">
        <f t="shared" si="688"/>
        <v>0.63300593333999999</v>
      </c>
      <c r="I236" s="93">
        <f t="shared" si="689"/>
        <v>1.0397441874646954E-2</v>
      </c>
      <c r="J236" s="78">
        <f t="shared" si="563"/>
        <v>1.6425504607493598E-2</v>
      </c>
      <c r="K236" s="133">
        <f>D236*'Table 2'!D236</f>
        <v>483.61615369230003</v>
      </c>
      <c r="L236" s="67" t="s">
        <v>23</v>
      </c>
      <c r="M236" s="136">
        <f>F236*'Table 2'!D236</f>
        <v>23.07</v>
      </c>
      <c r="N236" s="72">
        <f t="shared" si="564"/>
        <v>-5.0775460223173585E-3</v>
      </c>
      <c r="O236" s="13">
        <f t="shared" ref="O236" si="699">IF(D236="","",AVERAGE(K232:K236))</f>
        <v>486.08426893856006</v>
      </c>
      <c r="P236" s="74">
        <f t="shared" ref="P236" si="700">IF(D236="","",_xlfn.STDEV.S(K232:K236))</f>
        <v>3.2461226952387023</v>
      </c>
      <c r="Q236" s="8">
        <f t="shared" si="567"/>
        <v>6.6781068688503576E-3</v>
      </c>
      <c r="R236" s="127">
        <f t="shared" si="652"/>
        <v>0.96723230738460009</v>
      </c>
      <c r="S236" s="57" t="s">
        <v>23</v>
      </c>
      <c r="T236" s="51">
        <f t="shared" si="568"/>
        <v>4.614E-2</v>
      </c>
    </row>
    <row r="237" spans="1:20" s="139" customFormat="1" ht="16" x14ac:dyDescent="0.2">
      <c r="A237" s="113" t="s">
        <v>153</v>
      </c>
      <c r="B237" s="113"/>
      <c r="C237" s="31" t="str">
        <f>'Table 1'!$I$34</f>
        <v>GHA</v>
      </c>
      <c r="D237" s="170">
        <v>0.52689366670000004</v>
      </c>
      <c r="E237" s="66" t="s">
        <v>23</v>
      </c>
      <c r="F237" s="79">
        <v>0.01</v>
      </c>
      <c r="G237" s="70">
        <f t="shared" si="562"/>
        <v>-8.0227678929134742E-3</v>
      </c>
      <c r="H237" s="76">
        <f>AVERAGE($D$237:$D$241)</f>
        <v>0.53115499998000004</v>
      </c>
      <c r="I237" s="76">
        <f>_xlfn.STDEV.S($D$237:$D$241)</f>
        <v>4.0534282297224585E-3</v>
      </c>
      <c r="J237" s="76">
        <f t="shared" si="563"/>
        <v>7.6313472147962183E-3</v>
      </c>
      <c r="K237" s="131">
        <f>D237*'Table 2'!D237</f>
        <v>491.06489736440005</v>
      </c>
      <c r="L237" s="66" t="s">
        <v>23</v>
      </c>
      <c r="M237" s="134">
        <f>F237*'Table 2'!D237</f>
        <v>9.32</v>
      </c>
      <c r="N237" s="70">
        <f t="shared" si="564"/>
        <v>-9.7387888487612592E-3</v>
      </c>
      <c r="O237" s="15">
        <f t="shared" ref="O237" si="701">IF(D237="","",AVERAGE(K237:K241))</f>
        <v>495.89430731464006</v>
      </c>
      <c r="P237" s="15">
        <f t="shared" ref="P237" si="702">IF(D237="","",_xlfn.STDEV.S(K237:K241))</f>
        <v>5.3855651604031713</v>
      </c>
      <c r="Q237" s="10">
        <f t="shared" si="567"/>
        <v>1.0860308499137666E-2</v>
      </c>
      <c r="R237" s="137">
        <f t="shared" si="652"/>
        <v>0.98212979472880013</v>
      </c>
      <c r="S237" s="59" t="s">
        <v>23</v>
      </c>
      <c r="T237" s="53">
        <f t="shared" si="568"/>
        <v>1.864E-2</v>
      </c>
    </row>
    <row r="238" spans="1:20" s="139" customFormat="1" ht="16" x14ac:dyDescent="0.2">
      <c r="A238" s="30" t="str">
        <f t="shared" ref="A238" si="703">IF(A237="","",A237)</f>
        <v>CIP0031</v>
      </c>
      <c r="B238" s="30"/>
      <c r="C238" s="30" t="str">
        <f>'Table 1'!$I$34</f>
        <v>GHA</v>
      </c>
      <c r="D238" s="170">
        <v>0.53220933329999998</v>
      </c>
      <c r="E238" s="68" t="s">
        <v>23</v>
      </c>
      <c r="F238" s="80">
        <v>0.01</v>
      </c>
      <c r="G238" s="71">
        <f t="shared" si="562"/>
        <v>1.9849823875133124E-3</v>
      </c>
      <c r="H238" s="77">
        <f t="shared" ref="H238:H241" si="704">AVERAGE($D$237:$D$241)</f>
        <v>0.53115499998000004</v>
      </c>
      <c r="I238" s="94">
        <f t="shared" ref="I238:I241" si="705">_xlfn.STDEV.S($D$237:$D$241)</f>
        <v>4.0534282297224585E-3</v>
      </c>
      <c r="J238" s="77">
        <f t="shared" si="563"/>
        <v>7.6313472147962183E-3</v>
      </c>
      <c r="K238" s="132">
        <f>D238*'Table 2'!D238</f>
        <v>494.42247063569999</v>
      </c>
      <c r="L238" s="68" t="s">
        <v>23</v>
      </c>
      <c r="M238" s="135">
        <f>F238*'Table 2'!D238</f>
        <v>9.2900000000000009</v>
      </c>
      <c r="N238" s="71">
        <f t="shared" si="564"/>
        <v>-2.9680451201594435E-3</v>
      </c>
      <c r="O238" s="14">
        <f t="shared" ref="O238" si="706">IF(D238="","",AVERAGE(K237:K241))</f>
        <v>495.89430731464006</v>
      </c>
      <c r="P238" s="73">
        <f t="shared" ref="P238" si="707">IF(D238="","",_xlfn.STDEV.S(K237:K241))</f>
        <v>5.3855651604031713</v>
      </c>
      <c r="Q238" s="9">
        <f t="shared" si="567"/>
        <v>1.0860308499137666E-2</v>
      </c>
      <c r="R238" s="126">
        <f t="shared" si="652"/>
        <v>0.98884494127139999</v>
      </c>
      <c r="S238" s="58" t="s">
        <v>23</v>
      </c>
      <c r="T238" s="52">
        <f t="shared" si="568"/>
        <v>1.8580000000000003E-2</v>
      </c>
    </row>
    <row r="239" spans="1:20" s="139" customFormat="1" ht="16" x14ac:dyDescent="0.2">
      <c r="A239" s="30" t="str">
        <f t="shared" ref="A239" si="708">IF(A237="","",A237)</f>
        <v>CIP0031</v>
      </c>
      <c r="B239" s="30"/>
      <c r="C239" s="30" t="str">
        <f>'Table 1'!$I$34</f>
        <v>GHA</v>
      </c>
      <c r="D239" s="170">
        <v>0.5372873333</v>
      </c>
      <c r="E239" s="68" t="s">
        <v>23</v>
      </c>
      <c r="F239" s="80">
        <v>0</v>
      </c>
      <c r="G239" s="71">
        <f t="shared" si="562"/>
        <v>1.1545280229369705E-2</v>
      </c>
      <c r="H239" s="77">
        <f t="shared" si="704"/>
        <v>0.53115499998000004</v>
      </c>
      <c r="I239" s="94">
        <f t="shared" si="705"/>
        <v>4.0534282297224585E-3</v>
      </c>
      <c r="J239" s="77">
        <f t="shared" si="563"/>
        <v>7.6313472147962183E-3</v>
      </c>
      <c r="K239" s="132">
        <f>D239*'Table 2'!D239</f>
        <v>505.05009330199999</v>
      </c>
      <c r="L239" s="68" t="s">
        <v>23</v>
      </c>
      <c r="M239" s="135">
        <f>F239*'Table 2'!D239</f>
        <v>0</v>
      </c>
      <c r="N239" s="71">
        <f t="shared" si="564"/>
        <v>1.8463180263028667E-2</v>
      </c>
      <c r="O239" s="14">
        <f t="shared" ref="O239" si="709">IF(D239="","",AVERAGE(K237:K241))</f>
        <v>495.89430731464006</v>
      </c>
      <c r="P239" s="73">
        <f t="shared" ref="P239" si="710">IF(D239="","",_xlfn.STDEV.S(K237:K241))</f>
        <v>5.3855651604031713</v>
      </c>
      <c r="Q239" s="9">
        <f t="shared" si="567"/>
        <v>1.0860308499137666E-2</v>
      </c>
      <c r="R239" s="126">
        <f t="shared" si="652"/>
        <v>1.010100186604</v>
      </c>
      <c r="S239" s="58" t="s">
        <v>23</v>
      </c>
      <c r="T239" s="52">
        <f t="shared" si="568"/>
        <v>0</v>
      </c>
    </row>
    <row r="240" spans="1:20" s="139" customFormat="1" ht="16" x14ac:dyDescent="0.2">
      <c r="A240" s="30" t="str">
        <f t="shared" ref="A240" si="711">IF(A237="","",A237)</f>
        <v>CIP0031</v>
      </c>
      <c r="B240" s="30"/>
      <c r="C240" s="30" t="str">
        <f>'Table 1'!$I$34</f>
        <v>GHA</v>
      </c>
      <c r="D240" s="170">
        <v>0.52818133330000006</v>
      </c>
      <c r="E240" s="68" t="s">
        <v>23</v>
      </c>
      <c r="F240" s="80">
        <v>0</v>
      </c>
      <c r="G240" s="71">
        <f t="shared" si="562"/>
        <v>-5.5984913633721914E-3</v>
      </c>
      <c r="H240" s="77">
        <f t="shared" si="704"/>
        <v>0.53115499998000004</v>
      </c>
      <c r="I240" s="94">
        <f t="shared" si="705"/>
        <v>4.0534282297224585E-3</v>
      </c>
      <c r="J240" s="77">
        <f t="shared" si="563"/>
        <v>7.6313472147962183E-3</v>
      </c>
      <c r="K240" s="132">
        <f>D240*'Table 2'!D240</f>
        <v>493.32136530220004</v>
      </c>
      <c r="L240" s="68" t="s">
        <v>23</v>
      </c>
      <c r="M240" s="135">
        <f>F240*'Table 2'!D240</f>
        <v>0</v>
      </c>
      <c r="N240" s="71">
        <f t="shared" si="564"/>
        <v>-5.1884887051294928E-3</v>
      </c>
      <c r="O240" s="14">
        <f t="shared" ref="O240" si="712">IF(D240="","",AVERAGE(K237:K241))</f>
        <v>495.89430731464006</v>
      </c>
      <c r="P240" s="73">
        <f t="shared" ref="P240" si="713">IF(D240="","",_xlfn.STDEV.S(K237:K241))</f>
        <v>5.3855651604031713</v>
      </c>
      <c r="Q240" s="9">
        <f t="shared" si="567"/>
        <v>1.0860308499137666E-2</v>
      </c>
      <c r="R240" s="126">
        <f t="shared" si="652"/>
        <v>0.98664273060440011</v>
      </c>
      <c r="S240" s="58" t="s">
        <v>23</v>
      </c>
      <c r="T240" s="52">
        <f t="shared" si="568"/>
        <v>0</v>
      </c>
    </row>
    <row r="241" spans="1:20" s="139" customFormat="1" ht="17" thickBot="1" x14ac:dyDescent="0.25">
      <c r="A241" s="29" t="str">
        <f t="shared" ref="A241" si="714">IF(A237="","",A237)</f>
        <v>CIP0031</v>
      </c>
      <c r="B241" s="29"/>
      <c r="C241" s="29" t="str">
        <f>'Table 1'!$I$34</f>
        <v>GHA</v>
      </c>
      <c r="D241" s="171">
        <v>0.53120333330000002</v>
      </c>
      <c r="E241" s="67" t="s">
        <v>23</v>
      </c>
      <c r="F241" s="81">
        <v>0</v>
      </c>
      <c r="G241" s="72">
        <f t="shared" si="562"/>
        <v>9.099663940243884E-5</v>
      </c>
      <c r="H241" s="78">
        <f t="shared" si="704"/>
        <v>0.53115499998000004</v>
      </c>
      <c r="I241" s="93">
        <f t="shared" si="705"/>
        <v>4.0534282297224585E-3</v>
      </c>
      <c r="J241" s="78">
        <f t="shared" si="563"/>
        <v>7.6313472147962183E-3</v>
      </c>
      <c r="K241" s="133">
        <f>D241*'Table 2'!D241</f>
        <v>495.61270996890005</v>
      </c>
      <c r="L241" s="67" t="s">
        <v>23</v>
      </c>
      <c r="M241" s="136">
        <f>F241*'Table 2'!D241</f>
        <v>0</v>
      </c>
      <c r="N241" s="72">
        <f t="shared" si="564"/>
        <v>-5.6785758897881392E-4</v>
      </c>
      <c r="O241" s="13">
        <f t="shared" ref="O241" si="715">IF(D241="","",AVERAGE(K237:K241))</f>
        <v>495.89430731464006</v>
      </c>
      <c r="P241" s="74">
        <f t="shared" ref="P241" si="716">IF(D241="","",_xlfn.STDEV.S(K237:K241))</f>
        <v>5.3855651604031713</v>
      </c>
      <c r="Q241" s="8">
        <f t="shared" si="567"/>
        <v>1.0860308499137666E-2</v>
      </c>
      <c r="R241" s="127">
        <f t="shared" si="652"/>
        <v>0.99122541993780011</v>
      </c>
      <c r="S241" s="57" t="s">
        <v>23</v>
      </c>
      <c r="T241" s="51">
        <f t="shared" si="568"/>
        <v>0</v>
      </c>
    </row>
    <row r="242" spans="1:20" s="139" customFormat="1" ht="16" x14ac:dyDescent="0.2">
      <c r="A242" s="113" t="s">
        <v>156</v>
      </c>
      <c r="B242" s="113"/>
      <c r="C242" s="31" t="str">
        <f>'Table 1'!$I$35</f>
        <v>GHA</v>
      </c>
      <c r="D242" s="170">
        <v>0.63449</v>
      </c>
      <c r="E242" s="66" t="s">
        <v>23</v>
      </c>
      <c r="F242" s="79">
        <v>0.01</v>
      </c>
      <c r="G242" s="70">
        <f t="shared" si="562"/>
        <v>-1.7530606475913951E-2</v>
      </c>
      <c r="H242" s="76">
        <f>AVERAGE($D$242:$D$246)</f>
        <v>0.64581146667999989</v>
      </c>
      <c r="I242" s="76">
        <f>_xlfn.STDEV.S($D$242:$D$246)</f>
        <v>8.411199137632339E-3</v>
      </c>
      <c r="J242" s="76">
        <f t="shared" si="563"/>
        <v>1.302423318816681E-2</v>
      </c>
      <c r="K242" s="131">
        <f>D242*'Table 2'!D242</f>
        <v>489.19179000000003</v>
      </c>
      <c r="L242" s="66" t="s">
        <v>23</v>
      </c>
      <c r="M242" s="134">
        <f>F242*'Table 2'!D242</f>
        <v>7.71</v>
      </c>
      <c r="N242" s="70">
        <f t="shared" si="564"/>
        <v>-1.6500597467964163E-2</v>
      </c>
      <c r="O242" s="15">
        <f t="shared" ref="O242" si="717">IF(D242="","",AVERAGE(K242:K246))</f>
        <v>497.39917354354003</v>
      </c>
      <c r="P242" s="15">
        <f t="shared" ref="P242" si="718">IF(D242="","",_xlfn.STDEV.S(K242:K246))</f>
        <v>7.2289259683802136</v>
      </c>
      <c r="Q242" s="10">
        <f t="shared" si="567"/>
        <v>1.4533449898761094E-2</v>
      </c>
      <c r="R242" s="137">
        <f t="shared" si="652"/>
        <v>0.97838358000000003</v>
      </c>
      <c r="S242" s="59" t="s">
        <v>23</v>
      </c>
      <c r="T242" s="53">
        <f t="shared" si="568"/>
        <v>1.542E-2</v>
      </c>
    </row>
    <row r="243" spans="1:20" s="139" customFormat="1" ht="16" x14ac:dyDescent="0.2">
      <c r="A243" s="30" t="str">
        <f t="shared" ref="A243" si="719">IF(A242="","",A242)</f>
        <v>CIP0032</v>
      </c>
      <c r="B243" s="30"/>
      <c r="C243" s="30" t="str">
        <f>'Table 1'!$I$35</f>
        <v>GHA</v>
      </c>
      <c r="D243" s="170">
        <v>0.63953099999999996</v>
      </c>
      <c r="E243" s="68" t="s">
        <v>23</v>
      </c>
      <c r="F243" s="80">
        <v>0.02</v>
      </c>
      <c r="G243" s="71">
        <f t="shared" si="562"/>
        <v>-9.7249228358961704E-3</v>
      </c>
      <c r="H243" s="77">
        <f t="shared" ref="H243:H246" si="720">AVERAGE($D$242:$D$246)</f>
        <v>0.64581146667999989</v>
      </c>
      <c r="I243" s="94">
        <f t="shared" ref="I243:I246" si="721">_xlfn.STDEV.S($D$242:$D$246)</f>
        <v>8.411199137632339E-3</v>
      </c>
      <c r="J243" s="77">
        <f t="shared" si="563"/>
        <v>1.302423318816681E-2</v>
      </c>
      <c r="K243" s="132">
        <f>D243*'Table 2'!D243</f>
        <v>491.79933899999997</v>
      </c>
      <c r="L243" s="68" t="s">
        <v>23</v>
      </c>
      <c r="M243" s="135">
        <f>F243*'Table 2'!D243</f>
        <v>15.38</v>
      </c>
      <c r="N243" s="71">
        <f t="shared" si="564"/>
        <v>-1.1258230494526287E-2</v>
      </c>
      <c r="O243" s="14">
        <f t="shared" ref="O243" si="722">IF(D243="","",AVERAGE(K242:K246))</f>
        <v>497.39917354354003</v>
      </c>
      <c r="P243" s="73">
        <f t="shared" ref="P243" si="723">IF(D243="","",_xlfn.STDEV.S(K242:K246))</f>
        <v>7.2289259683802136</v>
      </c>
      <c r="Q243" s="9">
        <f t="shared" si="567"/>
        <v>1.4533449898761094E-2</v>
      </c>
      <c r="R243" s="126">
        <f t="shared" si="652"/>
        <v>0.983598678</v>
      </c>
      <c r="S243" s="58" t="s">
        <v>23</v>
      </c>
      <c r="T243" s="52">
        <f t="shared" si="568"/>
        <v>3.0760000000000003E-2</v>
      </c>
    </row>
    <row r="244" spans="1:20" s="139" customFormat="1" ht="16" x14ac:dyDescent="0.2">
      <c r="A244" s="30" t="str">
        <f t="shared" ref="A244" si="724">IF(A242="","",A242)</f>
        <v>CIP0032</v>
      </c>
      <c r="B244" s="30"/>
      <c r="C244" s="30" t="str">
        <f>'Table 1'!$I$35</f>
        <v>GHA</v>
      </c>
      <c r="D244" s="170">
        <v>0.65431066670000004</v>
      </c>
      <c r="E244" s="68" t="s">
        <v>23</v>
      </c>
      <c r="F244" s="80">
        <v>0.01</v>
      </c>
      <c r="G244" s="71">
        <f t="shared" si="562"/>
        <v>1.3160497232563871E-2</v>
      </c>
      <c r="H244" s="77">
        <f t="shared" si="720"/>
        <v>0.64581146667999989</v>
      </c>
      <c r="I244" s="94">
        <f t="shared" si="721"/>
        <v>8.411199137632339E-3</v>
      </c>
      <c r="J244" s="77">
        <f t="shared" si="563"/>
        <v>1.302423318816681E-2</v>
      </c>
      <c r="K244" s="132">
        <f>D244*'Table 2'!D244</f>
        <v>502.51059202560003</v>
      </c>
      <c r="L244" s="68" t="s">
        <v>23</v>
      </c>
      <c r="M244" s="135">
        <f>F244*'Table 2'!D244</f>
        <v>7.68</v>
      </c>
      <c r="N244" s="71">
        <f t="shared" si="564"/>
        <v>1.0276290661372747E-2</v>
      </c>
      <c r="O244" s="14">
        <f t="shared" ref="O244" si="725">IF(D244="","",AVERAGE(K242:K246))</f>
        <v>497.39917354354003</v>
      </c>
      <c r="P244" s="73">
        <f t="shared" ref="P244" si="726">IF(D244="","",_xlfn.STDEV.S(K242:K246))</f>
        <v>7.2289259683802136</v>
      </c>
      <c r="Q244" s="9">
        <f t="shared" si="567"/>
        <v>1.4533449898761094E-2</v>
      </c>
      <c r="R244" s="126">
        <f t="shared" si="652"/>
        <v>1.0050211840512</v>
      </c>
      <c r="S244" s="58" t="s">
        <v>23</v>
      </c>
      <c r="T244" s="52">
        <f t="shared" si="568"/>
        <v>1.5359999999999999E-2</v>
      </c>
    </row>
    <row r="245" spans="1:20" s="139" customFormat="1" ht="16" x14ac:dyDescent="0.2">
      <c r="A245" s="30" t="str">
        <f t="shared" ref="A245" si="727">IF(A242="","",A242)</f>
        <v>CIP0032</v>
      </c>
      <c r="B245" s="30"/>
      <c r="C245" s="30" t="str">
        <f>'Table 1'!$I$35</f>
        <v>GHA</v>
      </c>
      <c r="D245" s="170">
        <v>0.64943899999999999</v>
      </c>
      <c r="E245" s="68" t="s">
        <v>23</v>
      </c>
      <c r="F245" s="80">
        <v>0</v>
      </c>
      <c r="G245" s="71">
        <f t="shared" si="562"/>
        <v>5.6170159669796382E-3</v>
      </c>
      <c r="H245" s="77">
        <f t="shared" si="720"/>
        <v>0.64581146667999989</v>
      </c>
      <c r="I245" s="94">
        <f t="shared" si="721"/>
        <v>8.411199137632339E-3</v>
      </c>
      <c r="J245" s="77">
        <f t="shared" si="563"/>
        <v>1.302423318816681E-2</v>
      </c>
      <c r="K245" s="132">
        <f>D245*'Table 2'!D245</f>
        <v>506.56241999999997</v>
      </c>
      <c r="L245" s="68" t="s">
        <v>23</v>
      </c>
      <c r="M245" s="135">
        <f>F245*'Table 2'!D245</f>
        <v>0</v>
      </c>
      <c r="N245" s="71">
        <f t="shared" si="564"/>
        <v>1.8422319424416647E-2</v>
      </c>
      <c r="O245" s="14">
        <f t="shared" ref="O245" si="728">IF(D245="","",AVERAGE(K242:K246))</f>
        <v>497.39917354354003</v>
      </c>
      <c r="P245" s="73">
        <f t="shared" ref="P245" si="729">IF(D245="","",_xlfn.STDEV.S(K242:K246))</f>
        <v>7.2289259683802136</v>
      </c>
      <c r="Q245" s="9">
        <f t="shared" si="567"/>
        <v>1.4533449898761094E-2</v>
      </c>
      <c r="R245" s="126">
        <f t="shared" si="652"/>
        <v>1.0131248399999999</v>
      </c>
      <c r="S245" s="58" t="s">
        <v>23</v>
      </c>
      <c r="T245" s="52">
        <f t="shared" si="568"/>
        <v>0</v>
      </c>
    </row>
    <row r="246" spans="1:20" s="139" customFormat="1" ht="17" thickBot="1" x14ac:dyDescent="0.25">
      <c r="A246" s="29" t="str">
        <f t="shared" ref="A246" si="730">IF(A242="","",A242)</f>
        <v>CIP0032</v>
      </c>
      <c r="B246" s="29"/>
      <c r="C246" s="29" t="str">
        <f>'Table 1'!$I$35</f>
        <v>GHA</v>
      </c>
      <c r="D246" s="171">
        <v>0.65128666670000002</v>
      </c>
      <c r="E246" s="67" t="s">
        <v>23</v>
      </c>
      <c r="F246" s="81">
        <v>0.01</v>
      </c>
      <c r="G246" s="72">
        <f t="shared" si="562"/>
        <v>8.478016112267471E-3</v>
      </c>
      <c r="H246" s="78">
        <f t="shared" si="720"/>
        <v>0.64581146667999989</v>
      </c>
      <c r="I246" s="93">
        <f t="shared" si="721"/>
        <v>8.411199137632339E-3</v>
      </c>
      <c r="J246" s="78">
        <f t="shared" si="563"/>
        <v>1.302423318816681E-2</v>
      </c>
      <c r="K246" s="133">
        <f>D246*'Table 2'!D246</f>
        <v>496.93172669210003</v>
      </c>
      <c r="L246" s="67" t="s">
        <v>23</v>
      </c>
      <c r="M246" s="136">
        <f>F246*'Table 2'!D246</f>
        <v>7.63</v>
      </c>
      <c r="N246" s="72">
        <f t="shared" si="564"/>
        <v>-9.3978212329917296E-4</v>
      </c>
      <c r="O246" s="13">
        <f t="shared" ref="O246" si="731">IF(D246="","",AVERAGE(K242:K246))</f>
        <v>497.39917354354003</v>
      </c>
      <c r="P246" s="74">
        <f t="shared" ref="P246" si="732">IF(D246="","",_xlfn.STDEV.S(K242:K246))</f>
        <v>7.2289259683802136</v>
      </c>
      <c r="Q246" s="8">
        <f t="shared" si="567"/>
        <v>1.4533449898761094E-2</v>
      </c>
      <c r="R246" s="127">
        <f t="shared" si="652"/>
        <v>0.99386345338420001</v>
      </c>
      <c r="S246" s="57" t="s">
        <v>23</v>
      </c>
      <c r="T246" s="51">
        <f t="shared" si="568"/>
        <v>1.5259999999999999E-2</v>
      </c>
    </row>
    <row r="247" spans="1:20" s="139" customFormat="1" ht="16" x14ac:dyDescent="0.2">
      <c r="A247" s="113" t="s">
        <v>158</v>
      </c>
      <c r="B247" s="113" t="s">
        <v>179</v>
      </c>
      <c r="C247" s="31" t="str">
        <f>'Table 1'!$I$36</f>
        <v>HAI</v>
      </c>
      <c r="D247" s="170">
        <v>0.68152433329999995</v>
      </c>
      <c r="E247" s="66" t="s">
        <v>23</v>
      </c>
      <c r="F247" s="79">
        <v>0.02</v>
      </c>
      <c r="G247" s="70">
        <f t="shared" si="562"/>
        <v>1.4244554914651477E-2</v>
      </c>
      <c r="H247" s="76">
        <f>AVERAGE($D$247:$D$251)</f>
        <v>0.67195266663999997</v>
      </c>
      <c r="I247" s="76">
        <f>_xlfn.STDEV.S($D$247:$D$251)</f>
        <v>7.6820257992099589E-3</v>
      </c>
      <c r="J247" s="76">
        <f t="shared" si="563"/>
        <v>1.1432391268901117E-2</v>
      </c>
      <c r="K247" s="131">
        <f>D247*'Table 2'!D247</f>
        <v>564.30214797240001</v>
      </c>
      <c r="L247" s="66" t="s">
        <v>23</v>
      </c>
      <c r="M247" s="134">
        <f>F247*'Table 2'!D247</f>
        <v>16.559999999999999</v>
      </c>
      <c r="N247" s="70">
        <f t="shared" si="564"/>
        <v>2.0128567575501737E-2</v>
      </c>
      <c r="O247" s="15">
        <f t="shared" ref="O247" si="733">IF(D247="","",AVERAGE(K247:K251))</f>
        <v>553.16767504467998</v>
      </c>
      <c r="P247" s="15">
        <f t="shared" ref="P247" si="734">IF(D247="","",_xlfn.STDEV.S(K247:K251))</f>
        <v>8.4359493297593602</v>
      </c>
      <c r="Q247" s="10">
        <f t="shared" si="567"/>
        <v>1.5250257219165923E-2</v>
      </c>
      <c r="R247" s="137">
        <f t="shared" si="652"/>
        <v>1.1286042959447999</v>
      </c>
      <c r="S247" s="59" t="s">
        <v>23</v>
      </c>
      <c r="T247" s="53">
        <f t="shared" si="568"/>
        <v>3.3119999999999997E-2</v>
      </c>
    </row>
    <row r="248" spans="1:20" s="139" customFormat="1" ht="16" x14ac:dyDescent="0.2">
      <c r="A248" s="30" t="str">
        <f t="shared" ref="A248" si="735">IF(A247="","",A247)</f>
        <v>CIP0033</v>
      </c>
      <c r="B248" s="30" t="s">
        <v>179</v>
      </c>
      <c r="C248" s="30" t="str">
        <f>'Table 1'!$I$36</f>
        <v>HAI</v>
      </c>
      <c r="D248" s="170">
        <v>0.67688333329999995</v>
      </c>
      <c r="E248" s="68" t="s">
        <v>23</v>
      </c>
      <c r="F248" s="80">
        <v>0</v>
      </c>
      <c r="G248" s="71">
        <f t="shared" si="562"/>
        <v>7.3378184279780326E-3</v>
      </c>
      <c r="H248" s="77">
        <f t="shared" ref="H248:H251" si="736">AVERAGE($D$247:$D$251)</f>
        <v>0.67195266663999997</v>
      </c>
      <c r="I248" s="94">
        <f t="shared" ref="I248:I251" si="737">_xlfn.STDEV.S($D$247:$D$251)</f>
        <v>7.6820257992099589E-3</v>
      </c>
      <c r="J248" s="77">
        <f t="shared" si="563"/>
        <v>1.1432391268901117E-2</v>
      </c>
      <c r="K248" s="132">
        <f>D248*'Table 2'!D248</f>
        <v>559.78251663909998</v>
      </c>
      <c r="L248" s="68" t="s">
        <v>23</v>
      </c>
      <c r="M248" s="135">
        <f>F248*'Table 2'!D248</f>
        <v>0</v>
      </c>
      <c r="N248" s="71">
        <f t="shared" si="564"/>
        <v>1.195811305113899E-2</v>
      </c>
      <c r="O248" s="14">
        <f t="shared" ref="O248" si="738">IF(D248="","",AVERAGE(K247:K251))</f>
        <v>553.16767504467998</v>
      </c>
      <c r="P248" s="73">
        <f t="shared" ref="P248" si="739">IF(D248="","",_xlfn.STDEV.S(K247:K251))</f>
        <v>8.4359493297593602</v>
      </c>
      <c r="Q248" s="9">
        <f t="shared" si="567"/>
        <v>1.5250257219165923E-2</v>
      </c>
      <c r="R248" s="126">
        <f t="shared" si="652"/>
        <v>1.1195650332781999</v>
      </c>
      <c r="S248" s="58" t="s">
        <v>23</v>
      </c>
      <c r="T248" s="52">
        <f t="shared" si="568"/>
        <v>0</v>
      </c>
    </row>
    <row r="249" spans="1:20" s="139" customFormat="1" ht="16" x14ac:dyDescent="0.2">
      <c r="A249" s="30" t="str">
        <f t="shared" ref="A249" si="740">IF(A247="","",A247)</f>
        <v>CIP0033</v>
      </c>
      <c r="B249" s="30" t="s">
        <v>179</v>
      </c>
      <c r="C249" s="30" t="str">
        <f>'Table 1'!$I$36</f>
        <v>HAI</v>
      </c>
      <c r="D249" s="170">
        <v>0.6616233333</v>
      </c>
      <c r="E249" s="68" t="s">
        <v>23</v>
      </c>
      <c r="F249" s="80">
        <v>0.01</v>
      </c>
      <c r="G249" s="71">
        <f t="shared" si="562"/>
        <v>-1.537211451462835E-2</v>
      </c>
      <c r="H249" s="77">
        <f t="shared" si="736"/>
        <v>0.67195266663999997</v>
      </c>
      <c r="I249" s="94">
        <f t="shared" si="737"/>
        <v>7.6820257992099589E-3</v>
      </c>
      <c r="J249" s="77">
        <f t="shared" si="563"/>
        <v>1.1432391268901117E-2</v>
      </c>
      <c r="K249" s="132">
        <f>D249*'Table 2'!D249</f>
        <v>544.51600330589997</v>
      </c>
      <c r="L249" s="68" t="s">
        <v>23</v>
      </c>
      <c r="M249" s="135">
        <f>F249*'Table 2'!D249</f>
        <v>8.23</v>
      </c>
      <c r="N249" s="71">
        <f t="shared" si="564"/>
        <v>-1.5640233746632436E-2</v>
      </c>
      <c r="O249" s="14">
        <f t="shared" ref="O249" si="741">IF(D249="","",AVERAGE(K247:K251))</f>
        <v>553.16767504467998</v>
      </c>
      <c r="P249" s="73">
        <f t="shared" ref="P249" si="742">IF(D249="","",_xlfn.STDEV.S(K247:K251))</f>
        <v>8.4359493297593602</v>
      </c>
      <c r="Q249" s="9">
        <f t="shared" si="567"/>
        <v>1.5250257219165923E-2</v>
      </c>
      <c r="R249" s="126">
        <f t="shared" si="652"/>
        <v>1.0890320066118</v>
      </c>
      <c r="S249" s="58" t="s">
        <v>23</v>
      </c>
      <c r="T249" s="52">
        <f t="shared" si="568"/>
        <v>1.6460000000000002E-2</v>
      </c>
    </row>
    <row r="250" spans="1:20" s="139" customFormat="1" ht="16" x14ac:dyDescent="0.2">
      <c r="A250" s="30" t="str">
        <f t="shared" ref="A250" si="743">IF(A247="","",A247)</f>
        <v>CIP0033</v>
      </c>
      <c r="B250" s="30" t="s">
        <v>179</v>
      </c>
      <c r="C250" s="30" t="str">
        <f>'Table 1'!$I$36</f>
        <v>HAI</v>
      </c>
      <c r="D250" s="170">
        <v>0.66832933329999999</v>
      </c>
      <c r="E250" s="68" t="s">
        <v>23</v>
      </c>
      <c r="F250" s="80">
        <v>0</v>
      </c>
      <c r="G250" s="71">
        <f t="shared" si="562"/>
        <v>-5.3922449004003836E-3</v>
      </c>
      <c r="H250" s="77">
        <f t="shared" si="736"/>
        <v>0.67195266663999997</v>
      </c>
      <c r="I250" s="94">
        <f t="shared" si="737"/>
        <v>7.6820257992099589E-3</v>
      </c>
      <c r="J250" s="77">
        <f t="shared" si="563"/>
        <v>1.1432391268901117E-2</v>
      </c>
      <c r="K250" s="132">
        <f>D250*'Table 2'!D250</f>
        <v>548.03005330600001</v>
      </c>
      <c r="L250" s="68" t="s">
        <v>23</v>
      </c>
      <c r="M250" s="135">
        <f>F250*'Table 2'!D250</f>
        <v>0</v>
      </c>
      <c r="N250" s="71">
        <f t="shared" si="564"/>
        <v>-9.287639120028111E-3</v>
      </c>
      <c r="O250" s="14">
        <f t="shared" ref="O250" si="744">IF(D250="","",AVERAGE(K247:K251))</f>
        <v>553.16767504467998</v>
      </c>
      <c r="P250" s="73">
        <f t="shared" ref="P250" si="745">IF(D250="","",_xlfn.STDEV.S(K247:K251))</f>
        <v>8.4359493297593602</v>
      </c>
      <c r="Q250" s="9">
        <f t="shared" si="567"/>
        <v>1.5250257219165923E-2</v>
      </c>
      <c r="R250" s="126">
        <f t="shared" si="652"/>
        <v>1.0960601066119999</v>
      </c>
      <c r="S250" s="58" t="s">
        <v>23</v>
      </c>
      <c r="T250" s="52">
        <f t="shared" si="568"/>
        <v>0</v>
      </c>
    </row>
    <row r="251" spans="1:20" s="139" customFormat="1" ht="17" thickBot="1" x14ac:dyDescent="0.25">
      <c r="A251" s="29" t="str">
        <f t="shared" ref="A251" si="746">IF(A247="","",A247)</f>
        <v>CIP0033</v>
      </c>
      <c r="B251" s="29" t="s">
        <v>179</v>
      </c>
      <c r="C251" s="29" t="str">
        <f>'Table 1'!$I$36</f>
        <v>HAI</v>
      </c>
      <c r="D251" s="171">
        <v>0.67140299999999997</v>
      </c>
      <c r="E251" s="67" t="s">
        <v>23</v>
      </c>
      <c r="F251" s="81">
        <v>0.02</v>
      </c>
      <c r="G251" s="72">
        <f t="shared" si="562"/>
        <v>-8.1801392760077649E-4</v>
      </c>
      <c r="H251" s="78">
        <f t="shared" si="736"/>
        <v>0.67195266663999997</v>
      </c>
      <c r="I251" s="93">
        <f t="shared" si="737"/>
        <v>7.6820257992099589E-3</v>
      </c>
      <c r="J251" s="78">
        <f t="shared" si="563"/>
        <v>1.1432391268901117E-2</v>
      </c>
      <c r="K251" s="133">
        <f>D251*'Table 2'!D251</f>
        <v>549.20765399999993</v>
      </c>
      <c r="L251" s="67" t="s">
        <v>23</v>
      </c>
      <c r="M251" s="136">
        <f>F251*'Table 2'!D251</f>
        <v>16.36</v>
      </c>
      <c r="N251" s="72">
        <f t="shared" si="564"/>
        <v>-7.1588077599801757E-3</v>
      </c>
      <c r="O251" s="13">
        <f t="shared" ref="O251" si="747">IF(D251="","",AVERAGE(K247:K251))</f>
        <v>553.16767504467998</v>
      </c>
      <c r="P251" s="74">
        <f t="shared" ref="P251" si="748">IF(D251="","",_xlfn.STDEV.S(K247:K251))</f>
        <v>8.4359493297593602</v>
      </c>
      <c r="Q251" s="8">
        <f t="shared" si="567"/>
        <v>1.5250257219165923E-2</v>
      </c>
      <c r="R251" s="127">
        <f t="shared" si="652"/>
        <v>1.0984153079999999</v>
      </c>
      <c r="S251" s="57" t="s">
        <v>23</v>
      </c>
      <c r="T251" s="51">
        <f t="shared" si="568"/>
        <v>3.2719999999999999E-2</v>
      </c>
    </row>
    <row r="252" spans="1:20" s="139" customFormat="1" ht="16" x14ac:dyDescent="0.2">
      <c r="A252" s="113" t="s">
        <v>158</v>
      </c>
      <c r="B252" s="113" t="s">
        <v>174</v>
      </c>
      <c r="C252" s="31" t="str">
        <f>'Table 1'!$I$36</f>
        <v>HAI</v>
      </c>
      <c r="D252" s="170">
        <v>0.66591333330000002</v>
      </c>
      <c r="E252" s="66" t="s">
        <v>23</v>
      </c>
      <c r="F252" s="79">
        <v>0</v>
      </c>
      <c r="G252" s="70">
        <f t="shared" si="562"/>
        <v>-4.6264487136498294E-3</v>
      </c>
      <c r="H252" s="76">
        <f>AVERAGE($D$252:$D$256)</f>
        <v>0.66900846666000002</v>
      </c>
      <c r="I252" s="76">
        <f>_xlfn.STDEV.S($D$252:$D$256)</f>
        <v>4.7154730501883114E-3</v>
      </c>
      <c r="J252" s="76">
        <f t="shared" si="563"/>
        <v>7.0484504833401226E-3</v>
      </c>
      <c r="K252" s="131">
        <f>D252*'Table 2'!D252</f>
        <v>554.70580663890007</v>
      </c>
      <c r="L252" s="66" t="s">
        <v>23</v>
      </c>
      <c r="M252" s="134">
        <f>F252*'Table 2'!D252</f>
        <v>0</v>
      </c>
      <c r="N252" s="70">
        <f t="shared" si="564"/>
        <v>9.2241284850875186E-3</v>
      </c>
      <c r="O252" s="15">
        <f t="shared" ref="O252" si="749">IF(D252="","",AVERAGE(K252:K256))</f>
        <v>549.63589452776</v>
      </c>
      <c r="P252" s="15">
        <f t="shared" ref="P252" si="750">IF(D252="","",_xlfn.STDEV.S(K252:K256))</f>
        <v>3.5192960200821002</v>
      </c>
      <c r="Q252" s="10">
        <f t="shared" si="567"/>
        <v>6.402958858983971E-3</v>
      </c>
      <c r="R252" s="165">
        <f t="shared" si="652"/>
        <v>1.1094116132778002</v>
      </c>
      <c r="S252" s="59" t="s">
        <v>23</v>
      </c>
      <c r="T252" s="53">
        <f t="shared" si="568"/>
        <v>0</v>
      </c>
    </row>
    <row r="253" spans="1:20" s="139" customFormat="1" ht="16" x14ac:dyDescent="0.2">
      <c r="A253" s="30" t="str">
        <f t="shared" ref="A253" si="751">IF(A252="","",A252)</f>
        <v>CIP0033</v>
      </c>
      <c r="B253" s="30" t="s">
        <v>174</v>
      </c>
      <c r="C253" s="30" t="str">
        <f>'Table 1'!$I$36</f>
        <v>HAI</v>
      </c>
      <c r="D253" s="170">
        <v>0.67571466670000002</v>
      </c>
      <c r="E253" s="68" t="s">
        <v>23</v>
      </c>
      <c r="F253" s="80">
        <v>0</v>
      </c>
      <c r="G253" s="71">
        <f t="shared" si="562"/>
        <v>1.002408844462082E-2</v>
      </c>
      <c r="H253" s="77">
        <f t="shared" ref="H253:H256" si="752">AVERAGE($D$252:$D$256)</f>
        <v>0.66900846666000002</v>
      </c>
      <c r="I253" s="94">
        <f t="shared" ref="I253:I256" si="753">_xlfn.STDEV.S($D$252:$D$256)</f>
        <v>4.7154730501883114E-3</v>
      </c>
      <c r="J253" s="77">
        <f t="shared" si="563"/>
        <v>7.0484504833401226E-3</v>
      </c>
      <c r="K253" s="132">
        <f>D253*'Table 2'!D253</f>
        <v>550.03173869379998</v>
      </c>
      <c r="L253" s="68" t="s">
        <v>23</v>
      </c>
      <c r="M253" s="135">
        <f>F253*'Table 2'!D253</f>
        <v>0</v>
      </c>
      <c r="N253" s="71">
        <f t="shared" si="564"/>
        <v>7.2019344075059482E-4</v>
      </c>
      <c r="O253" s="14">
        <f t="shared" ref="O253" si="754">IF(D253="","",AVERAGE(K252:K256))</f>
        <v>549.63589452776</v>
      </c>
      <c r="P253" s="73">
        <f t="shared" ref="P253" si="755">IF(D253="","",_xlfn.STDEV.S(K252:K256))</f>
        <v>3.5192960200821002</v>
      </c>
      <c r="Q253" s="9">
        <f t="shared" si="567"/>
        <v>6.402958858983971E-3</v>
      </c>
      <c r="R253" s="126">
        <f t="shared" si="652"/>
        <v>1.1000634773875999</v>
      </c>
      <c r="S253" s="58" t="s">
        <v>23</v>
      </c>
      <c r="T253" s="52">
        <f t="shared" si="568"/>
        <v>0</v>
      </c>
    </row>
    <row r="254" spans="1:20" s="139" customFormat="1" ht="16" x14ac:dyDescent="0.2">
      <c r="A254" s="30" t="str">
        <f t="shared" ref="A254" si="756">IF(A252="","",A252)</f>
        <v>CIP0033</v>
      </c>
      <c r="B254" s="30" t="s">
        <v>174</v>
      </c>
      <c r="C254" s="30" t="str">
        <f>'Table 1'!$I$36</f>
        <v>HAI</v>
      </c>
      <c r="D254" s="170">
        <v>0.67225333330000003</v>
      </c>
      <c r="E254" s="68" t="s">
        <v>23</v>
      </c>
      <c r="F254" s="80">
        <v>0.01</v>
      </c>
      <c r="G254" s="71">
        <f t="shared" si="562"/>
        <v>4.8502624431644142E-3</v>
      </c>
      <c r="H254" s="77">
        <f t="shared" si="752"/>
        <v>0.66900846666000002</v>
      </c>
      <c r="I254" s="94">
        <f t="shared" si="753"/>
        <v>4.7154730501883114E-3</v>
      </c>
      <c r="J254" s="77">
        <f t="shared" si="563"/>
        <v>7.0484504833401226E-3</v>
      </c>
      <c r="K254" s="132">
        <f>D254*'Table 2'!D254</f>
        <v>549.23097330610005</v>
      </c>
      <c r="L254" s="68" t="s">
        <v>23</v>
      </c>
      <c r="M254" s="135">
        <f>F254*'Table 2'!D254</f>
        <v>8.17</v>
      </c>
      <c r="N254" s="71">
        <f t="shared" si="564"/>
        <v>-7.3670811111754299E-4</v>
      </c>
      <c r="O254" s="14">
        <f t="shared" ref="O254" si="757">IF(D254="","",AVERAGE(K252:K256))</f>
        <v>549.63589452776</v>
      </c>
      <c r="P254" s="73">
        <f t="shared" ref="P254" si="758">IF(D254="","",_xlfn.STDEV.S(K252:K256))</f>
        <v>3.5192960200821002</v>
      </c>
      <c r="Q254" s="9">
        <f t="shared" si="567"/>
        <v>6.402958858983971E-3</v>
      </c>
      <c r="R254" s="126">
        <f t="shared" si="652"/>
        <v>1.0984619466122001</v>
      </c>
      <c r="S254" s="58" t="s">
        <v>23</v>
      </c>
      <c r="T254" s="52">
        <f t="shared" si="568"/>
        <v>1.634E-2</v>
      </c>
    </row>
    <row r="255" spans="1:20" s="139" customFormat="1" ht="16" x14ac:dyDescent="0.2">
      <c r="A255" s="30" t="str">
        <f t="shared" ref="A255" si="759">IF(A252="","",A252)</f>
        <v>CIP0033</v>
      </c>
      <c r="B255" s="30" t="s">
        <v>174</v>
      </c>
      <c r="C255" s="30" t="str">
        <f>'Table 1'!$I$36</f>
        <v>HAI</v>
      </c>
      <c r="D255" s="170">
        <v>0.665157</v>
      </c>
      <c r="E255" s="68" t="s">
        <v>23</v>
      </c>
      <c r="F255" s="80">
        <v>0</v>
      </c>
      <c r="G255" s="71">
        <f t="shared" si="562"/>
        <v>-5.7569774553501976E-3</v>
      </c>
      <c r="H255" s="77">
        <f t="shared" si="752"/>
        <v>0.66900846666000002</v>
      </c>
      <c r="I255" s="94">
        <f t="shared" si="753"/>
        <v>4.7154730501883114E-3</v>
      </c>
      <c r="J255" s="77">
        <f t="shared" si="563"/>
        <v>7.0484504833401226E-3</v>
      </c>
      <c r="K255" s="132">
        <f>D255*'Table 2'!D255</f>
        <v>549.41968199999997</v>
      </c>
      <c r="L255" s="68" t="s">
        <v>23</v>
      </c>
      <c r="M255" s="135">
        <f>F255*'Table 2'!D255</f>
        <v>0</v>
      </c>
      <c r="N255" s="71">
        <f t="shared" si="564"/>
        <v>-3.9337410440743191E-4</v>
      </c>
      <c r="O255" s="14">
        <f t="shared" ref="O255" si="760">IF(D255="","",AVERAGE(K252:K256))</f>
        <v>549.63589452776</v>
      </c>
      <c r="P255" s="73">
        <f t="shared" ref="P255" si="761">IF(D255="","",_xlfn.STDEV.S(K252:K256))</f>
        <v>3.5192960200821002</v>
      </c>
      <c r="Q255" s="9">
        <f t="shared" si="567"/>
        <v>6.402958858983971E-3</v>
      </c>
      <c r="R255" s="126">
        <f t="shared" si="652"/>
        <v>1.098839364</v>
      </c>
      <c r="S255" s="58" t="s">
        <v>23</v>
      </c>
      <c r="T255" s="52">
        <f t="shared" si="568"/>
        <v>0</v>
      </c>
    </row>
    <row r="256" spans="1:20" s="139" customFormat="1" ht="17" thickBot="1" x14ac:dyDescent="0.25">
      <c r="A256" s="29" t="str">
        <f t="shared" ref="A256" si="762">IF(A252="","",A252)</f>
        <v>CIP0033</v>
      </c>
      <c r="B256" s="29" t="s">
        <v>174</v>
      </c>
      <c r="C256" s="29" t="str">
        <f>'Table 1'!$I$36</f>
        <v>HAI</v>
      </c>
      <c r="D256" s="171">
        <v>0.66600400000000004</v>
      </c>
      <c r="E256" s="67" t="s">
        <v>23</v>
      </c>
      <c r="F256" s="81">
        <v>0</v>
      </c>
      <c r="G256" s="72">
        <f t="shared" si="562"/>
        <v>-4.4909247187852061E-3</v>
      </c>
      <c r="H256" s="78">
        <f t="shared" si="752"/>
        <v>0.66900846666000002</v>
      </c>
      <c r="I256" s="93">
        <f t="shared" si="753"/>
        <v>4.7154730501883114E-3</v>
      </c>
      <c r="J256" s="78">
        <f t="shared" si="563"/>
        <v>7.0484504833401226E-3</v>
      </c>
      <c r="K256" s="133">
        <f>D256*'Table 2'!D256</f>
        <v>544.79127200000005</v>
      </c>
      <c r="L256" s="67" t="s">
        <v>23</v>
      </c>
      <c r="M256" s="136">
        <f>F256*'Table 2'!D256</f>
        <v>0</v>
      </c>
      <c r="N256" s="72">
        <f t="shared" si="564"/>
        <v>-8.8142397103129315E-3</v>
      </c>
      <c r="O256" s="13">
        <f t="shared" ref="O256" si="763">IF(D256="","",AVERAGE(K252:K256))</f>
        <v>549.63589452776</v>
      </c>
      <c r="P256" s="74">
        <f t="shared" ref="P256" si="764">IF(D256="","",_xlfn.STDEV.S(K252:K256))</f>
        <v>3.5192960200821002</v>
      </c>
      <c r="Q256" s="8">
        <f t="shared" si="567"/>
        <v>6.402958858983971E-3</v>
      </c>
      <c r="R256" s="127">
        <f t="shared" si="652"/>
        <v>1.0895825440000002</v>
      </c>
      <c r="S256" s="57" t="s">
        <v>23</v>
      </c>
      <c r="T256" s="51">
        <f t="shared" si="568"/>
        <v>0</v>
      </c>
    </row>
    <row r="257" spans="1:20" s="139" customFormat="1" ht="16" x14ac:dyDescent="0.2">
      <c r="A257" s="113" t="s">
        <v>158</v>
      </c>
      <c r="B257" s="113" t="s">
        <v>180</v>
      </c>
      <c r="C257" s="31" t="str">
        <f>'Table 1'!$I$36</f>
        <v>HAI</v>
      </c>
      <c r="D257" s="170">
        <v>0.67362233329999999</v>
      </c>
      <c r="E257" s="66" t="s">
        <v>23</v>
      </c>
      <c r="F257" s="79">
        <v>0.01</v>
      </c>
      <c r="G257" s="70">
        <f t="shared" si="562"/>
        <v>1.2714741165822902E-2</v>
      </c>
      <c r="H257" s="76">
        <f>AVERAGE($D$257:$D$261)</f>
        <v>0.66516493334000004</v>
      </c>
      <c r="I257" s="76">
        <f>_xlfn.STDEV.S($D$257:$D$261)</f>
        <v>5.6503094329834799E-3</v>
      </c>
      <c r="J257" s="76">
        <f t="shared" si="563"/>
        <v>8.4945990832852817E-3</v>
      </c>
      <c r="K257" s="131">
        <f>D257*'Table 2'!D257</f>
        <v>550.34944630609994</v>
      </c>
      <c r="L257" s="66" t="s">
        <v>23</v>
      </c>
      <c r="M257" s="134">
        <f>F257*'Table 2'!D257</f>
        <v>8.17</v>
      </c>
      <c r="N257" s="70">
        <f t="shared" si="564"/>
        <v>1.2706424809241836E-2</v>
      </c>
      <c r="O257" s="15">
        <f t="shared" ref="O257" si="765">IF(D257="","",AVERAGE(K257:K261))</f>
        <v>543.4442132721399</v>
      </c>
      <c r="P257" s="15">
        <f t="shared" ref="P257" si="766">IF(D257="","",_xlfn.STDEV.S(K257:K261))</f>
        <v>7.2329860011670872</v>
      </c>
      <c r="Q257" s="10">
        <f t="shared" si="567"/>
        <v>1.3309528051861017E-2</v>
      </c>
      <c r="R257" s="165">
        <f t="shared" si="652"/>
        <v>1.1006988926121999</v>
      </c>
      <c r="S257" s="59" t="s">
        <v>23</v>
      </c>
      <c r="T257" s="53">
        <f t="shared" si="568"/>
        <v>1.634E-2</v>
      </c>
    </row>
    <row r="258" spans="1:20" s="139" customFormat="1" ht="16" x14ac:dyDescent="0.2">
      <c r="A258" s="30" t="str">
        <f t="shared" ref="A258" si="767">IF(A257="","",A257)</f>
        <v>CIP0033</v>
      </c>
      <c r="B258" s="30" t="s">
        <v>180</v>
      </c>
      <c r="C258" s="30" t="str">
        <f>'Table 1'!$I$36</f>
        <v>HAI</v>
      </c>
      <c r="D258" s="170">
        <v>0.6596526667</v>
      </c>
      <c r="E258" s="68" t="s">
        <v>23</v>
      </c>
      <c r="F258" s="80">
        <v>0</v>
      </c>
      <c r="G258" s="71">
        <f t="shared" si="562"/>
        <v>-8.2870674079603621E-3</v>
      </c>
      <c r="H258" s="77">
        <f t="shared" ref="H258:H261" si="768">AVERAGE($D$257:$D$261)</f>
        <v>0.66516493334000004</v>
      </c>
      <c r="I258" s="94">
        <f t="shared" ref="I258:I261" si="769">_xlfn.STDEV.S($D$257:$D$261)</f>
        <v>5.6503094329834799E-3</v>
      </c>
      <c r="J258" s="77">
        <f t="shared" si="563"/>
        <v>8.4945990832852817E-3</v>
      </c>
      <c r="K258" s="132">
        <f>D258*'Table 2'!D258</f>
        <v>543.55379736079999</v>
      </c>
      <c r="L258" s="68" t="s">
        <v>23</v>
      </c>
      <c r="M258" s="135">
        <f>F258*'Table 2'!D258</f>
        <v>0</v>
      </c>
      <c r="N258" s="71">
        <f t="shared" si="564"/>
        <v>2.0164735585326605E-4</v>
      </c>
      <c r="O258" s="14">
        <f t="shared" ref="O258" si="770">IF(D258="","",AVERAGE(K257:K261))</f>
        <v>543.4442132721399</v>
      </c>
      <c r="P258" s="73">
        <f t="shared" ref="P258" si="771">IF(D258="","",_xlfn.STDEV.S(K257:K261))</f>
        <v>7.2329860011670872</v>
      </c>
      <c r="Q258" s="9">
        <f t="shared" si="567"/>
        <v>1.3309528051861017E-2</v>
      </c>
      <c r="R258" s="126">
        <f t="shared" si="652"/>
        <v>1.0871075947216</v>
      </c>
      <c r="S258" s="58" t="s">
        <v>23</v>
      </c>
      <c r="T258" s="52">
        <f t="shared" si="568"/>
        <v>0</v>
      </c>
    </row>
    <row r="259" spans="1:20" s="139" customFormat="1" ht="16" x14ac:dyDescent="0.2">
      <c r="A259" s="30" t="str">
        <f t="shared" ref="A259" si="772">IF(A257="","",A257)</f>
        <v>CIP0033</v>
      </c>
      <c r="B259" s="30" t="s">
        <v>180</v>
      </c>
      <c r="C259" s="30" t="str">
        <f>'Table 1'!$I$36</f>
        <v>HAI</v>
      </c>
      <c r="D259" s="170">
        <v>0.66647699999999999</v>
      </c>
      <c r="E259" s="68" t="s">
        <v>23</v>
      </c>
      <c r="F259" s="80">
        <v>0.01</v>
      </c>
      <c r="G259" s="71">
        <f t="shared" ref="G259:G281" si="773">(D259-H259)/H259</f>
        <v>1.9725433411103758E-3</v>
      </c>
      <c r="H259" s="77">
        <f t="shared" si="768"/>
        <v>0.66516493334000004</v>
      </c>
      <c r="I259" s="94">
        <f t="shared" si="769"/>
        <v>5.6503094329834799E-3</v>
      </c>
      <c r="J259" s="77">
        <f t="shared" ref="J259:J281" si="774">I259/H259</f>
        <v>8.4945990832852817E-3</v>
      </c>
      <c r="K259" s="132">
        <f>D259*'Table 2'!D259</f>
        <v>549.17704800000001</v>
      </c>
      <c r="L259" s="68" t="s">
        <v>23</v>
      </c>
      <c r="M259" s="135">
        <f>F259*'Table 2'!D259</f>
        <v>8.24</v>
      </c>
      <c r="N259" s="71">
        <f t="shared" ref="N259:N281" si="775">(K259-O259)/O259</f>
        <v>1.0549076773385908E-2</v>
      </c>
      <c r="O259" s="14">
        <f t="shared" ref="O259" si="776">IF(D259="","",AVERAGE(K257:K261))</f>
        <v>543.4442132721399</v>
      </c>
      <c r="P259" s="73">
        <f t="shared" ref="P259" si="777">IF(D259="","",_xlfn.STDEV.S(K257:K261))</f>
        <v>7.2329860011670872</v>
      </c>
      <c r="Q259" s="9">
        <f t="shared" ref="Q259:Q281" si="778">P259/O259</f>
        <v>1.3309528051861017E-2</v>
      </c>
      <c r="R259" s="126">
        <f t="shared" si="652"/>
        <v>1.098354096</v>
      </c>
      <c r="S259" s="58" t="s">
        <v>23</v>
      </c>
      <c r="T259" s="52">
        <f t="shared" ref="T259:T281" si="779">M259/500</f>
        <v>1.6480000000000002E-2</v>
      </c>
    </row>
    <row r="260" spans="1:20" s="139" customFormat="1" ht="16" x14ac:dyDescent="0.2">
      <c r="A260" s="30" t="str">
        <f t="shared" ref="A260" si="780">IF(A257="","",A257)</f>
        <v>CIP0033</v>
      </c>
      <c r="B260" s="30" t="s">
        <v>180</v>
      </c>
      <c r="C260" s="30" t="str">
        <f>'Table 1'!$I$36</f>
        <v>HAI</v>
      </c>
      <c r="D260" s="170">
        <v>0.66029700000000002</v>
      </c>
      <c r="E260" s="68" t="s">
        <v>23</v>
      </c>
      <c r="F260" s="80">
        <v>0</v>
      </c>
      <c r="G260" s="71">
        <f t="shared" si="773"/>
        <v>-7.3183854048898996E-3</v>
      </c>
      <c r="H260" s="77">
        <f t="shared" si="768"/>
        <v>0.66516493334000004</v>
      </c>
      <c r="I260" s="94">
        <f t="shared" si="769"/>
        <v>5.6503094329834799E-3</v>
      </c>
      <c r="J260" s="77">
        <f t="shared" si="774"/>
        <v>8.4945990832852817E-3</v>
      </c>
      <c r="K260" s="132">
        <f>D260*'Table 2'!D260</f>
        <v>532.19938200000001</v>
      </c>
      <c r="L260" s="68" t="s">
        <v>23</v>
      </c>
      <c r="M260" s="135">
        <f>F260*'Table 2'!D260</f>
        <v>0</v>
      </c>
      <c r="N260" s="71">
        <f t="shared" si="775"/>
        <v>-2.0691785831030332E-2</v>
      </c>
      <c r="O260" s="14">
        <f t="shared" ref="O260" si="781">IF(D260="","",AVERAGE(K257:K261))</f>
        <v>543.4442132721399</v>
      </c>
      <c r="P260" s="73">
        <f t="shared" ref="P260" si="782">IF(D260="","",_xlfn.STDEV.S(K257:K261))</f>
        <v>7.2329860011670872</v>
      </c>
      <c r="Q260" s="9">
        <f t="shared" si="778"/>
        <v>1.3309528051861017E-2</v>
      </c>
      <c r="R260" s="126">
        <f t="shared" si="652"/>
        <v>1.0643987640000001</v>
      </c>
      <c r="S260" s="58" t="s">
        <v>23</v>
      </c>
      <c r="T260" s="52">
        <f t="shared" si="779"/>
        <v>0</v>
      </c>
    </row>
    <row r="261" spans="1:20" s="139" customFormat="1" ht="17" thickBot="1" x14ac:dyDescent="0.25">
      <c r="A261" s="29" t="str">
        <f t="shared" ref="A261" si="783">IF(A257="","",A257)</f>
        <v>CIP0033</v>
      </c>
      <c r="B261" s="29" t="s">
        <v>180</v>
      </c>
      <c r="C261" s="29" t="str">
        <f>'Table 1'!$I$36</f>
        <v>HAI</v>
      </c>
      <c r="D261" s="171">
        <v>0.66577566669999999</v>
      </c>
      <c r="E261" s="67" t="s">
        <v>23</v>
      </c>
      <c r="F261" s="81">
        <v>0.01</v>
      </c>
      <c r="G261" s="72">
        <f t="shared" si="773"/>
        <v>9.1816830591664913E-4</v>
      </c>
      <c r="H261" s="78">
        <f t="shared" si="768"/>
        <v>0.66516493334000004</v>
      </c>
      <c r="I261" s="93">
        <f t="shared" si="769"/>
        <v>5.6503094329834799E-3</v>
      </c>
      <c r="J261" s="78">
        <f t="shared" si="774"/>
        <v>8.4945990832852817E-3</v>
      </c>
      <c r="K261" s="133">
        <f>D261*'Table 2'!D261</f>
        <v>541.94139269380003</v>
      </c>
      <c r="L261" s="67" t="s">
        <v>23</v>
      </c>
      <c r="M261" s="136">
        <f>F261*'Table 2'!D261</f>
        <v>8.14</v>
      </c>
      <c r="N261" s="72">
        <f t="shared" si="775"/>
        <v>-2.765363107449841E-3</v>
      </c>
      <c r="O261" s="13">
        <f t="shared" ref="O261" si="784">IF(D261="","",AVERAGE(K257:K261))</f>
        <v>543.4442132721399</v>
      </c>
      <c r="P261" s="74">
        <f t="shared" ref="P261" si="785">IF(D261="","",_xlfn.STDEV.S(K257:K261))</f>
        <v>7.2329860011670872</v>
      </c>
      <c r="Q261" s="8">
        <f t="shared" si="778"/>
        <v>1.3309528051861017E-2</v>
      </c>
      <c r="R261" s="127">
        <f t="shared" si="652"/>
        <v>1.0838827853876001</v>
      </c>
      <c r="S261" s="57" t="s">
        <v>23</v>
      </c>
      <c r="T261" s="51">
        <f t="shared" si="779"/>
        <v>1.6280000000000003E-2</v>
      </c>
    </row>
    <row r="262" spans="1:20" s="139" customFormat="1" ht="16" x14ac:dyDescent="0.2">
      <c r="A262" s="113" t="s">
        <v>162</v>
      </c>
      <c r="B262" s="113" t="s">
        <v>179</v>
      </c>
      <c r="C262" s="31" t="str">
        <f>'Table 1'!$I$37</f>
        <v>DRC</v>
      </c>
      <c r="D262" s="170">
        <v>0.63283766669999997</v>
      </c>
      <c r="E262" s="66" t="s">
        <v>23</v>
      </c>
      <c r="F262" s="79">
        <v>0.02</v>
      </c>
      <c r="G262" s="70">
        <f t="shared" si="773"/>
        <v>-2.5214651501092436E-2</v>
      </c>
      <c r="H262" s="76">
        <f>AVERAGE($D$262:$D$266)</f>
        <v>0.64920719999999998</v>
      </c>
      <c r="I262" s="76">
        <f>_xlfn.STDEV.S($D$262:$D$266)</f>
        <v>1.013031546508001E-2</v>
      </c>
      <c r="J262" s="76">
        <f t="shared" si="774"/>
        <v>1.560413295644289E-2</v>
      </c>
      <c r="K262" s="131">
        <f>D262*'Table 2'!D262</f>
        <v>500.57459435969997</v>
      </c>
      <c r="L262" s="66" t="s">
        <v>23</v>
      </c>
      <c r="M262" s="134">
        <f>F262*'Table 2'!D262</f>
        <v>15.82</v>
      </c>
      <c r="N262" s="70">
        <f t="shared" si="775"/>
        <v>-3.0140617070024387E-2</v>
      </c>
      <c r="O262" s="15">
        <f t="shared" ref="O262" si="786">IF(D262="","",AVERAGE(K262:K266))</f>
        <v>516.13110433333998</v>
      </c>
      <c r="P262" s="15">
        <f t="shared" ref="P262" si="787">IF(D262="","",_xlfn.STDEV.S(K262:K266))</f>
        <v>10.254251409650141</v>
      </c>
      <c r="Q262" s="10">
        <f t="shared" si="778"/>
        <v>1.9867532345090946E-2</v>
      </c>
      <c r="R262" s="137">
        <f t="shared" si="652"/>
        <v>1.0011491887194</v>
      </c>
      <c r="S262" s="59" t="s">
        <v>23</v>
      </c>
      <c r="T262" s="53">
        <f t="shared" si="779"/>
        <v>3.1640000000000001E-2</v>
      </c>
    </row>
    <row r="263" spans="1:20" s="139" customFormat="1" ht="16" x14ac:dyDescent="0.2">
      <c r="A263" s="30" t="str">
        <f t="shared" ref="A263" si="788">IF(A262="","",A262)</f>
        <v>CIP0034</v>
      </c>
      <c r="B263" s="30" t="s">
        <v>179</v>
      </c>
      <c r="C263" s="30" t="str">
        <f>'Table 1'!$I$37</f>
        <v>DRC</v>
      </c>
      <c r="D263" s="170">
        <v>0.65566933329999999</v>
      </c>
      <c r="E263" s="68" t="s">
        <v>23</v>
      </c>
      <c r="F263" s="80">
        <v>0.01</v>
      </c>
      <c r="G263" s="71">
        <f t="shared" si="773"/>
        <v>9.9538842144695962E-3</v>
      </c>
      <c r="H263" s="77">
        <f t="shared" ref="H263:H266" si="789">AVERAGE($D$262:$D$266)</f>
        <v>0.64920719999999998</v>
      </c>
      <c r="I263" s="94">
        <f t="shared" ref="I263:I266" si="790">_xlfn.STDEV.S($D$262:$D$266)</f>
        <v>1.013031546508001E-2</v>
      </c>
      <c r="J263" s="77">
        <f t="shared" si="774"/>
        <v>1.560413295644289E-2</v>
      </c>
      <c r="K263" s="132">
        <f>D263*'Table 2'!D263</f>
        <v>527.15814397320003</v>
      </c>
      <c r="L263" s="68" t="s">
        <v>23</v>
      </c>
      <c r="M263" s="135">
        <f>F263*'Table 2'!D263</f>
        <v>8.0400000000000009</v>
      </c>
      <c r="N263" s="71">
        <f t="shared" si="775"/>
        <v>2.1364803530109101E-2</v>
      </c>
      <c r="O263" s="14">
        <f t="shared" ref="O263" si="791">IF(D263="","",AVERAGE(K262:K266))</f>
        <v>516.13110433333998</v>
      </c>
      <c r="P263" s="73">
        <f t="shared" ref="P263" si="792">IF(D263="","",_xlfn.STDEV.S(K262:K266))</f>
        <v>10.254251409650141</v>
      </c>
      <c r="Q263" s="9">
        <f t="shared" si="778"/>
        <v>1.9867532345090946E-2</v>
      </c>
      <c r="R263" s="126">
        <f t="shared" si="652"/>
        <v>1.0543162879464001</v>
      </c>
      <c r="S263" s="58" t="s">
        <v>23</v>
      </c>
      <c r="T263" s="52">
        <f t="shared" si="779"/>
        <v>1.6080000000000001E-2</v>
      </c>
    </row>
    <row r="264" spans="1:20" s="139" customFormat="1" ht="16" x14ac:dyDescent="0.2">
      <c r="A264" s="30" t="str">
        <f t="shared" ref="A264" si="793">IF(A262="","",A262)</f>
        <v>CIP0034</v>
      </c>
      <c r="B264" s="30" t="s">
        <v>179</v>
      </c>
      <c r="C264" s="30" t="str">
        <f>'Table 1'!$I$37</f>
        <v>DRC</v>
      </c>
      <c r="D264" s="170">
        <v>0.65922633330000002</v>
      </c>
      <c r="E264" s="68" t="s">
        <v>23</v>
      </c>
      <c r="F264" s="80">
        <v>0.01</v>
      </c>
      <c r="G264" s="71">
        <f t="shared" si="773"/>
        <v>1.5432874589191306E-2</v>
      </c>
      <c r="H264" s="77">
        <f t="shared" si="789"/>
        <v>0.64920719999999998</v>
      </c>
      <c r="I264" s="94">
        <f t="shared" si="790"/>
        <v>1.013031546508001E-2</v>
      </c>
      <c r="J264" s="77">
        <f t="shared" si="774"/>
        <v>1.560413295644289E-2</v>
      </c>
      <c r="K264" s="132">
        <f>D264*'Table 2'!D264</f>
        <v>520.12957697370007</v>
      </c>
      <c r="L264" s="68" t="s">
        <v>23</v>
      </c>
      <c r="M264" s="135">
        <f>F264*'Table 2'!D264</f>
        <v>7.8900000000000006</v>
      </c>
      <c r="N264" s="71">
        <f t="shared" si="775"/>
        <v>7.7470096391976089E-3</v>
      </c>
      <c r="O264" s="14">
        <f t="shared" ref="O264" si="794">IF(D264="","",AVERAGE(K262:K266))</f>
        <v>516.13110433333998</v>
      </c>
      <c r="P264" s="73">
        <f t="shared" ref="P264" si="795">IF(D264="","",_xlfn.STDEV.S(K262:K266))</f>
        <v>10.254251409650141</v>
      </c>
      <c r="Q264" s="9">
        <f t="shared" si="778"/>
        <v>1.9867532345090946E-2</v>
      </c>
      <c r="R264" s="126">
        <f t="shared" si="652"/>
        <v>1.0402591539474002</v>
      </c>
      <c r="S264" s="58" t="s">
        <v>23</v>
      </c>
      <c r="T264" s="52">
        <f t="shared" si="779"/>
        <v>1.5780000000000002E-2</v>
      </c>
    </row>
    <row r="265" spans="1:20" s="139" customFormat="1" ht="16" x14ac:dyDescent="0.2">
      <c r="A265" s="30" t="str">
        <f t="shared" ref="A265" si="796">IF(A262="","",A262)</f>
        <v>CIP0034</v>
      </c>
      <c r="B265" s="30" t="s">
        <v>179</v>
      </c>
      <c r="C265" s="30" t="str">
        <f>'Table 1'!$I$37</f>
        <v>DRC</v>
      </c>
      <c r="D265" s="170">
        <v>0.64958899999999997</v>
      </c>
      <c r="E265" s="68" t="s">
        <v>23</v>
      </c>
      <c r="F265" s="80">
        <v>0.01</v>
      </c>
      <c r="G265" s="71">
        <f t="shared" si="773"/>
        <v>5.8810191877106059E-4</v>
      </c>
      <c r="H265" s="77">
        <f t="shared" si="789"/>
        <v>0.64920719999999998</v>
      </c>
      <c r="I265" s="94">
        <f t="shared" si="790"/>
        <v>1.013031546508001E-2</v>
      </c>
      <c r="J265" s="77">
        <f t="shared" si="774"/>
        <v>1.560413295644289E-2</v>
      </c>
      <c r="K265" s="132">
        <f>D265*'Table 2'!D265</f>
        <v>511.87613199999998</v>
      </c>
      <c r="L265" s="68" t="s">
        <v>23</v>
      </c>
      <c r="M265" s="135">
        <f>F265*'Table 2'!D265</f>
        <v>7.88</v>
      </c>
      <c r="N265" s="71">
        <f t="shared" si="775"/>
        <v>-8.2439757992030377E-3</v>
      </c>
      <c r="O265" s="14">
        <f t="shared" ref="O265" si="797">IF(D265="","",AVERAGE(K262:K266))</f>
        <v>516.13110433333998</v>
      </c>
      <c r="P265" s="73">
        <f t="shared" ref="P265" si="798">IF(D265="","",_xlfn.STDEV.S(K262:K266))</f>
        <v>10.254251409650141</v>
      </c>
      <c r="Q265" s="9">
        <f t="shared" si="778"/>
        <v>1.9867532345090946E-2</v>
      </c>
      <c r="R265" s="126">
        <f t="shared" si="652"/>
        <v>1.0237522640000001</v>
      </c>
      <c r="S265" s="58" t="s">
        <v>23</v>
      </c>
      <c r="T265" s="52">
        <f t="shared" si="779"/>
        <v>1.576E-2</v>
      </c>
    </row>
    <row r="266" spans="1:20" s="139" customFormat="1" ht="17" thickBot="1" x14ac:dyDescent="0.25">
      <c r="A266" s="29" t="str">
        <f t="shared" ref="A266" si="799">IF(A262="","",A262)</f>
        <v>CIP0034</v>
      </c>
      <c r="B266" s="29" t="s">
        <v>179</v>
      </c>
      <c r="C266" s="29" t="str">
        <f>'Table 1'!$I$37</f>
        <v>DRC</v>
      </c>
      <c r="D266" s="171">
        <v>0.64871366669999997</v>
      </c>
      <c r="E266" s="67" t="s">
        <v>23</v>
      </c>
      <c r="F266" s="81">
        <v>0</v>
      </c>
      <c r="G266" s="72">
        <f t="shared" si="773"/>
        <v>-7.6020922133952806E-4</v>
      </c>
      <c r="H266" s="78">
        <f t="shared" si="789"/>
        <v>0.64920719999999998</v>
      </c>
      <c r="I266" s="93">
        <f t="shared" si="790"/>
        <v>1.013031546508001E-2</v>
      </c>
      <c r="J266" s="78">
        <f t="shared" si="774"/>
        <v>1.560413295644289E-2</v>
      </c>
      <c r="K266" s="133">
        <f>D266*'Table 2'!D266</f>
        <v>520.91707436009995</v>
      </c>
      <c r="L266" s="67" t="s">
        <v>23</v>
      </c>
      <c r="M266" s="136">
        <f>F266*'Table 2'!D266</f>
        <v>0</v>
      </c>
      <c r="N266" s="72">
        <f t="shared" si="775"/>
        <v>9.2727796999209355E-3</v>
      </c>
      <c r="O266" s="13">
        <f t="shared" ref="O266" si="800">IF(D266="","",AVERAGE(K262:K266))</f>
        <v>516.13110433333998</v>
      </c>
      <c r="P266" s="74">
        <f t="shared" ref="P266" si="801">IF(D266="","",_xlfn.STDEV.S(K262:K266))</f>
        <v>10.254251409650141</v>
      </c>
      <c r="Q266" s="8">
        <f t="shared" si="778"/>
        <v>1.9867532345090946E-2</v>
      </c>
      <c r="R266" s="127">
        <f t="shared" si="652"/>
        <v>1.0418341487201999</v>
      </c>
      <c r="S266" s="57" t="s">
        <v>23</v>
      </c>
      <c r="T266" s="51">
        <f t="shared" si="779"/>
        <v>0</v>
      </c>
    </row>
    <row r="267" spans="1:20" s="139" customFormat="1" ht="16" x14ac:dyDescent="0.2">
      <c r="A267" s="113" t="s">
        <v>162</v>
      </c>
      <c r="B267" s="113" t="s">
        <v>174</v>
      </c>
      <c r="C267" s="31" t="str">
        <f>'Table 1'!$I$37</f>
        <v>DRC</v>
      </c>
      <c r="D267" s="170">
        <v>0.65240666670000003</v>
      </c>
      <c r="E267" s="66" t="s">
        <v>23</v>
      </c>
      <c r="F267" s="79">
        <v>0.01</v>
      </c>
      <c r="G267" s="70">
        <f t="shared" si="773"/>
        <v>4.6939652450895672E-3</v>
      </c>
      <c r="H267" s="76">
        <f>AVERAGE($D$267:$D$271)</f>
        <v>0.64935860000000001</v>
      </c>
      <c r="I267" s="76">
        <f>_xlfn.STDEV.S($D$267:$D$271)</f>
        <v>6.7708754570066183E-3</v>
      </c>
      <c r="J267" s="76">
        <f t="shared" si="774"/>
        <v>1.0427020535350757E-2</v>
      </c>
      <c r="K267" s="131">
        <f>D267*'Table 2'!D267</f>
        <v>516.70608002640006</v>
      </c>
      <c r="L267" s="66" t="s">
        <v>23</v>
      </c>
      <c r="M267" s="134">
        <f>F267*'Table 2'!D267</f>
        <v>7.92</v>
      </c>
      <c r="N267" s="70">
        <f t="shared" si="775"/>
        <v>2.878536315964787E-3</v>
      </c>
      <c r="O267" s="15">
        <f t="shared" ref="O267" si="802">IF(D267="","",AVERAGE(K267:K271))</f>
        <v>515.22299193330002</v>
      </c>
      <c r="P267" s="15">
        <f t="shared" ref="P267" si="803">IF(D267="","",_xlfn.STDEV.S(K267:K271))</f>
        <v>8.3854679785037387</v>
      </c>
      <c r="Q267" s="10">
        <f t="shared" si="778"/>
        <v>1.6275414936430688E-2</v>
      </c>
      <c r="R267" s="137">
        <f t="shared" si="652"/>
        <v>1.0334121600528001</v>
      </c>
      <c r="S267" s="59" t="s">
        <v>23</v>
      </c>
      <c r="T267" s="53">
        <f t="shared" si="779"/>
        <v>1.584E-2</v>
      </c>
    </row>
    <row r="268" spans="1:20" s="139" customFormat="1" ht="16" x14ac:dyDescent="0.2">
      <c r="A268" s="30" t="str">
        <f t="shared" ref="A268" si="804">IF(A267="","",A267)</f>
        <v>CIP0034</v>
      </c>
      <c r="B268" s="30" t="s">
        <v>174</v>
      </c>
      <c r="C268" s="30" t="str">
        <f>'Table 1'!$I$37</f>
        <v>DRC</v>
      </c>
      <c r="D268" s="170">
        <v>0.64603999999999995</v>
      </c>
      <c r="E268" s="68" t="s">
        <v>23</v>
      </c>
      <c r="F268" s="80">
        <v>0</v>
      </c>
      <c r="G268" s="71">
        <f t="shared" si="773"/>
        <v>-5.1105814260411124E-3</v>
      </c>
      <c r="H268" s="77">
        <f t="shared" ref="H268:H271" si="805">AVERAGE($D$267:$D$271)</f>
        <v>0.64935860000000001</v>
      </c>
      <c r="I268" s="94">
        <f t="shared" ref="I268:I271" si="806">_xlfn.STDEV.S($D$267:$D$271)</f>
        <v>6.7708754570066183E-3</v>
      </c>
      <c r="J268" s="77">
        <f t="shared" si="774"/>
        <v>1.0427020535350757E-2</v>
      </c>
      <c r="K268" s="132">
        <f>D268*'Table 2'!D268</f>
        <v>515.53991999999994</v>
      </c>
      <c r="L268" s="68" t="s">
        <v>23</v>
      </c>
      <c r="M268" s="135">
        <f>F268*'Table 2'!D268</f>
        <v>0</v>
      </c>
      <c r="N268" s="71">
        <f t="shared" si="775"/>
        <v>6.1512795752900859E-4</v>
      </c>
      <c r="O268" s="14">
        <f t="shared" ref="O268" si="807">IF(D268="","",AVERAGE(K267:K271))</f>
        <v>515.22299193330002</v>
      </c>
      <c r="P268" s="73">
        <f t="shared" ref="P268" si="808">IF(D268="","",_xlfn.STDEV.S(K267:K271))</f>
        <v>8.3854679785037387</v>
      </c>
      <c r="Q268" s="9">
        <f t="shared" si="778"/>
        <v>1.6275414936430688E-2</v>
      </c>
      <c r="R268" s="126">
        <f t="shared" si="652"/>
        <v>1.0310798399999999</v>
      </c>
      <c r="S268" s="58" t="s">
        <v>23</v>
      </c>
      <c r="T268" s="52">
        <f t="shared" si="779"/>
        <v>0</v>
      </c>
    </row>
    <row r="269" spans="1:20" s="139" customFormat="1" ht="16" x14ac:dyDescent="0.2">
      <c r="A269" s="30" t="str">
        <f t="shared" ref="A269" si="809">IF(A267="","",A267)</f>
        <v>CIP0034</v>
      </c>
      <c r="B269" s="30" t="s">
        <v>174</v>
      </c>
      <c r="C269" s="30" t="str">
        <f>'Table 1'!$I$37</f>
        <v>DRC</v>
      </c>
      <c r="D269" s="170">
        <v>0.65648233330000005</v>
      </c>
      <c r="E269" s="68" t="s">
        <v>23</v>
      </c>
      <c r="F269" s="80">
        <v>0</v>
      </c>
      <c r="G269" s="71">
        <f t="shared" si="773"/>
        <v>1.0970414960239297E-2</v>
      </c>
      <c r="H269" s="77">
        <f t="shared" si="805"/>
        <v>0.64935860000000001</v>
      </c>
      <c r="I269" s="94">
        <f t="shared" si="806"/>
        <v>6.7708754570066183E-3</v>
      </c>
      <c r="J269" s="77">
        <f t="shared" si="774"/>
        <v>1.0427020535350757E-2</v>
      </c>
      <c r="K269" s="132">
        <f>D269*'Table 2'!D269</f>
        <v>523.21641964010007</v>
      </c>
      <c r="L269" s="68" t="s">
        <v>23</v>
      </c>
      <c r="M269" s="135">
        <f>F269*'Table 2'!D269</f>
        <v>0</v>
      </c>
      <c r="N269" s="71">
        <f t="shared" si="775"/>
        <v>1.5514501161537577E-2</v>
      </c>
      <c r="O269" s="14">
        <f t="shared" ref="O269" si="810">IF(D269="","",AVERAGE(K267:K271))</f>
        <v>515.22299193330002</v>
      </c>
      <c r="P269" s="73">
        <f t="shared" ref="P269" si="811">IF(D269="","",_xlfn.STDEV.S(K267:K271))</f>
        <v>8.3854679785037387</v>
      </c>
      <c r="Q269" s="9">
        <f t="shared" si="778"/>
        <v>1.6275414936430688E-2</v>
      </c>
      <c r="R269" s="126">
        <f t="shared" si="652"/>
        <v>1.0464328392802</v>
      </c>
      <c r="S269" s="58" t="s">
        <v>23</v>
      </c>
      <c r="T269" s="52">
        <f t="shared" si="779"/>
        <v>0</v>
      </c>
    </row>
    <row r="270" spans="1:20" s="139" customFormat="1" ht="16" x14ac:dyDescent="0.2">
      <c r="A270" s="30" t="str">
        <f t="shared" ref="A270" si="812">IF(A267="","",A267)</f>
        <v>CIP0034</v>
      </c>
      <c r="B270" s="30" t="s">
        <v>174</v>
      </c>
      <c r="C270" s="30" t="str">
        <f>'Table 1'!$I$37</f>
        <v>DRC</v>
      </c>
      <c r="D270" s="170">
        <v>0.63926700000000003</v>
      </c>
      <c r="E270" s="68" t="s">
        <v>23</v>
      </c>
      <c r="F270" s="80">
        <v>0.01</v>
      </c>
      <c r="G270" s="71">
        <f t="shared" si="773"/>
        <v>-1.5540873717542168E-2</v>
      </c>
      <c r="H270" s="77">
        <f t="shared" si="805"/>
        <v>0.64935860000000001</v>
      </c>
      <c r="I270" s="94">
        <f t="shared" si="806"/>
        <v>6.7708754570066183E-3</v>
      </c>
      <c r="J270" s="77">
        <f t="shared" si="774"/>
        <v>1.0427020535350757E-2</v>
      </c>
      <c r="K270" s="132">
        <f>D270*'Table 2'!D270</f>
        <v>501.18532800000003</v>
      </c>
      <c r="L270" s="68" t="s">
        <v>23</v>
      </c>
      <c r="M270" s="135">
        <f>F270*'Table 2'!D270</f>
        <v>7.84</v>
      </c>
      <c r="N270" s="71">
        <f t="shared" si="775"/>
        <v>-2.7245802600201683E-2</v>
      </c>
      <c r="O270" s="14">
        <f t="shared" ref="O270" si="813">IF(D270="","",AVERAGE(K267:K271))</f>
        <v>515.22299193330002</v>
      </c>
      <c r="P270" s="73">
        <f t="shared" ref="P270" si="814">IF(D270="","",_xlfn.STDEV.S(K267:K271))</f>
        <v>8.3854679785037387</v>
      </c>
      <c r="Q270" s="9">
        <f t="shared" si="778"/>
        <v>1.6275414936430688E-2</v>
      </c>
      <c r="R270" s="126">
        <f t="shared" si="652"/>
        <v>1.0023706560000001</v>
      </c>
      <c r="S270" s="58" t="s">
        <v>23</v>
      </c>
      <c r="T270" s="52">
        <f t="shared" si="779"/>
        <v>1.5679999999999999E-2</v>
      </c>
    </row>
    <row r="271" spans="1:20" s="139" customFormat="1" ht="17" thickBot="1" x14ac:dyDescent="0.25">
      <c r="A271" s="29" t="str">
        <f t="shared" ref="A271" si="815">IF(A267="","",A267)</f>
        <v>CIP0034</v>
      </c>
      <c r="B271" s="29" t="s">
        <v>174</v>
      </c>
      <c r="C271" s="29" t="str">
        <f>'Table 1'!$I$37</f>
        <v>DRC</v>
      </c>
      <c r="D271" s="171">
        <v>0.65259699999999998</v>
      </c>
      <c r="E271" s="67" t="s">
        <v>23</v>
      </c>
      <c r="F271" s="81">
        <v>0</v>
      </c>
      <c r="G271" s="72">
        <f t="shared" si="773"/>
        <v>4.9870749382544171E-3</v>
      </c>
      <c r="H271" s="78">
        <f t="shared" si="805"/>
        <v>0.64935860000000001</v>
      </c>
      <c r="I271" s="93">
        <f t="shared" si="806"/>
        <v>6.7708754570066183E-3</v>
      </c>
      <c r="J271" s="78">
        <f t="shared" si="774"/>
        <v>1.0427020535350757E-2</v>
      </c>
      <c r="K271" s="133">
        <f>D271*'Table 2'!D271</f>
        <v>519.46721200000002</v>
      </c>
      <c r="L271" s="67" t="s">
        <v>23</v>
      </c>
      <c r="M271" s="136">
        <f>F271*'Table 2'!D271</f>
        <v>0</v>
      </c>
      <c r="N271" s="72">
        <f t="shared" si="775"/>
        <v>8.2376371651703105E-3</v>
      </c>
      <c r="O271" s="13">
        <f t="shared" ref="O271" si="816">IF(D271="","",AVERAGE(K267:K271))</f>
        <v>515.22299193330002</v>
      </c>
      <c r="P271" s="74">
        <f t="shared" ref="P271" si="817">IF(D271="","",_xlfn.STDEV.S(K267:K271))</f>
        <v>8.3854679785037387</v>
      </c>
      <c r="Q271" s="8">
        <f t="shared" si="778"/>
        <v>1.6275414936430688E-2</v>
      </c>
      <c r="R271" s="127">
        <f t="shared" si="652"/>
        <v>1.038934424</v>
      </c>
      <c r="S271" s="57" t="s">
        <v>23</v>
      </c>
      <c r="T271" s="51">
        <f t="shared" si="779"/>
        <v>0</v>
      </c>
    </row>
    <row r="272" spans="1:20" s="139" customFormat="1" ht="16" x14ac:dyDescent="0.2">
      <c r="A272" s="113" t="s">
        <v>170</v>
      </c>
      <c r="B272" s="113" t="s">
        <v>179</v>
      </c>
      <c r="C272" s="31" t="str">
        <f>'Table 1'!$I$38</f>
        <v>DRC</v>
      </c>
      <c r="D272" s="170">
        <v>0.6813316667</v>
      </c>
      <c r="E272" s="66" t="s">
        <v>23</v>
      </c>
      <c r="F272" s="79">
        <v>0</v>
      </c>
      <c r="G272" s="70">
        <f t="shared" si="773"/>
        <v>-2.8532905190420087E-3</v>
      </c>
      <c r="H272" s="76">
        <f>AVERAGE($D$272:$D$276)</f>
        <v>0.68328126666</v>
      </c>
      <c r="I272" s="76">
        <f>_xlfn.STDEV.S($D$272:$D$276)</f>
        <v>3.2257493122570336E-3</v>
      </c>
      <c r="J272" s="76">
        <f t="shared" si="774"/>
        <v>4.7209684644583753E-3</v>
      </c>
      <c r="K272" s="131">
        <f>D272*'Table 2'!D272</f>
        <v>484.42681502369999</v>
      </c>
      <c r="L272" s="66" t="s">
        <v>23</v>
      </c>
      <c r="M272" s="134">
        <f>F272*'Table 2'!D272</f>
        <v>0</v>
      </c>
      <c r="N272" s="70">
        <f t="shared" si="775"/>
        <v>1.0779991940344937E-2</v>
      </c>
      <c r="O272" s="15">
        <f t="shared" ref="O272" si="818">IF(D272="","",AVERAGE(K272:K276))</f>
        <v>479.26039186209999</v>
      </c>
      <c r="P272" s="15">
        <f t="shared" ref="P272" si="819">IF(D272="","",_xlfn.STDEV.S(K272:K276))</f>
        <v>6.3580703250780468</v>
      </c>
      <c r="Q272" s="10">
        <f t="shared" si="778"/>
        <v>1.3266421413158395E-2</v>
      </c>
      <c r="R272" s="137">
        <f t="shared" si="652"/>
        <v>0.96885363004739999</v>
      </c>
      <c r="S272" s="59" t="s">
        <v>23</v>
      </c>
      <c r="T272" s="53">
        <f t="shared" si="779"/>
        <v>0</v>
      </c>
    </row>
    <row r="273" spans="1:20" s="139" customFormat="1" ht="16" x14ac:dyDescent="0.2">
      <c r="A273" s="30" t="str">
        <f t="shared" ref="A273" si="820">IF(A272="","",A272)</f>
        <v>CIP0035</v>
      </c>
      <c r="B273" s="30" t="s">
        <v>179</v>
      </c>
      <c r="C273" s="30" t="str">
        <f>'Table 1'!$I$38</f>
        <v>DRC</v>
      </c>
      <c r="D273" s="170">
        <v>0.68664133329999999</v>
      </c>
      <c r="E273" s="68" t="s">
        <v>23</v>
      </c>
      <c r="F273" s="80">
        <v>0.01</v>
      </c>
      <c r="G273" s="71">
        <f t="shared" si="773"/>
        <v>4.9175453857012563E-3</v>
      </c>
      <c r="H273" s="77">
        <f t="shared" ref="H273:H276" si="821">AVERAGE($D$272:$D$276)</f>
        <v>0.68328126666</v>
      </c>
      <c r="I273" s="94">
        <f t="shared" ref="I273:I276" si="822">_xlfn.STDEV.S($D$272:$D$276)</f>
        <v>3.2257493122570336E-3</v>
      </c>
      <c r="J273" s="77">
        <f t="shared" si="774"/>
        <v>4.7209684644583753E-3</v>
      </c>
      <c r="K273" s="132">
        <f>D273*'Table 2'!D273</f>
        <v>485.45542264310001</v>
      </c>
      <c r="L273" s="68" t="s">
        <v>23</v>
      </c>
      <c r="M273" s="135">
        <f>F273*'Table 2'!D273</f>
        <v>7.07</v>
      </c>
      <c r="N273" s="71">
        <f t="shared" si="775"/>
        <v>1.2926231514626274E-2</v>
      </c>
      <c r="O273" s="14">
        <f t="shared" ref="O273" si="823">IF(D273="","",AVERAGE(K272:K276))</f>
        <v>479.26039186209999</v>
      </c>
      <c r="P273" s="73">
        <f t="shared" ref="P273" si="824">IF(D273="","",_xlfn.STDEV.S(K272:K276))</f>
        <v>6.3580703250780468</v>
      </c>
      <c r="Q273" s="9">
        <f t="shared" si="778"/>
        <v>1.3266421413158395E-2</v>
      </c>
      <c r="R273" s="126">
        <f t="shared" si="652"/>
        <v>0.97091084528619997</v>
      </c>
      <c r="S273" s="58" t="s">
        <v>23</v>
      </c>
      <c r="T273" s="52">
        <f t="shared" si="779"/>
        <v>1.414E-2</v>
      </c>
    </row>
    <row r="274" spans="1:20" s="139" customFormat="1" ht="16" x14ac:dyDescent="0.2">
      <c r="A274" s="30" t="str">
        <f t="shared" ref="A274" si="825">IF(A272="","",A272)</f>
        <v>CIP0035</v>
      </c>
      <c r="B274" s="30" t="s">
        <v>179</v>
      </c>
      <c r="C274" s="30" t="str">
        <f>'Table 1'!$I$38</f>
        <v>DRC</v>
      </c>
      <c r="D274" s="170">
        <v>0.68499666670000003</v>
      </c>
      <c r="E274" s="68" t="s">
        <v>23</v>
      </c>
      <c r="F274" s="80">
        <v>0</v>
      </c>
      <c r="G274" s="71">
        <f t="shared" si="773"/>
        <v>2.5105328123295645E-3</v>
      </c>
      <c r="H274" s="77">
        <f t="shared" si="821"/>
        <v>0.68328126666</v>
      </c>
      <c r="I274" s="94">
        <f t="shared" si="822"/>
        <v>3.2257493122570336E-3</v>
      </c>
      <c r="J274" s="77">
        <f t="shared" si="774"/>
        <v>4.7209684644583753E-3</v>
      </c>
      <c r="K274" s="132">
        <f>D274*'Table 2'!D274</f>
        <v>479.49766669000002</v>
      </c>
      <c r="L274" s="68" t="s">
        <v>23</v>
      </c>
      <c r="M274" s="135">
        <f>F274*'Table 2'!D274</f>
        <v>0</v>
      </c>
      <c r="N274" s="71">
        <f t="shared" si="775"/>
        <v>4.9508541062224002E-4</v>
      </c>
      <c r="O274" s="14">
        <f t="shared" ref="O274" si="826">IF(D274="","",AVERAGE(K272:K276))</f>
        <v>479.26039186209999</v>
      </c>
      <c r="P274" s="73">
        <f t="shared" ref="P274" si="827">IF(D274="","",_xlfn.STDEV.S(K272:K276))</f>
        <v>6.3580703250780468</v>
      </c>
      <c r="Q274" s="9">
        <f t="shared" si="778"/>
        <v>1.3266421413158395E-2</v>
      </c>
      <c r="R274" s="126">
        <f t="shared" si="652"/>
        <v>0.95899533337999998</v>
      </c>
      <c r="S274" s="58" t="s">
        <v>23</v>
      </c>
      <c r="T274" s="52">
        <f t="shared" si="779"/>
        <v>0</v>
      </c>
    </row>
    <row r="275" spans="1:20" s="139" customFormat="1" ht="16" x14ac:dyDescent="0.2">
      <c r="A275" s="30" t="str">
        <f t="shared" ref="A275" si="828">IF(A272="","",A272)</f>
        <v>CIP0035</v>
      </c>
      <c r="B275" s="30" t="s">
        <v>179</v>
      </c>
      <c r="C275" s="30" t="str">
        <f>'Table 1'!$I$38</f>
        <v>DRC</v>
      </c>
      <c r="D275" s="170">
        <v>0.67866033329999997</v>
      </c>
      <c r="E275" s="68" t="s">
        <v>23</v>
      </c>
      <c r="F275" s="80">
        <v>0</v>
      </c>
      <c r="G275" s="71">
        <f t="shared" si="773"/>
        <v>-6.7628567992035916E-3</v>
      </c>
      <c r="H275" s="77">
        <f t="shared" si="821"/>
        <v>0.68328126666</v>
      </c>
      <c r="I275" s="94">
        <f t="shared" si="822"/>
        <v>3.2257493122570336E-3</v>
      </c>
      <c r="J275" s="77">
        <f t="shared" si="774"/>
        <v>4.7209684644583753E-3</v>
      </c>
      <c r="K275" s="132">
        <f>D275*'Table 2'!D275</f>
        <v>469.6329506436</v>
      </c>
      <c r="L275" s="68" t="s">
        <v>23</v>
      </c>
      <c r="M275" s="135">
        <f>F275*'Table 2'!D275</f>
        <v>0</v>
      </c>
      <c r="N275" s="71">
        <f t="shared" si="775"/>
        <v>-2.0088121993753552E-2</v>
      </c>
      <c r="O275" s="14">
        <f t="shared" ref="O275" si="829">IF(D275="","",AVERAGE(K272:K276))</f>
        <v>479.26039186209999</v>
      </c>
      <c r="P275" s="73">
        <f t="shared" ref="P275" si="830">IF(D275="","",_xlfn.STDEV.S(K272:K276))</f>
        <v>6.3580703250780468</v>
      </c>
      <c r="Q275" s="9">
        <f t="shared" si="778"/>
        <v>1.3266421413158395E-2</v>
      </c>
      <c r="R275" s="126">
        <f t="shared" si="652"/>
        <v>0.9392659012872</v>
      </c>
      <c r="S275" s="58" t="s">
        <v>23</v>
      </c>
      <c r="T275" s="52">
        <f t="shared" si="779"/>
        <v>0</v>
      </c>
    </row>
    <row r="276" spans="1:20" s="139" customFormat="1" ht="17" thickBot="1" x14ac:dyDescent="0.25">
      <c r="A276" s="29" t="str">
        <f t="shared" ref="A276" si="831">IF(A272="","",A272)</f>
        <v>CIP0035</v>
      </c>
      <c r="B276" s="30" t="s">
        <v>179</v>
      </c>
      <c r="C276" s="29" t="str">
        <f>'Table 1'!$I$38</f>
        <v>DRC</v>
      </c>
      <c r="D276" s="171">
        <v>0.68477633329999998</v>
      </c>
      <c r="E276" s="67" t="s">
        <v>23</v>
      </c>
      <c r="F276" s="81">
        <v>0.02</v>
      </c>
      <c r="G276" s="72">
        <f t="shared" si="773"/>
        <v>2.1880691202147804E-3</v>
      </c>
      <c r="H276" s="78">
        <f t="shared" si="821"/>
        <v>0.68328126666</v>
      </c>
      <c r="I276" s="93">
        <f t="shared" si="822"/>
        <v>3.2257493122570336E-3</v>
      </c>
      <c r="J276" s="78">
        <f t="shared" si="774"/>
        <v>4.7209684644583753E-3</v>
      </c>
      <c r="K276" s="133">
        <f>D276*'Table 2'!D276</f>
        <v>477.28910431010002</v>
      </c>
      <c r="L276" s="67" t="s">
        <v>23</v>
      </c>
      <c r="M276" s="136">
        <f>F276*'Table 2'!D276</f>
        <v>13.94</v>
      </c>
      <c r="N276" s="72">
        <f t="shared" si="775"/>
        <v>-4.1131868718397805E-3</v>
      </c>
      <c r="O276" s="13">
        <f t="shared" ref="O276" si="832">IF(D276="","",AVERAGE(K272:K276))</f>
        <v>479.26039186209999</v>
      </c>
      <c r="P276" s="74">
        <f t="shared" ref="P276" si="833">IF(D276="","",_xlfn.STDEV.S(K272:K276))</f>
        <v>6.3580703250780468</v>
      </c>
      <c r="Q276" s="8">
        <f t="shared" si="778"/>
        <v>1.3266421413158395E-2</v>
      </c>
      <c r="R276" s="127">
        <f t="shared" si="652"/>
        <v>0.95457820862020004</v>
      </c>
      <c r="S276" s="57" t="s">
        <v>23</v>
      </c>
      <c r="T276" s="51">
        <f t="shared" si="779"/>
        <v>2.7879999999999999E-2</v>
      </c>
    </row>
    <row r="277" spans="1:20" s="139" customFormat="1" ht="16" x14ac:dyDescent="0.2">
      <c r="A277" s="113" t="s">
        <v>170</v>
      </c>
      <c r="B277" s="113" t="s">
        <v>174</v>
      </c>
      <c r="C277" s="31" t="str">
        <f>'Table 1'!$I$38</f>
        <v>DRC</v>
      </c>
      <c r="D277" s="170">
        <v>0.69125400000000004</v>
      </c>
      <c r="E277" s="66" t="s">
        <v>23</v>
      </c>
      <c r="F277" s="79">
        <v>0</v>
      </c>
      <c r="G277" s="70">
        <f t="shared" si="773"/>
        <v>1.0066265837968571E-2</v>
      </c>
      <c r="H277" s="76">
        <f>AVERAGE($D$277:$D$281)</f>
        <v>0.68436499998</v>
      </c>
      <c r="I277" s="76">
        <f>_xlfn.STDEV.S($D$277:$D$281)</f>
        <v>7.2578526100643016E-3</v>
      </c>
      <c r="J277" s="76">
        <f t="shared" si="774"/>
        <v>1.0605236402031674E-2</v>
      </c>
      <c r="K277" s="131">
        <f>D277*'Table 2'!D277</f>
        <v>487.33407</v>
      </c>
      <c r="L277" s="66" t="s">
        <v>23</v>
      </c>
      <c r="M277" s="134">
        <f>F277*'Table 2'!D277</f>
        <v>0</v>
      </c>
      <c r="N277" s="70">
        <f t="shared" si="775"/>
        <v>1.3502611905062255E-2</v>
      </c>
      <c r="O277" s="15">
        <f t="shared" ref="O277" si="834">IF(D277="","",AVERAGE(K277:K281))</f>
        <v>480.84145445266006</v>
      </c>
      <c r="P277" s="15">
        <f t="shared" ref="P277" si="835">IF(D277="","",_xlfn.STDEV.S(K277:K281))</f>
        <v>6.4005118296511512</v>
      </c>
      <c r="Q277" s="10">
        <f t="shared" si="778"/>
        <v>1.3311064947461381E-2</v>
      </c>
      <c r="R277" s="137">
        <f t="shared" si="652"/>
        <v>0.97466814000000002</v>
      </c>
      <c r="S277" s="59" t="s">
        <v>23</v>
      </c>
      <c r="T277" s="53">
        <f t="shared" si="779"/>
        <v>0</v>
      </c>
    </row>
    <row r="278" spans="1:20" s="139" customFormat="1" ht="16" x14ac:dyDescent="0.2">
      <c r="A278" s="30" t="str">
        <f t="shared" ref="A278" si="836">IF(A277="","",A277)</f>
        <v>CIP0035</v>
      </c>
      <c r="B278" s="30" t="s">
        <v>174</v>
      </c>
      <c r="C278" s="30" t="str">
        <f>'Table 1'!$I$38</f>
        <v>DRC</v>
      </c>
      <c r="D278" s="170">
        <v>0.68804100000000001</v>
      </c>
      <c r="E278" s="68" t="s">
        <v>23</v>
      </c>
      <c r="F278" s="80">
        <v>0.01</v>
      </c>
      <c r="G278" s="71">
        <f t="shared" si="773"/>
        <v>5.3714027165437193E-3</v>
      </c>
      <c r="H278" s="77">
        <f t="shared" ref="H278:H281" si="837">AVERAGE($D$277:$D$281)</f>
        <v>0.68436499998</v>
      </c>
      <c r="I278" s="94">
        <f t="shared" ref="I278:I281" si="838">_xlfn.STDEV.S($D$277:$D$281)</f>
        <v>7.2578526100643016E-3</v>
      </c>
      <c r="J278" s="77">
        <f t="shared" si="774"/>
        <v>1.0605236402031674E-2</v>
      </c>
      <c r="K278" s="132">
        <f>D278*'Table 2'!D278</f>
        <v>486.44498700000003</v>
      </c>
      <c r="L278" s="68" t="s">
        <v>23</v>
      </c>
      <c r="M278" s="135">
        <f>F278*'Table 2'!D278</f>
        <v>7.07</v>
      </c>
      <c r="N278" s="71">
        <f t="shared" si="775"/>
        <v>1.1653597033804928E-2</v>
      </c>
      <c r="O278" s="14">
        <f t="shared" ref="O278" si="839">IF(D278="","",AVERAGE(K277:K281))</f>
        <v>480.84145445266006</v>
      </c>
      <c r="P278" s="73">
        <f t="shared" ref="P278" si="840">IF(D278="","",_xlfn.STDEV.S(K277:K281))</f>
        <v>6.4005118296511512</v>
      </c>
      <c r="Q278" s="9">
        <f t="shared" si="778"/>
        <v>1.3311064947461381E-2</v>
      </c>
      <c r="R278" s="126">
        <f t="shared" si="652"/>
        <v>0.9728899740000001</v>
      </c>
      <c r="S278" s="58" t="s">
        <v>23</v>
      </c>
      <c r="T278" s="52">
        <f t="shared" si="779"/>
        <v>1.414E-2</v>
      </c>
    </row>
    <row r="279" spans="1:20" s="139" customFormat="1" ht="16" x14ac:dyDescent="0.2">
      <c r="A279" s="30" t="str">
        <f t="shared" ref="A279" si="841">IF(A277="","",A277)</f>
        <v>CIP0035</v>
      </c>
      <c r="B279" s="30" t="s">
        <v>174</v>
      </c>
      <c r="C279" s="30" t="str">
        <f>'Table 1'!$I$38</f>
        <v>DRC</v>
      </c>
      <c r="D279" s="170">
        <v>0.68263333329999998</v>
      </c>
      <c r="E279" s="68" t="s">
        <v>23</v>
      </c>
      <c r="F279" s="80">
        <v>0.01</v>
      </c>
      <c r="G279" s="71">
        <f t="shared" si="773"/>
        <v>-2.5303261856620776E-3</v>
      </c>
      <c r="H279" s="77">
        <f t="shared" si="837"/>
        <v>0.68436499998</v>
      </c>
      <c r="I279" s="94">
        <f t="shared" si="838"/>
        <v>7.2578526100643016E-3</v>
      </c>
      <c r="J279" s="77">
        <f t="shared" si="774"/>
        <v>1.0605236402031674E-2</v>
      </c>
      <c r="K279" s="132">
        <f>D279*'Table 2'!D279</f>
        <v>475.79543331010001</v>
      </c>
      <c r="L279" s="68" t="s">
        <v>23</v>
      </c>
      <c r="M279" s="135">
        <f>F279*'Table 2'!D279</f>
        <v>6.97</v>
      </c>
      <c r="N279" s="71">
        <f t="shared" si="775"/>
        <v>-1.0494147490473584E-2</v>
      </c>
      <c r="O279" s="14">
        <f t="shared" ref="O279" si="842">IF(D279="","",AVERAGE(K277:K281))</f>
        <v>480.84145445266006</v>
      </c>
      <c r="P279" s="73">
        <f t="shared" ref="P279" si="843">IF(D279="","",_xlfn.STDEV.S(K277:K281))</f>
        <v>6.4005118296511512</v>
      </c>
      <c r="Q279" s="9">
        <f t="shared" si="778"/>
        <v>1.3311064947461381E-2</v>
      </c>
      <c r="R279" s="126">
        <f t="shared" si="652"/>
        <v>0.95159086662019998</v>
      </c>
      <c r="S279" s="58" t="s">
        <v>23</v>
      </c>
      <c r="T279" s="52">
        <f t="shared" si="779"/>
        <v>1.3939999999999999E-2</v>
      </c>
    </row>
    <row r="280" spans="1:20" s="139" customFormat="1" ht="16" x14ac:dyDescent="0.2">
      <c r="A280" s="30" t="str">
        <f t="shared" ref="A280" si="844">IF(A277="","",A277)</f>
        <v>CIP0035</v>
      </c>
      <c r="B280" s="30" t="s">
        <v>174</v>
      </c>
      <c r="C280" s="30" t="str">
        <f>'Table 1'!$I$38</f>
        <v>DRC</v>
      </c>
      <c r="D280" s="170">
        <v>0.67260933329999995</v>
      </c>
      <c r="E280" s="68" t="s">
        <v>23</v>
      </c>
      <c r="F280" s="80">
        <v>0.01</v>
      </c>
      <c r="G280" s="71">
        <f t="shared" si="773"/>
        <v>-1.7177480847710803E-2</v>
      </c>
      <c r="H280" s="77">
        <f t="shared" si="837"/>
        <v>0.68436499998</v>
      </c>
      <c r="I280" s="94">
        <f t="shared" si="838"/>
        <v>7.2578526100643016E-3</v>
      </c>
      <c r="J280" s="77">
        <f t="shared" si="774"/>
        <v>1.0605236402031674E-2</v>
      </c>
      <c r="K280" s="132">
        <f>D280*'Table 2'!D280</f>
        <v>472.84436130989997</v>
      </c>
      <c r="L280" s="68" t="s">
        <v>23</v>
      </c>
      <c r="M280" s="135">
        <f>F280*'Table 2'!D280</f>
        <v>7.03</v>
      </c>
      <c r="N280" s="71">
        <f t="shared" si="775"/>
        <v>-1.663145527222305E-2</v>
      </c>
      <c r="O280" s="14">
        <f t="shared" ref="O280" si="845">IF(D280="","",AVERAGE(K277:K281))</f>
        <v>480.84145445266006</v>
      </c>
      <c r="P280" s="73">
        <f t="shared" ref="P280" si="846">IF(D280="","",_xlfn.STDEV.S(K277:K281))</f>
        <v>6.4005118296511512</v>
      </c>
      <c r="Q280" s="9">
        <f t="shared" si="778"/>
        <v>1.3311064947461381E-2</v>
      </c>
      <c r="R280" s="126">
        <f t="shared" si="652"/>
        <v>0.94568872261979997</v>
      </c>
      <c r="S280" s="58" t="s">
        <v>23</v>
      </c>
      <c r="T280" s="52">
        <f t="shared" si="779"/>
        <v>1.4060000000000001E-2</v>
      </c>
    </row>
    <row r="281" spans="1:20" s="139" customFormat="1" ht="17" thickBot="1" x14ac:dyDescent="0.25">
      <c r="A281" s="29" t="str">
        <f t="shared" ref="A281" si="847">IF(A277="","",A277)</f>
        <v>CIP0035</v>
      </c>
      <c r="B281" s="29" t="s">
        <v>174</v>
      </c>
      <c r="C281" s="29" t="str">
        <f>'Table 1'!$I$38</f>
        <v>DRC</v>
      </c>
      <c r="D281" s="171">
        <v>0.68728733330000003</v>
      </c>
      <c r="E281" s="67" t="s">
        <v>23</v>
      </c>
      <c r="F281" s="81">
        <v>0.01</v>
      </c>
      <c r="G281" s="72">
        <f t="shared" si="773"/>
        <v>4.2701384788605915E-3</v>
      </c>
      <c r="H281" s="78">
        <f t="shared" si="837"/>
        <v>0.68436499998</v>
      </c>
      <c r="I281" s="93">
        <f t="shared" si="838"/>
        <v>7.2578526100643016E-3</v>
      </c>
      <c r="J281" s="78">
        <f t="shared" si="774"/>
        <v>1.0605236402031674E-2</v>
      </c>
      <c r="K281" s="133">
        <f>D281*'Table 2'!D281</f>
        <v>481.78842064330001</v>
      </c>
      <c r="L281" s="67" t="s">
        <v>23</v>
      </c>
      <c r="M281" s="136">
        <f>F281*'Table 2'!D281</f>
        <v>7.01</v>
      </c>
      <c r="N281" s="72">
        <f t="shared" si="775"/>
        <v>1.9693938238288609E-3</v>
      </c>
      <c r="O281" s="13">
        <f t="shared" ref="O281" si="848">IF(D281="","",AVERAGE(K277:K281))</f>
        <v>480.84145445266006</v>
      </c>
      <c r="P281" s="74">
        <f t="shared" ref="P281" si="849">IF(D281="","",_xlfn.STDEV.S(K277:K281))</f>
        <v>6.4005118296511512</v>
      </c>
      <c r="Q281" s="8">
        <f t="shared" si="778"/>
        <v>1.3311064947461381E-2</v>
      </c>
      <c r="R281" s="127">
        <f t="shared" si="652"/>
        <v>0.96357684128660004</v>
      </c>
      <c r="S281" s="57" t="s">
        <v>23</v>
      </c>
      <c r="T281" s="51">
        <f t="shared" si="779"/>
        <v>1.4019999999999999E-2</v>
      </c>
    </row>
    <row r="282" spans="1:20" s="139" customFormat="1" x14ac:dyDescent="0.2">
      <c r="A282" s="64"/>
      <c r="B282" s="64"/>
      <c r="C282" s="64"/>
      <c r="D282" s="63"/>
      <c r="E282" s="75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</row>
    <row r="283" spans="1:20" s="139" customFormat="1" x14ac:dyDescent="0.2">
      <c r="A283" s="64"/>
      <c r="B283" s="64"/>
      <c r="C283" s="64"/>
      <c r="D283" s="63"/>
      <c r="E283" s="75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</row>
    <row r="284" spans="1:20" s="139" customFormat="1" x14ac:dyDescent="0.2">
      <c r="A284" s="64"/>
      <c r="B284" s="64"/>
      <c r="C284" s="64"/>
      <c r="D284" s="63"/>
      <c r="E284" s="75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</row>
    <row r="285" spans="1:20" s="139" customFormat="1" x14ac:dyDescent="0.2">
      <c r="A285" s="64"/>
      <c r="B285" s="64"/>
      <c r="C285" s="64"/>
      <c r="D285" s="63"/>
      <c r="E285" s="75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</row>
    <row r="286" spans="1:20" s="139" customFormat="1" x14ac:dyDescent="0.2">
      <c r="A286" s="64"/>
      <c r="B286" s="64"/>
      <c r="C286" s="64"/>
      <c r="D286" s="63"/>
      <c r="E286" s="75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</row>
    <row r="287" spans="1:20" s="139" customFormat="1" x14ac:dyDescent="0.2">
      <c r="A287" s="64"/>
      <c r="B287" s="64"/>
      <c r="C287" s="64"/>
      <c r="D287" s="63"/>
      <c r="E287" s="75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</row>
    <row r="288" spans="1:20" s="139" customFormat="1" x14ac:dyDescent="0.2">
      <c r="A288" s="64"/>
      <c r="B288" s="64"/>
      <c r="C288" s="64"/>
      <c r="D288" s="63"/>
      <c r="E288" s="75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</row>
    <row r="289" spans="1:20" s="139" customFormat="1" x14ac:dyDescent="0.2">
      <c r="A289" s="64"/>
      <c r="B289" s="64"/>
      <c r="C289" s="64"/>
      <c r="D289" s="63"/>
      <c r="E289" s="75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</row>
    <row r="290" spans="1:20" s="139" customFormat="1" x14ac:dyDescent="0.2">
      <c r="A290" s="64"/>
      <c r="B290" s="64"/>
      <c r="C290" s="64"/>
      <c r="D290" s="63"/>
      <c r="E290" s="75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</row>
    <row r="291" spans="1:20" s="139" customFormat="1" x14ac:dyDescent="0.2">
      <c r="A291" s="64"/>
      <c r="B291" s="64"/>
      <c r="C291" s="64"/>
      <c r="D291" s="63"/>
      <c r="E291" s="75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</row>
    <row r="292" spans="1:20" s="139" customFormat="1" x14ac:dyDescent="0.2">
      <c r="A292" s="64"/>
      <c r="B292" s="64"/>
      <c r="C292" s="64"/>
      <c r="D292" s="63"/>
      <c r="E292" s="75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</row>
    <row r="293" spans="1:20" s="139" customFormat="1" x14ac:dyDescent="0.2">
      <c r="A293" s="64"/>
      <c r="B293" s="64"/>
      <c r="C293" s="64"/>
      <c r="D293" s="63"/>
      <c r="E293" s="75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</row>
    <row r="294" spans="1:20" s="139" customFormat="1" x14ac:dyDescent="0.2">
      <c r="A294" s="64"/>
      <c r="B294" s="64"/>
      <c r="C294" s="64"/>
      <c r="D294" s="63"/>
      <c r="E294" s="75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</row>
    <row r="295" spans="1:20" s="139" customFormat="1" x14ac:dyDescent="0.2">
      <c r="A295" s="64"/>
      <c r="B295" s="64"/>
      <c r="C295" s="64"/>
      <c r="D295" s="63"/>
      <c r="E295" s="75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</row>
    <row r="296" spans="1:20" s="139" customFormat="1" x14ac:dyDescent="0.2">
      <c r="A296" s="64"/>
      <c r="B296" s="64"/>
      <c r="C296" s="64"/>
      <c r="D296" s="63"/>
      <c r="E296" s="75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</row>
    <row r="297" spans="1:20" s="139" customFormat="1" x14ac:dyDescent="0.2">
      <c r="A297" s="64"/>
      <c r="B297" s="64"/>
      <c r="C297" s="64"/>
      <c r="D297" s="63"/>
      <c r="E297" s="75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</row>
    <row r="298" spans="1:20" s="139" customFormat="1" x14ac:dyDescent="0.2">
      <c r="A298" s="64"/>
      <c r="B298" s="64"/>
      <c r="C298" s="64"/>
      <c r="D298" s="63"/>
      <c r="E298" s="75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</row>
    <row r="299" spans="1:20" s="139" customFormat="1" x14ac:dyDescent="0.2">
      <c r="A299" s="64"/>
      <c r="B299" s="64"/>
      <c r="C299" s="64"/>
      <c r="D299" s="63"/>
      <c r="E299" s="75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</row>
    <row r="300" spans="1:20" s="139" customFormat="1" x14ac:dyDescent="0.2">
      <c r="A300" s="64"/>
      <c r="B300" s="64"/>
      <c r="C300" s="64"/>
      <c r="D300" s="63"/>
      <c r="E300" s="75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</row>
    <row r="301" spans="1:20" s="139" customFormat="1" x14ac:dyDescent="0.2">
      <c r="A301" s="64"/>
      <c r="B301" s="64"/>
      <c r="C301" s="64"/>
      <c r="D301" s="63"/>
      <c r="E301" s="75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</row>
    <row r="302" spans="1:20" s="139" customFormat="1" x14ac:dyDescent="0.2">
      <c r="A302" s="64"/>
      <c r="B302" s="64"/>
      <c r="C302" s="64"/>
      <c r="D302" s="63"/>
      <c r="E302" s="75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</row>
    <row r="303" spans="1:20" s="139" customFormat="1" x14ac:dyDescent="0.2">
      <c r="A303" s="64"/>
      <c r="B303" s="64"/>
      <c r="C303" s="64"/>
      <c r="D303" s="63"/>
      <c r="E303" s="75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</row>
    <row r="304" spans="1:20" s="139" customFormat="1" x14ac:dyDescent="0.2">
      <c r="A304" s="64"/>
      <c r="B304" s="64"/>
      <c r="C304" s="64"/>
      <c r="D304" s="63"/>
      <c r="E304" s="75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</row>
    <row r="305" spans="1:20" s="139" customFormat="1" x14ac:dyDescent="0.2">
      <c r="A305" s="64"/>
      <c r="B305" s="64"/>
      <c r="C305" s="64"/>
      <c r="D305" s="63"/>
      <c r="E305" s="75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</row>
    <row r="306" spans="1:20" s="139" customFormat="1" x14ac:dyDescent="0.2">
      <c r="A306" s="64"/>
      <c r="B306" s="64"/>
      <c r="C306" s="64"/>
      <c r="D306" s="63"/>
      <c r="E306" s="75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</row>
    <row r="307" spans="1:20" s="139" customFormat="1" x14ac:dyDescent="0.2">
      <c r="A307" s="64"/>
      <c r="B307" s="64"/>
      <c r="C307" s="64"/>
      <c r="D307" s="63"/>
      <c r="E307" s="75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</row>
    <row r="308" spans="1:20" s="139" customFormat="1" x14ac:dyDescent="0.2">
      <c r="A308" s="64"/>
      <c r="B308" s="64"/>
      <c r="C308" s="64"/>
      <c r="D308" s="63"/>
      <c r="E308" s="75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</row>
    <row r="309" spans="1:20" s="139" customFormat="1" x14ac:dyDescent="0.2">
      <c r="A309" s="64"/>
      <c r="B309" s="64"/>
      <c r="C309" s="64"/>
      <c r="D309" s="63"/>
      <c r="E309" s="75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</row>
    <row r="310" spans="1:20" s="139" customFormat="1" x14ac:dyDescent="0.2">
      <c r="A310" s="64"/>
      <c r="B310" s="64"/>
      <c r="C310" s="64"/>
      <c r="D310" s="63"/>
      <c r="E310" s="75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</row>
    <row r="311" spans="1:20" s="139" customFormat="1" x14ac:dyDescent="0.2">
      <c r="A311" s="64"/>
      <c r="B311" s="64"/>
      <c r="C311" s="64"/>
      <c r="D311" s="63"/>
      <c r="E311" s="75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</row>
    <row r="312" spans="1:20" s="139" customFormat="1" x14ac:dyDescent="0.2">
      <c r="A312" s="64"/>
      <c r="B312" s="64"/>
      <c r="C312" s="64"/>
      <c r="D312" s="63"/>
      <c r="E312" s="75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</row>
    <row r="313" spans="1:20" s="139" customFormat="1" x14ac:dyDescent="0.2">
      <c r="A313" s="64"/>
      <c r="B313" s="64"/>
      <c r="C313" s="64"/>
      <c r="D313" s="63"/>
      <c r="E313" s="75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</row>
    <row r="314" spans="1:20" s="139" customFormat="1" x14ac:dyDescent="0.2">
      <c r="A314" s="64"/>
      <c r="B314" s="64"/>
      <c r="C314" s="64"/>
      <c r="D314" s="63"/>
      <c r="E314" s="75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</row>
    <row r="315" spans="1:20" s="139" customFormat="1" x14ac:dyDescent="0.2">
      <c r="A315" s="64"/>
      <c r="B315" s="64"/>
      <c r="C315" s="64"/>
      <c r="D315" s="63"/>
      <c r="E315" s="75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</row>
    <row r="316" spans="1:20" s="139" customFormat="1" x14ac:dyDescent="0.2">
      <c r="A316" s="64"/>
      <c r="B316" s="64"/>
      <c r="C316" s="64"/>
      <c r="D316" s="63"/>
      <c r="E316" s="75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</row>
    <row r="317" spans="1:20" s="139" customFormat="1" x14ac:dyDescent="0.2">
      <c r="A317" s="64"/>
      <c r="B317" s="64"/>
      <c r="C317" s="64"/>
      <c r="D317" s="63"/>
      <c r="E317" s="75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</row>
    <row r="318" spans="1:20" s="139" customFormat="1" x14ac:dyDescent="0.2">
      <c r="A318" s="64"/>
      <c r="B318" s="64"/>
      <c r="C318" s="64"/>
      <c r="D318" s="63"/>
      <c r="E318" s="75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</row>
    <row r="319" spans="1:20" s="139" customFormat="1" x14ac:dyDescent="0.2">
      <c r="A319" s="64"/>
      <c r="B319" s="64"/>
      <c r="C319" s="64"/>
      <c r="D319" s="63"/>
      <c r="E319" s="75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</row>
    <row r="320" spans="1:20" s="139" customFormat="1" x14ac:dyDescent="0.2">
      <c r="A320" s="64"/>
      <c r="B320" s="64"/>
      <c r="C320" s="64"/>
      <c r="D320" s="63"/>
      <c r="E320" s="75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</row>
    <row r="321" spans="1:20" s="139" customFormat="1" x14ac:dyDescent="0.2">
      <c r="A321" s="64"/>
      <c r="B321" s="64"/>
      <c r="C321" s="64"/>
      <c r="D321" s="63"/>
      <c r="E321" s="75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</row>
    <row r="322" spans="1:20" s="139" customFormat="1" x14ac:dyDescent="0.2">
      <c r="A322" s="64"/>
      <c r="B322" s="64"/>
      <c r="C322" s="64"/>
      <c r="D322" s="63"/>
      <c r="E322" s="75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</row>
    <row r="323" spans="1:20" s="139" customFormat="1" x14ac:dyDescent="0.2">
      <c r="A323" s="64"/>
      <c r="B323" s="64"/>
      <c r="C323" s="64"/>
      <c r="D323" s="63"/>
      <c r="E323" s="75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</row>
    <row r="324" spans="1:20" s="139" customFormat="1" x14ac:dyDescent="0.2">
      <c r="A324" s="64"/>
      <c r="B324" s="64"/>
      <c r="C324" s="64"/>
      <c r="D324" s="63"/>
      <c r="E324" s="75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</row>
    <row r="325" spans="1:20" s="139" customFormat="1" x14ac:dyDescent="0.2">
      <c r="A325" s="64"/>
      <c r="B325" s="64"/>
      <c r="C325" s="64"/>
      <c r="D325" s="63"/>
      <c r="E325" s="75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</row>
    <row r="326" spans="1:20" s="139" customFormat="1" x14ac:dyDescent="0.2">
      <c r="A326" s="64"/>
      <c r="B326" s="64"/>
      <c r="C326" s="64"/>
      <c r="D326" s="63"/>
      <c r="E326" s="75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</row>
    <row r="327" spans="1:20" s="139" customFormat="1" x14ac:dyDescent="0.2">
      <c r="A327" s="64"/>
      <c r="B327" s="64"/>
      <c r="C327" s="64"/>
      <c r="D327" s="63"/>
      <c r="E327" s="75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</row>
    <row r="328" spans="1:20" s="139" customFormat="1" x14ac:dyDescent="0.2">
      <c r="A328" s="64"/>
      <c r="B328" s="64"/>
      <c r="C328" s="64"/>
      <c r="D328" s="63"/>
      <c r="E328" s="75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</row>
    <row r="329" spans="1:20" s="139" customFormat="1" x14ac:dyDescent="0.2">
      <c r="A329" s="64"/>
      <c r="B329" s="64"/>
      <c r="C329" s="64"/>
      <c r="D329" s="63"/>
      <c r="E329" s="75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</row>
    <row r="330" spans="1:20" s="139" customFormat="1" x14ac:dyDescent="0.2">
      <c r="A330" s="64"/>
      <c r="B330" s="64"/>
      <c r="C330" s="64"/>
      <c r="D330" s="63"/>
      <c r="E330" s="75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</row>
    <row r="331" spans="1:20" s="139" customFormat="1" x14ac:dyDescent="0.2">
      <c r="A331" s="64"/>
      <c r="B331" s="64"/>
      <c r="C331" s="64"/>
      <c r="D331" s="63"/>
      <c r="E331" s="75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</row>
    <row r="332" spans="1:20" s="139" customFormat="1" x14ac:dyDescent="0.2">
      <c r="A332" s="64"/>
      <c r="B332" s="64"/>
      <c r="C332" s="64"/>
      <c r="D332" s="63"/>
      <c r="E332" s="75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</row>
    <row r="333" spans="1:20" s="139" customFormat="1" x14ac:dyDescent="0.2">
      <c r="A333" s="64"/>
      <c r="B333" s="64"/>
      <c r="C333" s="64"/>
      <c r="D333" s="63"/>
      <c r="E333" s="75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</row>
    <row r="334" spans="1:20" s="139" customFormat="1" x14ac:dyDescent="0.2">
      <c r="A334" s="64"/>
      <c r="B334" s="64"/>
      <c r="C334" s="64"/>
      <c r="D334" s="63"/>
      <c r="E334" s="75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</row>
    <row r="335" spans="1:20" s="139" customFormat="1" x14ac:dyDescent="0.2">
      <c r="A335" s="64"/>
      <c r="B335" s="64"/>
      <c r="C335" s="64"/>
      <c r="D335" s="63"/>
      <c r="E335" s="75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</row>
    <row r="336" spans="1:20" s="139" customFormat="1" x14ac:dyDescent="0.2">
      <c r="A336" s="64"/>
      <c r="B336" s="64"/>
      <c r="C336" s="64"/>
      <c r="D336" s="63"/>
      <c r="E336" s="75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</row>
    <row r="337" spans="1:20" s="139" customFormat="1" x14ac:dyDescent="0.2">
      <c r="A337" s="64"/>
      <c r="B337" s="64"/>
      <c r="C337" s="64"/>
      <c r="D337" s="63"/>
      <c r="E337" s="75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</row>
    <row r="338" spans="1:20" s="139" customFormat="1" x14ac:dyDescent="0.2">
      <c r="A338" s="64"/>
      <c r="B338" s="64"/>
      <c r="C338" s="64"/>
      <c r="D338" s="63"/>
      <c r="E338" s="75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</row>
    <row r="339" spans="1:20" s="139" customFormat="1" x14ac:dyDescent="0.2">
      <c r="A339" s="64"/>
      <c r="B339" s="64"/>
      <c r="C339" s="64"/>
      <c r="D339" s="63"/>
      <c r="E339" s="75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</row>
    <row r="340" spans="1:20" s="139" customFormat="1" x14ac:dyDescent="0.2">
      <c r="A340" s="64"/>
      <c r="B340" s="64"/>
      <c r="C340" s="64"/>
      <c r="D340" s="63"/>
      <c r="E340" s="75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</row>
    <row r="341" spans="1:20" s="139" customFormat="1" x14ac:dyDescent="0.2">
      <c r="A341" s="64"/>
      <c r="B341" s="64"/>
      <c r="C341" s="64"/>
      <c r="D341" s="63"/>
      <c r="E341" s="75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</row>
    <row r="342" spans="1:20" s="139" customFormat="1" x14ac:dyDescent="0.2">
      <c r="A342" s="64"/>
      <c r="B342" s="64"/>
      <c r="C342" s="64"/>
      <c r="D342" s="63"/>
      <c r="E342" s="75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</row>
    <row r="343" spans="1:20" s="139" customFormat="1" x14ac:dyDescent="0.2">
      <c r="A343" s="64"/>
      <c r="B343" s="64"/>
      <c r="C343" s="64"/>
      <c r="D343" s="63"/>
      <c r="E343" s="75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</row>
    <row r="344" spans="1:20" s="139" customFormat="1" x14ac:dyDescent="0.2">
      <c r="A344" s="64"/>
      <c r="B344" s="64"/>
      <c r="C344" s="64"/>
      <c r="D344" s="63"/>
      <c r="E344" s="75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</row>
    <row r="345" spans="1:20" s="139" customFormat="1" x14ac:dyDescent="0.2">
      <c r="A345" s="64"/>
      <c r="B345" s="64"/>
      <c r="C345" s="64"/>
      <c r="D345" s="63"/>
      <c r="E345" s="75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</row>
    <row r="346" spans="1:20" s="139" customFormat="1" x14ac:dyDescent="0.2">
      <c r="A346" s="64"/>
      <c r="B346" s="64"/>
      <c r="C346" s="64"/>
      <c r="D346" s="63"/>
      <c r="E346" s="75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</row>
    <row r="347" spans="1:20" s="139" customFormat="1" x14ac:dyDescent="0.2">
      <c r="A347" s="64"/>
      <c r="B347" s="64"/>
      <c r="C347" s="64"/>
      <c r="D347" s="63"/>
      <c r="E347" s="75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</row>
    <row r="348" spans="1:20" s="139" customFormat="1" x14ac:dyDescent="0.2">
      <c r="A348" s="64"/>
      <c r="B348" s="64"/>
      <c r="C348" s="64"/>
      <c r="D348" s="63"/>
      <c r="E348" s="75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</row>
    <row r="349" spans="1:20" s="139" customFormat="1" x14ac:dyDescent="0.2">
      <c r="A349" s="64"/>
      <c r="B349" s="64"/>
      <c r="C349" s="64"/>
      <c r="D349" s="63"/>
      <c r="E349" s="75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</row>
    <row r="350" spans="1:20" s="139" customFormat="1" x14ac:dyDescent="0.2">
      <c r="A350" s="64"/>
      <c r="B350" s="64"/>
      <c r="C350" s="64"/>
      <c r="D350" s="63"/>
      <c r="E350" s="75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</row>
    <row r="351" spans="1:20" s="139" customFormat="1" x14ac:dyDescent="0.2">
      <c r="A351" s="64"/>
      <c r="B351" s="64"/>
      <c r="C351" s="64"/>
      <c r="D351" s="63"/>
      <c r="E351" s="75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</row>
    <row r="352" spans="1:20" s="139" customFormat="1" x14ac:dyDescent="0.2">
      <c r="A352" s="64"/>
      <c r="B352" s="64"/>
      <c r="C352" s="64"/>
      <c r="D352" s="63"/>
      <c r="E352" s="75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</row>
    <row r="353" spans="1:20" s="139" customFormat="1" x14ac:dyDescent="0.2">
      <c r="A353" s="64"/>
      <c r="B353" s="64"/>
      <c r="C353" s="64"/>
      <c r="D353" s="63"/>
      <c r="E353" s="75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</row>
    <row r="354" spans="1:20" s="139" customFormat="1" x14ac:dyDescent="0.2">
      <c r="A354" s="64"/>
      <c r="B354" s="64"/>
      <c r="C354" s="64"/>
      <c r="D354" s="63"/>
      <c r="E354" s="75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</row>
    <row r="355" spans="1:20" s="139" customFormat="1" x14ac:dyDescent="0.2">
      <c r="A355" s="64"/>
      <c r="B355" s="64"/>
      <c r="C355" s="64"/>
      <c r="D355" s="63"/>
      <c r="E355" s="75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</row>
    <row r="356" spans="1:20" s="139" customFormat="1" x14ac:dyDescent="0.2">
      <c r="A356" s="64"/>
      <c r="B356" s="64"/>
      <c r="C356" s="64"/>
      <c r="D356" s="63"/>
      <c r="E356" s="75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</row>
    <row r="357" spans="1:20" s="139" customFormat="1" x14ac:dyDescent="0.2">
      <c r="A357" s="64"/>
      <c r="B357" s="64"/>
      <c r="C357" s="64"/>
      <c r="D357" s="63"/>
      <c r="E357" s="75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</row>
    <row r="358" spans="1:20" s="139" customFormat="1" x14ac:dyDescent="0.2">
      <c r="A358" s="64"/>
      <c r="B358" s="64"/>
      <c r="C358" s="64"/>
      <c r="D358" s="63"/>
      <c r="E358" s="75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</row>
    <row r="359" spans="1:20" s="139" customFormat="1" x14ac:dyDescent="0.2">
      <c r="A359" s="64"/>
      <c r="B359" s="64"/>
      <c r="C359" s="64"/>
      <c r="D359" s="63"/>
      <c r="E359" s="75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</row>
    <row r="360" spans="1:20" s="139" customFormat="1" x14ac:dyDescent="0.2">
      <c r="A360" s="64"/>
      <c r="B360" s="64"/>
      <c r="C360" s="64"/>
      <c r="D360" s="63"/>
      <c r="E360" s="75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</row>
    <row r="361" spans="1:20" s="139" customFormat="1" x14ac:dyDescent="0.2">
      <c r="A361" s="64"/>
      <c r="B361" s="64"/>
      <c r="C361" s="64"/>
      <c r="D361" s="63"/>
      <c r="E361" s="75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</row>
    <row r="362" spans="1:20" s="139" customFormat="1" x14ac:dyDescent="0.2">
      <c r="A362" s="64"/>
      <c r="B362" s="64"/>
      <c r="C362" s="64"/>
      <c r="D362" s="63"/>
      <c r="E362" s="75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</row>
    <row r="363" spans="1:20" s="139" customFormat="1" x14ac:dyDescent="0.2">
      <c r="A363" s="64"/>
      <c r="B363" s="64"/>
      <c r="C363" s="64"/>
      <c r="D363" s="63"/>
      <c r="E363" s="75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</row>
    <row r="364" spans="1:20" s="139" customFormat="1" x14ac:dyDescent="0.2">
      <c r="A364" s="64"/>
      <c r="B364" s="64"/>
      <c r="C364" s="64"/>
      <c r="D364" s="63"/>
      <c r="E364" s="75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</row>
    <row r="365" spans="1:20" s="139" customFormat="1" x14ac:dyDescent="0.2">
      <c r="A365" s="64"/>
      <c r="B365" s="64"/>
      <c r="C365" s="64"/>
      <c r="D365" s="63"/>
      <c r="E365" s="75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</row>
    <row r="366" spans="1:20" s="139" customFormat="1" x14ac:dyDescent="0.2">
      <c r="A366" s="64"/>
      <c r="B366" s="64"/>
      <c r="C366" s="64"/>
      <c r="D366" s="63"/>
      <c r="E366" s="75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</row>
    <row r="367" spans="1:20" s="139" customFormat="1" x14ac:dyDescent="0.2">
      <c r="A367" s="64"/>
      <c r="B367" s="64"/>
      <c r="C367" s="64"/>
      <c r="D367" s="63"/>
      <c r="E367" s="75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</row>
    <row r="368" spans="1:20" s="139" customFormat="1" x14ac:dyDescent="0.2">
      <c r="A368" s="64"/>
      <c r="B368" s="64"/>
      <c r="C368" s="64"/>
      <c r="D368" s="63"/>
      <c r="E368" s="75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</row>
    <row r="369" spans="1:20" s="139" customFormat="1" x14ac:dyDescent="0.2">
      <c r="A369" s="64"/>
      <c r="B369" s="64"/>
      <c r="C369" s="64"/>
      <c r="D369" s="63"/>
      <c r="E369" s="75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</row>
    <row r="370" spans="1:20" s="139" customFormat="1" x14ac:dyDescent="0.2">
      <c r="A370" s="64"/>
      <c r="B370" s="64"/>
      <c r="C370" s="64"/>
      <c r="D370" s="63"/>
      <c r="E370" s="75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</row>
    <row r="371" spans="1:20" s="139" customFormat="1" x14ac:dyDescent="0.2">
      <c r="A371" s="64"/>
      <c r="B371" s="64"/>
      <c r="C371" s="64"/>
      <c r="D371" s="63"/>
      <c r="E371" s="75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</row>
    <row r="372" spans="1:20" s="139" customFormat="1" x14ac:dyDescent="0.2">
      <c r="A372" s="64"/>
      <c r="B372" s="64"/>
      <c r="C372" s="64"/>
      <c r="D372" s="63"/>
      <c r="E372" s="75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</row>
    <row r="373" spans="1:20" s="139" customFormat="1" x14ac:dyDescent="0.2">
      <c r="A373" s="64"/>
      <c r="B373" s="64"/>
      <c r="C373" s="64"/>
      <c r="D373" s="63"/>
      <c r="E373" s="75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</row>
    <row r="374" spans="1:20" s="139" customFormat="1" x14ac:dyDescent="0.2">
      <c r="A374" s="64"/>
      <c r="B374" s="64"/>
      <c r="C374" s="64"/>
      <c r="D374" s="63"/>
      <c r="E374" s="75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</row>
    <row r="375" spans="1:20" s="139" customFormat="1" x14ac:dyDescent="0.2">
      <c r="A375" s="64"/>
      <c r="B375" s="64"/>
      <c r="C375" s="64"/>
      <c r="D375" s="63"/>
      <c r="E375" s="75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</row>
    <row r="376" spans="1:20" s="139" customFormat="1" x14ac:dyDescent="0.2">
      <c r="A376" s="64"/>
      <c r="B376" s="64"/>
      <c r="C376" s="64"/>
      <c r="D376" s="63"/>
      <c r="E376" s="75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</row>
    <row r="377" spans="1:20" s="139" customFormat="1" x14ac:dyDescent="0.2">
      <c r="A377" s="64"/>
      <c r="B377" s="64"/>
      <c r="C377" s="64"/>
      <c r="D377" s="63"/>
      <c r="E377" s="75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</row>
    <row r="378" spans="1:20" s="139" customFormat="1" x14ac:dyDescent="0.2">
      <c r="A378" s="64"/>
      <c r="B378" s="64"/>
      <c r="C378" s="64"/>
      <c r="D378" s="63"/>
      <c r="E378" s="75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</row>
    <row r="379" spans="1:20" s="139" customFormat="1" x14ac:dyDescent="0.2">
      <c r="A379" s="64"/>
      <c r="B379" s="64"/>
      <c r="C379" s="64"/>
      <c r="D379" s="63"/>
      <c r="E379" s="75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</row>
    <row r="380" spans="1:20" s="139" customFormat="1" x14ac:dyDescent="0.2">
      <c r="A380" s="64"/>
      <c r="B380" s="64"/>
      <c r="C380" s="64"/>
      <c r="D380" s="63"/>
      <c r="E380" s="75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</row>
    <row r="381" spans="1:20" s="139" customFormat="1" x14ac:dyDescent="0.2">
      <c r="A381" s="64"/>
      <c r="B381" s="64"/>
      <c r="C381" s="64"/>
      <c r="D381" s="63"/>
      <c r="E381" s="75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</row>
    <row r="382" spans="1:20" s="139" customFormat="1" x14ac:dyDescent="0.2">
      <c r="A382" s="64"/>
      <c r="B382" s="64"/>
      <c r="C382" s="64"/>
      <c r="D382" s="63"/>
      <c r="E382" s="75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</row>
    <row r="383" spans="1:20" s="139" customFormat="1" x14ac:dyDescent="0.2">
      <c r="A383" s="64"/>
      <c r="B383" s="64"/>
      <c r="C383" s="64"/>
      <c r="D383" s="63"/>
      <c r="E383" s="75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</row>
    <row r="384" spans="1:20" s="139" customFormat="1" x14ac:dyDescent="0.2">
      <c r="A384" s="64"/>
      <c r="B384" s="64"/>
      <c r="C384" s="64"/>
      <c r="D384" s="63"/>
      <c r="E384" s="75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</row>
    <row r="385" spans="1:20" s="139" customFormat="1" x14ac:dyDescent="0.2">
      <c r="A385" s="64"/>
      <c r="B385" s="64"/>
      <c r="C385" s="64"/>
      <c r="D385" s="63"/>
      <c r="E385" s="75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</row>
    <row r="386" spans="1:20" s="139" customFormat="1" x14ac:dyDescent="0.2">
      <c r="A386" s="64"/>
      <c r="B386" s="64"/>
      <c r="C386" s="64"/>
      <c r="D386" s="63"/>
      <c r="E386" s="75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</row>
    <row r="387" spans="1:20" s="139" customFormat="1" x14ac:dyDescent="0.2">
      <c r="A387" s="64"/>
      <c r="B387" s="64"/>
      <c r="C387" s="64"/>
      <c r="D387" s="63"/>
      <c r="E387" s="75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</row>
    <row r="388" spans="1:20" s="139" customFormat="1" x14ac:dyDescent="0.2">
      <c r="A388" s="64"/>
      <c r="B388" s="64"/>
      <c r="C388" s="64"/>
      <c r="D388" s="63"/>
      <c r="E388" s="75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</row>
    <row r="389" spans="1:20" s="139" customFormat="1" x14ac:dyDescent="0.2">
      <c r="A389" s="64"/>
      <c r="B389" s="64"/>
      <c r="C389" s="64"/>
      <c r="D389" s="63"/>
      <c r="E389" s="75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</row>
    <row r="390" spans="1:20" s="139" customFormat="1" x14ac:dyDescent="0.2">
      <c r="A390" s="64"/>
      <c r="B390" s="64"/>
      <c r="C390" s="64"/>
      <c r="D390" s="63"/>
      <c r="E390" s="75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</row>
    <row r="391" spans="1:20" s="139" customFormat="1" x14ac:dyDescent="0.2">
      <c r="A391" s="64"/>
      <c r="B391" s="64"/>
      <c r="C391" s="64"/>
      <c r="D391" s="63"/>
      <c r="E391" s="75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</row>
    <row r="392" spans="1:20" s="139" customFormat="1" x14ac:dyDescent="0.2">
      <c r="A392" s="64"/>
      <c r="B392" s="64"/>
      <c r="C392" s="64"/>
      <c r="D392" s="63"/>
      <c r="E392" s="75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</row>
    <row r="393" spans="1:20" s="139" customFormat="1" x14ac:dyDescent="0.2">
      <c r="A393" s="64"/>
      <c r="B393" s="64"/>
      <c r="C393" s="64"/>
      <c r="D393" s="63"/>
      <c r="E393" s="75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</row>
    <row r="394" spans="1:20" s="139" customFormat="1" x14ac:dyDescent="0.2">
      <c r="A394" s="64"/>
      <c r="B394" s="64"/>
      <c r="C394" s="64"/>
      <c r="D394" s="63"/>
      <c r="E394" s="75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</row>
    <row r="395" spans="1:20" s="139" customFormat="1" x14ac:dyDescent="0.2">
      <c r="A395" s="64"/>
      <c r="B395" s="64"/>
      <c r="C395" s="64"/>
      <c r="D395" s="63"/>
      <c r="E395" s="75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</row>
    <row r="396" spans="1:20" s="139" customFormat="1" x14ac:dyDescent="0.2">
      <c r="A396" s="64"/>
      <c r="B396" s="64"/>
      <c r="C396" s="64"/>
      <c r="D396" s="63"/>
      <c r="E396" s="75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</row>
    <row r="397" spans="1:20" s="139" customFormat="1" x14ac:dyDescent="0.2">
      <c r="A397" s="64"/>
      <c r="B397" s="64"/>
      <c r="C397" s="64"/>
      <c r="D397" s="63"/>
      <c r="E397" s="75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</row>
    <row r="398" spans="1:20" s="139" customFormat="1" x14ac:dyDescent="0.2">
      <c r="A398" s="64"/>
      <c r="B398" s="64"/>
      <c r="C398" s="64"/>
      <c r="D398" s="63"/>
      <c r="E398" s="75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</row>
    <row r="399" spans="1:20" s="139" customFormat="1" x14ac:dyDescent="0.2">
      <c r="A399" s="64"/>
      <c r="B399" s="64"/>
      <c r="C399" s="64"/>
      <c r="D399" s="63"/>
      <c r="E399" s="75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</row>
    <row r="400" spans="1:20" s="139" customFormat="1" x14ac:dyDescent="0.2">
      <c r="A400" s="64"/>
      <c r="B400" s="64"/>
      <c r="C400" s="64"/>
      <c r="D400" s="63"/>
      <c r="E400" s="75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</row>
    <row r="401" spans="1:20" s="139" customFormat="1" x14ac:dyDescent="0.2">
      <c r="A401" s="64"/>
      <c r="B401" s="64"/>
      <c r="C401" s="64"/>
      <c r="D401" s="63"/>
      <c r="E401" s="75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</row>
    <row r="402" spans="1:20" s="139" customFormat="1" x14ac:dyDescent="0.2">
      <c r="A402" s="64"/>
      <c r="B402" s="64"/>
      <c r="C402" s="64"/>
      <c r="D402" s="63"/>
      <c r="E402" s="75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</row>
    <row r="403" spans="1:20" s="139" customFormat="1" x14ac:dyDescent="0.2">
      <c r="A403" s="64"/>
      <c r="B403" s="64"/>
      <c r="C403" s="64"/>
      <c r="D403" s="63"/>
      <c r="E403" s="75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</row>
    <row r="404" spans="1:20" s="139" customFormat="1" x14ac:dyDescent="0.2">
      <c r="A404" s="64"/>
      <c r="B404" s="64"/>
      <c r="C404" s="64"/>
      <c r="D404" s="63"/>
      <c r="E404" s="75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</row>
    <row r="405" spans="1:20" s="139" customFormat="1" x14ac:dyDescent="0.2">
      <c r="A405" s="64"/>
      <c r="B405" s="64"/>
      <c r="C405" s="64"/>
      <c r="D405" s="63"/>
      <c r="E405" s="75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</row>
    <row r="406" spans="1:20" s="139" customFormat="1" x14ac:dyDescent="0.2">
      <c r="A406" s="64"/>
      <c r="B406" s="64"/>
      <c r="C406" s="64"/>
      <c r="D406" s="63"/>
      <c r="E406" s="75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</row>
    <row r="407" spans="1:20" s="139" customFormat="1" x14ac:dyDescent="0.2">
      <c r="A407" s="64"/>
      <c r="B407" s="64"/>
      <c r="C407" s="64"/>
      <c r="D407" s="63"/>
      <c r="E407" s="75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</row>
    <row r="408" spans="1:20" s="139" customFormat="1" x14ac:dyDescent="0.2">
      <c r="A408" s="64"/>
      <c r="B408" s="64"/>
      <c r="C408" s="64"/>
      <c r="D408" s="63"/>
      <c r="E408" s="75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</row>
    <row r="409" spans="1:20" s="139" customFormat="1" x14ac:dyDescent="0.2">
      <c r="A409" s="64"/>
      <c r="B409" s="64"/>
      <c r="C409" s="64"/>
      <c r="D409" s="63"/>
      <c r="E409" s="75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</row>
    <row r="410" spans="1:20" s="139" customFormat="1" x14ac:dyDescent="0.2">
      <c r="A410" s="64"/>
      <c r="B410" s="64"/>
      <c r="C410" s="64"/>
      <c r="D410" s="63"/>
      <c r="E410" s="75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</row>
    <row r="411" spans="1:20" s="139" customFormat="1" x14ac:dyDescent="0.2">
      <c r="A411" s="64"/>
      <c r="B411" s="64"/>
      <c r="C411" s="64"/>
      <c r="D411" s="63"/>
      <c r="E411" s="75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</row>
    <row r="412" spans="1:20" s="139" customFormat="1" x14ac:dyDescent="0.2">
      <c r="A412" s="64"/>
      <c r="B412" s="64"/>
      <c r="C412" s="64"/>
      <c r="D412" s="63"/>
      <c r="E412" s="75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</row>
    <row r="413" spans="1:20" s="139" customFormat="1" x14ac:dyDescent="0.2">
      <c r="A413" s="64"/>
      <c r="B413" s="64"/>
      <c r="C413" s="64"/>
      <c r="D413" s="63"/>
      <c r="E413" s="75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</row>
    <row r="414" spans="1:20" s="139" customFormat="1" x14ac:dyDescent="0.2">
      <c r="A414" s="64"/>
      <c r="B414" s="64"/>
      <c r="C414" s="64"/>
      <c r="D414" s="63"/>
      <c r="E414" s="75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</row>
    <row r="415" spans="1:20" s="139" customFormat="1" x14ac:dyDescent="0.2">
      <c r="A415" s="64"/>
      <c r="B415" s="64"/>
      <c r="C415" s="64"/>
      <c r="D415" s="63"/>
      <c r="E415" s="75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</row>
    <row r="416" spans="1:20" s="139" customFormat="1" x14ac:dyDescent="0.2">
      <c r="A416" s="64"/>
      <c r="B416" s="64"/>
      <c r="C416" s="64"/>
      <c r="D416" s="63"/>
      <c r="E416" s="75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</row>
    <row r="417" spans="1:20" s="139" customFormat="1" x14ac:dyDescent="0.2">
      <c r="A417" s="64"/>
      <c r="B417" s="64"/>
      <c r="C417" s="64"/>
      <c r="D417" s="63"/>
      <c r="E417" s="75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</row>
    <row r="418" spans="1:20" s="139" customFormat="1" x14ac:dyDescent="0.2">
      <c r="A418" s="64"/>
      <c r="B418" s="64"/>
      <c r="C418" s="64"/>
      <c r="D418" s="63"/>
      <c r="E418" s="75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</row>
    <row r="419" spans="1:20" s="139" customFormat="1" x14ac:dyDescent="0.2">
      <c r="A419" s="64"/>
      <c r="B419" s="64"/>
      <c r="C419" s="64"/>
      <c r="D419" s="63"/>
      <c r="E419" s="75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</row>
    <row r="420" spans="1:20" s="139" customFormat="1" x14ac:dyDescent="0.2">
      <c r="A420" s="64"/>
      <c r="B420" s="64"/>
      <c r="C420" s="64"/>
      <c r="D420" s="63"/>
      <c r="E420" s="75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</row>
    <row r="421" spans="1:20" s="139" customFormat="1" x14ac:dyDescent="0.2">
      <c r="A421" s="64"/>
      <c r="B421" s="64"/>
      <c r="C421" s="64"/>
      <c r="D421" s="63"/>
      <c r="E421" s="75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</row>
    <row r="422" spans="1:20" s="139" customFormat="1" x14ac:dyDescent="0.2">
      <c r="A422" s="64"/>
      <c r="B422" s="64"/>
      <c r="C422" s="64"/>
      <c r="D422" s="63"/>
      <c r="E422" s="75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</row>
    <row r="423" spans="1:20" s="139" customFormat="1" x14ac:dyDescent="0.2">
      <c r="A423" s="64"/>
      <c r="B423" s="64"/>
      <c r="C423" s="64"/>
      <c r="D423" s="63"/>
      <c r="E423" s="75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</row>
    <row r="424" spans="1:20" s="139" customFormat="1" x14ac:dyDescent="0.2">
      <c r="A424" s="64"/>
      <c r="B424" s="64"/>
      <c r="C424" s="64"/>
      <c r="D424" s="63"/>
      <c r="E424" s="75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</row>
    <row r="425" spans="1:20" s="139" customFormat="1" x14ac:dyDescent="0.2">
      <c r="A425" s="64"/>
      <c r="B425" s="64"/>
      <c r="C425" s="64"/>
      <c r="D425" s="63"/>
      <c r="E425" s="75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</row>
    <row r="426" spans="1:20" s="139" customFormat="1" x14ac:dyDescent="0.2">
      <c r="A426" s="64"/>
      <c r="B426" s="64"/>
      <c r="C426" s="64"/>
      <c r="D426" s="63"/>
      <c r="E426" s="75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</row>
    <row r="427" spans="1:20" s="139" customFormat="1" x14ac:dyDescent="0.2">
      <c r="A427" s="64"/>
      <c r="B427" s="64"/>
      <c r="C427" s="64"/>
      <c r="D427" s="63"/>
      <c r="E427" s="75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</row>
    <row r="428" spans="1:20" s="139" customFormat="1" x14ac:dyDescent="0.2">
      <c r="A428" s="64"/>
      <c r="B428" s="64"/>
      <c r="C428" s="64"/>
      <c r="D428" s="63"/>
      <c r="E428" s="75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</row>
    <row r="429" spans="1:20" s="139" customFormat="1" x14ac:dyDescent="0.2">
      <c r="A429" s="64"/>
      <c r="B429" s="64"/>
      <c r="C429" s="64"/>
      <c r="D429" s="63"/>
      <c r="E429" s="75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</row>
    <row r="430" spans="1:20" s="139" customFormat="1" x14ac:dyDescent="0.2">
      <c r="A430" s="64"/>
      <c r="B430" s="64"/>
      <c r="C430" s="64"/>
      <c r="D430" s="63"/>
      <c r="E430" s="75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</row>
    <row r="431" spans="1:20" s="139" customFormat="1" x14ac:dyDescent="0.2">
      <c r="A431" s="64"/>
      <c r="B431" s="64"/>
      <c r="C431" s="64"/>
      <c r="D431" s="63"/>
      <c r="E431" s="75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</row>
    <row r="432" spans="1:20" s="139" customFormat="1" x14ac:dyDescent="0.2">
      <c r="A432" s="64"/>
      <c r="B432" s="64"/>
      <c r="C432" s="64"/>
      <c r="D432" s="63"/>
      <c r="E432" s="75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</row>
    <row r="433" spans="1:20" s="139" customFormat="1" x14ac:dyDescent="0.2">
      <c r="A433" s="64"/>
      <c r="B433" s="64"/>
      <c r="C433" s="64"/>
      <c r="D433" s="63"/>
      <c r="E433" s="75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</row>
    <row r="434" spans="1:20" s="139" customFormat="1" x14ac:dyDescent="0.2">
      <c r="A434" s="64"/>
      <c r="B434" s="64"/>
      <c r="C434" s="64"/>
      <c r="D434" s="63"/>
      <c r="E434" s="75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</row>
    <row r="435" spans="1:20" s="139" customFormat="1" x14ac:dyDescent="0.2">
      <c r="A435" s="64"/>
      <c r="B435" s="64"/>
      <c r="C435" s="64"/>
      <c r="D435" s="63"/>
      <c r="E435" s="75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</row>
    <row r="436" spans="1:20" s="139" customFormat="1" x14ac:dyDescent="0.2">
      <c r="A436" s="64"/>
      <c r="B436" s="64"/>
      <c r="C436" s="64"/>
      <c r="D436" s="63"/>
      <c r="E436" s="75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</row>
    <row r="437" spans="1:20" s="139" customFormat="1" x14ac:dyDescent="0.2">
      <c r="A437" s="64"/>
      <c r="B437" s="64"/>
      <c r="C437" s="64"/>
      <c r="D437" s="63"/>
      <c r="E437" s="75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</row>
    <row r="438" spans="1:20" s="139" customFormat="1" x14ac:dyDescent="0.2">
      <c r="A438" s="64"/>
      <c r="B438" s="64"/>
      <c r="C438" s="64"/>
      <c r="D438" s="63"/>
      <c r="E438" s="75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</row>
    <row r="439" spans="1:20" s="139" customFormat="1" x14ac:dyDescent="0.2">
      <c r="A439" s="64"/>
      <c r="B439" s="64"/>
      <c r="C439" s="64"/>
      <c r="D439" s="63"/>
      <c r="E439" s="75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</row>
    <row r="440" spans="1:20" s="139" customFormat="1" x14ac:dyDescent="0.2">
      <c r="A440" s="64"/>
      <c r="B440" s="64"/>
      <c r="C440" s="64"/>
      <c r="D440" s="63"/>
      <c r="E440" s="75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</row>
    <row r="441" spans="1:20" s="139" customFormat="1" x14ac:dyDescent="0.2">
      <c r="A441" s="64"/>
      <c r="B441" s="64"/>
      <c r="C441" s="64"/>
      <c r="D441" s="63"/>
      <c r="E441" s="75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</row>
    <row r="442" spans="1:20" s="139" customFormat="1" x14ac:dyDescent="0.2">
      <c r="A442" s="64"/>
      <c r="B442" s="64"/>
      <c r="C442" s="64"/>
      <c r="D442" s="63"/>
      <c r="E442" s="75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</row>
    <row r="443" spans="1:20" s="139" customFormat="1" x14ac:dyDescent="0.2">
      <c r="A443" s="64"/>
      <c r="B443" s="64"/>
      <c r="C443" s="64"/>
      <c r="D443" s="63"/>
      <c r="E443" s="75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</row>
    <row r="444" spans="1:20" s="139" customFormat="1" x14ac:dyDescent="0.2">
      <c r="A444" s="64"/>
      <c r="B444" s="64"/>
      <c r="C444" s="64"/>
      <c r="D444" s="63"/>
      <c r="E444" s="75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</row>
    <row r="445" spans="1:20" s="139" customFormat="1" x14ac:dyDescent="0.2">
      <c r="A445" s="64"/>
      <c r="B445" s="64"/>
      <c r="C445" s="64"/>
      <c r="D445" s="63"/>
      <c r="E445" s="75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</row>
    <row r="446" spans="1:20" s="139" customFormat="1" x14ac:dyDescent="0.2">
      <c r="A446" s="64"/>
      <c r="B446" s="64"/>
      <c r="C446" s="64"/>
      <c r="D446" s="63"/>
      <c r="E446" s="75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</row>
    <row r="447" spans="1:20" s="139" customFormat="1" x14ac:dyDescent="0.2">
      <c r="A447" s="64"/>
      <c r="B447" s="64"/>
      <c r="C447" s="64"/>
      <c r="D447" s="63"/>
      <c r="E447" s="75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</row>
    <row r="448" spans="1:20" s="139" customFormat="1" x14ac:dyDescent="0.2">
      <c r="A448" s="64"/>
      <c r="B448" s="64"/>
      <c r="C448" s="64"/>
      <c r="D448" s="63"/>
      <c r="E448" s="75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</row>
    <row r="449" spans="1:20" s="139" customFormat="1" x14ac:dyDescent="0.2">
      <c r="A449" s="64"/>
      <c r="B449" s="64"/>
      <c r="C449" s="64"/>
      <c r="D449" s="63"/>
      <c r="E449" s="75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</row>
    <row r="450" spans="1:20" s="139" customFormat="1" x14ac:dyDescent="0.2">
      <c r="A450" s="64"/>
      <c r="B450" s="64"/>
      <c r="C450" s="64"/>
      <c r="D450" s="63"/>
      <c r="E450" s="75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</row>
    <row r="451" spans="1:20" s="139" customFormat="1" x14ac:dyDescent="0.2">
      <c r="A451" s="64"/>
      <c r="B451" s="64"/>
      <c r="C451" s="64"/>
      <c r="D451" s="63"/>
      <c r="E451" s="75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</row>
    <row r="452" spans="1:20" s="139" customFormat="1" x14ac:dyDescent="0.2">
      <c r="A452" s="64"/>
      <c r="B452" s="64"/>
      <c r="C452" s="64"/>
      <c r="D452" s="63"/>
      <c r="E452" s="75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</row>
    <row r="453" spans="1:20" s="139" customFormat="1" x14ac:dyDescent="0.2">
      <c r="A453" s="64"/>
      <c r="B453" s="64"/>
      <c r="C453" s="64"/>
      <c r="D453" s="63"/>
      <c r="E453" s="75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</row>
    <row r="454" spans="1:20" s="139" customFormat="1" x14ac:dyDescent="0.2">
      <c r="A454" s="64"/>
      <c r="B454" s="64"/>
      <c r="C454" s="64"/>
      <c r="D454" s="63"/>
      <c r="E454" s="75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</row>
    <row r="455" spans="1:20" s="139" customFormat="1" x14ac:dyDescent="0.2">
      <c r="A455" s="64"/>
      <c r="B455" s="64"/>
      <c r="C455" s="64"/>
      <c r="D455" s="63"/>
      <c r="E455" s="75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</row>
    <row r="456" spans="1:20" s="139" customFormat="1" x14ac:dyDescent="0.2">
      <c r="A456" s="64"/>
      <c r="B456" s="64"/>
      <c r="C456" s="64"/>
      <c r="D456" s="63"/>
      <c r="E456" s="75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</row>
    <row r="457" spans="1:20" s="139" customFormat="1" x14ac:dyDescent="0.2">
      <c r="A457" s="64"/>
      <c r="B457" s="64"/>
      <c r="C457" s="64"/>
      <c r="D457" s="63"/>
      <c r="E457" s="75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</row>
    <row r="458" spans="1:20" s="139" customFormat="1" x14ac:dyDescent="0.2">
      <c r="A458" s="64"/>
      <c r="B458" s="64"/>
      <c r="C458" s="64"/>
      <c r="D458" s="63"/>
      <c r="E458" s="75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</row>
    <row r="459" spans="1:20" s="139" customFormat="1" x14ac:dyDescent="0.2">
      <c r="A459" s="64"/>
      <c r="B459" s="64"/>
      <c r="C459" s="64"/>
      <c r="D459" s="63"/>
      <c r="E459" s="75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</row>
    <row r="460" spans="1:20" s="139" customFormat="1" x14ac:dyDescent="0.2">
      <c r="A460" s="64"/>
      <c r="B460" s="64"/>
      <c r="C460" s="64"/>
      <c r="D460" s="63"/>
      <c r="E460" s="75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</row>
    <row r="461" spans="1:20" s="139" customFormat="1" x14ac:dyDescent="0.2">
      <c r="A461" s="64"/>
      <c r="B461" s="64"/>
      <c r="C461" s="64"/>
      <c r="D461" s="63"/>
      <c r="E461" s="75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</row>
    <row r="462" spans="1:20" s="139" customFormat="1" x14ac:dyDescent="0.2">
      <c r="A462" s="64"/>
      <c r="B462" s="64"/>
      <c r="C462" s="64"/>
      <c r="D462" s="63"/>
      <c r="E462" s="75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</row>
    <row r="463" spans="1:20" s="139" customFormat="1" x14ac:dyDescent="0.2">
      <c r="A463" s="64"/>
      <c r="B463" s="64"/>
      <c r="C463" s="64"/>
      <c r="D463" s="63"/>
      <c r="E463" s="75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</row>
    <row r="464" spans="1:20" s="139" customFormat="1" x14ac:dyDescent="0.2">
      <c r="A464" s="64"/>
      <c r="B464" s="64"/>
      <c r="C464" s="64"/>
      <c r="D464" s="63"/>
      <c r="E464" s="75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</row>
    <row r="465" spans="1:20" s="139" customFormat="1" x14ac:dyDescent="0.2">
      <c r="A465" s="64"/>
      <c r="B465" s="64"/>
      <c r="C465" s="64"/>
      <c r="D465" s="63"/>
      <c r="E465" s="75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</row>
    <row r="466" spans="1:20" s="139" customFormat="1" x14ac:dyDescent="0.2">
      <c r="A466" s="64"/>
      <c r="B466" s="64"/>
      <c r="C466" s="64"/>
      <c r="D466" s="63"/>
      <c r="E466" s="75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</row>
    <row r="467" spans="1:20" s="139" customFormat="1" x14ac:dyDescent="0.2">
      <c r="A467" s="64"/>
      <c r="B467" s="64"/>
      <c r="C467" s="64"/>
      <c r="D467" s="63"/>
      <c r="E467" s="75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</row>
    <row r="468" spans="1:20" s="139" customFormat="1" x14ac:dyDescent="0.2">
      <c r="A468" s="64"/>
      <c r="B468" s="64"/>
      <c r="C468" s="64"/>
      <c r="D468" s="63"/>
      <c r="E468" s="75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</row>
    <row r="469" spans="1:20" s="139" customFormat="1" x14ac:dyDescent="0.2">
      <c r="A469" s="64"/>
      <c r="B469" s="64"/>
      <c r="C469" s="64"/>
      <c r="D469" s="63"/>
      <c r="E469" s="75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</row>
    <row r="470" spans="1:20" s="139" customFormat="1" x14ac:dyDescent="0.2">
      <c r="A470" s="64"/>
      <c r="B470" s="64"/>
      <c r="C470" s="64"/>
      <c r="D470" s="63"/>
      <c r="E470" s="75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</row>
    <row r="471" spans="1:20" s="139" customFormat="1" x14ac:dyDescent="0.2">
      <c r="A471" s="64"/>
      <c r="B471" s="64"/>
      <c r="C471" s="64"/>
      <c r="D471" s="63"/>
      <c r="E471" s="75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</row>
    <row r="472" spans="1:20" s="139" customFormat="1" x14ac:dyDescent="0.2">
      <c r="A472" s="64"/>
      <c r="B472" s="64"/>
      <c r="C472" s="64"/>
      <c r="D472" s="63"/>
      <c r="E472" s="75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</row>
    <row r="473" spans="1:20" s="139" customFormat="1" x14ac:dyDescent="0.2">
      <c r="A473" s="64"/>
      <c r="B473" s="64"/>
      <c r="C473" s="64"/>
      <c r="D473" s="63"/>
      <c r="E473" s="75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</row>
    <row r="474" spans="1:20" s="139" customFormat="1" x14ac:dyDescent="0.2">
      <c r="A474" s="64"/>
      <c r="B474" s="64"/>
      <c r="C474" s="64"/>
      <c r="D474" s="63"/>
      <c r="E474" s="75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</row>
    <row r="475" spans="1:20" s="139" customFormat="1" x14ac:dyDescent="0.2">
      <c r="A475" s="64"/>
      <c r="B475" s="64"/>
      <c r="C475" s="64"/>
      <c r="D475" s="63"/>
      <c r="E475" s="75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</row>
    <row r="476" spans="1:20" s="139" customFormat="1" x14ac:dyDescent="0.2">
      <c r="A476" s="64"/>
      <c r="B476" s="64"/>
      <c r="C476" s="64"/>
      <c r="D476" s="63"/>
      <c r="E476" s="75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</row>
    <row r="477" spans="1:20" s="139" customFormat="1" x14ac:dyDescent="0.2">
      <c r="A477" s="64"/>
      <c r="B477" s="64"/>
      <c r="C477" s="64"/>
      <c r="D477" s="63"/>
      <c r="E477" s="75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</row>
    <row r="478" spans="1:20" s="139" customFormat="1" x14ac:dyDescent="0.2">
      <c r="A478" s="64"/>
      <c r="B478" s="64"/>
      <c r="C478" s="64"/>
      <c r="D478" s="63"/>
      <c r="E478" s="75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</row>
    <row r="479" spans="1:20" s="139" customFormat="1" x14ac:dyDescent="0.2">
      <c r="A479" s="64"/>
      <c r="B479" s="64"/>
      <c r="C479" s="64"/>
      <c r="D479" s="63"/>
      <c r="E479" s="75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</row>
    <row r="480" spans="1:20" s="139" customFormat="1" x14ac:dyDescent="0.2">
      <c r="A480" s="64"/>
      <c r="B480" s="64"/>
      <c r="C480" s="64"/>
      <c r="D480" s="63"/>
      <c r="E480" s="75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</row>
    <row r="481" spans="1:20" s="139" customFormat="1" x14ac:dyDescent="0.2">
      <c r="A481" s="64"/>
      <c r="B481" s="64"/>
      <c r="C481" s="64"/>
      <c r="D481" s="63"/>
      <c r="E481" s="75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</row>
    <row r="482" spans="1:20" s="139" customFormat="1" x14ac:dyDescent="0.2">
      <c r="A482" s="64"/>
      <c r="B482" s="64"/>
      <c r="C482" s="64"/>
      <c r="D482" s="63"/>
      <c r="E482" s="75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</row>
    <row r="483" spans="1:20" s="139" customFormat="1" x14ac:dyDescent="0.2">
      <c r="A483" s="64"/>
      <c r="B483" s="64"/>
      <c r="C483" s="64"/>
      <c r="D483" s="63"/>
      <c r="E483" s="75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</row>
    <row r="484" spans="1:20" s="139" customFormat="1" x14ac:dyDescent="0.2">
      <c r="A484" s="64"/>
      <c r="B484" s="64"/>
      <c r="C484" s="64"/>
      <c r="D484" s="63"/>
      <c r="E484" s="75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</row>
    <row r="485" spans="1:20" s="139" customFormat="1" x14ac:dyDescent="0.2">
      <c r="A485" s="64"/>
      <c r="B485" s="64"/>
      <c r="C485" s="64"/>
      <c r="D485" s="63"/>
      <c r="E485" s="75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</row>
    <row r="486" spans="1:20" s="139" customFormat="1" x14ac:dyDescent="0.2">
      <c r="A486" s="64"/>
      <c r="B486" s="64"/>
      <c r="C486" s="64"/>
      <c r="D486" s="63"/>
      <c r="E486" s="75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</row>
    <row r="487" spans="1:20" s="139" customFormat="1" x14ac:dyDescent="0.2">
      <c r="A487" s="64"/>
      <c r="B487" s="64"/>
      <c r="C487" s="64"/>
      <c r="D487" s="63"/>
      <c r="E487" s="75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</row>
    <row r="488" spans="1:20" s="139" customFormat="1" x14ac:dyDescent="0.2">
      <c r="A488" s="64"/>
      <c r="B488" s="64"/>
      <c r="C488" s="64"/>
      <c r="D488" s="63"/>
      <c r="E488" s="75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</row>
    <row r="489" spans="1:20" s="139" customFormat="1" x14ac:dyDescent="0.2">
      <c r="A489" s="64"/>
      <c r="B489" s="64"/>
      <c r="C489" s="64"/>
      <c r="D489" s="63"/>
      <c r="E489" s="75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</row>
    <row r="490" spans="1:20" s="139" customFormat="1" x14ac:dyDescent="0.2">
      <c r="A490" s="64"/>
      <c r="B490" s="64"/>
      <c r="C490" s="64"/>
      <c r="D490" s="63"/>
      <c r="E490" s="75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</row>
    <row r="491" spans="1:20" s="139" customFormat="1" x14ac:dyDescent="0.2">
      <c r="A491" s="64"/>
      <c r="B491" s="64"/>
      <c r="C491" s="64"/>
      <c r="D491" s="63"/>
      <c r="E491" s="75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</row>
    <row r="492" spans="1:20" s="139" customFormat="1" x14ac:dyDescent="0.2">
      <c r="A492" s="64"/>
      <c r="B492" s="64"/>
      <c r="C492" s="64"/>
      <c r="D492" s="63"/>
      <c r="E492" s="75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</row>
    <row r="493" spans="1:20" s="139" customFormat="1" x14ac:dyDescent="0.2">
      <c r="A493" s="64"/>
      <c r="B493" s="64"/>
      <c r="C493" s="64"/>
      <c r="D493" s="63"/>
      <c r="E493" s="75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</row>
    <row r="494" spans="1:20" s="139" customFormat="1" x14ac:dyDescent="0.2">
      <c r="A494" s="64"/>
      <c r="B494" s="64"/>
      <c r="C494" s="64"/>
      <c r="D494" s="63"/>
      <c r="E494" s="75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</row>
    <row r="495" spans="1:20" s="139" customFormat="1" x14ac:dyDescent="0.2">
      <c r="A495" s="64"/>
      <c r="B495" s="64"/>
      <c r="C495" s="64"/>
      <c r="D495" s="63"/>
      <c r="E495" s="75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</row>
    <row r="496" spans="1:20" s="139" customFormat="1" x14ac:dyDescent="0.2">
      <c r="A496" s="64"/>
      <c r="B496" s="64"/>
      <c r="C496" s="64"/>
      <c r="D496" s="63"/>
      <c r="E496" s="75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</row>
    <row r="497" spans="1:20" s="139" customFormat="1" x14ac:dyDescent="0.2">
      <c r="A497" s="64"/>
      <c r="B497" s="64"/>
      <c r="C497" s="64"/>
      <c r="D497" s="63"/>
      <c r="E497" s="75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</row>
    <row r="498" spans="1:20" s="139" customFormat="1" x14ac:dyDescent="0.2">
      <c r="A498" s="64"/>
      <c r="B498" s="64"/>
      <c r="C498" s="64"/>
      <c r="D498" s="63"/>
      <c r="E498" s="75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</row>
    <row r="499" spans="1:20" s="139" customFormat="1" x14ac:dyDescent="0.2">
      <c r="A499" s="64"/>
      <c r="B499" s="64"/>
      <c r="C499" s="64"/>
      <c r="D499" s="63"/>
      <c r="E499" s="75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</row>
    <row r="500" spans="1:20" s="139" customFormat="1" x14ac:dyDescent="0.2">
      <c r="A500" s="64"/>
      <c r="B500" s="64"/>
      <c r="C500" s="64"/>
      <c r="D500" s="63"/>
      <c r="E500" s="75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</row>
    <row r="501" spans="1:20" s="139" customFormat="1" x14ac:dyDescent="0.2">
      <c r="A501" s="64"/>
      <c r="B501" s="64"/>
      <c r="C501" s="64"/>
      <c r="D501" s="63"/>
      <c r="E501" s="75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</row>
    <row r="502" spans="1:20" s="139" customFormat="1" x14ac:dyDescent="0.2">
      <c r="A502" s="64"/>
      <c r="B502" s="64"/>
      <c r="C502" s="64"/>
      <c r="D502" s="63"/>
      <c r="E502" s="75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</row>
    <row r="503" spans="1:20" s="139" customFormat="1" x14ac:dyDescent="0.2">
      <c r="A503" s="64"/>
      <c r="B503" s="64"/>
      <c r="C503" s="64"/>
      <c r="D503" s="63"/>
      <c r="E503" s="75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</row>
    <row r="504" spans="1:20" s="139" customFormat="1" x14ac:dyDescent="0.2">
      <c r="A504" s="64"/>
      <c r="B504" s="64"/>
      <c r="C504" s="64"/>
      <c r="D504" s="63"/>
      <c r="E504" s="75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</row>
    <row r="505" spans="1:20" s="139" customFormat="1" x14ac:dyDescent="0.2">
      <c r="A505" s="64"/>
      <c r="B505" s="64"/>
      <c r="C505" s="64"/>
      <c r="D505" s="63"/>
      <c r="E505" s="75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</row>
    <row r="506" spans="1:20" s="139" customFormat="1" x14ac:dyDescent="0.2">
      <c r="A506" s="64"/>
      <c r="B506" s="64"/>
      <c r="C506" s="64"/>
      <c r="D506" s="63"/>
      <c r="E506" s="75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</row>
    <row r="507" spans="1:20" s="139" customFormat="1" x14ac:dyDescent="0.2">
      <c r="A507" s="64"/>
      <c r="B507" s="64"/>
      <c r="C507" s="64"/>
      <c r="D507" s="63"/>
      <c r="E507" s="75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</row>
    <row r="508" spans="1:20" s="139" customFormat="1" x14ac:dyDescent="0.2">
      <c r="A508" s="64"/>
      <c r="B508" s="64"/>
      <c r="C508" s="64"/>
      <c r="D508" s="63"/>
      <c r="E508" s="75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</row>
    <row r="509" spans="1:20" s="139" customFormat="1" x14ac:dyDescent="0.2">
      <c r="A509" s="64"/>
      <c r="B509" s="64"/>
      <c r="C509" s="64"/>
      <c r="D509" s="63"/>
      <c r="E509" s="75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</row>
    <row r="510" spans="1:20" s="139" customFormat="1" x14ac:dyDescent="0.2">
      <c r="A510" s="64"/>
      <c r="B510" s="64"/>
      <c r="C510" s="64"/>
      <c r="D510" s="63"/>
      <c r="E510" s="75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</row>
    <row r="511" spans="1:20" s="139" customFormat="1" x14ac:dyDescent="0.2">
      <c r="A511" s="64"/>
      <c r="B511" s="64"/>
      <c r="C511" s="64"/>
      <c r="D511" s="63"/>
      <c r="E511" s="75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</row>
    <row r="512" spans="1:20" s="139" customFormat="1" x14ac:dyDescent="0.2">
      <c r="A512" s="64"/>
      <c r="B512" s="64"/>
      <c r="C512" s="64"/>
      <c r="D512" s="63"/>
      <c r="E512" s="75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</row>
    <row r="513" spans="1:20" s="139" customFormat="1" x14ac:dyDescent="0.2">
      <c r="A513" s="64"/>
      <c r="B513" s="64"/>
      <c r="C513" s="64"/>
      <c r="D513" s="63"/>
      <c r="E513" s="75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</row>
    <row r="514" spans="1:20" s="139" customFormat="1" x14ac:dyDescent="0.2">
      <c r="A514" s="64"/>
      <c r="B514" s="64"/>
      <c r="C514" s="64"/>
      <c r="D514" s="63"/>
      <c r="E514" s="75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</row>
    <row r="515" spans="1:20" s="139" customFormat="1" x14ac:dyDescent="0.2">
      <c r="A515" s="64"/>
      <c r="B515" s="64"/>
      <c r="C515" s="64"/>
      <c r="D515" s="63"/>
      <c r="E515" s="75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</row>
    <row r="516" spans="1:20" s="139" customFormat="1" x14ac:dyDescent="0.2">
      <c r="A516" s="64"/>
      <c r="B516" s="64"/>
      <c r="C516" s="64"/>
      <c r="D516" s="63"/>
      <c r="E516" s="75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</row>
    <row r="517" spans="1:20" s="139" customFormat="1" x14ac:dyDescent="0.2">
      <c r="A517" s="64"/>
      <c r="B517" s="64"/>
      <c r="C517" s="64"/>
      <c r="D517" s="63"/>
      <c r="E517" s="75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</row>
    <row r="518" spans="1:20" s="139" customFormat="1" x14ac:dyDescent="0.2">
      <c r="A518" s="64"/>
      <c r="B518" s="64"/>
      <c r="C518" s="64"/>
      <c r="D518" s="63"/>
      <c r="E518" s="75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</row>
    <row r="519" spans="1:20" s="139" customFormat="1" x14ac:dyDescent="0.2">
      <c r="A519" s="64"/>
      <c r="B519" s="64"/>
      <c r="C519" s="64"/>
      <c r="D519" s="63"/>
      <c r="E519" s="75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</row>
    <row r="520" spans="1:20" s="139" customFormat="1" x14ac:dyDescent="0.2">
      <c r="A520" s="64"/>
      <c r="B520" s="64"/>
      <c r="C520" s="64"/>
      <c r="D520" s="63"/>
      <c r="E520" s="75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</row>
    <row r="521" spans="1:20" s="139" customFormat="1" x14ac:dyDescent="0.2">
      <c r="A521" s="64"/>
      <c r="B521" s="64"/>
      <c r="C521" s="64"/>
      <c r="D521" s="63"/>
      <c r="E521" s="75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</row>
    <row r="522" spans="1:20" s="139" customFormat="1" x14ac:dyDescent="0.2">
      <c r="A522" s="64"/>
      <c r="B522" s="64"/>
      <c r="C522" s="64"/>
      <c r="D522" s="63"/>
      <c r="E522" s="75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</row>
    <row r="523" spans="1:20" s="139" customFormat="1" x14ac:dyDescent="0.2">
      <c r="A523" s="64"/>
      <c r="B523" s="64"/>
      <c r="C523" s="64"/>
      <c r="D523" s="63"/>
      <c r="E523" s="75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</row>
    <row r="524" spans="1:20" s="139" customFormat="1" x14ac:dyDescent="0.2">
      <c r="A524" s="64"/>
      <c r="B524" s="64"/>
      <c r="C524" s="64"/>
      <c r="D524" s="63"/>
      <c r="E524" s="75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</row>
    <row r="525" spans="1:20" s="139" customFormat="1" x14ac:dyDescent="0.2">
      <c r="A525" s="64"/>
      <c r="B525" s="64"/>
      <c r="C525" s="64"/>
      <c r="D525" s="63"/>
      <c r="E525" s="75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</row>
    <row r="526" spans="1:20" s="139" customFormat="1" x14ac:dyDescent="0.2">
      <c r="A526" s="64"/>
      <c r="B526" s="64"/>
      <c r="C526" s="64"/>
      <c r="D526" s="63"/>
      <c r="E526" s="75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</row>
    <row r="527" spans="1:20" s="139" customFormat="1" x14ac:dyDescent="0.2">
      <c r="A527" s="64"/>
      <c r="B527" s="64"/>
      <c r="C527" s="64"/>
      <c r="D527" s="63"/>
      <c r="E527" s="75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</row>
    <row r="528" spans="1:20" s="139" customFormat="1" x14ac:dyDescent="0.2">
      <c r="A528" s="64"/>
      <c r="B528" s="64"/>
      <c r="C528" s="64"/>
      <c r="D528" s="63"/>
      <c r="E528" s="75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</row>
    <row r="529" spans="1:20" s="139" customFormat="1" x14ac:dyDescent="0.2">
      <c r="A529" s="64"/>
      <c r="B529" s="64"/>
      <c r="C529" s="64"/>
      <c r="D529" s="63"/>
      <c r="E529" s="75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</row>
    <row r="530" spans="1:20" s="139" customFormat="1" x14ac:dyDescent="0.2">
      <c r="A530" s="64"/>
      <c r="B530" s="64"/>
      <c r="C530" s="64"/>
      <c r="D530" s="63"/>
      <c r="E530" s="75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</row>
    <row r="531" spans="1:20" s="139" customFormat="1" x14ac:dyDescent="0.2">
      <c r="A531" s="64"/>
      <c r="B531" s="64"/>
      <c r="C531" s="64"/>
      <c r="D531" s="63"/>
      <c r="E531" s="75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</row>
    <row r="532" spans="1:20" s="139" customFormat="1" x14ac:dyDescent="0.2">
      <c r="A532" s="64"/>
      <c r="B532" s="64"/>
      <c r="C532" s="64"/>
      <c r="D532" s="63"/>
      <c r="E532" s="75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</row>
    <row r="533" spans="1:20" s="139" customFormat="1" x14ac:dyDescent="0.2">
      <c r="A533" s="64"/>
      <c r="B533" s="64"/>
      <c r="C533" s="64"/>
      <c r="D533" s="63"/>
      <c r="E533" s="75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</row>
    <row r="534" spans="1:20" s="139" customFormat="1" x14ac:dyDescent="0.2">
      <c r="A534" s="64"/>
      <c r="B534" s="64"/>
      <c r="C534" s="64"/>
      <c r="D534" s="63"/>
      <c r="E534" s="75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</row>
    <row r="535" spans="1:20" s="139" customFormat="1" x14ac:dyDescent="0.2">
      <c r="A535" s="64"/>
      <c r="B535" s="64"/>
      <c r="C535" s="64"/>
      <c r="D535" s="63"/>
      <c r="E535" s="75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</row>
    <row r="536" spans="1:20" s="139" customFormat="1" x14ac:dyDescent="0.2">
      <c r="A536" s="64"/>
      <c r="B536" s="64"/>
      <c r="C536" s="64"/>
      <c r="D536" s="63"/>
      <c r="E536" s="75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</row>
    <row r="537" spans="1:20" s="139" customFormat="1" x14ac:dyDescent="0.2">
      <c r="A537" s="64"/>
      <c r="B537" s="64"/>
      <c r="C537" s="64"/>
      <c r="D537" s="63"/>
      <c r="E537" s="75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</row>
    <row r="538" spans="1:20" s="139" customFormat="1" x14ac:dyDescent="0.2">
      <c r="A538" s="64"/>
      <c r="B538" s="64"/>
      <c r="C538" s="64"/>
      <c r="D538" s="63"/>
      <c r="E538" s="75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</row>
    <row r="539" spans="1:20" s="139" customFormat="1" x14ac:dyDescent="0.2">
      <c r="A539" s="64"/>
      <c r="B539" s="64"/>
      <c r="C539" s="64"/>
      <c r="D539" s="63"/>
      <c r="E539" s="75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</row>
    <row r="540" spans="1:20" s="139" customFormat="1" x14ac:dyDescent="0.2">
      <c r="A540" s="64"/>
      <c r="B540" s="64"/>
      <c r="C540" s="64"/>
      <c r="D540" s="63"/>
      <c r="E540" s="75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</row>
    <row r="541" spans="1:20" s="139" customFormat="1" x14ac:dyDescent="0.2">
      <c r="A541" s="64"/>
      <c r="B541" s="64"/>
      <c r="C541" s="64"/>
      <c r="D541" s="63"/>
      <c r="E541" s="75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</row>
    <row r="542" spans="1:20" s="139" customFormat="1" x14ac:dyDescent="0.2">
      <c r="A542" s="64"/>
      <c r="B542" s="64"/>
      <c r="C542" s="64"/>
      <c r="D542" s="63"/>
      <c r="E542" s="75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</row>
    <row r="543" spans="1:20" s="139" customFormat="1" x14ac:dyDescent="0.2">
      <c r="A543" s="64"/>
      <c r="B543" s="64"/>
      <c r="C543" s="64"/>
      <c r="D543" s="63"/>
      <c r="E543" s="75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</row>
    <row r="544" spans="1:20" s="139" customFormat="1" x14ac:dyDescent="0.2">
      <c r="A544" s="64"/>
      <c r="B544" s="64"/>
      <c r="C544" s="64"/>
      <c r="D544" s="63"/>
      <c r="E544" s="75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</row>
    <row r="545" spans="1:20" s="139" customFormat="1" x14ac:dyDescent="0.2">
      <c r="A545" s="64"/>
      <c r="B545" s="64"/>
      <c r="C545" s="64"/>
      <c r="D545" s="63"/>
      <c r="E545" s="75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</row>
    <row r="546" spans="1:20" s="139" customFormat="1" x14ac:dyDescent="0.2">
      <c r="A546" s="64"/>
      <c r="B546" s="64"/>
      <c r="C546" s="64"/>
      <c r="D546" s="63"/>
      <c r="E546" s="75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</row>
    <row r="547" spans="1:20" s="139" customFormat="1" x14ac:dyDescent="0.2">
      <c r="A547" s="64"/>
      <c r="B547" s="64"/>
      <c r="C547" s="64"/>
      <c r="D547" s="63"/>
      <c r="E547" s="75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</row>
    <row r="548" spans="1:20" s="139" customFormat="1" x14ac:dyDescent="0.2">
      <c r="A548" s="64"/>
      <c r="B548" s="64"/>
      <c r="C548" s="64"/>
      <c r="D548" s="63"/>
      <c r="E548" s="75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</row>
    <row r="549" spans="1:20" s="139" customFormat="1" x14ac:dyDescent="0.2">
      <c r="A549" s="64"/>
      <c r="B549" s="64"/>
      <c r="C549" s="64"/>
      <c r="D549" s="63"/>
      <c r="E549" s="75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</row>
    <row r="550" spans="1:20" s="139" customFormat="1" x14ac:dyDescent="0.2">
      <c r="A550" s="64"/>
      <c r="B550" s="64"/>
      <c r="C550" s="64"/>
      <c r="D550" s="63"/>
      <c r="E550" s="75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</row>
    <row r="551" spans="1:20" s="139" customFormat="1" x14ac:dyDescent="0.2">
      <c r="A551" s="64"/>
      <c r="B551" s="64"/>
      <c r="C551" s="64"/>
      <c r="D551" s="63"/>
      <c r="E551" s="75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</row>
    <row r="552" spans="1:20" s="139" customFormat="1" x14ac:dyDescent="0.2">
      <c r="A552" s="64"/>
      <c r="B552" s="64"/>
      <c r="C552" s="64"/>
      <c r="D552" s="63"/>
      <c r="E552" s="75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</row>
    <row r="553" spans="1:20" s="139" customFormat="1" x14ac:dyDescent="0.2">
      <c r="A553" s="64"/>
      <c r="B553" s="64"/>
      <c r="C553" s="64"/>
      <c r="D553" s="63"/>
      <c r="E553" s="75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</row>
    <row r="554" spans="1:20" s="139" customFormat="1" x14ac:dyDescent="0.2">
      <c r="A554" s="64"/>
      <c r="B554" s="64"/>
      <c r="C554" s="64"/>
      <c r="D554" s="63"/>
      <c r="E554" s="75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</row>
    <row r="555" spans="1:20" s="139" customFormat="1" x14ac:dyDescent="0.2">
      <c r="A555" s="64"/>
      <c r="B555" s="64"/>
      <c r="C555" s="64"/>
      <c r="D555" s="63"/>
      <c r="E555" s="75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</row>
    <row r="556" spans="1:20" s="139" customFormat="1" x14ac:dyDescent="0.2">
      <c r="A556" s="64"/>
      <c r="B556" s="64"/>
      <c r="C556" s="64"/>
      <c r="D556" s="63"/>
      <c r="E556" s="75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</row>
    <row r="557" spans="1:20" s="139" customFormat="1" x14ac:dyDescent="0.2">
      <c r="A557" s="64"/>
      <c r="B557" s="64"/>
      <c r="C557" s="64"/>
      <c r="D557" s="63"/>
      <c r="E557" s="75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</row>
    <row r="558" spans="1:20" s="139" customFormat="1" x14ac:dyDescent="0.2">
      <c r="A558" s="64"/>
      <c r="B558" s="64"/>
      <c r="C558" s="64"/>
      <c r="D558" s="63"/>
      <c r="E558" s="75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</row>
    <row r="559" spans="1:20" s="139" customFormat="1" x14ac:dyDescent="0.2">
      <c r="A559" s="64"/>
      <c r="B559" s="64"/>
      <c r="C559" s="64"/>
      <c r="D559" s="63"/>
      <c r="E559" s="75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</row>
    <row r="560" spans="1:20" s="139" customFormat="1" x14ac:dyDescent="0.2">
      <c r="A560" s="64"/>
      <c r="B560" s="64"/>
      <c r="C560" s="64"/>
      <c r="D560" s="63"/>
      <c r="E560" s="75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</row>
    <row r="561" spans="1:20" s="139" customFormat="1" x14ac:dyDescent="0.2">
      <c r="A561" s="64"/>
      <c r="B561" s="64"/>
      <c r="C561" s="64"/>
      <c r="D561" s="63"/>
      <c r="E561" s="75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</row>
    <row r="562" spans="1:20" s="139" customFormat="1" x14ac:dyDescent="0.2">
      <c r="A562" s="64"/>
      <c r="B562" s="64"/>
      <c r="C562" s="64"/>
      <c r="D562" s="63"/>
      <c r="E562" s="75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</row>
    <row r="563" spans="1:20" s="139" customFormat="1" x14ac:dyDescent="0.2">
      <c r="A563" s="64"/>
      <c r="B563" s="64"/>
      <c r="C563" s="64"/>
      <c r="D563" s="63"/>
      <c r="E563" s="75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</row>
    <row r="564" spans="1:20" s="139" customFormat="1" x14ac:dyDescent="0.2">
      <c r="A564" s="64"/>
      <c r="B564" s="64"/>
      <c r="C564" s="64"/>
      <c r="D564" s="63"/>
      <c r="E564" s="75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</row>
    <row r="565" spans="1:20" s="139" customFormat="1" x14ac:dyDescent="0.2">
      <c r="A565" s="64"/>
      <c r="B565" s="64"/>
      <c r="C565" s="64"/>
      <c r="D565" s="63"/>
      <c r="E565" s="75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</row>
    <row r="566" spans="1:20" s="139" customFormat="1" x14ac:dyDescent="0.2">
      <c r="A566" s="64"/>
      <c r="B566" s="64"/>
      <c r="C566" s="64"/>
      <c r="D566" s="63"/>
      <c r="E566" s="75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</row>
    <row r="567" spans="1:20" s="139" customFormat="1" x14ac:dyDescent="0.2">
      <c r="A567" s="64"/>
      <c r="B567" s="64"/>
      <c r="C567" s="64"/>
      <c r="D567" s="63"/>
      <c r="E567" s="75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</row>
    <row r="568" spans="1:20" s="139" customFormat="1" x14ac:dyDescent="0.2">
      <c r="A568" s="64"/>
      <c r="B568" s="64"/>
      <c r="C568" s="64"/>
      <c r="D568" s="63"/>
      <c r="E568" s="75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</row>
    <row r="569" spans="1:20" s="139" customFormat="1" x14ac:dyDescent="0.2">
      <c r="A569" s="64"/>
      <c r="B569" s="64"/>
      <c r="C569" s="64"/>
      <c r="D569" s="63"/>
      <c r="E569" s="75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</row>
    <row r="570" spans="1:20" s="139" customFormat="1" x14ac:dyDescent="0.2">
      <c r="A570" s="64"/>
      <c r="B570" s="64"/>
      <c r="C570" s="64"/>
      <c r="D570" s="63"/>
      <c r="E570" s="75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</row>
    <row r="571" spans="1:20" s="139" customFormat="1" x14ac:dyDescent="0.2">
      <c r="A571" s="64"/>
      <c r="B571" s="64"/>
      <c r="C571" s="64"/>
      <c r="D571" s="63"/>
      <c r="E571" s="75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</row>
    <row r="572" spans="1:20" s="139" customFormat="1" x14ac:dyDescent="0.2">
      <c r="A572" s="64"/>
      <c r="B572" s="64"/>
      <c r="C572" s="64"/>
      <c r="D572" s="63"/>
      <c r="E572" s="75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</row>
    <row r="573" spans="1:20" s="139" customFormat="1" x14ac:dyDescent="0.2">
      <c r="A573" s="64"/>
      <c r="B573" s="64"/>
      <c r="C573" s="64"/>
      <c r="D573" s="63"/>
      <c r="E573" s="75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</row>
    <row r="574" spans="1:20" s="139" customFormat="1" x14ac:dyDescent="0.2">
      <c r="A574" s="64"/>
      <c r="B574" s="64"/>
      <c r="C574" s="64"/>
      <c r="D574" s="63"/>
      <c r="E574" s="75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</row>
    <row r="575" spans="1:20" s="139" customFormat="1" x14ac:dyDescent="0.2">
      <c r="A575" s="64"/>
      <c r="B575" s="64"/>
      <c r="C575" s="64"/>
      <c r="D575" s="63"/>
      <c r="E575" s="75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</row>
    <row r="576" spans="1:20" s="139" customFormat="1" x14ac:dyDescent="0.2">
      <c r="A576" s="64"/>
      <c r="B576" s="64"/>
      <c r="C576" s="64"/>
      <c r="D576" s="63"/>
      <c r="E576" s="75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</row>
    <row r="577" spans="1:20" s="139" customFormat="1" x14ac:dyDescent="0.2">
      <c r="A577" s="64"/>
      <c r="B577" s="64"/>
      <c r="C577" s="64"/>
      <c r="D577" s="63"/>
      <c r="E577" s="75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</row>
    <row r="578" spans="1:20" s="139" customFormat="1" x14ac:dyDescent="0.2">
      <c r="A578" s="64"/>
      <c r="B578" s="64"/>
      <c r="C578" s="64"/>
      <c r="D578" s="63"/>
      <c r="E578" s="75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</row>
    <row r="579" spans="1:20" s="139" customFormat="1" x14ac:dyDescent="0.2">
      <c r="A579" s="64"/>
      <c r="B579" s="64"/>
      <c r="C579" s="64"/>
      <c r="D579" s="63"/>
      <c r="E579" s="75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</row>
    <row r="580" spans="1:20" s="139" customFormat="1" x14ac:dyDescent="0.2">
      <c r="A580" s="64"/>
      <c r="B580" s="64"/>
      <c r="C580" s="64"/>
      <c r="D580" s="63"/>
      <c r="E580" s="75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</row>
    <row r="581" spans="1:20" s="139" customFormat="1" x14ac:dyDescent="0.2">
      <c r="A581" s="64"/>
      <c r="B581" s="64"/>
      <c r="C581" s="64"/>
      <c r="D581" s="63"/>
      <c r="E581" s="75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</row>
    <row r="582" spans="1:20" s="139" customFormat="1" x14ac:dyDescent="0.2">
      <c r="A582" s="64"/>
      <c r="B582" s="64"/>
      <c r="C582" s="64"/>
      <c r="D582" s="63"/>
      <c r="E582" s="75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</row>
    <row r="583" spans="1:20" s="139" customFormat="1" x14ac:dyDescent="0.2">
      <c r="A583" s="64"/>
      <c r="B583" s="64"/>
      <c r="C583" s="64"/>
      <c r="D583" s="63"/>
      <c r="E583" s="75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</row>
    <row r="584" spans="1:20" s="139" customFormat="1" x14ac:dyDescent="0.2">
      <c r="A584" s="64"/>
      <c r="B584" s="64"/>
      <c r="C584" s="64"/>
      <c r="D584" s="63"/>
      <c r="E584" s="75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</row>
    <row r="585" spans="1:20" s="139" customFormat="1" x14ac:dyDescent="0.2">
      <c r="A585" s="64"/>
      <c r="B585" s="64"/>
      <c r="C585" s="64"/>
      <c r="D585" s="63"/>
      <c r="E585" s="75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</row>
    <row r="586" spans="1:20" s="139" customFormat="1" x14ac:dyDescent="0.2">
      <c r="A586" s="64"/>
      <c r="B586" s="64"/>
      <c r="C586" s="64"/>
      <c r="D586" s="63"/>
      <c r="E586" s="75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</row>
    <row r="587" spans="1:20" s="139" customFormat="1" x14ac:dyDescent="0.2">
      <c r="A587" s="64"/>
      <c r="B587" s="64"/>
      <c r="C587" s="64"/>
      <c r="D587" s="63"/>
      <c r="E587" s="75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</row>
    <row r="588" spans="1:20" s="139" customFormat="1" x14ac:dyDescent="0.2">
      <c r="A588" s="64"/>
      <c r="B588" s="64"/>
      <c r="C588" s="64"/>
      <c r="D588" s="63"/>
      <c r="E588" s="75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</row>
    <row r="589" spans="1:20" s="139" customFormat="1" x14ac:dyDescent="0.2">
      <c r="A589" s="64"/>
      <c r="B589" s="64"/>
      <c r="C589" s="64"/>
      <c r="D589" s="63"/>
      <c r="E589" s="75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</row>
    <row r="590" spans="1:20" s="139" customFormat="1" x14ac:dyDescent="0.2">
      <c r="A590" s="64"/>
      <c r="B590" s="64"/>
      <c r="C590" s="64"/>
      <c r="D590" s="63"/>
      <c r="E590" s="75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</row>
    <row r="591" spans="1:20" s="139" customFormat="1" x14ac:dyDescent="0.2">
      <c r="A591" s="64"/>
      <c r="B591" s="64"/>
      <c r="C591" s="64"/>
      <c r="D591" s="63"/>
      <c r="E591" s="75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</row>
    <row r="592" spans="1:20" s="139" customFormat="1" x14ac:dyDescent="0.2">
      <c r="A592" s="64"/>
      <c r="B592" s="64"/>
      <c r="C592" s="64"/>
      <c r="D592" s="63"/>
      <c r="E592" s="75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</row>
    <row r="593" spans="1:20" s="139" customFormat="1" x14ac:dyDescent="0.2">
      <c r="A593" s="64"/>
      <c r="B593" s="64"/>
      <c r="C593" s="64"/>
      <c r="D593" s="63"/>
      <c r="E593" s="75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</row>
    <row r="594" spans="1:20" s="139" customFormat="1" x14ac:dyDescent="0.2">
      <c r="A594" s="64"/>
      <c r="B594" s="64"/>
      <c r="C594" s="64"/>
      <c r="D594" s="63"/>
      <c r="E594" s="75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</row>
    <row r="595" spans="1:20" s="139" customFormat="1" x14ac:dyDescent="0.2">
      <c r="A595" s="64"/>
      <c r="B595" s="64"/>
      <c r="C595" s="64"/>
      <c r="D595" s="63"/>
      <c r="E595" s="75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</row>
    <row r="596" spans="1:20" s="139" customFormat="1" x14ac:dyDescent="0.2">
      <c r="A596" s="64"/>
      <c r="B596" s="64"/>
      <c r="C596" s="64"/>
      <c r="D596" s="63"/>
      <c r="E596" s="75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</row>
    <row r="597" spans="1:20" s="139" customFormat="1" x14ac:dyDescent="0.2">
      <c r="A597" s="64"/>
      <c r="B597" s="64"/>
      <c r="C597" s="64"/>
      <c r="D597" s="63"/>
      <c r="E597" s="75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</row>
    <row r="598" spans="1:20" s="139" customFormat="1" x14ac:dyDescent="0.2">
      <c r="A598" s="64"/>
      <c r="B598" s="64"/>
      <c r="C598" s="64"/>
      <c r="D598" s="63"/>
      <c r="E598" s="75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</row>
    <row r="599" spans="1:20" s="139" customFormat="1" x14ac:dyDescent="0.2">
      <c r="A599" s="64"/>
      <c r="B599" s="64"/>
      <c r="C599" s="64"/>
      <c r="D599" s="63"/>
      <c r="E599" s="75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</row>
    <row r="600" spans="1:20" s="139" customFormat="1" x14ac:dyDescent="0.2">
      <c r="A600" s="64"/>
      <c r="B600" s="64"/>
      <c r="C600" s="64"/>
      <c r="D600" s="63"/>
      <c r="E600" s="75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</row>
    <row r="601" spans="1:20" s="139" customFormat="1" x14ac:dyDescent="0.2">
      <c r="A601" s="64"/>
      <c r="B601" s="64"/>
      <c r="C601" s="64"/>
      <c r="D601" s="63"/>
      <c r="E601" s="75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</row>
    <row r="602" spans="1:20" s="139" customFormat="1" x14ac:dyDescent="0.2">
      <c r="A602" s="64"/>
      <c r="B602" s="64"/>
      <c r="C602" s="64"/>
      <c r="D602" s="63"/>
      <c r="E602" s="75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</row>
    <row r="603" spans="1:20" s="139" customFormat="1" x14ac:dyDescent="0.2">
      <c r="A603" s="64"/>
      <c r="B603" s="64"/>
      <c r="C603" s="64"/>
      <c r="D603" s="63"/>
      <c r="E603" s="75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</row>
    <row r="604" spans="1:20" s="139" customFormat="1" x14ac:dyDescent="0.2">
      <c r="A604" s="64"/>
      <c r="B604" s="64"/>
      <c r="C604" s="64"/>
      <c r="D604" s="63"/>
      <c r="E604" s="75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</row>
    <row r="605" spans="1:20" s="139" customFormat="1" x14ac:dyDescent="0.2">
      <c r="A605" s="64"/>
      <c r="B605" s="64"/>
      <c r="C605" s="64"/>
      <c r="D605" s="63"/>
      <c r="E605" s="75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</row>
    <row r="606" spans="1:20" s="139" customFormat="1" x14ac:dyDescent="0.2">
      <c r="A606" s="64"/>
      <c r="B606" s="64"/>
      <c r="C606" s="64"/>
      <c r="D606" s="63"/>
      <c r="E606" s="75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</row>
    <row r="607" spans="1:20" s="139" customFormat="1" x14ac:dyDescent="0.2">
      <c r="A607" s="64"/>
      <c r="B607" s="64"/>
      <c r="C607" s="64"/>
      <c r="D607" s="63"/>
      <c r="E607" s="75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</row>
    <row r="608" spans="1:20" s="139" customFormat="1" x14ac:dyDescent="0.2">
      <c r="A608" s="64"/>
      <c r="B608" s="64"/>
      <c r="C608" s="64"/>
      <c r="D608" s="63"/>
      <c r="E608" s="75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</row>
    <row r="609" spans="1:20" s="139" customFormat="1" x14ac:dyDescent="0.2">
      <c r="A609" s="64"/>
      <c r="B609" s="64"/>
      <c r="C609" s="64"/>
      <c r="D609" s="63"/>
      <c r="E609" s="75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</row>
    <row r="610" spans="1:20" s="139" customFormat="1" x14ac:dyDescent="0.2">
      <c r="A610" s="64"/>
      <c r="B610" s="64"/>
      <c r="C610" s="64"/>
      <c r="D610" s="63"/>
      <c r="E610" s="75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</row>
    <row r="611" spans="1:20" s="139" customFormat="1" x14ac:dyDescent="0.2">
      <c r="A611" s="64"/>
      <c r="B611" s="64"/>
      <c r="C611" s="64"/>
      <c r="D611" s="63"/>
      <c r="E611" s="75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</row>
    <row r="612" spans="1:20" s="139" customFormat="1" x14ac:dyDescent="0.2">
      <c r="A612" s="64"/>
      <c r="B612" s="64"/>
      <c r="C612" s="64"/>
      <c r="D612" s="63"/>
      <c r="E612" s="75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</row>
    <row r="613" spans="1:20" s="139" customFormat="1" x14ac:dyDescent="0.2">
      <c r="A613" s="64"/>
      <c r="B613" s="64"/>
      <c r="C613" s="64"/>
      <c r="D613" s="63"/>
      <c r="E613" s="75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</row>
    <row r="614" spans="1:20" s="139" customFormat="1" x14ac:dyDescent="0.2">
      <c r="A614" s="64"/>
      <c r="B614" s="64"/>
      <c r="C614" s="64"/>
      <c r="D614" s="63"/>
      <c r="E614" s="75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</row>
    <row r="615" spans="1:20" s="139" customFormat="1" x14ac:dyDescent="0.2">
      <c r="A615" s="64"/>
      <c r="B615" s="64"/>
      <c r="C615" s="64"/>
      <c r="D615" s="63"/>
      <c r="E615" s="75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</row>
    <row r="616" spans="1:20" s="139" customFormat="1" x14ac:dyDescent="0.2">
      <c r="A616" s="64"/>
      <c r="B616" s="64"/>
      <c r="C616" s="64"/>
      <c r="D616" s="63"/>
      <c r="E616" s="75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</row>
    <row r="617" spans="1:20" s="139" customFormat="1" x14ac:dyDescent="0.2">
      <c r="A617" s="64"/>
      <c r="B617" s="64"/>
      <c r="C617" s="64"/>
      <c r="D617" s="63"/>
      <c r="E617" s="75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</row>
    <row r="618" spans="1:20" s="139" customFormat="1" x14ac:dyDescent="0.2">
      <c r="A618" s="64"/>
      <c r="B618" s="64"/>
      <c r="C618" s="64"/>
      <c r="D618" s="63"/>
      <c r="E618" s="75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</row>
    <row r="619" spans="1:20" s="139" customFormat="1" x14ac:dyDescent="0.2">
      <c r="A619" s="64"/>
      <c r="B619" s="64"/>
      <c r="C619" s="64"/>
      <c r="D619" s="63"/>
      <c r="E619" s="75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</row>
    <row r="620" spans="1:20" s="139" customFormat="1" x14ac:dyDescent="0.2">
      <c r="A620" s="64"/>
      <c r="B620" s="64"/>
      <c r="C620" s="64"/>
      <c r="D620" s="63"/>
      <c r="E620" s="75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</row>
    <row r="621" spans="1:20" s="139" customFormat="1" x14ac:dyDescent="0.2">
      <c r="A621" s="64"/>
      <c r="B621" s="64"/>
      <c r="C621" s="64"/>
      <c r="D621" s="63"/>
      <c r="E621" s="75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</row>
    <row r="622" spans="1:20" s="139" customFormat="1" x14ac:dyDescent="0.2">
      <c r="A622" s="64"/>
      <c r="B622" s="64"/>
      <c r="C622" s="64"/>
      <c r="D622" s="63"/>
      <c r="E622" s="75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</row>
    <row r="623" spans="1:20" s="139" customFormat="1" x14ac:dyDescent="0.2">
      <c r="A623" s="64"/>
      <c r="B623" s="64"/>
      <c r="C623" s="64"/>
      <c r="D623" s="63"/>
      <c r="E623" s="75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</row>
    <row r="624" spans="1:20" s="139" customFormat="1" x14ac:dyDescent="0.2">
      <c r="A624" s="64"/>
      <c r="B624" s="64"/>
      <c r="C624" s="64"/>
      <c r="D624" s="63"/>
      <c r="E624" s="75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</row>
    <row r="625" spans="1:20" s="139" customFormat="1" x14ac:dyDescent="0.2">
      <c r="A625" s="64"/>
      <c r="B625" s="64"/>
      <c r="C625" s="64"/>
      <c r="D625" s="63"/>
      <c r="E625" s="75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</row>
    <row r="626" spans="1:20" s="139" customFormat="1" x14ac:dyDescent="0.2">
      <c r="A626" s="64"/>
      <c r="B626" s="64"/>
      <c r="C626" s="64"/>
      <c r="D626" s="63"/>
      <c r="E626" s="75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</row>
    <row r="627" spans="1:20" s="139" customFormat="1" x14ac:dyDescent="0.2">
      <c r="A627" s="64"/>
      <c r="B627" s="64"/>
      <c r="C627" s="64"/>
      <c r="D627" s="63"/>
      <c r="E627" s="75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</row>
    <row r="628" spans="1:20" s="139" customFormat="1" x14ac:dyDescent="0.2">
      <c r="A628" s="64"/>
      <c r="B628" s="64"/>
      <c r="C628" s="64"/>
      <c r="D628" s="63"/>
      <c r="E628" s="75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</row>
    <row r="629" spans="1:20" s="139" customFormat="1" x14ac:dyDescent="0.2">
      <c r="A629" s="64"/>
      <c r="B629" s="64"/>
      <c r="C629" s="64"/>
      <c r="D629" s="63"/>
      <c r="E629" s="75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</row>
    <row r="630" spans="1:20" s="139" customFormat="1" x14ac:dyDescent="0.2">
      <c r="A630" s="64"/>
      <c r="B630" s="64"/>
      <c r="C630" s="64"/>
      <c r="D630" s="63"/>
      <c r="E630" s="75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</row>
    <row r="631" spans="1:20" s="139" customFormat="1" x14ac:dyDescent="0.2">
      <c r="A631" s="64"/>
      <c r="B631" s="64"/>
      <c r="C631" s="64"/>
      <c r="D631" s="63"/>
      <c r="E631" s="75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</row>
    <row r="632" spans="1:20" s="139" customFormat="1" x14ac:dyDescent="0.2">
      <c r="A632" s="64"/>
      <c r="B632" s="64"/>
      <c r="C632" s="64"/>
      <c r="D632" s="63"/>
      <c r="E632" s="75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</row>
    <row r="633" spans="1:20" s="139" customFormat="1" x14ac:dyDescent="0.2">
      <c r="A633" s="64"/>
      <c r="B633" s="64"/>
      <c r="C633" s="64"/>
      <c r="D633" s="63"/>
      <c r="E633" s="75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</row>
    <row r="634" spans="1:20" s="139" customFormat="1" x14ac:dyDescent="0.2">
      <c r="A634" s="64"/>
      <c r="B634" s="64"/>
      <c r="C634" s="64"/>
      <c r="D634" s="63"/>
      <c r="E634" s="75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</row>
    <row r="635" spans="1:20" s="139" customFormat="1" x14ac:dyDescent="0.2">
      <c r="A635" s="64"/>
      <c r="B635" s="64"/>
      <c r="C635" s="64"/>
      <c r="D635" s="63"/>
      <c r="E635" s="75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</row>
    <row r="636" spans="1:20" s="139" customFormat="1" x14ac:dyDescent="0.2">
      <c r="A636" s="64"/>
      <c r="B636" s="64"/>
      <c r="C636" s="64"/>
      <c r="D636" s="63"/>
      <c r="E636" s="75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</row>
    <row r="637" spans="1:20" s="139" customFormat="1" x14ac:dyDescent="0.2">
      <c r="A637" s="64"/>
      <c r="B637" s="64"/>
      <c r="C637" s="64"/>
      <c r="D637" s="63"/>
      <c r="E637" s="75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</row>
    <row r="638" spans="1:20" s="139" customFormat="1" x14ac:dyDescent="0.2">
      <c r="A638" s="64"/>
      <c r="B638" s="64"/>
      <c r="C638" s="64"/>
      <c r="D638" s="63"/>
      <c r="E638" s="75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</row>
    <row r="639" spans="1:20" s="139" customFormat="1" x14ac:dyDescent="0.2">
      <c r="A639" s="64"/>
      <c r="B639" s="64"/>
      <c r="C639" s="64"/>
      <c r="D639" s="63"/>
      <c r="E639" s="75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</row>
    <row r="640" spans="1:20" s="139" customFormat="1" x14ac:dyDescent="0.2">
      <c r="A640" s="64"/>
      <c r="B640" s="64"/>
      <c r="C640" s="64"/>
      <c r="D640" s="63"/>
      <c r="E640" s="75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</row>
    <row r="641" spans="1:20" s="139" customFormat="1" x14ac:dyDescent="0.2">
      <c r="A641" s="64"/>
      <c r="B641" s="64"/>
      <c r="C641" s="64"/>
      <c r="D641" s="63"/>
      <c r="E641" s="75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</row>
    <row r="642" spans="1:20" s="139" customFormat="1" x14ac:dyDescent="0.2">
      <c r="A642" s="64"/>
      <c r="B642" s="64"/>
      <c r="C642" s="64"/>
      <c r="D642" s="63"/>
      <c r="E642" s="75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</row>
    <row r="643" spans="1:20" s="139" customFormat="1" x14ac:dyDescent="0.2">
      <c r="A643" s="64"/>
      <c r="B643" s="64"/>
      <c r="C643" s="64"/>
      <c r="D643" s="63"/>
      <c r="E643" s="75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</row>
    <row r="644" spans="1:20" s="139" customFormat="1" x14ac:dyDescent="0.2">
      <c r="A644" s="64"/>
      <c r="B644" s="64"/>
      <c r="C644" s="64"/>
      <c r="D644" s="63"/>
      <c r="E644" s="75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</row>
    <row r="645" spans="1:20" s="139" customFormat="1" x14ac:dyDescent="0.2">
      <c r="A645" s="64"/>
      <c r="B645" s="64"/>
      <c r="C645" s="64"/>
      <c r="D645" s="63"/>
      <c r="E645" s="75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</row>
    <row r="646" spans="1:20" s="139" customFormat="1" x14ac:dyDescent="0.2">
      <c r="A646" s="64"/>
      <c r="B646" s="64"/>
      <c r="C646" s="64"/>
      <c r="D646" s="63"/>
      <c r="E646" s="75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</row>
    <row r="647" spans="1:20" s="139" customFormat="1" x14ac:dyDescent="0.2">
      <c r="A647" s="64"/>
      <c r="B647" s="64"/>
      <c r="C647" s="64"/>
      <c r="D647" s="63"/>
      <c r="E647" s="75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</row>
    <row r="648" spans="1:20" s="139" customFormat="1" x14ac:dyDescent="0.2">
      <c r="A648" s="64"/>
      <c r="B648" s="64"/>
      <c r="C648" s="64"/>
      <c r="D648" s="63"/>
      <c r="E648" s="75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</row>
    <row r="649" spans="1:20" s="139" customFormat="1" x14ac:dyDescent="0.2">
      <c r="A649" s="64"/>
      <c r="B649" s="64"/>
      <c r="C649" s="64"/>
      <c r="D649" s="63"/>
      <c r="E649" s="75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</row>
    <row r="650" spans="1:20" s="139" customFormat="1" x14ac:dyDescent="0.2">
      <c r="A650" s="64"/>
      <c r="B650" s="64"/>
      <c r="C650" s="64"/>
      <c r="D650" s="63"/>
      <c r="E650" s="75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</row>
    <row r="651" spans="1:20" s="139" customFormat="1" x14ac:dyDescent="0.2">
      <c r="A651" s="64"/>
      <c r="B651" s="64"/>
      <c r="C651" s="64"/>
      <c r="D651" s="63"/>
      <c r="E651" s="75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</row>
    <row r="652" spans="1:20" s="139" customFormat="1" x14ac:dyDescent="0.2">
      <c r="A652" s="64"/>
      <c r="B652" s="64"/>
      <c r="C652" s="64"/>
      <c r="D652" s="63"/>
      <c r="E652" s="75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</row>
    <row r="653" spans="1:20" s="139" customFormat="1" x14ac:dyDescent="0.2">
      <c r="A653" s="64"/>
      <c r="B653" s="64"/>
      <c r="C653" s="64"/>
      <c r="D653" s="63"/>
      <c r="E653" s="75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</row>
    <row r="654" spans="1:20" s="139" customFormat="1" x14ac:dyDescent="0.2">
      <c r="A654" s="64"/>
      <c r="B654" s="64"/>
      <c r="C654" s="64"/>
      <c r="D654" s="63"/>
      <c r="E654" s="75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</row>
    <row r="655" spans="1:20" s="139" customFormat="1" x14ac:dyDescent="0.2">
      <c r="A655" s="64"/>
      <c r="B655" s="64"/>
      <c r="C655" s="64"/>
      <c r="D655" s="63"/>
      <c r="E655" s="75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</row>
    <row r="656" spans="1:20" s="139" customFormat="1" x14ac:dyDescent="0.2">
      <c r="A656" s="64"/>
      <c r="B656" s="64"/>
      <c r="C656" s="64"/>
      <c r="D656" s="63"/>
      <c r="E656" s="75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</row>
    <row r="657" spans="1:20" s="139" customFormat="1" x14ac:dyDescent="0.2">
      <c r="A657" s="64"/>
      <c r="B657" s="64"/>
      <c r="C657" s="64"/>
      <c r="D657" s="63"/>
      <c r="E657" s="75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</row>
    <row r="658" spans="1:20" s="139" customFormat="1" x14ac:dyDescent="0.2">
      <c r="A658" s="64"/>
      <c r="B658" s="64"/>
      <c r="C658" s="64"/>
      <c r="D658" s="63"/>
      <c r="E658" s="75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</row>
    <row r="659" spans="1:20" s="139" customFormat="1" x14ac:dyDescent="0.2">
      <c r="A659" s="64"/>
      <c r="B659" s="64"/>
      <c r="C659" s="64"/>
      <c r="D659" s="63"/>
      <c r="E659" s="75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</row>
    <row r="660" spans="1:20" s="139" customFormat="1" x14ac:dyDescent="0.2">
      <c r="A660" s="64"/>
      <c r="B660" s="64"/>
      <c r="C660" s="64"/>
      <c r="D660" s="63"/>
      <c r="E660" s="75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</row>
    <row r="661" spans="1:20" s="139" customFormat="1" x14ac:dyDescent="0.2">
      <c r="A661" s="64"/>
      <c r="B661" s="64"/>
      <c r="C661" s="64"/>
      <c r="D661" s="63"/>
      <c r="E661" s="75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</row>
    <row r="662" spans="1:20" s="139" customFormat="1" x14ac:dyDescent="0.2">
      <c r="A662" s="64"/>
      <c r="B662" s="64"/>
      <c r="C662" s="64"/>
      <c r="D662" s="63"/>
      <c r="E662" s="75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</row>
    <row r="663" spans="1:20" s="139" customFormat="1" x14ac:dyDescent="0.2">
      <c r="A663" s="64"/>
      <c r="B663" s="64"/>
      <c r="C663" s="64"/>
      <c r="D663" s="63"/>
      <c r="E663" s="75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</row>
    <row r="664" spans="1:20" s="139" customFormat="1" x14ac:dyDescent="0.2">
      <c r="A664" s="64"/>
      <c r="B664" s="64"/>
      <c r="C664" s="64"/>
      <c r="D664" s="63"/>
      <c r="E664" s="75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</row>
    <row r="665" spans="1:20" s="139" customFormat="1" x14ac:dyDescent="0.2">
      <c r="A665" s="64"/>
      <c r="B665" s="64"/>
      <c r="C665" s="64"/>
      <c r="D665" s="63"/>
      <c r="E665" s="75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</row>
    <row r="666" spans="1:20" s="139" customFormat="1" x14ac:dyDescent="0.2">
      <c r="A666" s="64"/>
      <c r="B666" s="64"/>
      <c r="C666" s="64"/>
      <c r="D666" s="63"/>
      <c r="E666" s="75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</row>
    <row r="667" spans="1:20" s="139" customFormat="1" x14ac:dyDescent="0.2">
      <c r="A667" s="64"/>
      <c r="B667" s="64"/>
      <c r="C667" s="64"/>
      <c r="D667" s="63"/>
      <c r="E667" s="75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</row>
    <row r="668" spans="1:20" s="139" customFormat="1" x14ac:dyDescent="0.2">
      <c r="A668" s="64"/>
      <c r="B668" s="64"/>
      <c r="C668" s="64"/>
      <c r="D668" s="63"/>
      <c r="E668" s="75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</row>
    <row r="669" spans="1:20" s="139" customFormat="1" x14ac:dyDescent="0.2">
      <c r="A669" s="64"/>
      <c r="B669" s="64"/>
      <c r="C669" s="64"/>
      <c r="D669" s="63"/>
      <c r="E669" s="75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</row>
    <row r="670" spans="1:20" s="139" customFormat="1" x14ac:dyDescent="0.2">
      <c r="A670" s="64"/>
      <c r="B670" s="64"/>
      <c r="C670" s="64"/>
      <c r="D670" s="63"/>
      <c r="E670" s="75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</row>
    <row r="671" spans="1:20" s="139" customFormat="1" x14ac:dyDescent="0.2">
      <c r="A671" s="64"/>
      <c r="B671" s="64"/>
      <c r="C671" s="64"/>
      <c r="D671" s="63"/>
      <c r="E671" s="75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</row>
    <row r="672" spans="1:20" s="139" customFormat="1" x14ac:dyDescent="0.2">
      <c r="A672" s="64"/>
      <c r="B672" s="64"/>
      <c r="C672" s="64"/>
      <c r="D672" s="63"/>
      <c r="E672" s="75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</row>
    <row r="673" spans="1:20" s="139" customFormat="1" x14ac:dyDescent="0.2">
      <c r="A673" s="64"/>
      <c r="B673" s="64"/>
      <c r="C673" s="64"/>
      <c r="D673" s="63"/>
      <c r="E673" s="75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</row>
    <row r="674" spans="1:20" s="139" customFormat="1" x14ac:dyDescent="0.2">
      <c r="A674" s="64"/>
      <c r="B674" s="64"/>
      <c r="C674" s="64"/>
      <c r="D674" s="63"/>
      <c r="E674" s="75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</row>
    <row r="675" spans="1:20" s="139" customFormat="1" x14ac:dyDescent="0.2">
      <c r="A675" s="64"/>
      <c r="B675" s="64"/>
      <c r="C675" s="64"/>
      <c r="D675" s="63"/>
      <c r="E675" s="75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</row>
    <row r="676" spans="1:20" s="139" customFormat="1" x14ac:dyDescent="0.2">
      <c r="A676" s="64"/>
      <c r="B676" s="64"/>
      <c r="C676" s="64"/>
      <c r="D676" s="63"/>
      <c r="E676" s="75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</row>
    <row r="677" spans="1:20" s="139" customFormat="1" x14ac:dyDescent="0.2">
      <c r="A677" s="64"/>
      <c r="B677" s="64"/>
      <c r="C677" s="64"/>
      <c r="D677" s="63"/>
      <c r="E677" s="75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</row>
    <row r="678" spans="1:20" s="139" customFormat="1" x14ac:dyDescent="0.2">
      <c r="A678" s="64"/>
      <c r="B678" s="64"/>
      <c r="C678" s="64"/>
      <c r="D678" s="63"/>
      <c r="E678" s="75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</row>
    <row r="679" spans="1:20" s="139" customFormat="1" x14ac:dyDescent="0.2">
      <c r="A679" s="64"/>
      <c r="B679" s="64"/>
      <c r="C679" s="64"/>
      <c r="D679" s="63"/>
      <c r="E679" s="75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</row>
    <row r="680" spans="1:20" s="139" customFormat="1" x14ac:dyDescent="0.2">
      <c r="A680" s="64"/>
      <c r="B680" s="64"/>
      <c r="C680" s="64"/>
      <c r="D680" s="63"/>
      <c r="E680" s="75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</row>
    <row r="681" spans="1:20" s="139" customFormat="1" x14ac:dyDescent="0.2">
      <c r="A681" s="64"/>
      <c r="B681" s="64"/>
      <c r="C681" s="64"/>
      <c r="D681" s="63"/>
      <c r="E681" s="75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</row>
    <row r="682" spans="1:20" s="139" customFormat="1" x14ac:dyDescent="0.2">
      <c r="A682" s="64"/>
      <c r="B682" s="64"/>
      <c r="C682" s="64"/>
      <c r="D682" s="63"/>
      <c r="E682" s="75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</row>
    <row r="683" spans="1:20" s="139" customFormat="1" x14ac:dyDescent="0.2">
      <c r="A683" s="64"/>
      <c r="B683" s="64"/>
      <c r="C683" s="64"/>
      <c r="D683" s="63"/>
      <c r="E683" s="75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</row>
    <row r="684" spans="1:20" s="139" customFormat="1" x14ac:dyDescent="0.2">
      <c r="A684" s="64"/>
      <c r="B684" s="64"/>
      <c r="C684" s="64"/>
      <c r="D684" s="63"/>
      <c r="E684" s="75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</row>
    <row r="685" spans="1:20" s="139" customFormat="1" x14ac:dyDescent="0.2">
      <c r="A685" s="64"/>
      <c r="B685" s="64"/>
      <c r="C685" s="64"/>
      <c r="D685" s="63"/>
      <c r="E685" s="75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</row>
    <row r="686" spans="1:20" s="139" customFormat="1" x14ac:dyDescent="0.2">
      <c r="A686" s="64"/>
      <c r="B686" s="64"/>
      <c r="C686" s="64"/>
      <c r="D686" s="63"/>
      <c r="E686" s="75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</row>
    <row r="687" spans="1:20" s="139" customFormat="1" x14ac:dyDescent="0.2">
      <c r="A687" s="64"/>
      <c r="B687" s="64"/>
      <c r="C687" s="64"/>
      <c r="D687" s="63"/>
      <c r="E687" s="75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</row>
    <row r="688" spans="1:20" s="139" customFormat="1" x14ac:dyDescent="0.2">
      <c r="A688" s="64"/>
      <c r="B688" s="64"/>
      <c r="C688" s="64"/>
      <c r="D688" s="63"/>
      <c r="E688" s="75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</row>
    <row r="689" spans="1:20" s="139" customFormat="1" x14ac:dyDescent="0.2">
      <c r="A689" s="64"/>
      <c r="B689" s="64"/>
      <c r="C689" s="64"/>
      <c r="D689" s="63"/>
      <c r="E689" s="75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</row>
    <row r="690" spans="1:20" s="139" customFormat="1" x14ac:dyDescent="0.2">
      <c r="A690" s="64"/>
      <c r="B690" s="64"/>
      <c r="C690" s="64"/>
      <c r="D690" s="63"/>
      <c r="E690" s="75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</row>
    <row r="691" spans="1:20" s="139" customFormat="1" x14ac:dyDescent="0.2">
      <c r="A691" s="64"/>
      <c r="B691" s="64"/>
      <c r="C691" s="64"/>
      <c r="D691" s="63"/>
      <c r="E691" s="75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</row>
    <row r="692" spans="1:20" s="139" customFormat="1" x14ac:dyDescent="0.2">
      <c r="A692" s="64"/>
      <c r="B692" s="64"/>
      <c r="C692" s="64"/>
      <c r="D692" s="63"/>
      <c r="E692" s="75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</row>
    <row r="693" spans="1:20" s="139" customFormat="1" x14ac:dyDescent="0.2">
      <c r="A693" s="64"/>
      <c r="B693" s="64"/>
      <c r="C693" s="64"/>
      <c r="D693" s="63"/>
      <c r="E693" s="75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</row>
    <row r="694" spans="1:20" s="139" customFormat="1" x14ac:dyDescent="0.2">
      <c r="A694" s="64"/>
      <c r="B694" s="64"/>
      <c r="C694" s="64"/>
      <c r="D694" s="63"/>
      <c r="E694" s="75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</row>
    <row r="695" spans="1:20" s="139" customFormat="1" x14ac:dyDescent="0.2">
      <c r="A695" s="64"/>
      <c r="B695" s="64"/>
      <c r="C695" s="64"/>
      <c r="D695" s="63"/>
      <c r="E695" s="75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</row>
    <row r="696" spans="1:20" s="139" customFormat="1" x14ac:dyDescent="0.2">
      <c r="A696" s="64"/>
      <c r="B696" s="64"/>
      <c r="C696" s="64"/>
      <c r="D696" s="63"/>
      <c r="E696" s="75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</row>
    <row r="697" spans="1:20" s="139" customFormat="1" x14ac:dyDescent="0.2">
      <c r="A697" s="64"/>
      <c r="B697" s="64"/>
      <c r="C697" s="64"/>
      <c r="D697" s="63"/>
      <c r="E697" s="75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</row>
    <row r="698" spans="1:20" s="139" customFormat="1" x14ac:dyDescent="0.2">
      <c r="A698" s="64"/>
      <c r="B698" s="64"/>
      <c r="C698" s="64"/>
      <c r="D698" s="63"/>
      <c r="E698" s="75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</row>
    <row r="699" spans="1:20" s="139" customFormat="1" x14ac:dyDescent="0.2">
      <c r="A699" s="64"/>
      <c r="B699" s="64"/>
      <c r="C699" s="64"/>
      <c r="D699" s="63"/>
      <c r="E699" s="75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</row>
    <row r="700" spans="1:20" s="139" customFormat="1" x14ac:dyDescent="0.2">
      <c r="A700" s="64"/>
      <c r="B700" s="64"/>
      <c r="C700" s="64"/>
      <c r="D700" s="63"/>
      <c r="E700" s="75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</row>
    <row r="701" spans="1:20" s="139" customFormat="1" x14ac:dyDescent="0.2">
      <c r="A701" s="64"/>
      <c r="B701" s="64"/>
      <c r="C701" s="64"/>
      <c r="D701" s="63"/>
      <c r="E701" s="75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</row>
    <row r="702" spans="1:20" s="139" customFormat="1" x14ac:dyDescent="0.2">
      <c r="A702" s="64"/>
      <c r="B702" s="64"/>
      <c r="C702" s="64"/>
      <c r="D702" s="63"/>
      <c r="E702" s="75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</row>
    <row r="703" spans="1:20" s="139" customFormat="1" x14ac:dyDescent="0.2">
      <c r="A703" s="64"/>
      <c r="B703" s="64"/>
      <c r="C703" s="64"/>
      <c r="D703" s="63"/>
      <c r="E703" s="75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</row>
    <row r="704" spans="1:20" s="139" customFormat="1" x14ac:dyDescent="0.2">
      <c r="A704" s="64"/>
      <c r="B704" s="64"/>
      <c r="C704" s="64"/>
      <c r="D704" s="63"/>
      <c r="E704" s="75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</row>
    <row r="705" spans="1:20" s="139" customFormat="1" x14ac:dyDescent="0.2">
      <c r="A705" s="64"/>
      <c r="B705" s="64"/>
      <c r="C705" s="64"/>
      <c r="D705" s="63"/>
      <c r="E705" s="75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</row>
    <row r="706" spans="1:20" s="139" customFormat="1" x14ac:dyDescent="0.2">
      <c r="A706" s="64"/>
      <c r="B706" s="64"/>
      <c r="C706" s="64"/>
      <c r="D706" s="63"/>
      <c r="E706" s="75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</row>
    <row r="707" spans="1:20" s="139" customFormat="1" x14ac:dyDescent="0.2">
      <c r="A707" s="64"/>
      <c r="B707" s="64"/>
      <c r="C707" s="64"/>
      <c r="D707" s="63"/>
      <c r="E707" s="75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</row>
    <row r="708" spans="1:20" s="139" customFormat="1" x14ac:dyDescent="0.2">
      <c r="A708" s="64"/>
      <c r="B708" s="64"/>
      <c r="C708" s="64"/>
      <c r="D708" s="63"/>
      <c r="E708" s="75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</row>
    <row r="709" spans="1:20" s="139" customFormat="1" x14ac:dyDescent="0.2">
      <c r="A709" s="64"/>
      <c r="B709" s="64"/>
      <c r="C709" s="64"/>
      <c r="D709" s="63"/>
      <c r="E709" s="75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</row>
    <row r="710" spans="1:20" s="139" customFormat="1" x14ac:dyDescent="0.2">
      <c r="A710" s="64"/>
      <c r="B710" s="64"/>
      <c r="C710" s="64"/>
      <c r="D710" s="63"/>
      <c r="E710" s="75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</row>
    <row r="711" spans="1:20" s="139" customFormat="1" x14ac:dyDescent="0.2">
      <c r="A711" s="64"/>
      <c r="B711" s="64"/>
      <c r="C711" s="64"/>
      <c r="D711" s="63"/>
      <c r="E711" s="75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</row>
    <row r="712" spans="1:20" s="139" customFormat="1" x14ac:dyDescent="0.2">
      <c r="A712" s="64"/>
      <c r="B712" s="64"/>
      <c r="C712" s="64"/>
      <c r="D712" s="63"/>
      <c r="E712" s="75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</row>
    <row r="713" spans="1:20" s="139" customFormat="1" x14ac:dyDescent="0.2">
      <c r="A713" s="64"/>
      <c r="B713" s="64"/>
      <c r="C713" s="64"/>
      <c r="D713" s="63"/>
      <c r="E713" s="75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</row>
    <row r="714" spans="1:20" s="139" customFormat="1" x14ac:dyDescent="0.2">
      <c r="A714" s="64"/>
      <c r="B714" s="64"/>
      <c r="C714" s="64"/>
      <c r="D714" s="63"/>
      <c r="E714" s="75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</row>
    <row r="715" spans="1:20" s="139" customFormat="1" x14ac:dyDescent="0.2">
      <c r="A715" s="64"/>
      <c r="B715" s="64"/>
      <c r="C715" s="64"/>
      <c r="D715" s="63"/>
      <c r="E715" s="75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</row>
    <row r="716" spans="1:20" s="139" customFormat="1" x14ac:dyDescent="0.2">
      <c r="A716" s="64"/>
      <c r="B716" s="64"/>
      <c r="C716" s="64"/>
      <c r="D716" s="63"/>
      <c r="E716" s="75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</row>
    <row r="717" spans="1:20" s="139" customFormat="1" x14ac:dyDescent="0.2">
      <c r="A717" s="64"/>
      <c r="B717" s="64"/>
      <c r="C717" s="64"/>
      <c r="D717" s="63"/>
      <c r="E717" s="75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</row>
    <row r="718" spans="1:20" s="139" customFormat="1" x14ac:dyDescent="0.2">
      <c r="A718" s="64"/>
      <c r="B718" s="64"/>
      <c r="C718" s="64"/>
      <c r="D718" s="63"/>
      <c r="E718" s="75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</row>
    <row r="719" spans="1:20" s="139" customFormat="1" x14ac:dyDescent="0.2">
      <c r="A719" s="64"/>
      <c r="B719" s="64"/>
      <c r="C719" s="64"/>
      <c r="D719" s="63"/>
      <c r="E719" s="75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</row>
    <row r="720" spans="1:20" s="139" customFormat="1" x14ac:dyDescent="0.2">
      <c r="A720" s="64"/>
      <c r="B720" s="64"/>
      <c r="C720" s="64"/>
      <c r="D720" s="63"/>
      <c r="E720" s="75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</row>
    <row r="721" spans="1:20" s="139" customFormat="1" x14ac:dyDescent="0.2">
      <c r="A721" s="64"/>
      <c r="B721" s="64"/>
      <c r="C721" s="64"/>
      <c r="D721" s="63"/>
      <c r="E721" s="75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</row>
    <row r="722" spans="1:20" s="139" customFormat="1" x14ac:dyDescent="0.2">
      <c r="A722" s="64"/>
      <c r="B722" s="64"/>
      <c r="C722" s="64"/>
      <c r="D722" s="63"/>
      <c r="E722" s="75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</row>
    <row r="723" spans="1:20" s="139" customFormat="1" x14ac:dyDescent="0.2">
      <c r="A723" s="64"/>
      <c r="B723" s="64"/>
      <c r="C723" s="64"/>
      <c r="D723" s="63"/>
      <c r="E723" s="75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</row>
    <row r="724" spans="1:20" s="139" customFormat="1" x14ac:dyDescent="0.2">
      <c r="A724" s="64"/>
      <c r="B724" s="64"/>
      <c r="C724" s="64"/>
      <c r="D724" s="63"/>
      <c r="E724" s="75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</row>
    <row r="725" spans="1:20" s="139" customFormat="1" x14ac:dyDescent="0.2">
      <c r="A725" s="64"/>
      <c r="B725" s="64"/>
      <c r="C725" s="64"/>
      <c r="D725" s="63"/>
      <c r="E725" s="75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</row>
    <row r="726" spans="1:20" s="139" customFormat="1" x14ac:dyDescent="0.2">
      <c r="A726" s="64"/>
      <c r="B726" s="64"/>
      <c r="C726" s="64"/>
      <c r="D726" s="63"/>
      <c r="E726" s="75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</row>
    <row r="727" spans="1:20" s="139" customFormat="1" x14ac:dyDescent="0.2">
      <c r="A727" s="64"/>
      <c r="B727" s="64"/>
      <c r="C727" s="64"/>
      <c r="D727" s="63"/>
      <c r="E727" s="75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</row>
    <row r="728" spans="1:20" s="139" customFormat="1" x14ac:dyDescent="0.2">
      <c r="A728" s="64"/>
      <c r="B728" s="64"/>
      <c r="C728" s="64"/>
      <c r="D728" s="63"/>
      <c r="E728" s="75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</row>
    <row r="729" spans="1:20" s="139" customFormat="1" x14ac:dyDescent="0.2">
      <c r="A729" s="64"/>
      <c r="B729" s="64"/>
      <c r="C729" s="64"/>
      <c r="D729" s="63"/>
      <c r="E729" s="75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</row>
    <row r="730" spans="1:20" s="139" customFormat="1" x14ac:dyDescent="0.2">
      <c r="A730" s="64"/>
      <c r="B730" s="64"/>
      <c r="C730" s="64"/>
      <c r="D730" s="63"/>
      <c r="E730" s="75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</row>
    <row r="731" spans="1:20" s="139" customFormat="1" x14ac:dyDescent="0.2">
      <c r="A731" s="64"/>
      <c r="B731" s="64"/>
      <c r="C731" s="64"/>
      <c r="D731" s="63"/>
      <c r="E731" s="75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</row>
    <row r="732" spans="1:20" s="139" customFormat="1" x14ac:dyDescent="0.2">
      <c r="A732" s="64"/>
      <c r="B732" s="64"/>
      <c r="C732" s="64"/>
      <c r="D732" s="63"/>
      <c r="E732" s="75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</row>
    <row r="733" spans="1:20" s="139" customFormat="1" x14ac:dyDescent="0.2">
      <c r="A733" s="64"/>
      <c r="B733" s="64"/>
      <c r="C733" s="64"/>
      <c r="D733" s="63"/>
      <c r="E733" s="75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</row>
    <row r="734" spans="1:20" s="139" customFormat="1" x14ac:dyDescent="0.2">
      <c r="A734" s="64"/>
      <c r="B734" s="64"/>
      <c r="C734" s="64"/>
      <c r="D734" s="63"/>
      <c r="E734" s="75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</row>
    <row r="735" spans="1:20" s="139" customFormat="1" x14ac:dyDescent="0.2">
      <c r="A735" s="64"/>
      <c r="B735" s="64"/>
      <c r="C735" s="64"/>
      <c r="D735" s="63"/>
      <c r="E735" s="75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</row>
    <row r="736" spans="1:20" s="139" customFormat="1" x14ac:dyDescent="0.2">
      <c r="A736" s="64"/>
      <c r="B736" s="64"/>
      <c r="C736" s="64"/>
      <c r="D736" s="63"/>
      <c r="E736" s="75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</row>
    <row r="737" spans="1:20" s="139" customFormat="1" x14ac:dyDescent="0.2">
      <c r="A737" s="64"/>
      <c r="B737" s="64"/>
      <c r="C737" s="64"/>
      <c r="D737" s="63"/>
      <c r="E737" s="75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</row>
    <row r="738" spans="1:20" s="139" customFormat="1" x14ac:dyDescent="0.2">
      <c r="A738" s="64"/>
      <c r="B738" s="64"/>
      <c r="C738" s="64"/>
      <c r="D738" s="63"/>
      <c r="E738" s="75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</row>
    <row r="739" spans="1:20" s="139" customFormat="1" x14ac:dyDescent="0.2">
      <c r="A739" s="64"/>
      <c r="B739" s="64"/>
      <c r="C739" s="64"/>
      <c r="D739" s="63"/>
      <c r="E739" s="75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</row>
    <row r="740" spans="1:20" s="139" customFormat="1" x14ac:dyDescent="0.2">
      <c r="A740" s="64"/>
      <c r="B740" s="64"/>
      <c r="C740" s="64"/>
      <c r="D740" s="63"/>
      <c r="E740" s="75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</row>
    <row r="741" spans="1:20" s="139" customFormat="1" x14ac:dyDescent="0.2">
      <c r="A741" s="64"/>
      <c r="B741" s="64"/>
      <c r="C741" s="64"/>
      <c r="D741" s="63"/>
      <c r="E741" s="75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</row>
    <row r="742" spans="1:20" s="139" customFormat="1" x14ac:dyDescent="0.2">
      <c r="A742" s="64"/>
      <c r="B742" s="64"/>
      <c r="C742" s="64"/>
      <c r="D742" s="63"/>
      <c r="E742" s="75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</row>
    <row r="743" spans="1:20" s="139" customFormat="1" x14ac:dyDescent="0.2">
      <c r="A743" s="64"/>
      <c r="B743" s="64"/>
      <c r="C743" s="64"/>
      <c r="D743" s="63"/>
      <c r="E743" s="75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</row>
    <row r="744" spans="1:20" s="139" customFormat="1" x14ac:dyDescent="0.2">
      <c r="A744" s="64"/>
      <c r="B744" s="64"/>
      <c r="C744" s="64"/>
      <c r="D744" s="63"/>
      <c r="E744" s="75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</row>
    <row r="745" spans="1:20" s="139" customFormat="1" x14ac:dyDescent="0.2">
      <c r="A745" s="64"/>
      <c r="B745" s="64"/>
      <c r="C745" s="64"/>
      <c r="D745" s="63"/>
      <c r="E745" s="75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</row>
    <row r="746" spans="1:20" s="139" customFormat="1" x14ac:dyDescent="0.2">
      <c r="A746" s="64"/>
      <c r="B746" s="64"/>
      <c r="C746" s="64"/>
      <c r="D746" s="63"/>
      <c r="E746" s="75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</row>
    <row r="747" spans="1:20" s="139" customFormat="1" x14ac:dyDescent="0.2">
      <c r="A747" s="64"/>
      <c r="B747" s="64"/>
      <c r="C747" s="64"/>
      <c r="D747" s="63"/>
      <c r="E747" s="75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</row>
    <row r="748" spans="1:20" s="139" customFormat="1" x14ac:dyDescent="0.2">
      <c r="A748" s="64"/>
      <c r="B748" s="64"/>
      <c r="C748" s="64"/>
      <c r="D748" s="63"/>
      <c r="E748" s="75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</row>
    <row r="749" spans="1:20" s="139" customFormat="1" x14ac:dyDescent="0.2">
      <c r="A749" s="64"/>
      <c r="B749" s="64"/>
      <c r="C749" s="64"/>
      <c r="D749" s="63"/>
      <c r="E749" s="75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</row>
    <row r="750" spans="1:20" s="139" customFormat="1" x14ac:dyDescent="0.2">
      <c r="A750" s="64"/>
      <c r="B750" s="64"/>
      <c r="C750" s="64"/>
      <c r="D750" s="63"/>
      <c r="E750" s="75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</row>
    <row r="751" spans="1:20" s="139" customFormat="1" x14ac:dyDescent="0.2">
      <c r="A751" s="64"/>
      <c r="B751" s="64"/>
      <c r="C751" s="64"/>
      <c r="D751" s="63"/>
      <c r="E751" s="75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</row>
    <row r="752" spans="1:20" s="139" customFormat="1" x14ac:dyDescent="0.2">
      <c r="A752" s="64"/>
      <c r="B752" s="64"/>
      <c r="C752" s="64"/>
      <c r="D752" s="63"/>
      <c r="E752" s="75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</row>
    <row r="753" spans="1:20" s="139" customFormat="1" x14ac:dyDescent="0.2">
      <c r="A753" s="64"/>
      <c r="B753" s="64"/>
      <c r="C753" s="64"/>
      <c r="D753" s="63"/>
      <c r="E753" s="75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</row>
    <row r="754" spans="1:20" s="139" customFormat="1" x14ac:dyDescent="0.2">
      <c r="A754" s="64"/>
      <c r="B754" s="64"/>
      <c r="C754" s="64"/>
      <c r="D754" s="63"/>
      <c r="E754" s="75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</row>
    <row r="755" spans="1:20" s="139" customFormat="1" x14ac:dyDescent="0.2">
      <c r="A755" s="64"/>
      <c r="B755" s="64"/>
      <c r="C755" s="64"/>
      <c r="D755" s="63"/>
      <c r="E755" s="75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</row>
    <row r="756" spans="1:20" s="139" customFormat="1" x14ac:dyDescent="0.2">
      <c r="A756" s="64"/>
      <c r="B756" s="64"/>
      <c r="C756" s="64"/>
      <c r="D756" s="63"/>
      <c r="E756" s="75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</row>
    <row r="757" spans="1:20" s="139" customFormat="1" x14ac:dyDescent="0.2">
      <c r="A757" s="64"/>
      <c r="B757" s="64"/>
      <c r="C757" s="64"/>
      <c r="D757" s="63"/>
      <c r="E757" s="75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</row>
    <row r="758" spans="1:20" s="139" customFormat="1" x14ac:dyDescent="0.2">
      <c r="A758" s="64"/>
      <c r="B758" s="64"/>
      <c r="C758" s="64"/>
      <c r="D758" s="63"/>
      <c r="E758" s="75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</row>
    <row r="759" spans="1:20" s="139" customFormat="1" x14ac:dyDescent="0.2">
      <c r="A759" s="64"/>
      <c r="B759" s="64"/>
      <c r="C759" s="64"/>
      <c r="D759" s="63"/>
      <c r="E759" s="75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</row>
    <row r="760" spans="1:20" s="139" customFormat="1" x14ac:dyDescent="0.2">
      <c r="A760" s="64"/>
      <c r="B760" s="64"/>
      <c r="C760" s="64"/>
      <c r="D760" s="63"/>
      <c r="E760" s="75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</row>
    <row r="761" spans="1:20" s="139" customFormat="1" x14ac:dyDescent="0.2">
      <c r="A761" s="64"/>
      <c r="B761" s="64"/>
      <c r="C761" s="64"/>
      <c r="D761" s="63"/>
      <c r="E761" s="75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</row>
    <row r="762" spans="1:20" s="139" customFormat="1" x14ac:dyDescent="0.2">
      <c r="A762" s="64"/>
      <c r="B762" s="64"/>
      <c r="C762" s="64"/>
      <c r="D762" s="63"/>
      <c r="E762" s="75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</row>
    <row r="763" spans="1:20" s="139" customFormat="1" x14ac:dyDescent="0.2">
      <c r="A763" s="64"/>
      <c r="B763" s="64"/>
      <c r="C763" s="64"/>
      <c r="D763" s="63"/>
      <c r="E763" s="75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</row>
    <row r="764" spans="1:20" s="139" customFormat="1" x14ac:dyDescent="0.2">
      <c r="A764" s="64"/>
      <c r="B764" s="64"/>
      <c r="C764" s="64"/>
      <c r="D764" s="63"/>
      <c r="E764" s="75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</row>
    <row r="765" spans="1:20" s="139" customFormat="1" x14ac:dyDescent="0.2">
      <c r="A765" s="64"/>
      <c r="B765" s="64"/>
      <c r="C765" s="64"/>
      <c r="D765" s="63"/>
      <c r="E765" s="75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</row>
    <row r="766" spans="1:20" s="139" customFormat="1" x14ac:dyDescent="0.2">
      <c r="A766" s="64"/>
      <c r="B766" s="64"/>
      <c r="C766" s="64"/>
      <c r="D766" s="63"/>
      <c r="E766" s="75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</row>
    <row r="767" spans="1:20" s="139" customFormat="1" x14ac:dyDescent="0.2">
      <c r="A767" s="64"/>
      <c r="B767" s="64"/>
      <c r="C767" s="64"/>
      <c r="D767" s="63"/>
      <c r="E767" s="75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</row>
    <row r="768" spans="1:20" s="139" customFormat="1" x14ac:dyDescent="0.2">
      <c r="A768" s="64"/>
      <c r="B768" s="64"/>
      <c r="C768" s="64"/>
      <c r="D768" s="63"/>
      <c r="E768" s="75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</row>
    <row r="769" spans="1:20" s="139" customFormat="1" x14ac:dyDescent="0.2">
      <c r="A769" s="64"/>
      <c r="B769" s="64"/>
      <c r="C769" s="64"/>
      <c r="D769" s="63"/>
      <c r="E769" s="75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</row>
    <row r="770" spans="1:20" s="139" customFormat="1" x14ac:dyDescent="0.2">
      <c r="A770" s="64"/>
      <c r="B770" s="64"/>
      <c r="C770" s="64"/>
      <c r="D770" s="63"/>
      <c r="E770" s="75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</row>
    <row r="771" spans="1:20" s="139" customFormat="1" x14ac:dyDescent="0.2">
      <c r="A771" s="64"/>
      <c r="B771" s="64"/>
      <c r="C771" s="64"/>
      <c r="D771" s="63"/>
      <c r="E771" s="75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</row>
    <row r="772" spans="1:20" s="139" customFormat="1" x14ac:dyDescent="0.2">
      <c r="A772" s="64"/>
      <c r="B772" s="64"/>
      <c r="C772" s="64"/>
      <c r="D772" s="63"/>
      <c r="E772" s="75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</row>
    <row r="773" spans="1:20" s="139" customFormat="1" x14ac:dyDescent="0.2">
      <c r="A773" s="64"/>
      <c r="B773" s="64"/>
      <c r="C773" s="64"/>
      <c r="D773" s="63"/>
      <c r="E773" s="75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</row>
    <row r="774" spans="1:20" s="139" customFormat="1" x14ac:dyDescent="0.2">
      <c r="A774" s="64"/>
      <c r="B774" s="64"/>
      <c r="C774" s="64"/>
      <c r="D774" s="63"/>
      <c r="E774" s="75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</row>
    <row r="775" spans="1:20" s="139" customFormat="1" x14ac:dyDescent="0.2">
      <c r="A775" s="64"/>
      <c r="B775" s="64"/>
      <c r="C775" s="64"/>
      <c r="D775" s="63"/>
      <c r="E775" s="75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</row>
    <row r="776" spans="1:20" s="139" customFormat="1" x14ac:dyDescent="0.2">
      <c r="A776" s="64"/>
      <c r="B776" s="64"/>
      <c r="C776" s="64"/>
      <c r="D776" s="63"/>
      <c r="E776" s="75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</row>
    <row r="777" spans="1:20" s="139" customFormat="1" x14ac:dyDescent="0.2">
      <c r="A777" s="64"/>
      <c r="B777" s="64"/>
      <c r="C777" s="64"/>
      <c r="D777" s="63"/>
      <c r="E777" s="75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</row>
    <row r="778" spans="1:20" s="139" customFormat="1" x14ac:dyDescent="0.2">
      <c r="A778" s="64"/>
      <c r="B778" s="64"/>
      <c r="C778" s="64"/>
      <c r="D778" s="63"/>
      <c r="E778" s="75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</row>
    <row r="779" spans="1:20" s="139" customFormat="1" x14ac:dyDescent="0.2">
      <c r="A779" s="64"/>
      <c r="B779" s="64"/>
      <c r="C779" s="64"/>
      <c r="D779" s="63"/>
      <c r="E779" s="75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</row>
    <row r="780" spans="1:20" s="139" customFormat="1" x14ac:dyDescent="0.2">
      <c r="A780" s="64"/>
      <c r="B780" s="64"/>
      <c r="C780" s="64"/>
      <c r="D780" s="63"/>
      <c r="E780" s="75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</row>
    <row r="781" spans="1:20" s="139" customFormat="1" x14ac:dyDescent="0.2">
      <c r="A781" s="64"/>
      <c r="B781" s="64"/>
      <c r="C781" s="64"/>
      <c r="D781" s="63"/>
      <c r="E781" s="75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</row>
    <row r="782" spans="1:20" s="139" customFormat="1" x14ac:dyDescent="0.2">
      <c r="A782" s="64"/>
      <c r="B782" s="64"/>
      <c r="C782" s="64"/>
      <c r="D782" s="63"/>
      <c r="E782" s="75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</row>
    <row r="783" spans="1:20" s="139" customFormat="1" x14ac:dyDescent="0.2">
      <c r="A783" s="64"/>
      <c r="B783" s="64"/>
      <c r="C783" s="64"/>
      <c r="D783" s="63"/>
      <c r="E783" s="75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</row>
    <row r="784" spans="1:20" s="139" customFormat="1" x14ac:dyDescent="0.2">
      <c r="A784" s="64"/>
      <c r="B784" s="64"/>
      <c r="C784" s="64"/>
      <c r="D784" s="63"/>
      <c r="E784" s="75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</row>
    <row r="785" spans="1:20" s="139" customFormat="1" x14ac:dyDescent="0.2">
      <c r="A785" s="64"/>
      <c r="B785" s="64"/>
      <c r="C785" s="64"/>
      <c r="D785" s="63"/>
      <c r="E785" s="75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</row>
    <row r="786" spans="1:20" s="139" customFormat="1" x14ac:dyDescent="0.2">
      <c r="A786" s="64"/>
      <c r="B786" s="64"/>
      <c r="C786" s="64"/>
      <c r="D786" s="63"/>
      <c r="E786" s="75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</row>
    <row r="787" spans="1:20" s="139" customFormat="1" x14ac:dyDescent="0.2">
      <c r="A787" s="64"/>
      <c r="B787" s="64"/>
      <c r="C787" s="64"/>
      <c r="D787" s="63"/>
      <c r="E787" s="75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</row>
    <row r="788" spans="1:20" s="139" customFormat="1" x14ac:dyDescent="0.2">
      <c r="A788" s="64"/>
      <c r="B788" s="64"/>
      <c r="C788" s="64"/>
      <c r="D788" s="63"/>
      <c r="E788" s="75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</row>
    <row r="789" spans="1:20" s="139" customFormat="1" x14ac:dyDescent="0.2">
      <c r="A789" s="64"/>
      <c r="B789" s="64"/>
      <c r="C789" s="64"/>
      <c r="D789" s="63"/>
      <c r="E789" s="75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</row>
    <row r="790" spans="1:20" s="139" customFormat="1" x14ac:dyDescent="0.2">
      <c r="A790" s="64"/>
      <c r="B790" s="64"/>
      <c r="C790" s="64"/>
      <c r="D790" s="63"/>
      <c r="E790" s="75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</row>
    <row r="791" spans="1:20" s="139" customFormat="1" x14ac:dyDescent="0.2">
      <c r="A791" s="64"/>
      <c r="B791" s="64"/>
      <c r="C791" s="64"/>
      <c r="D791" s="63"/>
      <c r="E791" s="75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</row>
    <row r="792" spans="1:20" s="139" customFormat="1" x14ac:dyDescent="0.2">
      <c r="A792" s="64"/>
      <c r="B792" s="64"/>
      <c r="C792" s="64"/>
      <c r="D792" s="63"/>
      <c r="E792" s="75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</row>
    <row r="793" spans="1:20" s="139" customFormat="1" x14ac:dyDescent="0.2">
      <c r="A793" s="64"/>
      <c r="B793" s="64"/>
      <c r="C793" s="64"/>
      <c r="D793" s="63"/>
      <c r="E793" s="75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</row>
    <row r="794" spans="1:20" s="139" customFormat="1" x14ac:dyDescent="0.2">
      <c r="A794" s="64"/>
      <c r="B794" s="64"/>
      <c r="C794" s="64"/>
      <c r="D794" s="63"/>
      <c r="E794" s="75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</row>
    <row r="795" spans="1:20" s="139" customFormat="1" x14ac:dyDescent="0.2">
      <c r="A795" s="64"/>
      <c r="B795" s="64"/>
      <c r="C795" s="64"/>
      <c r="D795" s="63"/>
      <c r="E795" s="75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</row>
    <row r="796" spans="1:20" s="139" customFormat="1" x14ac:dyDescent="0.2">
      <c r="A796" s="64"/>
      <c r="B796" s="64"/>
      <c r="C796" s="64"/>
      <c r="D796" s="63"/>
      <c r="E796" s="75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</row>
    <row r="797" spans="1:20" s="139" customFormat="1" x14ac:dyDescent="0.2">
      <c r="A797" s="64"/>
      <c r="B797" s="64"/>
      <c r="C797" s="64"/>
      <c r="D797" s="63"/>
      <c r="E797" s="75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</row>
    <row r="798" spans="1:20" s="139" customFormat="1" x14ac:dyDescent="0.2">
      <c r="A798" s="64"/>
      <c r="B798" s="64"/>
      <c r="C798" s="64"/>
      <c r="D798" s="63"/>
      <c r="E798" s="75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</row>
    <row r="799" spans="1:20" s="139" customFormat="1" x14ac:dyDescent="0.2">
      <c r="A799" s="64"/>
      <c r="B799" s="64"/>
      <c r="C799" s="64"/>
      <c r="D799" s="63"/>
      <c r="E799" s="75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</row>
    <row r="800" spans="1:20" s="139" customFormat="1" x14ac:dyDescent="0.2">
      <c r="A800" s="64"/>
      <c r="B800" s="64"/>
      <c r="C800" s="64"/>
      <c r="D800" s="63"/>
      <c r="E800" s="75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</row>
    <row r="801" spans="1:20" s="139" customFormat="1" x14ac:dyDescent="0.2">
      <c r="A801" s="64"/>
      <c r="B801" s="64"/>
      <c r="C801" s="64"/>
      <c r="D801" s="63"/>
      <c r="E801" s="75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</row>
    <row r="802" spans="1:20" s="139" customFormat="1" x14ac:dyDescent="0.2">
      <c r="A802" s="64"/>
      <c r="B802" s="64"/>
      <c r="C802" s="64"/>
      <c r="D802" s="63"/>
      <c r="E802" s="75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</row>
    <row r="803" spans="1:20" s="139" customFormat="1" x14ac:dyDescent="0.2">
      <c r="A803" s="64"/>
      <c r="B803" s="64"/>
      <c r="C803" s="64"/>
      <c r="D803" s="63"/>
      <c r="E803" s="75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</row>
    <row r="804" spans="1:20" s="139" customFormat="1" x14ac:dyDescent="0.2">
      <c r="A804" s="64"/>
      <c r="B804" s="64"/>
      <c r="C804" s="64"/>
      <c r="D804" s="63"/>
      <c r="E804" s="75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</row>
    <row r="805" spans="1:20" s="139" customFormat="1" x14ac:dyDescent="0.2">
      <c r="A805" s="64"/>
      <c r="B805" s="64"/>
      <c r="C805" s="64"/>
      <c r="D805" s="63"/>
      <c r="E805" s="75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</row>
    <row r="806" spans="1:20" s="139" customFormat="1" x14ac:dyDescent="0.2">
      <c r="A806" s="64"/>
      <c r="B806" s="64"/>
      <c r="C806" s="64"/>
      <c r="D806" s="63"/>
      <c r="E806" s="75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</row>
    <row r="807" spans="1:20" s="139" customFormat="1" x14ac:dyDescent="0.2">
      <c r="A807" s="64"/>
      <c r="B807" s="64"/>
      <c r="C807" s="64"/>
      <c r="D807" s="63"/>
      <c r="E807" s="75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</row>
    <row r="808" spans="1:20" s="139" customFormat="1" x14ac:dyDescent="0.2">
      <c r="A808" s="64"/>
      <c r="B808" s="64"/>
      <c r="C808" s="64"/>
      <c r="D808" s="63"/>
      <c r="E808" s="75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</row>
    <row r="809" spans="1:20" s="139" customFormat="1" x14ac:dyDescent="0.2">
      <c r="A809" s="64"/>
      <c r="B809" s="64"/>
      <c r="C809" s="64"/>
      <c r="D809" s="63"/>
      <c r="E809" s="75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</row>
    <row r="810" spans="1:20" s="139" customFormat="1" x14ac:dyDescent="0.2">
      <c r="A810" s="64"/>
      <c r="B810" s="64"/>
      <c r="C810" s="64"/>
      <c r="D810" s="63"/>
      <c r="E810" s="75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</row>
    <row r="811" spans="1:20" s="139" customFormat="1" x14ac:dyDescent="0.2">
      <c r="A811" s="64"/>
      <c r="B811" s="64"/>
      <c r="C811" s="64"/>
      <c r="D811" s="63"/>
      <c r="E811" s="75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</row>
    <row r="812" spans="1:20" s="139" customFormat="1" x14ac:dyDescent="0.2">
      <c r="A812" s="64"/>
      <c r="B812" s="64"/>
      <c r="C812" s="64"/>
      <c r="D812" s="63"/>
      <c r="E812" s="75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</row>
    <row r="813" spans="1:20" s="139" customFormat="1" x14ac:dyDescent="0.2">
      <c r="A813" s="64"/>
      <c r="B813" s="64"/>
      <c r="C813" s="64"/>
      <c r="D813" s="63"/>
      <c r="E813" s="75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</row>
    <row r="814" spans="1:20" s="139" customFormat="1" x14ac:dyDescent="0.2">
      <c r="A814" s="64"/>
      <c r="B814" s="64"/>
      <c r="C814" s="64"/>
      <c r="D814" s="63"/>
      <c r="E814" s="75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</row>
    <row r="815" spans="1:20" s="139" customFormat="1" x14ac:dyDescent="0.2">
      <c r="A815" s="64"/>
      <c r="B815" s="64"/>
      <c r="C815" s="64"/>
      <c r="D815" s="63"/>
      <c r="E815" s="75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</row>
    <row r="816" spans="1:20" s="139" customFormat="1" x14ac:dyDescent="0.2">
      <c r="A816" s="64"/>
      <c r="B816" s="64"/>
      <c r="C816" s="64"/>
      <c r="D816" s="63"/>
      <c r="E816" s="75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</row>
  </sheetData>
  <mergeCells count="3">
    <mergeCell ref="D1:F1"/>
    <mergeCell ref="K1:M1"/>
    <mergeCell ref="R1:T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Microsoft Office User</cp:lastModifiedBy>
  <dcterms:created xsi:type="dcterms:W3CDTF">2017-06-22T19:44:19Z</dcterms:created>
  <dcterms:modified xsi:type="dcterms:W3CDTF">2019-12-15T18:12:23Z</dcterms:modified>
</cp:coreProperties>
</file>