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913"/>
  <workbookPr date1904="1" showInkAnnotation="0" autoCompressPictures="0"/>
  <bookViews>
    <workbookView xWindow="0" yWindow="0" windowWidth="25600" windowHeight="14180" tabRatio="500" firstSheet="1" activeTab="3"/>
  </bookViews>
  <sheets>
    <sheet name="Informa" sheetId="1" r:id="rId1"/>
    <sheet name="data big 4" sheetId="2" r:id="rId2"/>
    <sheet name="calculations" sheetId="6" r:id="rId3"/>
    <sheet name="illustration" sheetId="7" r:id="rId4"/>
    <sheet name="new calculations" sheetId="8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" i="6" l="1"/>
  <c r="D7" i="6"/>
  <c r="D6" i="6"/>
  <c r="D5" i="6"/>
  <c r="D4" i="6"/>
  <c r="G4" i="2"/>
  <c r="G6" i="2"/>
  <c r="G7" i="2"/>
  <c r="G8" i="2"/>
  <c r="H4" i="2"/>
  <c r="H7" i="2"/>
  <c r="H6" i="2"/>
  <c r="H8" i="2"/>
  <c r="C35" i="8"/>
  <c r="C32" i="8"/>
  <c r="C33" i="8"/>
  <c r="C21" i="8"/>
</calcChain>
</file>

<file path=xl/sharedStrings.xml><?xml version="1.0" encoding="utf-8"?>
<sst xmlns="http://schemas.openxmlformats.org/spreadsheetml/2006/main" count="97" uniqueCount="61">
  <si>
    <t>if profit reduced to half - still leaves an average of 18% profit</t>
    <phoneticPr fontId="1" type="noConversion"/>
  </si>
  <si>
    <t>$1 billion</t>
    <phoneticPr fontId="1" type="noConversion"/>
  </si>
  <si>
    <t>University of Regina tuition</t>
    <phoneticPr fontId="1" type="noConversion"/>
  </si>
  <si>
    <t>10,148 full-time students</t>
    <phoneticPr fontId="1" type="noConversion"/>
  </si>
  <si>
    <t>2,967 part-time students</t>
    <phoneticPr fontId="1" type="noConversion"/>
  </si>
  <si>
    <t>13,115 total students</t>
    <phoneticPr fontId="1" type="noConversion"/>
  </si>
  <si>
    <t>8-month room and meal plan package</t>
    <phoneticPr fontId="1" type="noConversion"/>
  </si>
  <si>
    <t>Athletics, health services, student association</t>
    <phoneticPr fontId="1" type="noConversion"/>
  </si>
  <si>
    <t>Total per-student 8 month support</t>
    <phoneticPr fontId="1" type="noConversion"/>
  </si>
  <si>
    <t>X 10,148 full-time students</t>
    <phoneticPr fontId="1" type="noConversion"/>
  </si>
  <si>
    <t>Free tuition for all UR students</t>
    <phoneticPr fontId="1" type="noConversion"/>
  </si>
  <si>
    <t>GBP to US $: 1.6220</t>
    <phoneticPr fontId="1" type="noConversion"/>
  </si>
  <si>
    <t>In US $ (millions)</t>
    <phoneticPr fontId="1" type="noConversion"/>
  </si>
  <si>
    <t>Euro to US $: 1.3777</t>
    <phoneticPr fontId="1" type="noConversion"/>
  </si>
  <si>
    <t>In Us $ - annual estimate (millions)</t>
  </si>
  <si>
    <t>In Us $ - annual estimate (millions)</t>
    <phoneticPr fontId="1" type="noConversion"/>
  </si>
  <si>
    <t>Estimated annual revenue and profit of 4 largest commercial scholarly publishers</t>
    <phoneticPr fontId="1" type="noConversion"/>
  </si>
  <si>
    <t>In US $ - billions</t>
    <phoneticPr fontId="1" type="noConversion"/>
  </si>
  <si>
    <t>Revenue</t>
    <phoneticPr fontId="1" type="noConversion"/>
  </si>
  <si>
    <t>Profit</t>
    <phoneticPr fontId="1" type="noConversion"/>
  </si>
  <si>
    <t>% profit</t>
  </si>
  <si>
    <t>Bank of Canada currency conversion Oct. 22, 2013</t>
    <phoneticPr fontId="1" type="noConversion"/>
  </si>
  <si>
    <t>Quarterly / half results multiplied</t>
    <phoneticPr fontId="1" type="noConversion"/>
  </si>
  <si>
    <t>Most recent financial report / scholarly pub. Section</t>
    <phoneticPr fontId="1" type="noConversion"/>
  </si>
  <si>
    <t>Based on</t>
    <phoneticPr fontId="1" type="noConversion"/>
  </si>
  <si>
    <t>2012 Springer Science &amp; Business Media Sales. Euros. Profit = EBITDA</t>
    <phoneticPr fontId="1" type="noConversion"/>
  </si>
  <si>
    <t>First half 2013 £m</t>
    <phoneticPr fontId="1" type="noConversion"/>
  </si>
  <si>
    <t>adjusted operating margin 32.8</t>
    <phoneticPr fontId="1" type="noConversion"/>
  </si>
  <si>
    <t>First quarter 2014 $m</t>
    <phoneticPr fontId="1" type="noConversion"/>
  </si>
  <si>
    <t>revenue rose 5%; adjusted contribution to profit rose 13%</t>
    <phoneticPr fontId="1" type="noConversion"/>
  </si>
  <si>
    <t>Academic Information</t>
  </si>
  <si>
    <t>£m</t>
  </si>
  <si>
    <t>Revenue</t>
  </si>
  <si>
    <t>Adjusted Operating Profit</t>
  </si>
  <si>
    <t>H1 2013</t>
    <phoneticPr fontId="1" type="noConversion"/>
  </si>
  <si>
    <t>H1 2013</t>
    <phoneticPr fontId="1" type="noConversion"/>
  </si>
  <si>
    <t>Adjusted Operating Margin (%)</t>
    <phoneticPr fontId="1" type="noConversion"/>
  </si>
  <si>
    <t>from: informa consolidated profits &amp; loss account - 20130729 interm results press release</t>
    <phoneticPr fontId="1" type="noConversion"/>
  </si>
  <si>
    <t>Retrieved Oct. 22, 2013 from http://www.informa.com/Documents/Investor%20Relations/20130729%20Interim%20results%20press%20release%20-%20final.pdf</t>
    <phoneticPr fontId="1" type="noConversion"/>
  </si>
  <si>
    <t>Estimated annual revenue and profit of big 4</t>
    <phoneticPr fontId="1" type="noConversion"/>
  </si>
  <si>
    <t>Elsevier</t>
    <phoneticPr fontId="1" type="noConversion"/>
  </si>
  <si>
    <t>Springer</t>
    <phoneticPr fontId="1" type="noConversion"/>
  </si>
  <si>
    <t>Informa</t>
    <phoneticPr fontId="1" type="noConversion"/>
  </si>
  <si>
    <t>Wiley</t>
    <phoneticPr fontId="1" type="noConversion"/>
  </si>
  <si>
    <t>Actual based on</t>
    <phoneticPr fontId="1" type="noConversion"/>
  </si>
  <si>
    <t>Actual revenue</t>
    <phoneticPr fontId="1" type="noConversion"/>
  </si>
  <si>
    <t>Actual profit</t>
    <phoneticPr fontId="1" type="noConversion"/>
  </si>
  <si>
    <t>2013 first half. In GBP m</t>
    <phoneticPr fontId="1" type="noConversion"/>
  </si>
  <si>
    <t>notes</t>
    <phoneticPr fontId="1" type="noConversion"/>
  </si>
  <si>
    <t>revenue up 3%, profits up 6%</t>
    <phoneticPr fontId="1" type="noConversion"/>
  </si>
  <si>
    <t>Actual revenue</t>
    <phoneticPr fontId="1" type="noConversion"/>
  </si>
  <si>
    <t>Actual profit</t>
    <phoneticPr fontId="1" type="noConversion"/>
  </si>
  <si>
    <t>Bank of Canada currency conversion Oct. 22, 2013</t>
    <phoneticPr fontId="1" type="noConversion"/>
  </si>
  <si>
    <t>US to Cdn $: 1.0284</t>
    <phoneticPr fontId="1" type="noConversion"/>
  </si>
  <si>
    <t>Annual revenue</t>
  </si>
  <si>
    <t>Annual revenue</t>
    <phoneticPr fontId="1" type="noConversion"/>
  </si>
  <si>
    <t>Annual profit</t>
  </si>
  <si>
    <t>Annual profit</t>
    <phoneticPr fontId="1" type="noConversion"/>
  </si>
  <si>
    <t>Total</t>
    <phoneticPr fontId="1" type="noConversion"/>
  </si>
  <si>
    <t>$ profit</t>
    <phoneticPr fontId="1" type="noConversion"/>
  </si>
  <si>
    <t>$2 billion in profit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</si>
</sst>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Verdana"/>
    </font>
    <font>
      <sz val="8"/>
      <name val="Verdana"/>
    </font>
    <font>
      <sz val="16"/>
      <name val="Arial"/>
    </font>
    <font>
      <sz val="12"/>
      <name val="Arial"/>
    </font>
    <font>
      <u/>
      <sz val="10"/>
      <color theme="10"/>
      <name val="Verdana"/>
    </font>
    <font>
      <u/>
      <sz val="10"/>
      <color theme="11"/>
      <name val="Verdana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1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3" fontId="0" fillId="0" borderId="0" xfId="0" applyNumberFormat="1"/>
    <xf numFmtId="0" fontId="0" fillId="0" borderId="0" xfId="0" applyAlignment="1">
      <alignment wrapText="1"/>
    </xf>
    <xf numFmtId="0" fontId="0" fillId="2" borderId="0" xfId="0" applyFill="1"/>
    <xf numFmtId="4" fontId="0" fillId="2" borderId="0" xfId="0" applyNumberFormat="1" applyFill="1"/>
    <xf numFmtId="0" fontId="3" fillId="2" borderId="0" xfId="0" applyFont="1" applyFill="1"/>
    <xf numFmtId="3" fontId="0" fillId="3" borderId="0" xfId="0" applyNumberFormat="1" applyFill="1"/>
    <xf numFmtId="9" fontId="0" fillId="3" borderId="0" xfId="0" applyNumberFormat="1" applyFill="1"/>
    <xf numFmtId="0" fontId="0" fillId="0" borderId="0" xfId="0" applyFill="1"/>
    <xf numFmtId="4" fontId="0" fillId="0" borderId="0" xfId="0" applyNumberFormat="1" applyFill="1"/>
    <xf numFmtId="3" fontId="0" fillId="0" borderId="0" xfId="0" applyNumberFormat="1" applyFill="1"/>
    <xf numFmtId="0" fontId="0" fillId="0" borderId="0" xfId="0" applyFill="1" applyAlignment="1">
      <alignment wrapText="1"/>
    </xf>
    <xf numFmtId="3" fontId="0" fillId="0" borderId="0" xfId="0" applyNumberFormat="1" applyFill="1"/>
    <xf numFmtId="9" fontId="0" fillId="0" borderId="0" xfId="0" applyNumberFormat="1" applyFill="1"/>
    <xf numFmtId="164" fontId="0" fillId="0" borderId="0" xfId="0" applyNumberFormat="1" applyFill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view="pageLayout" workbookViewId="0">
      <selection activeCell="A3" sqref="A3:C7"/>
    </sheetView>
  </sheetViews>
  <sheetFormatPr baseColWidth="10" defaultRowHeight="13" x14ac:dyDescent="0"/>
  <cols>
    <col min="1" max="1" width="24.85546875" customWidth="1"/>
  </cols>
  <sheetData>
    <row r="1" spans="1:3" ht="18">
      <c r="A1" s="1" t="s">
        <v>30</v>
      </c>
    </row>
    <row r="2" spans="1:3" ht="18">
      <c r="A2" s="1"/>
    </row>
    <row r="3" spans="1:3" ht="15">
      <c r="A3" s="2"/>
      <c r="B3" t="s">
        <v>34</v>
      </c>
      <c r="C3" t="s">
        <v>35</v>
      </c>
    </row>
    <row r="4" spans="1:3" ht="15">
      <c r="A4" s="2"/>
      <c r="B4" s="3" t="s">
        <v>31</v>
      </c>
      <c r="C4" s="3" t="s">
        <v>31</v>
      </c>
    </row>
    <row r="5" spans="1:3" ht="15">
      <c r="A5" s="2" t="s">
        <v>32</v>
      </c>
      <c r="B5" s="2">
        <v>164.7</v>
      </c>
      <c r="C5" s="2">
        <v>154</v>
      </c>
    </row>
    <row r="6" spans="1:3" ht="15">
      <c r="A6" s="2" t="s">
        <v>33</v>
      </c>
      <c r="B6" s="2">
        <v>54</v>
      </c>
      <c r="C6" s="2">
        <v>51.2</v>
      </c>
    </row>
    <row r="7" spans="1:3" ht="15">
      <c r="A7" s="2" t="s">
        <v>36</v>
      </c>
      <c r="B7" s="2">
        <v>32.799999999999997</v>
      </c>
      <c r="C7" s="2">
        <v>33.200000000000003</v>
      </c>
    </row>
    <row r="9" spans="1:3" ht="15">
      <c r="A9" s="2" t="s">
        <v>37</v>
      </c>
    </row>
    <row r="10" spans="1:3" ht="15">
      <c r="A10" s="2" t="s">
        <v>38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Layout" topLeftCell="D1" workbookViewId="0">
      <selection activeCell="G6" sqref="G6"/>
    </sheetView>
  </sheetViews>
  <sheetFormatPr baseColWidth="10" defaultRowHeight="13" x14ac:dyDescent="0"/>
  <cols>
    <col min="2" max="2" width="24.42578125" style="5" customWidth="1"/>
    <col min="3" max="3" width="15.5703125" customWidth="1"/>
    <col min="4" max="4" width="14.5703125" customWidth="1"/>
    <col min="5" max="6" width="14.5703125" style="6" customWidth="1"/>
    <col min="7" max="8" width="14.5703125" style="9" customWidth="1"/>
    <col min="9" max="9" width="10.7109375" style="5"/>
  </cols>
  <sheetData>
    <row r="1" spans="1:9">
      <c r="A1" t="s">
        <v>39</v>
      </c>
    </row>
    <row r="2" spans="1:9">
      <c r="E2" s="6" t="s">
        <v>12</v>
      </c>
      <c r="G2" s="9" t="s">
        <v>15</v>
      </c>
    </row>
    <row r="3" spans="1:9">
      <c r="B3" s="5" t="s">
        <v>44</v>
      </c>
      <c r="C3" t="s">
        <v>45</v>
      </c>
      <c r="D3" t="s">
        <v>46</v>
      </c>
      <c r="E3" s="6" t="s">
        <v>50</v>
      </c>
      <c r="F3" s="6" t="s">
        <v>51</v>
      </c>
      <c r="G3" s="9" t="s">
        <v>55</v>
      </c>
      <c r="H3" s="9" t="s">
        <v>57</v>
      </c>
      <c r="I3" s="5" t="s">
        <v>48</v>
      </c>
    </row>
    <row r="4" spans="1:9" ht="39">
      <c r="A4" t="s">
        <v>40</v>
      </c>
      <c r="B4" s="5" t="s">
        <v>47</v>
      </c>
      <c r="C4" s="4">
        <v>1008</v>
      </c>
      <c r="D4">
        <v>372</v>
      </c>
      <c r="E4" s="7">
        <v>1635.01</v>
      </c>
      <c r="F4" s="6">
        <v>603.4</v>
      </c>
      <c r="G4" s="9">
        <f>PRODUCT(E4,2)</f>
        <v>3270.02</v>
      </c>
      <c r="H4" s="9">
        <f>PRODUCT(F4,2)</f>
        <v>1206.8</v>
      </c>
      <c r="I4" s="5" t="s">
        <v>49</v>
      </c>
    </row>
    <row r="5" spans="1:9" ht="39">
      <c r="A5" t="s">
        <v>41</v>
      </c>
      <c r="B5" s="5" t="s">
        <v>25</v>
      </c>
      <c r="C5">
        <v>981.1</v>
      </c>
      <c r="D5">
        <v>342.8</v>
      </c>
      <c r="E5" s="7">
        <v>1351.64</v>
      </c>
      <c r="F5" s="6">
        <v>472.27</v>
      </c>
      <c r="G5" s="9">
        <v>1390.02</v>
      </c>
      <c r="H5" s="9">
        <v>485.68</v>
      </c>
    </row>
    <row r="6" spans="1:9" ht="40">
      <c r="A6" t="s">
        <v>42</v>
      </c>
      <c r="B6" s="5" t="s">
        <v>26</v>
      </c>
      <c r="C6" s="2">
        <v>164.7</v>
      </c>
      <c r="D6" s="2">
        <v>54</v>
      </c>
      <c r="E6" s="8">
        <v>274.74</v>
      </c>
      <c r="F6" s="8">
        <v>90.08</v>
      </c>
      <c r="G6" s="9">
        <f>PRODUCT(E6,2)</f>
        <v>549.48</v>
      </c>
      <c r="H6" s="9">
        <f>PRODUCT(F6,2)</f>
        <v>180.16</v>
      </c>
      <c r="I6" s="5" t="s">
        <v>27</v>
      </c>
    </row>
    <row r="7" spans="1:9" ht="78">
      <c r="A7" t="s">
        <v>43</v>
      </c>
      <c r="B7" s="5" t="s">
        <v>28</v>
      </c>
      <c r="C7">
        <v>245.8</v>
      </c>
      <c r="D7">
        <v>68</v>
      </c>
      <c r="E7" s="6">
        <v>245.8</v>
      </c>
      <c r="F7" s="6">
        <v>68</v>
      </c>
      <c r="G7" s="9">
        <f>PRODUCT(E7,4)</f>
        <v>983.2</v>
      </c>
      <c r="H7" s="9">
        <f>PRODUCT(F7,4)</f>
        <v>272</v>
      </c>
      <c r="I7" s="5" t="s">
        <v>29</v>
      </c>
    </row>
    <row r="8" spans="1:9">
      <c r="A8" t="s">
        <v>58</v>
      </c>
      <c r="G8" s="9">
        <f>SUM(G4:G7)</f>
        <v>6192.72</v>
      </c>
      <c r="H8" s="9">
        <f>SUM(H4:H7)</f>
        <v>2144.6400000000003</v>
      </c>
    </row>
    <row r="10" spans="1:9" ht="26">
      <c r="B10" s="5" t="s">
        <v>52</v>
      </c>
    </row>
    <row r="11" spans="1:9">
      <c r="B11" s="5" t="s">
        <v>11</v>
      </c>
    </row>
    <row r="12" spans="1:9">
      <c r="B12" s="5" t="s">
        <v>13</v>
      </c>
    </row>
    <row r="13" spans="1:9">
      <c r="B13" s="5" t="s">
        <v>53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view="pageLayout" workbookViewId="0">
      <selection activeCell="B4" sqref="B4"/>
    </sheetView>
  </sheetViews>
  <sheetFormatPr baseColWidth="10" defaultRowHeight="13" x14ac:dyDescent="0"/>
  <cols>
    <col min="2" max="4" width="14.5703125" style="9" customWidth="1"/>
    <col min="5" max="5" width="10.7109375" style="5"/>
  </cols>
  <sheetData>
    <row r="1" spans="1:5">
      <c r="A1" t="s">
        <v>39</v>
      </c>
    </row>
    <row r="2" spans="1:5">
      <c r="B2" s="9" t="s">
        <v>14</v>
      </c>
    </row>
    <row r="3" spans="1:5">
      <c r="B3" s="9" t="s">
        <v>54</v>
      </c>
      <c r="C3" s="9" t="s">
        <v>56</v>
      </c>
      <c r="D3" s="9" t="s">
        <v>59</v>
      </c>
      <c r="E3" s="5" t="s">
        <v>48</v>
      </c>
    </row>
    <row r="4" spans="1:5" ht="39">
      <c r="A4" t="s">
        <v>40</v>
      </c>
      <c r="B4" s="9">
        <v>3270.02</v>
      </c>
      <c r="C4" s="9">
        <v>1206.8</v>
      </c>
      <c r="D4" s="10">
        <f>PRODUCT(C4/B4)</f>
        <v>0.36904973058268753</v>
      </c>
      <c r="E4" s="5" t="s">
        <v>49</v>
      </c>
    </row>
    <row r="5" spans="1:5">
      <c r="A5" t="s">
        <v>41</v>
      </c>
      <c r="B5" s="9">
        <v>1390.02</v>
      </c>
      <c r="C5" s="9">
        <v>485.68</v>
      </c>
      <c r="D5" s="10">
        <f t="shared" ref="D5:D8" si="0">PRODUCT(C5/B5)</f>
        <v>0.34940504453173338</v>
      </c>
    </row>
    <row r="6" spans="1:5" ht="39">
      <c r="A6" t="s">
        <v>42</v>
      </c>
      <c r="B6" s="9">
        <v>549.48</v>
      </c>
      <c r="C6" s="9">
        <v>180.16</v>
      </c>
      <c r="D6" s="10">
        <f t="shared" si="0"/>
        <v>0.32787362597364778</v>
      </c>
      <c r="E6" s="5" t="s">
        <v>27</v>
      </c>
    </row>
    <row r="7" spans="1:5" ht="78">
      <c r="A7" t="s">
        <v>43</v>
      </c>
      <c r="B7" s="9">
        <v>983.2</v>
      </c>
      <c r="C7" s="9">
        <v>272</v>
      </c>
      <c r="D7" s="10">
        <f t="shared" si="0"/>
        <v>0.27664768104149712</v>
      </c>
      <c r="E7" s="5" t="s">
        <v>29</v>
      </c>
    </row>
    <row r="8" spans="1:5">
      <c r="A8" t="s">
        <v>58</v>
      </c>
      <c r="B8" s="9">
        <v>6192.72</v>
      </c>
      <c r="C8" s="9">
        <v>2144.6400000000003</v>
      </c>
      <c r="D8" s="10">
        <f t="shared" si="0"/>
        <v>0.34631631980777433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view="pageLayout" workbookViewId="0">
      <selection activeCell="A12" sqref="A12:D15"/>
    </sheetView>
  </sheetViews>
  <sheetFormatPr baseColWidth="10" defaultRowHeight="13" x14ac:dyDescent="0"/>
  <cols>
    <col min="1" max="1" width="10.7109375" style="11"/>
    <col min="2" max="2" width="8.42578125" style="12" customWidth="1"/>
    <col min="3" max="3" width="9.5703125" style="12" customWidth="1"/>
    <col min="4" max="4" width="12.28515625" style="13" customWidth="1"/>
    <col min="5" max="5" width="10.7109375" style="14"/>
    <col min="6" max="6" width="10.7109375" style="11"/>
  </cols>
  <sheetData>
    <row r="1" spans="1:5">
      <c r="A1" s="11" t="s">
        <v>16</v>
      </c>
    </row>
    <row r="3" spans="1:5">
      <c r="B3" s="12" t="s">
        <v>17</v>
      </c>
    </row>
    <row r="4" spans="1:5">
      <c r="B4" s="12" t="s">
        <v>18</v>
      </c>
      <c r="C4" s="12" t="s">
        <v>19</v>
      </c>
      <c r="D4" s="13" t="s">
        <v>20</v>
      </c>
      <c r="E4" s="14" t="s">
        <v>48</v>
      </c>
    </row>
    <row r="5" spans="1:5" ht="39">
      <c r="A5" s="11" t="s">
        <v>40</v>
      </c>
      <c r="B5" s="15">
        <v>3.27</v>
      </c>
      <c r="C5" s="15">
        <v>1.2</v>
      </c>
      <c r="D5" s="16">
        <v>0.36904973058268753</v>
      </c>
      <c r="E5" s="14" t="s">
        <v>49</v>
      </c>
    </row>
    <row r="6" spans="1:5">
      <c r="A6" s="11" t="s">
        <v>41</v>
      </c>
      <c r="B6" s="17">
        <v>1.4</v>
      </c>
      <c r="C6" s="17">
        <v>0.48</v>
      </c>
      <c r="D6" s="16">
        <v>0.34940504453173338</v>
      </c>
    </row>
    <row r="7" spans="1:5" ht="78">
      <c r="A7" s="11" t="s">
        <v>43</v>
      </c>
      <c r="B7" s="12">
        <v>0.98</v>
      </c>
      <c r="C7" s="12">
        <v>0.27</v>
      </c>
      <c r="D7" s="16">
        <v>0.27664768104149712</v>
      </c>
      <c r="E7" s="14" t="s">
        <v>29</v>
      </c>
    </row>
    <row r="8" spans="1:5">
      <c r="A8" s="11" t="s">
        <v>42</v>
      </c>
      <c r="B8" s="17">
        <v>0.5</v>
      </c>
      <c r="C8" s="17">
        <v>0.18</v>
      </c>
      <c r="D8" s="16">
        <v>0.32787362597364778</v>
      </c>
    </row>
    <row r="10" spans="1:5">
      <c r="A10" s="11" t="s">
        <v>58</v>
      </c>
      <c r="B10" s="15">
        <v>6.2</v>
      </c>
      <c r="C10" s="15">
        <v>2.2000000000000002</v>
      </c>
      <c r="D10" s="16">
        <v>0.34631631980777433</v>
      </c>
    </row>
    <row r="12" spans="1:5">
      <c r="A12" s="11" t="s">
        <v>24</v>
      </c>
    </row>
    <row r="13" spans="1:5">
      <c r="A13" s="11" t="s">
        <v>23</v>
      </c>
    </row>
    <row r="14" spans="1:5">
      <c r="A14" s="11" t="s">
        <v>21</v>
      </c>
    </row>
    <row r="15" spans="1:5">
      <c r="A15" s="11" t="s">
        <v>22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view="pageLayout" workbookViewId="0">
      <selection activeCell="F9" sqref="F9"/>
    </sheetView>
  </sheetViews>
  <sheetFormatPr baseColWidth="10" defaultRowHeight="13" x14ac:dyDescent="0"/>
  <cols>
    <col min="1" max="1" width="10.7109375" style="11"/>
    <col min="2" max="2" width="28.28515625" style="12" customWidth="1"/>
    <col min="3" max="3" width="15.85546875" style="12" customWidth="1"/>
    <col min="4" max="4" width="12.28515625" style="15" customWidth="1"/>
    <col min="5" max="5" width="10.7109375" style="14"/>
    <col min="6" max="6" width="10.7109375" style="11"/>
  </cols>
  <sheetData>
    <row r="1" spans="1:5">
      <c r="A1" s="11" t="s">
        <v>16</v>
      </c>
    </row>
    <row r="3" spans="1:5">
      <c r="B3" s="12" t="s">
        <v>17</v>
      </c>
    </row>
    <row r="4" spans="1:5">
      <c r="B4" s="12" t="s">
        <v>18</v>
      </c>
      <c r="C4" s="12" t="s">
        <v>19</v>
      </c>
      <c r="D4" s="15" t="s">
        <v>20</v>
      </c>
      <c r="E4" s="14" t="s">
        <v>48</v>
      </c>
    </row>
    <row r="5" spans="1:5" ht="39">
      <c r="A5" s="11" t="s">
        <v>40</v>
      </c>
      <c r="B5" s="15">
        <v>3.27</v>
      </c>
      <c r="C5" s="15">
        <v>1.2</v>
      </c>
      <c r="D5" s="16">
        <v>0.36904973058268753</v>
      </c>
      <c r="E5" s="14" t="s">
        <v>49</v>
      </c>
    </row>
    <row r="6" spans="1:5">
      <c r="A6" s="11" t="s">
        <v>41</v>
      </c>
      <c r="B6" s="17">
        <v>1.4</v>
      </c>
      <c r="C6" s="17">
        <v>0.48</v>
      </c>
      <c r="D6" s="16">
        <v>0.34940504453173338</v>
      </c>
    </row>
    <row r="7" spans="1:5" ht="78">
      <c r="A7" s="11" t="s">
        <v>43</v>
      </c>
      <c r="B7" s="12">
        <v>0.98</v>
      </c>
      <c r="C7" s="12">
        <v>0.27</v>
      </c>
      <c r="D7" s="16">
        <v>0.27664768104149712</v>
      </c>
      <c r="E7" s="14" t="s">
        <v>29</v>
      </c>
    </row>
    <row r="8" spans="1:5">
      <c r="A8" s="11" t="s">
        <v>42</v>
      </c>
      <c r="B8" s="17">
        <v>0.5</v>
      </c>
      <c r="C8" s="17">
        <v>0.18</v>
      </c>
      <c r="D8" s="16">
        <v>0.32787362597364778</v>
      </c>
    </row>
    <row r="10" spans="1:5">
      <c r="A10" s="11" t="s">
        <v>58</v>
      </c>
      <c r="B10" s="15">
        <v>6.2</v>
      </c>
      <c r="C10" s="15">
        <v>2.2000000000000002</v>
      </c>
      <c r="D10" s="16">
        <v>0.34631631980777433</v>
      </c>
    </row>
    <row r="12" spans="1:5">
      <c r="A12" s="11" t="s">
        <v>24</v>
      </c>
    </row>
    <row r="13" spans="1:5">
      <c r="A13" s="11" t="s">
        <v>23</v>
      </c>
    </row>
    <row r="14" spans="1:5">
      <c r="A14" s="11" t="s">
        <v>21</v>
      </c>
    </row>
    <row r="15" spans="1:5">
      <c r="A15" s="11" t="s">
        <v>22</v>
      </c>
    </row>
    <row r="17" spans="1:3">
      <c r="A17" s="11" t="s">
        <v>60</v>
      </c>
    </row>
    <row r="18" spans="1:3">
      <c r="A18" s="11" t="s">
        <v>0</v>
      </c>
    </row>
    <row r="19" spans="1:3">
      <c r="A19" s="11" t="s">
        <v>1</v>
      </c>
    </row>
    <row r="21" spans="1:3">
      <c r="A21" s="15">
        <v>1500000</v>
      </c>
      <c r="B21" s="12">
        <v>1350</v>
      </c>
      <c r="C21" s="15">
        <f>PRODUCT(A21:B21)</f>
        <v>2025000000</v>
      </c>
    </row>
    <row r="22" spans="1:3">
      <c r="C22" s="12">
        <v>2025000</v>
      </c>
    </row>
    <row r="23" spans="1:3">
      <c r="C23" s="12">
        <v>2025</v>
      </c>
    </row>
    <row r="25" spans="1:3">
      <c r="A25" s="11" t="s">
        <v>2</v>
      </c>
      <c r="C25" s="12">
        <v>5310</v>
      </c>
    </row>
    <row r="26" spans="1:3">
      <c r="A26" s="11" t="s">
        <v>3</v>
      </c>
    </row>
    <row r="27" spans="1:3">
      <c r="A27" s="11" t="s">
        <v>4</v>
      </c>
    </row>
    <row r="28" spans="1:3">
      <c r="A28" s="11" t="s">
        <v>5</v>
      </c>
    </row>
    <row r="30" spans="1:3">
      <c r="A30" s="11" t="s">
        <v>7</v>
      </c>
      <c r="C30" s="12">
        <v>496</v>
      </c>
    </row>
    <row r="31" spans="1:3">
      <c r="A31" s="11" t="s">
        <v>6</v>
      </c>
      <c r="C31" s="12">
        <v>6886</v>
      </c>
    </row>
    <row r="32" spans="1:3">
      <c r="A32" s="11" t="s">
        <v>8</v>
      </c>
      <c r="C32" s="12">
        <f>SUM(C25:C31)</f>
        <v>12692</v>
      </c>
    </row>
    <row r="33" spans="1:3">
      <c r="A33" s="11" t="s">
        <v>9</v>
      </c>
      <c r="C33" s="12">
        <f>PRODUCT(C32*10148)</f>
        <v>128798416</v>
      </c>
    </row>
    <row r="35" spans="1:3">
      <c r="A35" s="11" t="s">
        <v>10</v>
      </c>
      <c r="C35" s="12">
        <f>PRODUCT(C25,10148)</f>
        <v>53885880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Informa</vt:lpstr>
      <vt:lpstr>data big 4</vt:lpstr>
      <vt:lpstr>calculations</vt:lpstr>
      <vt:lpstr>illustration</vt:lpstr>
      <vt:lpstr>new calculations</vt:lpstr>
    </vt:vector>
  </TitlesOfParts>
  <Company>_x0017_Simon Fraser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 ymous</dc:creator>
  <cp:lastModifiedBy>Heather Morrison</cp:lastModifiedBy>
  <dcterms:created xsi:type="dcterms:W3CDTF">2013-10-22T19:54:04Z</dcterms:created>
  <dcterms:modified xsi:type="dcterms:W3CDTF">2013-10-23T19:23:06Z</dcterms:modified>
</cp:coreProperties>
</file>