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ahalotaibi/Desktop/Appendices/"/>
    </mc:Choice>
  </mc:AlternateContent>
  <xr:revisionPtr revIDLastSave="0" documentId="13_ncr:1_{21F0A459-CDB7-294C-B7D6-7ABC0FC45667}" xr6:coauthVersionLast="43" xr6:coauthVersionMax="43" xr10:uidLastSave="{00000000-0000-0000-0000-000000000000}"/>
  <bookViews>
    <workbookView xWindow="0" yWindow="460" windowWidth="25600" windowHeight="14420" xr2:uid="{335AF0E1-620D-E546-BA19-76A12D0CD3A7}"/>
  </bookViews>
  <sheets>
    <sheet name="Table 1" sheetId="1" r:id="rId1"/>
    <sheet name="Table 2" sheetId="15" r:id="rId2"/>
    <sheet name="Table 3" sheetId="3" r:id="rId3"/>
    <sheet name="Table 4" sheetId="14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" i="14" l="1"/>
  <c r="N221" i="15" l="1"/>
  <c r="L221" i="15"/>
  <c r="K221" i="15"/>
  <c r="J221" i="15" s="1"/>
  <c r="G221" i="15"/>
  <c r="H221" i="15" s="1"/>
  <c r="F221" i="15"/>
  <c r="E221" i="15" s="1"/>
  <c r="C221" i="15"/>
  <c r="N220" i="15"/>
  <c r="L220" i="15"/>
  <c r="M220" i="15" s="1"/>
  <c r="K220" i="15"/>
  <c r="J220" i="15" s="1"/>
  <c r="G220" i="15"/>
  <c r="H220" i="15" s="1"/>
  <c r="F220" i="15"/>
  <c r="E220" i="15" s="1"/>
  <c r="C220" i="15"/>
  <c r="N219" i="15"/>
  <c r="L219" i="15"/>
  <c r="M219" i="15" s="1"/>
  <c r="K219" i="15"/>
  <c r="J219" i="15" s="1"/>
  <c r="G219" i="15"/>
  <c r="F219" i="15"/>
  <c r="E219" i="15" s="1"/>
  <c r="C219" i="15"/>
  <c r="N218" i="15"/>
  <c r="L218" i="15"/>
  <c r="M218" i="15" s="1"/>
  <c r="K218" i="15"/>
  <c r="J218" i="15"/>
  <c r="G218" i="15"/>
  <c r="H218" i="15" s="1"/>
  <c r="F218" i="15"/>
  <c r="E218" i="15"/>
  <c r="C218" i="15"/>
  <c r="P217" i="15"/>
  <c r="N217" i="15"/>
  <c r="Q220" i="15" s="1"/>
  <c r="L217" i="15"/>
  <c r="M217" i="15" s="1"/>
  <c r="K217" i="15"/>
  <c r="J217" i="15" s="1"/>
  <c r="G217" i="15"/>
  <c r="F217" i="15"/>
  <c r="E217" i="15" s="1"/>
  <c r="C217" i="15"/>
  <c r="N216" i="15"/>
  <c r="L216" i="15"/>
  <c r="M216" i="15" s="1"/>
  <c r="K216" i="15"/>
  <c r="J216" i="15" s="1"/>
  <c r="G216" i="15"/>
  <c r="H216" i="15" s="1"/>
  <c r="F216" i="15"/>
  <c r="E216" i="15" s="1"/>
  <c r="C216" i="15"/>
  <c r="N215" i="15"/>
  <c r="L215" i="15"/>
  <c r="M215" i="15" s="1"/>
  <c r="K215" i="15"/>
  <c r="J215" i="15" s="1"/>
  <c r="G215" i="15"/>
  <c r="F215" i="15"/>
  <c r="E215" i="15" s="1"/>
  <c r="C215" i="15"/>
  <c r="N214" i="15"/>
  <c r="L214" i="15"/>
  <c r="M214" i="15" s="1"/>
  <c r="K214" i="15"/>
  <c r="J214" i="15" s="1"/>
  <c r="G214" i="15"/>
  <c r="H214" i="15" s="1"/>
  <c r="F214" i="15"/>
  <c r="E214" i="15" s="1"/>
  <c r="C214" i="15"/>
  <c r="N213" i="15"/>
  <c r="L213" i="15"/>
  <c r="M213" i="15" s="1"/>
  <c r="K213" i="15"/>
  <c r="J213" i="15" s="1"/>
  <c r="G213" i="15"/>
  <c r="F213" i="15"/>
  <c r="E213" i="15" s="1"/>
  <c r="C213" i="15"/>
  <c r="N212" i="15"/>
  <c r="Q214" i="15" s="1"/>
  <c r="M212" i="15"/>
  <c r="L212" i="15"/>
  <c r="K212" i="15"/>
  <c r="J212" i="15"/>
  <c r="H212" i="15"/>
  <c r="G212" i="15"/>
  <c r="F212" i="15"/>
  <c r="E212" i="15"/>
  <c r="C212" i="15"/>
  <c r="N211" i="15"/>
  <c r="L211" i="15"/>
  <c r="K211" i="15"/>
  <c r="J211" i="15" s="1"/>
  <c r="G211" i="15"/>
  <c r="H211" i="15" s="1"/>
  <c r="F211" i="15"/>
  <c r="E211" i="15" s="1"/>
  <c r="C211" i="15"/>
  <c r="N210" i="15"/>
  <c r="M210" i="15"/>
  <c r="L210" i="15"/>
  <c r="K210" i="15"/>
  <c r="J210" i="15"/>
  <c r="H210" i="15"/>
  <c r="G210" i="15"/>
  <c r="F210" i="15"/>
  <c r="E210" i="15"/>
  <c r="C210" i="15"/>
  <c r="N209" i="15"/>
  <c r="L209" i="15"/>
  <c r="K209" i="15"/>
  <c r="J209" i="15" s="1"/>
  <c r="G209" i="15"/>
  <c r="H209" i="15" s="1"/>
  <c r="F209" i="15"/>
  <c r="E209" i="15" s="1"/>
  <c r="C209" i="15"/>
  <c r="Q208" i="15"/>
  <c r="N208" i="15"/>
  <c r="L208" i="15"/>
  <c r="M208" i="15" s="1"/>
  <c r="K208" i="15"/>
  <c r="J208" i="15" s="1"/>
  <c r="G208" i="15"/>
  <c r="H208" i="15" s="1"/>
  <c r="F208" i="15"/>
  <c r="E208" i="15" s="1"/>
  <c r="C208" i="15"/>
  <c r="N207" i="15"/>
  <c r="L207" i="15"/>
  <c r="M207" i="15" s="1"/>
  <c r="K207" i="15"/>
  <c r="J207" i="15" s="1"/>
  <c r="G207" i="15"/>
  <c r="F207" i="15"/>
  <c r="E207" i="15" s="1"/>
  <c r="C207" i="15"/>
  <c r="N206" i="15"/>
  <c r="L206" i="15"/>
  <c r="M206" i="15" s="1"/>
  <c r="K206" i="15"/>
  <c r="J206" i="15" s="1"/>
  <c r="G206" i="15"/>
  <c r="H206" i="15" s="1"/>
  <c r="F206" i="15"/>
  <c r="E206" i="15" s="1"/>
  <c r="C206" i="15"/>
  <c r="N205" i="15"/>
  <c r="L205" i="15"/>
  <c r="K205" i="15"/>
  <c r="J205" i="15" s="1"/>
  <c r="G205" i="15"/>
  <c r="H205" i="15" s="1"/>
  <c r="F205" i="15"/>
  <c r="E205" i="15" s="1"/>
  <c r="C205" i="15"/>
  <c r="N204" i="15"/>
  <c r="L204" i="15"/>
  <c r="M204" i="15" s="1"/>
  <c r="K204" i="15"/>
  <c r="J204" i="15"/>
  <c r="G204" i="15"/>
  <c r="H204" i="15" s="1"/>
  <c r="F204" i="15"/>
  <c r="E204" i="15"/>
  <c r="C204" i="15"/>
  <c r="N203" i="15"/>
  <c r="L203" i="15"/>
  <c r="K203" i="15"/>
  <c r="J203" i="15" s="1"/>
  <c r="G203" i="15"/>
  <c r="H203" i="15" s="1"/>
  <c r="F203" i="15"/>
  <c r="E203" i="15" s="1"/>
  <c r="C203" i="15"/>
  <c r="Q202" i="15"/>
  <c r="N202" i="15"/>
  <c r="L202" i="15"/>
  <c r="M202" i="15" s="1"/>
  <c r="K202" i="15"/>
  <c r="J202" i="15" s="1"/>
  <c r="G202" i="15"/>
  <c r="H202" i="15" s="1"/>
  <c r="F202" i="15"/>
  <c r="E202" i="15" s="1"/>
  <c r="C202" i="15"/>
  <c r="N201" i="15"/>
  <c r="L201" i="15"/>
  <c r="K201" i="15"/>
  <c r="J201" i="15" s="1"/>
  <c r="G201" i="15"/>
  <c r="F201" i="15"/>
  <c r="E201" i="15" s="1"/>
  <c r="C201" i="15"/>
  <c r="N200" i="15"/>
  <c r="M200" i="15"/>
  <c r="L200" i="15"/>
  <c r="K200" i="15"/>
  <c r="J200" i="15"/>
  <c r="H200" i="15"/>
  <c r="G200" i="15"/>
  <c r="F200" i="15"/>
  <c r="E200" i="15"/>
  <c r="C200" i="15"/>
  <c r="N199" i="15"/>
  <c r="L199" i="15"/>
  <c r="K199" i="15"/>
  <c r="J199" i="15" s="1"/>
  <c r="G199" i="15"/>
  <c r="H199" i="15" s="1"/>
  <c r="F199" i="15"/>
  <c r="E199" i="15" s="1"/>
  <c r="C199" i="15"/>
  <c r="N198" i="15"/>
  <c r="L198" i="15"/>
  <c r="M198" i="15" s="1"/>
  <c r="K198" i="15"/>
  <c r="J198" i="15"/>
  <c r="G198" i="15"/>
  <c r="H198" i="15" s="1"/>
  <c r="F198" i="15"/>
  <c r="E198" i="15"/>
  <c r="C198" i="15"/>
  <c r="N197" i="15"/>
  <c r="L197" i="15"/>
  <c r="K197" i="15"/>
  <c r="J197" i="15" s="1"/>
  <c r="H197" i="15"/>
  <c r="G197" i="15"/>
  <c r="F197" i="15"/>
  <c r="E197" i="15" s="1"/>
  <c r="C197" i="15"/>
  <c r="N196" i="15"/>
  <c r="L196" i="15"/>
  <c r="M196" i="15" s="1"/>
  <c r="K196" i="15"/>
  <c r="J196" i="15" s="1"/>
  <c r="G196" i="15"/>
  <c r="F196" i="15"/>
  <c r="E196" i="15" s="1"/>
  <c r="C196" i="15"/>
  <c r="N195" i="15"/>
  <c r="L195" i="15"/>
  <c r="M195" i="15" s="1"/>
  <c r="K195" i="15"/>
  <c r="J195" i="15" s="1"/>
  <c r="G195" i="15"/>
  <c r="H195" i="15" s="1"/>
  <c r="F195" i="15"/>
  <c r="E195" i="15" s="1"/>
  <c r="C195" i="15"/>
  <c r="N194" i="15"/>
  <c r="P193" i="15" s="1"/>
  <c r="O193" i="15" s="1"/>
  <c r="M194" i="15"/>
  <c r="L194" i="15"/>
  <c r="K194" i="15"/>
  <c r="J194" i="15" s="1"/>
  <c r="H194" i="15"/>
  <c r="G194" i="15"/>
  <c r="F194" i="15"/>
  <c r="E194" i="15" s="1"/>
  <c r="C194" i="15"/>
  <c r="Q193" i="15"/>
  <c r="N193" i="15"/>
  <c r="L193" i="15"/>
  <c r="K193" i="15"/>
  <c r="J193" i="15" s="1"/>
  <c r="H193" i="15"/>
  <c r="G193" i="15"/>
  <c r="F193" i="15"/>
  <c r="E193" i="15" s="1"/>
  <c r="C193" i="15"/>
  <c r="N192" i="15"/>
  <c r="L192" i="15"/>
  <c r="M192" i="15" s="1"/>
  <c r="K192" i="15"/>
  <c r="J192" i="15" s="1"/>
  <c r="G192" i="15"/>
  <c r="F192" i="15"/>
  <c r="E192" i="15" s="1"/>
  <c r="C192" i="15"/>
  <c r="N191" i="15"/>
  <c r="L191" i="15"/>
  <c r="M191" i="15" s="1"/>
  <c r="K191" i="15"/>
  <c r="J191" i="15" s="1"/>
  <c r="G191" i="15"/>
  <c r="H191" i="15" s="1"/>
  <c r="F191" i="15"/>
  <c r="E191" i="15" s="1"/>
  <c r="C191" i="15"/>
  <c r="N190" i="15"/>
  <c r="L190" i="15"/>
  <c r="K190" i="15"/>
  <c r="J190" i="15" s="1"/>
  <c r="H190" i="15"/>
  <c r="G190" i="15"/>
  <c r="F190" i="15"/>
  <c r="E190" i="15" s="1"/>
  <c r="C190" i="15"/>
  <c r="N189" i="15"/>
  <c r="L189" i="15"/>
  <c r="M189" i="15" s="1"/>
  <c r="K189" i="15"/>
  <c r="J189" i="15" s="1"/>
  <c r="G189" i="15"/>
  <c r="F189" i="15"/>
  <c r="E189" i="15" s="1"/>
  <c r="C189" i="15"/>
  <c r="N188" i="15"/>
  <c r="M188" i="15"/>
  <c r="L188" i="15"/>
  <c r="K188" i="15"/>
  <c r="J188" i="15" s="1"/>
  <c r="G188" i="15"/>
  <c r="H188" i="15" s="1"/>
  <c r="F188" i="15"/>
  <c r="E188" i="15" s="1"/>
  <c r="C188" i="15"/>
  <c r="P187" i="15"/>
  <c r="O187" i="15" s="1"/>
  <c r="N187" i="15"/>
  <c r="Q191" i="15" s="1"/>
  <c r="L187" i="15"/>
  <c r="M187" i="15" s="1"/>
  <c r="K187" i="15"/>
  <c r="J187" i="15" s="1"/>
  <c r="H187" i="15"/>
  <c r="G187" i="15"/>
  <c r="F187" i="15"/>
  <c r="E187" i="15" s="1"/>
  <c r="C187" i="15"/>
  <c r="N186" i="15"/>
  <c r="L186" i="15"/>
  <c r="K186" i="15"/>
  <c r="J186" i="15" s="1"/>
  <c r="H186" i="15"/>
  <c r="G186" i="15"/>
  <c r="F186" i="15"/>
  <c r="E186" i="15" s="1"/>
  <c r="C186" i="15"/>
  <c r="N185" i="15"/>
  <c r="L185" i="15"/>
  <c r="M185" i="15" s="1"/>
  <c r="K185" i="15"/>
  <c r="J185" i="15" s="1"/>
  <c r="G185" i="15"/>
  <c r="F185" i="15"/>
  <c r="E185" i="15" s="1"/>
  <c r="C185" i="15"/>
  <c r="N184" i="15"/>
  <c r="M184" i="15"/>
  <c r="L184" i="15"/>
  <c r="K184" i="15"/>
  <c r="J184" i="15" s="1"/>
  <c r="G184" i="15"/>
  <c r="H184" i="15" s="1"/>
  <c r="F184" i="15"/>
  <c r="E184" i="15" s="1"/>
  <c r="C184" i="15"/>
  <c r="P183" i="15"/>
  <c r="O183" i="15" s="1"/>
  <c r="N183" i="15"/>
  <c r="L183" i="15"/>
  <c r="M183" i="15" s="1"/>
  <c r="K183" i="15"/>
  <c r="J183" i="15" s="1"/>
  <c r="H183" i="15"/>
  <c r="G183" i="15"/>
  <c r="F183" i="15"/>
  <c r="E183" i="15" s="1"/>
  <c r="C183" i="15"/>
  <c r="Q182" i="15"/>
  <c r="N182" i="15"/>
  <c r="P185" i="15" s="1"/>
  <c r="O185" i="15" s="1"/>
  <c r="L182" i="15"/>
  <c r="K182" i="15"/>
  <c r="J182" i="15" s="1"/>
  <c r="H182" i="15"/>
  <c r="G182" i="15"/>
  <c r="F182" i="15"/>
  <c r="E182" i="15" s="1"/>
  <c r="C182" i="15"/>
  <c r="N181" i="15"/>
  <c r="L181" i="15"/>
  <c r="M181" i="15" s="1"/>
  <c r="K181" i="15"/>
  <c r="J181" i="15" s="1"/>
  <c r="H181" i="15"/>
  <c r="G181" i="15"/>
  <c r="F181" i="15"/>
  <c r="E181" i="15" s="1"/>
  <c r="C181" i="15"/>
  <c r="N180" i="15"/>
  <c r="L180" i="15"/>
  <c r="M180" i="15" s="1"/>
  <c r="K180" i="15"/>
  <c r="J180" i="15" s="1"/>
  <c r="H180" i="15"/>
  <c r="G180" i="15"/>
  <c r="F180" i="15"/>
  <c r="E180" i="15" s="1"/>
  <c r="C180" i="15"/>
  <c r="N179" i="15"/>
  <c r="L179" i="15"/>
  <c r="K179" i="15"/>
  <c r="J179" i="15"/>
  <c r="G179" i="15"/>
  <c r="H179" i="15" s="1"/>
  <c r="F179" i="15"/>
  <c r="E179" i="15" s="1"/>
  <c r="C179" i="15"/>
  <c r="N178" i="15"/>
  <c r="L178" i="15"/>
  <c r="M178" i="15" s="1"/>
  <c r="K178" i="15"/>
  <c r="J178" i="15"/>
  <c r="G178" i="15"/>
  <c r="H178" i="15" s="1"/>
  <c r="F178" i="15"/>
  <c r="E178" i="15" s="1"/>
  <c r="C178" i="15"/>
  <c r="N177" i="15"/>
  <c r="L177" i="15"/>
  <c r="M177" i="15" s="1"/>
  <c r="K177" i="15"/>
  <c r="J177" i="15"/>
  <c r="G177" i="15"/>
  <c r="H177" i="15" s="1"/>
  <c r="F177" i="15"/>
  <c r="E177" i="15" s="1"/>
  <c r="C177" i="15"/>
  <c r="N176" i="15"/>
  <c r="L176" i="15"/>
  <c r="M176" i="15" s="1"/>
  <c r="K176" i="15"/>
  <c r="J176" i="15"/>
  <c r="G176" i="15"/>
  <c r="H176" i="15" s="1"/>
  <c r="F176" i="15"/>
  <c r="E176" i="15" s="1"/>
  <c r="C176" i="15"/>
  <c r="N175" i="15"/>
  <c r="L175" i="15"/>
  <c r="M175" i="15" s="1"/>
  <c r="K175" i="15"/>
  <c r="J175" i="15"/>
  <c r="G175" i="15"/>
  <c r="H175" i="15" s="1"/>
  <c r="F175" i="15"/>
  <c r="E175" i="15" s="1"/>
  <c r="C175" i="15"/>
  <c r="N174" i="15"/>
  <c r="L174" i="15"/>
  <c r="M174" i="15" s="1"/>
  <c r="K174" i="15"/>
  <c r="J174" i="15"/>
  <c r="G174" i="15"/>
  <c r="H174" i="15" s="1"/>
  <c r="F174" i="15"/>
  <c r="E174" i="15" s="1"/>
  <c r="C174" i="15"/>
  <c r="N173" i="15"/>
  <c r="L173" i="15"/>
  <c r="M173" i="15" s="1"/>
  <c r="K173" i="15"/>
  <c r="J173" i="15"/>
  <c r="G173" i="15"/>
  <c r="H173" i="15" s="1"/>
  <c r="F173" i="15"/>
  <c r="E173" i="15" s="1"/>
  <c r="C173" i="15"/>
  <c r="P172" i="15"/>
  <c r="N172" i="15"/>
  <c r="L172" i="15"/>
  <c r="K172" i="15"/>
  <c r="J172" i="15" s="1"/>
  <c r="G172" i="15"/>
  <c r="H172" i="15" s="1"/>
  <c r="F172" i="15"/>
  <c r="E172" i="15" s="1"/>
  <c r="C172" i="15"/>
  <c r="N171" i="15"/>
  <c r="L171" i="15"/>
  <c r="M171" i="15" s="1"/>
  <c r="K171" i="15"/>
  <c r="J171" i="15"/>
  <c r="G171" i="15"/>
  <c r="H171" i="15" s="1"/>
  <c r="F171" i="15"/>
  <c r="E171" i="15" s="1"/>
  <c r="C171" i="15"/>
  <c r="P170" i="15"/>
  <c r="O170" i="15" s="1"/>
  <c r="N170" i="15"/>
  <c r="L170" i="15"/>
  <c r="K170" i="15"/>
  <c r="J170" i="15" s="1"/>
  <c r="G170" i="15"/>
  <c r="H170" i="15" s="1"/>
  <c r="F170" i="15"/>
  <c r="E170" i="15" s="1"/>
  <c r="C170" i="15"/>
  <c r="N169" i="15"/>
  <c r="M169" i="15"/>
  <c r="L169" i="15"/>
  <c r="K169" i="15"/>
  <c r="J169" i="15"/>
  <c r="H169" i="15"/>
  <c r="G169" i="15"/>
  <c r="F169" i="15"/>
  <c r="E169" i="15"/>
  <c r="C169" i="15"/>
  <c r="N168" i="15"/>
  <c r="L168" i="15"/>
  <c r="K168" i="15"/>
  <c r="J168" i="15" s="1"/>
  <c r="G168" i="15"/>
  <c r="H168" i="15" s="1"/>
  <c r="F168" i="15"/>
  <c r="E168" i="15" s="1"/>
  <c r="C168" i="15"/>
  <c r="N167" i="15"/>
  <c r="M167" i="15"/>
  <c r="L167" i="15"/>
  <c r="K167" i="15"/>
  <c r="J167" i="15" s="1"/>
  <c r="H167" i="15"/>
  <c r="G167" i="15"/>
  <c r="F167" i="15"/>
  <c r="E167" i="15" s="1"/>
  <c r="C167" i="15"/>
  <c r="N166" i="15"/>
  <c r="L166" i="15"/>
  <c r="K166" i="15"/>
  <c r="J166" i="15" s="1"/>
  <c r="G166" i="15"/>
  <c r="H166" i="15" s="1"/>
  <c r="F166" i="15"/>
  <c r="E166" i="15" s="1"/>
  <c r="C166" i="15"/>
  <c r="N165" i="15"/>
  <c r="L165" i="15"/>
  <c r="K165" i="15"/>
  <c r="M165" i="15" s="1"/>
  <c r="J165" i="15"/>
  <c r="G165" i="15"/>
  <c r="F165" i="15"/>
  <c r="H165" i="15" s="1"/>
  <c r="E165" i="15"/>
  <c r="C165" i="15"/>
  <c r="N164" i="15"/>
  <c r="L164" i="15"/>
  <c r="K164" i="15"/>
  <c r="J164" i="15" s="1"/>
  <c r="G164" i="15"/>
  <c r="F164" i="15"/>
  <c r="E164" i="15" s="1"/>
  <c r="C164" i="15"/>
  <c r="N163" i="15"/>
  <c r="P166" i="15" s="1"/>
  <c r="O166" i="15" s="1"/>
  <c r="L163" i="15"/>
  <c r="K163" i="15"/>
  <c r="M163" i="15" s="1"/>
  <c r="J163" i="15"/>
  <c r="G163" i="15"/>
  <c r="F163" i="15"/>
  <c r="H163" i="15" s="1"/>
  <c r="E163" i="15"/>
  <c r="C163" i="15"/>
  <c r="N162" i="15"/>
  <c r="L162" i="15"/>
  <c r="K162" i="15"/>
  <c r="J162" i="15" s="1"/>
  <c r="G162" i="15"/>
  <c r="H162" i="15" s="1"/>
  <c r="F162" i="15"/>
  <c r="E162" i="15"/>
  <c r="C162" i="15"/>
  <c r="N161" i="15"/>
  <c r="L161" i="15"/>
  <c r="K161" i="15"/>
  <c r="J161" i="15"/>
  <c r="G161" i="15"/>
  <c r="H161" i="15" s="1"/>
  <c r="F161" i="15"/>
  <c r="E161" i="15"/>
  <c r="C161" i="15"/>
  <c r="N160" i="15"/>
  <c r="L160" i="15"/>
  <c r="K160" i="15"/>
  <c r="J160" i="15"/>
  <c r="G160" i="15"/>
  <c r="H160" i="15" s="1"/>
  <c r="F160" i="15"/>
  <c r="E160" i="15"/>
  <c r="C160" i="15"/>
  <c r="N159" i="15"/>
  <c r="L159" i="15"/>
  <c r="K159" i="15"/>
  <c r="J159" i="15"/>
  <c r="G159" i="15"/>
  <c r="H159" i="15" s="1"/>
  <c r="F159" i="15"/>
  <c r="E159" i="15"/>
  <c r="C159" i="15"/>
  <c r="P158" i="15"/>
  <c r="N158" i="15"/>
  <c r="L158" i="15"/>
  <c r="K158" i="15"/>
  <c r="J158" i="15" s="1"/>
  <c r="G158" i="15"/>
  <c r="F158" i="15"/>
  <c r="E158" i="15"/>
  <c r="C158" i="15"/>
  <c r="N157" i="15"/>
  <c r="L157" i="15"/>
  <c r="K157" i="15"/>
  <c r="J157" i="15" s="1"/>
  <c r="G157" i="15"/>
  <c r="F157" i="15"/>
  <c r="E157" i="15"/>
  <c r="C157" i="15"/>
  <c r="N156" i="15"/>
  <c r="L156" i="15"/>
  <c r="K156" i="15"/>
  <c r="J156" i="15" s="1"/>
  <c r="G156" i="15"/>
  <c r="F156" i="15"/>
  <c r="E156" i="15"/>
  <c r="C156" i="15"/>
  <c r="N155" i="15"/>
  <c r="L155" i="15"/>
  <c r="K155" i="15"/>
  <c r="J155" i="15" s="1"/>
  <c r="G155" i="15"/>
  <c r="F155" i="15"/>
  <c r="E155" i="15"/>
  <c r="C155" i="15"/>
  <c r="N154" i="15"/>
  <c r="L154" i="15"/>
  <c r="M154" i="15" s="1"/>
  <c r="K154" i="15"/>
  <c r="J154" i="15" s="1"/>
  <c r="G154" i="15"/>
  <c r="F154" i="15"/>
  <c r="E154" i="15" s="1"/>
  <c r="C154" i="15"/>
  <c r="N153" i="15"/>
  <c r="L153" i="15"/>
  <c r="M153" i="15" s="1"/>
  <c r="K153" i="15"/>
  <c r="J153" i="15" s="1"/>
  <c r="G153" i="15"/>
  <c r="F153" i="15"/>
  <c r="E153" i="15" s="1"/>
  <c r="C153" i="15"/>
  <c r="N152" i="15"/>
  <c r="L152" i="15"/>
  <c r="M152" i="15" s="1"/>
  <c r="K152" i="15"/>
  <c r="J152" i="15" s="1"/>
  <c r="G152" i="15"/>
  <c r="F152" i="15"/>
  <c r="E152" i="15" s="1"/>
  <c r="C152" i="15"/>
  <c r="N151" i="15"/>
  <c r="L151" i="15"/>
  <c r="M151" i="15" s="1"/>
  <c r="K151" i="15"/>
  <c r="J151" i="15" s="1"/>
  <c r="G151" i="15"/>
  <c r="F151" i="15"/>
  <c r="E151" i="15" s="1"/>
  <c r="C151" i="15"/>
  <c r="N150" i="15"/>
  <c r="L150" i="15"/>
  <c r="M150" i="15" s="1"/>
  <c r="K150" i="15"/>
  <c r="J150" i="15" s="1"/>
  <c r="G150" i="15"/>
  <c r="H150" i="15" s="1"/>
  <c r="F150" i="15"/>
  <c r="E150" i="15" s="1"/>
  <c r="C150" i="15"/>
  <c r="N149" i="15"/>
  <c r="L149" i="15"/>
  <c r="K149" i="15"/>
  <c r="J149" i="15"/>
  <c r="G149" i="15"/>
  <c r="F149" i="15"/>
  <c r="E149" i="15" s="1"/>
  <c r="C149" i="15"/>
  <c r="N148" i="15"/>
  <c r="L148" i="15"/>
  <c r="M148" i="15" s="1"/>
  <c r="K148" i="15"/>
  <c r="J148" i="15" s="1"/>
  <c r="G148" i="15"/>
  <c r="H148" i="15" s="1"/>
  <c r="F148" i="15"/>
  <c r="E148" i="15" s="1"/>
  <c r="C148" i="15"/>
  <c r="N147" i="15"/>
  <c r="L147" i="15"/>
  <c r="K147" i="15"/>
  <c r="J147" i="15" s="1"/>
  <c r="G147" i="15"/>
  <c r="F147" i="15"/>
  <c r="H147" i="15" s="1"/>
  <c r="C147" i="15"/>
  <c r="N146" i="15"/>
  <c r="L146" i="15"/>
  <c r="M146" i="15" s="1"/>
  <c r="K146" i="15"/>
  <c r="J146" i="15" s="1"/>
  <c r="G146" i="15"/>
  <c r="H146" i="15" s="1"/>
  <c r="F146" i="15"/>
  <c r="E146" i="15" s="1"/>
  <c r="C146" i="15"/>
  <c r="N145" i="15"/>
  <c r="L145" i="15"/>
  <c r="K145" i="15"/>
  <c r="J145" i="15"/>
  <c r="G145" i="15"/>
  <c r="F145" i="15"/>
  <c r="E145" i="15" s="1"/>
  <c r="C145" i="15"/>
  <c r="N144" i="15"/>
  <c r="L144" i="15"/>
  <c r="M144" i="15" s="1"/>
  <c r="K144" i="15"/>
  <c r="J144" i="15" s="1"/>
  <c r="G144" i="15"/>
  <c r="H144" i="15" s="1"/>
  <c r="F144" i="15"/>
  <c r="E144" i="15" s="1"/>
  <c r="C144" i="15"/>
  <c r="N143" i="15"/>
  <c r="L143" i="15"/>
  <c r="K143" i="15"/>
  <c r="J143" i="15"/>
  <c r="G143" i="15"/>
  <c r="F143" i="15"/>
  <c r="C143" i="15"/>
  <c r="N142" i="15"/>
  <c r="L142" i="15"/>
  <c r="K142" i="15"/>
  <c r="J142" i="15" s="1"/>
  <c r="G142" i="15"/>
  <c r="F142" i="15"/>
  <c r="E142" i="15" s="1"/>
  <c r="C142" i="15"/>
  <c r="N141" i="15"/>
  <c r="L141" i="15"/>
  <c r="K141" i="15"/>
  <c r="G141" i="15"/>
  <c r="F141" i="15"/>
  <c r="E141" i="15"/>
  <c r="C141" i="15"/>
  <c r="N140" i="15"/>
  <c r="L140" i="15"/>
  <c r="K140" i="15"/>
  <c r="J140" i="15" s="1"/>
  <c r="G140" i="15"/>
  <c r="H140" i="15" s="1"/>
  <c r="F140" i="15"/>
  <c r="E140" i="15" s="1"/>
  <c r="C140" i="15"/>
  <c r="N139" i="15"/>
  <c r="L139" i="15"/>
  <c r="K139" i="15"/>
  <c r="J139" i="15" s="1"/>
  <c r="G139" i="15"/>
  <c r="F139" i="15"/>
  <c r="E139" i="15" s="1"/>
  <c r="C139" i="15"/>
  <c r="N138" i="15"/>
  <c r="L138" i="15"/>
  <c r="M138" i="15" s="1"/>
  <c r="K138" i="15"/>
  <c r="J138" i="15" s="1"/>
  <c r="G138" i="15"/>
  <c r="F138" i="15"/>
  <c r="E138" i="15" s="1"/>
  <c r="C138" i="15"/>
  <c r="N137" i="15"/>
  <c r="L137" i="15"/>
  <c r="K137" i="15"/>
  <c r="G137" i="15"/>
  <c r="F137" i="15"/>
  <c r="E137" i="15"/>
  <c r="C137" i="15"/>
  <c r="N136" i="15"/>
  <c r="L136" i="15"/>
  <c r="K136" i="15"/>
  <c r="J136" i="15" s="1"/>
  <c r="G136" i="15"/>
  <c r="H136" i="15" s="1"/>
  <c r="F136" i="15"/>
  <c r="E136" i="15" s="1"/>
  <c r="C136" i="15"/>
  <c r="N135" i="15"/>
  <c r="L135" i="15"/>
  <c r="K135" i="15"/>
  <c r="J135" i="15" s="1"/>
  <c r="G135" i="15"/>
  <c r="F135" i="15"/>
  <c r="E135" i="15" s="1"/>
  <c r="C135" i="15"/>
  <c r="N134" i="15"/>
  <c r="L134" i="15"/>
  <c r="M134" i="15" s="1"/>
  <c r="K134" i="15"/>
  <c r="J134" i="15" s="1"/>
  <c r="G134" i="15"/>
  <c r="F134" i="15"/>
  <c r="E134" i="15" s="1"/>
  <c r="C134" i="15"/>
  <c r="N133" i="15"/>
  <c r="L133" i="15"/>
  <c r="K133" i="15"/>
  <c r="G133" i="15"/>
  <c r="F133" i="15"/>
  <c r="E133" i="15"/>
  <c r="C133" i="15"/>
  <c r="N132" i="15"/>
  <c r="L132" i="15"/>
  <c r="M132" i="15" s="1"/>
  <c r="K132" i="15"/>
  <c r="J132" i="15" s="1"/>
  <c r="G132" i="15"/>
  <c r="H132" i="15" s="1"/>
  <c r="F132" i="15"/>
  <c r="E132" i="15" s="1"/>
  <c r="C132" i="15"/>
  <c r="N131" i="15"/>
  <c r="L131" i="15"/>
  <c r="K131" i="15"/>
  <c r="G131" i="15"/>
  <c r="F131" i="15"/>
  <c r="C131" i="15"/>
  <c r="N130" i="15"/>
  <c r="L130" i="15"/>
  <c r="M130" i="15" s="1"/>
  <c r="K130" i="15"/>
  <c r="J130" i="15" s="1"/>
  <c r="G130" i="15"/>
  <c r="H130" i="15" s="1"/>
  <c r="F130" i="15"/>
  <c r="E130" i="15" s="1"/>
  <c r="C130" i="15"/>
  <c r="N129" i="15"/>
  <c r="L129" i="15"/>
  <c r="K129" i="15"/>
  <c r="G129" i="15"/>
  <c r="F129" i="15"/>
  <c r="C129" i="15"/>
  <c r="N128" i="15"/>
  <c r="L128" i="15"/>
  <c r="M128" i="15" s="1"/>
  <c r="K128" i="15"/>
  <c r="J128" i="15" s="1"/>
  <c r="G128" i="15"/>
  <c r="F128" i="15"/>
  <c r="E128" i="15" s="1"/>
  <c r="C128" i="15"/>
  <c r="N127" i="15"/>
  <c r="L127" i="15"/>
  <c r="K127" i="15"/>
  <c r="G127" i="15"/>
  <c r="F127" i="15"/>
  <c r="E127" i="15"/>
  <c r="C127" i="15"/>
  <c r="N126" i="15"/>
  <c r="L126" i="15"/>
  <c r="K126" i="15"/>
  <c r="J126" i="15" s="1"/>
  <c r="G126" i="15"/>
  <c r="F126" i="15"/>
  <c r="E126" i="15" s="1"/>
  <c r="C126" i="15"/>
  <c r="N125" i="15"/>
  <c r="L125" i="15"/>
  <c r="K125" i="15"/>
  <c r="J125" i="15" s="1"/>
  <c r="G125" i="15"/>
  <c r="F125" i="15"/>
  <c r="C125" i="15"/>
  <c r="N124" i="15"/>
  <c r="L124" i="15"/>
  <c r="M124" i="15" s="1"/>
  <c r="K124" i="15"/>
  <c r="J124" i="15" s="1"/>
  <c r="G124" i="15"/>
  <c r="F124" i="15"/>
  <c r="E124" i="15" s="1"/>
  <c r="C124" i="15"/>
  <c r="N123" i="15"/>
  <c r="L123" i="15"/>
  <c r="K123" i="15"/>
  <c r="M123" i="15" s="1"/>
  <c r="G123" i="15"/>
  <c r="F123" i="15"/>
  <c r="E123" i="15"/>
  <c r="C123" i="15"/>
  <c r="N122" i="15"/>
  <c r="L122" i="15"/>
  <c r="K122" i="15"/>
  <c r="J122" i="15" s="1"/>
  <c r="G122" i="15"/>
  <c r="F122" i="15"/>
  <c r="E122" i="15" s="1"/>
  <c r="C122" i="15"/>
  <c r="N121" i="15"/>
  <c r="L121" i="15"/>
  <c r="K121" i="15"/>
  <c r="J121" i="15" s="1"/>
  <c r="G121" i="15"/>
  <c r="F121" i="15"/>
  <c r="C121" i="15"/>
  <c r="N120" i="15"/>
  <c r="L120" i="15"/>
  <c r="M120" i="15" s="1"/>
  <c r="K120" i="15"/>
  <c r="J120" i="15" s="1"/>
  <c r="G120" i="15"/>
  <c r="F120" i="15"/>
  <c r="E120" i="15" s="1"/>
  <c r="C120" i="15"/>
  <c r="N119" i="15"/>
  <c r="L119" i="15"/>
  <c r="M119" i="15" s="1"/>
  <c r="K119" i="15"/>
  <c r="J119" i="15" s="1"/>
  <c r="G119" i="15"/>
  <c r="F119" i="15"/>
  <c r="E119" i="15" s="1"/>
  <c r="C119" i="15"/>
  <c r="N118" i="15"/>
  <c r="L118" i="15"/>
  <c r="M118" i="15" s="1"/>
  <c r="K118" i="15"/>
  <c r="J118" i="15" s="1"/>
  <c r="G118" i="15"/>
  <c r="F118" i="15"/>
  <c r="E118" i="15" s="1"/>
  <c r="C118" i="15"/>
  <c r="N117" i="15"/>
  <c r="L117" i="15"/>
  <c r="M117" i="15" s="1"/>
  <c r="K117" i="15"/>
  <c r="J117" i="15" s="1"/>
  <c r="G117" i="15"/>
  <c r="H117" i="15" s="1"/>
  <c r="F117" i="15"/>
  <c r="E117" i="15" s="1"/>
  <c r="C117" i="15"/>
  <c r="N116" i="15"/>
  <c r="L116" i="15"/>
  <c r="K116" i="15"/>
  <c r="J116" i="15" s="1"/>
  <c r="G116" i="15"/>
  <c r="F116" i="15"/>
  <c r="E116" i="15" s="1"/>
  <c r="C116" i="15"/>
  <c r="N115" i="15"/>
  <c r="L115" i="15"/>
  <c r="M115" i="15" s="1"/>
  <c r="K115" i="15"/>
  <c r="J115" i="15"/>
  <c r="G115" i="15"/>
  <c r="H115" i="15" s="1"/>
  <c r="F115" i="15"/>
  <c r="E115" i="15"/>
  <c r="C115" i="15"/>
  <c r="N114" i="15"/>
  <c r="L114" i="15"/>
  <c r="K114" i="15"/>
  <c r="J114" i="15" s="1"/>
  <c r="G114" i="15"/>
  <c r="F114" i="15"/>
  <c r="E114" i="15" s="1"/>
  <c r="C114" i="15"/>
  <c r="N113" i="15"/>
  <c r="L113" i="15"/>
  <c r="M113" i="15" s="1"/>
  <c r="K113" i="15"/>
  <c r="J113" i="15" s="1"/>
  <c r="G113" i="15"/>
  <c r="H113" i="15" s="1"/>
  <c r="F113" i="15"/>
  <c r="E113" i="15" s="1"/>
  <c r="C113" i="15"/>
  <c r="P112" i="15"/>
  <c r="O112" i="15" s="1"/>
  <c r="N112" i="15"/>
  <c r="L112" i="15"/>
  <c r="K112" i="15"/>
  <c r="J112" i="15" s="1"/>
  <c r="G112" i="15"/>
  <c r="H112" i="15" s="1"/>
  <c r="F112" i="15"/>
  <c r="E112" i="15" s="1"/>
  <c r="C112" i="15"/>
  <c r="N111" i="15"/>
  <c r="L111" i="15"/>
  <c r="M111" i="15" s="1"/>
  <c r="K111" i="15"/>
  <c r="J111" i="15" s="1"/>
  <c r="G111" i="15"/>
  <c r="H111" i="15" s="1"/>
  <c r="F111" i="15"/>
  <c r="E111" i="15" s="1"/>
  <c r="C111" i="15"/>
  <c r="N110" i="15"/>
  <c r="L110" i="15"/>
  <c r="K110" i="15"/>
  <c r="J110" i="15" s="1"/>
  <c r="G110" i="15"/>
  <c r="F110" i="15"/>
  <c r="E110" i="15" s="1"/>
  <c r="C110" i="15"/>
  <c r="N109" i="15"/>
  <c r="L109" i="15"/>
  <c r="M109" i="15" s="1"/>
  <c r="K109" i="15"/>
  <c r="J109" i="15"/>
  <c r="G109" i="15"/>
  <c r="H109" i="15" s="1"/>
  <c r="F109" i="15"/>
  <c r="E109" i="15"/>
  <c r="C109" i="15"/>
  <c r="N108" i="15"/>
  <c r="L108" i="15"/>
  <c r="K108" i="15"/>
  <c r="J108" i="15" s="1"/>
  <c r="G108" i="15"/>
  <c r="F108" i="15"/>
  <c r="E108" i="15" s="1"/>
  <c r="C108" i="15"/>
  <c r="N107" i="15"/>
  <c r="Q111" i="15" s="1"/>
  <c r="M107" i="15"/>
  <c r="L107" i="15"/>
  <c r="K107" i="15"/>
  <c r="J107" i="15"/>
  <c r="H107" i="15"/>
  <c r="G107" i="15"/>
  <c r="F107" i="15"/>
  <c r="E107" i="15"/>
  <c r="C107" i="15"/>
  <c r="N106" i="15"/>
  <c r="L106" i="15"/>
  <c r="K106" i="15"/>
  <c r="J106" i="15" s="1"/>
  <c r="G106" i="15"/>
  <c r="F106" i="15"/>
  <c r="E106" i="15" s="1"/>
  <c r="C106" i="15"/>
  <c r="N105" i="15"/>
  <c r="L105" i="15"/>
  <c r="M105" i="15" s="1"/>
  <c r="K105" i="15"/>
  <c r="J105" i="15"/>
  <c r="G105" i="15"/>
  <c r="H105" i="15" s="1"/>
  <c r="F105" i="15"/>
  <c r="E105" i="15"/>
  <c r="C105" i="15"/>
  <c r="N104" i="15"/>
  <c r="L104" i="15"/>
  <c r="K104" i="15"/>
  <c r="J104" i="15" s="1"/>
  <c r="G104" i="15"/>
  <c r="F104" i="15"/>
  <c r="E104" i="15" s="1"/>
  <c r="C104" i="15"/>
  <c r="Q103" i="15"/>
  <c r="N103" i="15"/>
  <c r="L103" i="15"/>
  <c r="M103" i="15" s="1"/>
  <c r="K103" i="15"/>
  <c r="J103" i="15" s="1"/>
  <c r="G103" i="15"/>
  <c r="H103" i="15" s="1"/>
  <c r="F103" i="15"/>
  <c r="E103" i="15" s="1"/>
  <c r="C103" i="15"/>
  <c r="P102" i="15"/>
  <c r="O102" i="15"/>
  <c r="N102" i="15"/>
  <c r="L102" i="15"/>
  <c r="K102" i="15"/>
  <c r="J102" i="15" s="1"/>
  <c r="G102" i="15"/>
  <c r="H102" i="15" s="1"/>
  <c r="F102" i="15"/>
  <c r="E102" i="15" s="1"/>
  <c r="C102" i="15"/>
  <c r="N101" i="15"/>
  <c r="L101" i="15"/>
  <c r="M101" i="15" s="1"/>
  <c r="K101" i="15"/>
  <c r="J101" i="15"/>
  <c r="G101" i="15"/>
  <c r="H101" i="15" s="1"/>
  <c r="F101" i="15"/>
  <c r="E101" i="15"/>
  <c r="C101" i="15"/>
  <c r="N100" i="15"/>
  <c r="L100" i="15"/>
  <c r="K100" i="15"/>
  <c r="J100" i="15" s="1"/>
  <c r="G100" i="15"/>
  <c r="F100" i="15"/>
  <c r="E100" i="15" s="1"/>
  <c r="C100" i="15"/>
  <c r="N99" i="15"/>
  <c r="L99" i="15"/>
  <c r="M99" i="15" s="1"/>
  <c r="K99" i="15"/>
  <c r="J99" i="15" s="1"/>
  <c r="G99" i="15"/>
  <c r="H99" i="15" s="1"/>
  <c r="F99" i="15"/>
  <c r="E99" i="15" s="1"/>
  <c r="C99" i="15"/>
  <c r="N98" i="15"/>
  <c r="Q99" i="15" s="1"/>
  <c r="L98" i="15"/>
  <c r="M98" i="15" s="1"/>
  <c r="K98" i="15"/>
  <c r="J98" i="15" s="1"/>
  <c r="G98" i="15"/>
  <c r="F98" i="15"/>
  <c r="E98" i="15" s="1"/>
  <c r="C98" i="15"/>
  <c r="N97" i="15"/>
  <c r="L97" i="15"/>
  <c r="M97" i="15" s="1"/>
  <c r="K97" i="15"/>
  <c r="J97" i="15"/>
  <c r="G97" i="15"/>
  <c r="H97" i="15" s="1"/>
  <c r="F97" i="15"/>
  <c r="E97" i="15"/>
  <c r="C97" i="15"/>
  <c r="N96" i="15"/>
  <c r="L96" i="15"/>
  <c r="K96" i="15"/>
  <c r="J96" i="15" s="1"/>
  <c r="G96" i="15"/>
  <c r="F96" i="15"/>
  <c r="E96" i="15" s="1"/>
  <c r="C96" i="15"/>
  <c r="N95" i="15"/>
  <c r="M95" i="15"/>
  <c r="L95" i="15"/>
  <c r="K95" i="15"/>
  <c r="J95" i="15"/>
  <c r="H95" i="15"/>
  <c r="G95" i="15"/>
  <c r="F95" i="15"/>
  <c r="E95" i="15"/>
  <c r="C95" i="15"/>
  <c r="N94" i="15"/>
  <c r="L94" i="15"/>
  <c r="K94" i="15"/>
  <c r="J94" i="15" s="1"/>
  <c r="G94" i="15"/>
  <c r="H94" i="15" s="1"/>
  <c r="F94" i="15"/>
  <c r="E94" i="15" s="1"/>
  <c r="C94" i="15"/>
  <c r="N93" i="15"/>
  <c r="L93" i="15"/>
  <c r="M93" i="15" s="1"/>
  <c r="K93" i="15"/>
  <c r="J93" i="15"/>
  <c r="G93" i="15"/>
  <c r="H93" i="15" s="1"/>
  <c r="F93" i="15"/>
  <c r="E93" i="15"/>
  <c r="C93" i="15"/>
  <c r="N92" i="15"/>
  <c r="L92" i="15"/>
  <c r="K92" i="15"/>
  <c r="J92" i="15" s="1"/>
  <c r="G92" i="15"/>
  <c r="F92" i="15"/>
  <c r="E92" i="15" s="1"/>
  <c r="C92" i="15"/>
  <c r="N91" i="15"/>
  <c r="M91" i="15"/>
  <c r="L91" i="15"/>
  <c r="K91" i="15"/>
  <c r="J91" i="15"/>
  <c r="H91" i="15"/>
  <c r="G91" i="15"/>
  <c r="F91" i="15"/>
  <c r="E91" i="15"/>
  <c r="C91" i="15"/>
  <c r="N90" i="15"/>
  <c r="L90" i="15"/>
  <c r="K90" i="15"/>
  <c r="J90" i="15" s="1"/>
  <c r="G90" i="15"/>
  <c r="H90" i="15" s="1"/>
  <c r="F90" i="15"/>
  <c r="E90" i="15" s="1"/>
  <c r="C90" i="15"/>
  <c r="N89" i="15"/>
  <c r="L89" i="15"/>
  <c r="M89" i="15" s="1"/>
  <c r="K89" i="15"/>
  <c r="J89" i="15"/>
  <c r="G89" i="15"/>
  <c r="H89" i="15" s="1"/>
  <c r="F89" i="15"/>
  <c r="E89" i="15"/>
  <c r="C89" i="15"/>
  <c r="N88" i="15"/>
  <c r="L88" i="15"/>
  <c r="K88" i="15"/>
  <c r="J88" i="15" s="1"/>
  <c r="G88" i="15"/>
  <c r="F88" i="15"/>
  <c r="E88" i="15" s="1"/>
  <c r="C88" i="15"/>
  <c r="Q87" i="15"/>
  <c r="N87" i="15"/>
  <c r="Q91" i="15" s="1"/>
  <c r="L87" i="15"/>
  <c r="M87" i="15" s="1"/>
  <c r="K87" i="15"/>
  <c r="J87" i="15" s="1"/>
  <c r="G87" i="15"/>
  <c r="H87" i="15" s="1"/>
  <c r="F87" i="15"/>
  <c r="E87" i="15" s="1"/>
  <c r="C87" i="15"/>
  <c r="N86" i="15"/>
  <c r="L86" i="15"/>
  <c r="K86" i="15"/>
  <c r="J86" i="15" s="1"/>
  <c r="G86" i="15"/>
  <c r="F86" i="15"/>
  <c r="E86" i="15" s="1"/>
  <c r="C86" i="15"/>
  <c r="N85" i="15"/>
  <c r="L85" i="15"/>
  <c r="M85" i="15" s="1"/>
  <c r="K85" i="15"/>
  <c r="J85" i="15"/>
  <c r="G85" i="15"/>
  <c r="H85" i="15" s="1"/>
  <c r="F85" i="15"/>
  <c r="E85" i="15"/>
  <c r="C85" i="15"/>
  <c r="N84" i="15"/>
  <c r="L84" i="15"/>
  <c r="K84" i="15"/>
  <c r="J84" i="15" s="1"/>
  <c r="G84" i="15"/>
  <c r="F84" i="15"/>
  <c r="E84" i="15" s="1"/>
  <c r="C84" i="15"/>
  <c r="N83" i="15"/>
  <c r="M83" i="15"/>
  <c r="L83" i="15"/>
  <c r="K83" i="15"/>
  <c r="J83" i="15" s="1"/>
  <c r="G83" i="15"/>
  <c r="H83" i="15" s="1"/>
  <c r="F83" i="15"/>
  <c r="E83" i="15" s="1"/>
  <c r="C83" i="15"/>
  <c r="P82" i="15"/>
  <c r="N82" i="15"/>
  <c r="L82" i="15"/>
  <c r="K82" i="15"/>
  <c r="J82" i="15" s="1"/>
  <c r="G82" i="15"/>
  <c r="F82" i="15"/>
  <c r="E82" i="15" s="1"/>
  <c r="C82" i="15"/>
  <c r="N81" i="15"/>
  <c r="L81" i="15"/>
  <c r="M81" i="15" s="1"/>
  <c r="K81" i="15"/>
  <c r="J81" i="15" s="1"/>
  <c r="G81" i="15"/>
  <c r="H81" i="15" s="1"/>
  <c r="F81" i="15"/>
  <c r="E81" i="15" s="1"/>
  <c r="C81" i="15"/>
  <c r="N80" i="15"/>
  <c r="L80" i="15"/>
  <c r="K80" i="15"/>
  <c r="G80" i="15"/>
  <c r="F80" i="15"/>
  <c r="C80" i="15"/>
  <c r="N79" i="15"/>
  <c r="L79" i="15"/>
  <c r="M79" i="15" s="1"/>
  <c r="K79" i="15"/>
  <c r="J79" i="15" s="1"/>
  <c r="H79" i="15"/>
  <c r="G79" i="15"/>
  <c r="F79" i="15"/>
  <c r="E79" i="15" s="1"/>
  <c r="C79" i="15"/>
  <c r="N78" i="15"/>
  <c r="L78" i="15"/>
  <c r="K78" i="15"/>
  <c r="G78" i="15"/>
  <c r="F78" i="15"/>
  <c r="C78" i="15"/>
  <c r="Q77" i="15"/>
  <c r="N77" i="15"/>
  <c r="L77" i="15"/>
  <c r="M77" i="15" s="1"/>
  <c r="K77" i="15"/>
  <c r="J77" i="15" s="1"/>
  <c r="H77" i="15"/>
  <c r="G77" i="15"/>
  <c r="F77" i="15"/>
  <c r="E77" i="15" s="1"/>
  <c r="C77" i="15"/>
  <c r="N76" i="15"/>
  <c r="L76" i="15"/>
  <c r="K76" i="15"/>
  <c r="G76" i="15"/>
  <c r="F76" i="15"/>
  <c r="C76" i="15"/>
  <c r="N75" i="15"/>
  <c r="L75" i="15"/>
  <c r="M75" i="15" s="1"/>
  <c r="K75" i="15"/>
  <c r="J75" i="15" s="1"/>
  <c r="G75" i="15"/>
  <c r="F75" i="15"/>
  <c r="E75" i="15" s="1"/>
  <c r="C75" i="15"/>
  <c r="N74" i="15"/>
  <c r="L74" i="15"/>
  <c r="K74" i="15"/>
  <c r="G74" i="15"/>
  <c r="F74" i="15"/>
  <c r="C74" i="15"/>
  <c r="N73" i="15"/>
  <c r="L73" i="15"/>
  <c r="M73" i="15" s="1"/>
  <c r="K73" i="15"/>
  <c r="J73" i="15" s="1"/>
  <c r="G73" i="15"/>
  <c r="F73" i="15"/>
  <c r="E73" i="15" s="1"/>
  <c r="C73" i="15"/>
  <c r="N72" i="15"/>
  <c r="Q76" i="15" s="1"/>
  <c r="L72" i="15"/>
  <c r="K72" i="15"/>
  <c r="G72" i="15"/>
  <c r="F72" i="15"/>
  <c r="C72" i="15"/>
  <c r="N71" i="15"/>
  <c r="M71" i="15"/>
  <c r="L71" i="15"/>
  <c r="K71" i="15"/>
  <c r="J71" i="15" s="1"/>
  <c r="G71" i="15"/>
  <c r="H71" i="15" s="1"/>
  <c r="F71" i="15"/>
  <c r="E71" i="15" s="1"/>
  <c r="C71" i="15"/>
  <c r="N70" i="15"/>
  <c r="L70" i="15"/>
  <c r="K70" i="15"/>
  <c r="G70" i="15"/>
  <c r="F70" i="15"/>
  <c r="C70" i="15"/>
  <c r="N69" i="15"/>
  <c r="M69" i="15"/>
  <c r="L69" i="15"/>
  <c r="K69" i="15"/>
  <c r="J69" i="15" s="1"/>
  <c r="G69" i="15"/>
  <c r="H69" i="15" s="1"/>
  <c r="F69" i="15"/>
  <c r="E69" i="15" s="1"/>
  <c r="C69" i="15"/>
  <c r="N68" i="15"/>
  <c r="L68" i="15"/>
  <c r="K68" i="15"/>
  <c r="G68" i="15"/>
  <c r="F68" i="15"/>
  <c r="C68" i="15"/>
  <c r="N67" i="15"/>
  <c r="M67" i="15"/>
  <c r="L67" i="15"/>
  <c r="K67" i="15"/>
  <c r="J67" i="15" s="1"/>
  <c r="G67" i="15"/>
  <c r="H67" i="15" s="1"/>
  <c r="F67" i="15"/>
  <c r="E67" i="15" s="1"/>
  <c r="C67" i="15"/>
  <c r="N66" i="15"/>
  <c r="M66" i="15"/>
  <c r="L66" i="15"/>
  <c r="K66" i="15"/>
  <c r="J66" i="15" s="1"/>
  <c r="G66" i="15"/>
  <c r="F66" i="15"/>
  <c r="E66" i="15" s="1"/>
  <c r="C66" i="15"/>
  <c r="N65" i="15"/>
  <c r="L65" i="15"/>
  <c r="K65" i="15"/>
  <c r="J65" i="15" s="1"/>
  <c r="G65" i="15"/>
  <c r="H65" i="15" s="1"/>
  <c r="F65" i="15"/>
  <c r="E65" i="15" s="1"/>
  <c r="C65" i="15"/>
  <c r="N64" i="15"/>
  <c r="M64" i="15"/>
  <c r="L64" i="15"/>
  <c r="K64" i="15"/>
  <c r="J64" i="15" s="1"/>
  <c r="G64" i="15"/>
  <c r="F64" i="15"/>
  <c r="E64" i="15" s="1"/>
  <c r="C64" i="15"/>
  <c r="N63" i="15"/>
  <c r="L63" i="15"/>
  <c r="K63" i="15"/>
  <c r="J63" i="15" s="1"/>
  <c r="G63" i="15"/>
  <c r="H63" i="15" s="1"/>
  <c r="F63" i="15"/>
  <c r="E63" i="15" s="1"/>
  <c r="C63" i="15"/>
  <c r="N62" i="15"/>
  <c r="Q66" i="15" s="1"/>
  <c r="L62" i="15"/>
  <c r="M62" i="15" s="1"/>
  <c r="K62" i="15"/>
  <c r="J62" i="15" s="1"/>
  <c r="H62" i="15"/>
  <c r="G62" i="15"/>
  <c r="F62" i="15"/>
  <c r="E62" i="15" s="1"/>
  <c r="C62" i="15"/>
  <c r="N61" i="15"/>
  <c r="L61" i="15"/>
  <c r="K61" i="15"/>
  <c r="J61" i="15" s="1"/>
  <c r="G61" i="15"/>
  <c r="F61" i="15"/>
  <c r="E61" i="15" s="1"/>
  <c r="C61" i="15"/>
  <c r="N60" i="15"/>
  <c r="M60" i="15"/>
  <c r="L60" i="15"/>
  <c r="K60" i="15"/>
  <c r="J60" i="15" s="1"/>
  <c r="G60" i="15"/>
  <c r="H60" i="15" s="1"/>
  <c r="F60" i="15"/>
  <c r="E60" i="15" s="1"/>
  <c r="C60" i="15"/>
  <c r="N59" i="15"/>
  <c r="L59" i="15"/>
  <c r="K59" i="15"/>
  <c r="J59" i="15" s="1"/>
  <c r="G59" i="15"/>
  <c r="F59" i="15"/>
  <c r="E59" i="15" s="1"/>
  <c r="C59" i="15"/>
  <c r="N58" i="15"/>
  <c r="L58" i="15"/>
  <c r="K58" i="15"/>
  <c r="J58" i="15" s="1"/>
  <c r="H58" i="15"/>
  <c r="G58" i="15"/>
  <c r="F58" i="15"/>
  <c r="E58" i="15" s="1"/>
  <c r="C58" i="15"/>
  <c r="Q57" i="15"/>
  <c r="N57" i="15"/>
  <c r="L57" i="15"/>
  <c r="M57" i="15" s="1"/>
  <c r="K57" i="15"/>
  <c r="J57" i="15" s="1"/>
  <c r="G57" i="15"/>
  <c r="H57" i="15" s="1"/>
  <c r="F57" i="15"/>
  <c r="E57" i="15" s="1"/>
  <c r="C57" i="15"/>
  <c r="N56" i="15"/>
  <c r="L56" i="15"/>
  <c r="M56" i="15" s="1"/>
  <c r="K56" i="15"/>
  <c r="J56" i="15" s="1"/>
  <c r="G56" i="15"/>
  <c r="H56" i="15" s="1"/>
  <c r="F56" i="15"/>
  <c r="E56" i="15" s="1"/>
  <c r="C56" i="15"/>
  <c r="N55" i="15"/>
  <c r="L55" i="15"/>
  <c r="M55" i="15" s="1"/>
  <c r="K55" i="15"/>
  <c r="J55" i="15" s="1"/>
  <c r="G55" i="15"/>
  <c r="H55" i="15" s="1"/>
  <c r="F55" i="15"/>
  <c r="E55" i="15" s="1"/>
  <c r="C55" i="15"/>
  <c r="N54" i="15"/>
  <c r="L54" i="15"/>
  <c r="M54" i="15" s="1"/>
  <c r="K54" i="15"/>
  <c r="J54" i="15" s="1"/>
  <c r="G54" i="15"/>
  <c r="H54" i="15" s="1"/>
  <c r="F54" i="15"/>
  <c r="E54" i="15" s="1"/>
  <c r="C54" i="15"/>
  <c r="N53" i="15"/>
  <c r="L53" i="15"/>
  <c r="M53" i="15" s="1"/>
  <c r="K53" i="15"/>
  <c r="J53" i="15"/>
  <c r="G53" i="15"/>
  <c r="H53" i="15" s="1"/>
  <c r="F53" i="15"/>
  <c r="E53" i="15"/>
  <c r="C53" i="15"/>
  <c r="N52" i="15"/>
  <c r="M52" i="15"/>
  <c r="L52" i="15"/>
  <c r="K52" i="15"/>
  <c r="J52" i="15" s="1"/>
  <c r="G52" i="15"/>
  <c r="F52" i="15"/>
  <c r="E52" i="15" s="1"/>
  <c r="C52" i="15"/>
  <c r="N51" i="15"/>
  <c r="M51" i="15"/>
  <c r="L51" i="15"/>
  <c r="K51" i="15"/>
  <c r="J51" i="15" s="1"/>
  <c r="H51" i="15"/>
  <c r="G51" i="15"/>
  <c r="F51" i="15"/>
  <c r="E51" i="15" s="1"/>
  <c r="C51" i="15"/>
  <c r="N50" i="15"/>
  <c r="L50" i="15"/>
  <c r="M50" i="15" s="1"/>
  <c r="K50" i="15"/>
  <c r="J50" i="15" s="1"/>
  <c r="G50" i="15"/>
  <c r="H50" i="15" s="1"/>
  <c r="F50" i="15"/>
  <c r="E50" i="15" s="1"/>
  <c r="C50" i="15"/>
  <c r="N49" i="15"/>
  <c r="L49" i="15"/>
  <c r="M49" i="15" s="1"/>
  <c r="K49" i="15"/>
  <c r="J49" i="15" s="1"/>
  <c r="G49" i="15"/>
  <c r="H49" i="15" s="1"/>
  <c r="F49" i="15"/>
  <c r="E49" i="15" s="1"/>
  <c r="C49" i="15"/>
  <c r="Q48" i="15"/>
  <c r="N48" i="15"/>
  <c r="L48" i="15"/>
  <c r="M48" i="15" s="1"/>
  <c r="K48" i="15"/>
  <c r="J48" i="15" s="1"/>
  <c r="G48" i="15"/>
  <c r="H48" i="15" s="1"/>
  <c r="F48" i="15"/>
  <c r="E48" i="15" s="1"/>
  <c r="C48" i="15"/>
  <c r="Q47" i="15"/>
  <c r="N47" i="15"/>
  <c r="Q51" i="15" s="1"/>
  <c r="L47" i="15"/>
  <c r="M47" i="15" s="1"/>
  <c r="K47" i="15"/>
  <c r="J47" i="15" s="1"/>
  <c r="G47" i="15"/>
  <c r="H47" i="15" s="1"/>
  <c r="F47" i="15"/>
  <c r="E47" i="15" s="1"/>
  <c r="C47" i="15"/>
  <c r="N46" i="15"/>
  <c r="L46" i="15"/>
  <c r="M46" i="15" s="1"/>
  <c r="K46" i="15"/>
  <c r="J46" i="15" s="1"/>
  <c r="H46" i="15"/>
  <c r="G46" i="15"/>
  <c r="F46" i="15"/>
  <c r="E46" i="15" s="1"/>
  <c r="C46" i="15"/>
  <c r="N45" i="15"/>
  <c r="L45" i="15"/>
  <c r="K45" i="15"/>
  <c r="J45" i="15" s="1"/>
  <c r="G45" i="15"/>
  <c r="F45" i="15"/>
  <c r="E45" i="15" s="1"/>
  <c r="C45" i="15"/>
  <c r="Q44" i="15"/>
  <c r="N44" i="15"/>
  <c r="L44" i="15"/>
  <c r="M44" i="15" s="1"/>
  <c r="K44" i="15"/>
  <c r="J44" i="15" s="1"/>
  <c r="H44" i="15"/>
  <c r="G44" i="15"/>
  <c r="F44" i="15"/>
  <c r="E44" i="15" s="1"/>
  <c r="C44" i="15"/>
  <c r="N43" i="15"/>
  <c r="L43" i="15"/>
  <c r="K43" i="15"/>
  <c r="J43" i="15" s="1"/>
  <c r="G43" i="15"/>
  <c r="F43" i="15"/>
  <c r="E43" i="15" s="1"/>
  <c r="C43" i="15"/>
  <c r="Q42" i="15"/>
  <c r="N42" i="15"/>
  <c r="L42" i="15"/>
  <c r="M42" i="15" s="1"/>
  <c r="K42" i="15"/>
  <c r="J42" i="15" s="1"/>
  <c r="G42" i="15"/>
  <c r="F42" i="15"/>
  <c r="E42" i="15" s="1"/>
  <c r="C42" i="15"/>
  <c r="N41" i="15"/>
  <c r="L41" i="15"/>
  <c r="K41" i="15"/>
  <c r="J41" i="15" s="1"/>
  <c r="G41" i="15"/>
  <c r="F41" i="15"/>
  <c r="E41" i="15" s="1"/>
  <c r="C41" i="15"/>
  <c r="N40" i="15"/>
  <c r="L40" i="15"/>
  <c r="M40" i="15" s="1"/>
  <c r="K40" i="15"/>
  <c r="J40" i="15" s="1"/>
  <c r="G40" i="15"/>
  <c r="F40" i="15"/>
  <c r="E40" i="15" s="1"/>
  <c r="C40" i="15"/>
  <c r="N39" i="15"/>
  <c r="L39" i="15"/>
  <c r="K39" i="15"/>
  <c r="J39" i="15" s="1"/>
  <c r="G39" i="15"/>
  <c r="F39" i="15"/>
  <c r="E39" i="15" s="1"/>
  <c r="C39" i="15"/>
  <c r="N38" i="15"/>
  <c r="L38" i="15"/>
  <c r="M38" i="15" s="1"/>
  <c r="K38" i="15"/>
  <c r="J38" i="15" s="1"/>
  <c r="G38" i="15"/>
  <c r="F38" i="15"/>
  <c r="E38" i="15" s="1"/>
  <c r="C38" i="15"/>
  <c r="N37" i="15"/>
  <c r="Q41" i="15" s="1"/>
  <c r="L37" i="15"/>
  <c r="K37" i="15"/>
  <c r="J37" i="15" s="1"/>
  <c r="G37" i="15"/>
  <c r="F37" i="15"/>
  <c r="E37" i="15" s="1"/>
  <c r="C37" i="15"/>
  <c r="N36" i="15"/>
  <c r="M36" i="15"/>
  <c r="L36" i="15"/>
  <c r="K36" i="15"/>
  <c r="J36" i="15" s="1"/>
  <c r="G36" i="15"/>
  <c r="H36" i="15" s="1"/>
  <c r="F36" i="15"/>
  <c r="E36" i="15" s="1"/>
  <c r="C36" i="15"/>
  <c r="N35" i="15"/>
  <c r="L35" i="15"/>
  <c r="K35" i="15"/>
  <c r="J35" i="15" s="1"/>
  <c r="G35" i="15"/>
  <c r="F35" i="15"/>
  <c r="E35" i="15" s="1"/>
  <c r="C35" i="15"/>
  <c r="N34" i="15"/>
  <c r="M34" i="15"/>
  <c r="L34" i="15"/>
  <c r="K34" i="15"/>
  <c r="J34" i="15" s="1"/>
  <c r="G34" i="15"/>
  <c r="H34" i="15" s="1"/>
  <c r="F34" i="15"/>
  <c r="E34" i="15" s="1"/>
  <c r="C34" i="15"/>
  <c r="N33" i="15"/>
  <c r="L33" i="15"/>
  <c r="K33" i="15"/>
  <c r="J33" i="15" s="1"/>
  <c r="G33" i="15"/>
  <c r="F33" i="15"/>
  <c r="E33" i="15" s="1"/>
  <c r="C33" i="15"/>
  <c r="N32" i="15"/>
  <c r="M32" i="15"/>
  <c r="L32" i="15"/>
  <c r="K32" i="15"/>
  <c r="J32" i="15" s="1"/>
  <c r="G32" i="15"/>
  <c r="H32" i="15" s="1"/>
  <c r="F32" i="15"/>
  <c r="E32" i="15" s="1"/>
  <c r="C32" i="15"/>
  <c r="N31" i="15"/>
  <c r="L31" i="15"/>
  <c r="K31" i="15"/>
  <c r="J31" i="15" s="1"/>
  <c r="G31" i="15"/>
  <c r="F31" i="15"/>
  <c r="E31" i="15" s="1"/>
  <c r="C31" i="15"/>
  <c r="N30" i="15"/>
  <c r="M30" i="15"/>
  <c r="L30" i="15"/>
  <c r="K30" i="15"/>
  <c r="J30" i="15" s="1"/>
  <c r="G30" i="15"/>
  <c r="H30" i="15" s="1"/>
  <c r="F30" i="15"/>
  <c r="E30" i="15" s="1"/>
  <c r="C30" i="15"/>
  <c r="N29" i="15"/>
  <c r="L29" i="15"/>
  <c r="K29" i="15"/>
  <c r="J29" i="15" s="1"/>
  <c r="G29" i="15"/>
  <c r="F29" i="15"/>
  <c r="E29" i="15" s="1"/>
  <c r="C29" i="15"/>
  <c r="N28" i="15"/>
  <c r="L28" i="15"/>
  <c r="M28" i="15" s="1"/>
  <c r="K28" i="15"/>
  <c r="J28" i="15" s="1"/>
  <c r="G28" i="15"/>
  <c r="H28" i="15" s="1"/>
  <c r="F28" i="15"/>
  <c r="E28" i="15" s="1"/>
  <c r="C28" i="15"/>
  <c r="P27" i="15"/>
  <c r="O27" i="15"/>
  <c r="N27" i="15"/>
  <c r="Q31" i="15" s="1"/>
  <c r="L27" i="15"/>
  <c r="K27" i="15"/>
  <c r="J27" i="15" s="1"/>
  <c r="G27" i="15"/>
  <c r="F27" i="15"/>
  <c r="E27" i="15" s="1"/>
  <c r="C27" i="15"/>
  <c r="N26" i="15"/>
  <c r="L26" i="15"/>
  <c r="M26" i="15" s="1"/>
  <c r="K26" i="15"/>
  <c r="J26" i="15" s="1"/>
  <c r="H26" i="15"/>
  <c r="G26" i="15"/>
  <c r="F26" i="15"/>
  <c r="E26" i="15" s="1"/>
  <c r="C26" i="15"/>
  <c r="N25" i="15"/>
  <c r="L25" i="15"/>
  <c r="K25" i="15"/>
  <c r="J25" i="15" s="1"/>
  <c r="G25" i="15"/>
  <c r="F25" i="15"/>
  <c r="E25" i="15" s="1"/>
  <c r="C25" i="15"/>
  <c r="Q24" i="15"/>
  <c r="N24" i="15"/>
  <c r="L24" i="15"/>
  <c r="M24" i="15" s="1"/>
  <c r="K24" i="15"/>
  <c r="J24" i="15" s="1"/>
  <c r="H24" i="15"/>
  <c r="G24" i="15"/>
  <c r="F24" i="15"/>
  <c r="E24" i="15" s="1"/>
  <c r="C24" i="15"/>
  <c r="N23" i="15"/>
  <c r="L23" i="15"/>
  <c r="K23" i="15"/>
  <c r="J23" i="15" s="1"/>
  <c r="G23" i="15"/>
  <c r="F23" i="15"/>
  <c r="E23" i="15" s="1"/>
  <c r="C23" i="15"/>
  <c r="Q22" i="15"/>
  <c r="N22" i="15"/>
  <c r="L22" i="15"/>
  <c r="M22" i="15" s="1"/>
  <c r="K22" i="15"/>
  <c r="J22" i="15" s="1"/>
  <c r="G22" i="15"/>
  <c r="F22" i="15"/>
  <c r="E22" i="15" s="1"/>
  <c r="C22" i="15"/>
  <c r="N21" i="15"/>
  <c r="L21" i="15"/>
  <c r="K21" i="15"/>
  <c r="J21" i="15" s="1"/>
  <c r="G21" i="15"/>
  <c r="F21" i="15"/>
  <c r="E21" i="15" s="1"/>
  <c r="C21" i="15"/>
  <c r="N20" i="15"/>
  <c r="L20" i="15"/>
  <c r="M20" i="15" s="1"/>
  <c r="K20" i="15"/>
  <c r="J20" i="15" s="1"/>
  <c r="G20" i="15"/>
  <c r="F20" i="15"/>
  <c r="E20" i="15" s="1"/>
  <c r="C20" i="15"/>
  <c r="N19" i="15"/>
  <c r="L19" i="15"/>
  <c r="K19" i="15"/>
  <c r="J19" i="15" s="1"/>
  <c r="G19" i="15"/>
  <c r="F19" i="15"/>
  <c r="E19" i="15" s="1"/>
  <c r="C19" i="15"/>
  <c r="N18" i="15"/>
  <c r="L18" i="15"/>
  <c r="M18" i="15" s="1"/>
  <c r="K18" i="15"/>
  <c r="J18" i="15" s="1"/>
  <c r="G18" i="15"/>
  <c r="F18" i="15"/>
  <c r="E18" i="15" s="1"/>
  <c r="C18" i="15"/>
  <c r="N17" i="15"/>
  <c r="Q20" i="15" s="1"/>
  <c r="L17" i="15"/>
  <c r="K17" i="15"/>
  <c r="J17" i="15" s="1"/>
  <c r="G17" i="15"/>
  <c r="F17" i="15"/>
  <c r="E17" i="15" s="1"/>
  <c r="C17" i="15"/>
  <c r="N16" i="15"/>
  <c r="M16" i="15"/>
  <c r="L16" i="15"/>
  <c r="K16" i="15"/>
  <c r="J16" i="15" s="1"/>
  <c r="G16" i="15"/>
  <c r="H16" i="15" s="1"/>
  <c r="F16" i="15"/>
  <c r="E16" i="15" s="1"/>
  <c r="C16" i="15"/>
  <c r="N15" i="15"/>
  <c r="L15" i="15"/>
  <c r="K15" i="15"/>
  <c r="J15" i="15" s="1"/>
  <c r="G15" i="15"/>
  <c r="F15" i="15"/>
  <c r="E15" i="15" s="1"/>
  <c r="C15" i="15"/>
  <c r="N14" i="15"/>
  <c r="M14" i="15"/>
  <c r="L14" i="15"/>
  <c r="K14" i="15"/>
  <c r="J14" i="15" s="1"/>
  <c r="G14" i="15"/>
  <c r="H14" i="15" s="1"/>
  <c r="F14" i="15"/>
  <c r="E14" i="15" s="1"/>
  <c r="C14" i="15"/>
  <c r="N13" i="15"/>
  <c r="L13" i="15"/>
  <c r="K13" i="15"/>
  <c r="J13" i="15" s="1"/>
  <c r="G13" i="15"/>
  <c r="F13" i="15"/>
  <c r="E13" i="15" s="1"/>
  <c r="C13" i="15"/>
  <c r="N12" i="15"/>
  <c r="M12" i="15"/>
  <c r="L12" i="15"/>
  <c r="K12" i="15"/>
  <c r="J12" i="15" s="1"/>
  <c r="G12" i="15"/>
  <c r="H12" i="15" s="1"/>
  <c r="F12" i="15"/>
  <c r="E12" i="15" s="1"/>
  <c r="C12" i="15"/>
  <c r="N11" i="15"/>
  <c r="L11" i="15"/>
  <c r="K11" i="15"/>
  <c r="J11" i="15" s="1"/>
  <c r="G11" i="15"/>
  <c r="F11" i="15"/>
  <c r="E11" i="15" s="1"/>
  <c r="N10" i="15"/>
  <c r="L10" i="15"/>
  <c r="M10" i="15" s="1"/>
  <c r="K10" i="15"/>
  <c r="J10" i="15"/>
  <c r="G10" i="15"/>
  <c r="H10" i="15" s="1"/>
  <c r="F10" i="15"/>
  <c r="E10" i="15" s="1"/>
  <c r="N9" i="15"/>
  <c r="L9" i="15"/>
  <c r="M9" i="15" s="1"/>
  <c r="K9" i="15"/>
  <c r="J9" i="15" s="1"/>
  <c r="G9" i="15"/>
  <c r="H9" i="15" s="1"/>
  <c r="F9" i="15"/>
  <c r="E9" i="15" s="1"/>
  <c r="N8" i="15"/>
  <c r="L8" i="15"/>
  <c r="K8" i="15"/>
  <c r="J8" i="15"/>
  <c r="G8" i="15"/>
  <c r="F8" i="15"/>
  <c r="E8" i="15"/>
  <c r="N7" i="15"/>
  <c r="L7" i="15"/>
  <c r="K7" i="15"/>
  <c r="J7" i="15" s="1"/>
  <c r="G7" i="15"/>
  <c r="F7" i="15"/>
  <c r="E7" i="15" s="1"/>
  <c r="N6" i="15"/>
  <c r="L6" i="15"/>
  <c r="K6" i="15"/>
  <c r="J6" i="15"/>
  <c r="G6" i="15"/>
  <c r="F6" i="15"/>
  <c r="E6" i="15"/>
  <c r="N5" i="15"/>
  <c r="L5" i="15"/>
  <c r="M5" i="15" s="1"/>
  <c r="K5" i="15"/>
  <c r="J5" i="15" s="1"/>
  <c r="H5" i="15"/>
  <c r="G5" i="15"/>
  <c r="F5" i="15"/>
  <c r="E5" i="15" s="1"/>
  <c r="N4" i="15"/>
  <c r="L4" i="15"/>
  <c r="M4" i="15" s="1"/>
  <c r="K4" i="15"/>
  <c r="J4" i="15"/>
  <c r="G4" i="15"/>
  <c r="F4" i="15"/>
  <c r="E4" i="15" s="1"/>
  <c r="N3" i="15"/>
  <c r="L3" i="15"/>
  <c r="K3" i="15"/>
  <c r="J3" i="15" s="1"/>
  <c r="G3" i="15"/>
  <c r="F3" i="15"/>
  <c r="E3" i="15" s="1"/>
  <c r="N2" i="15"/>
  <c r="P2" i="15" s="1"/>
  <c r="L2" i="15"/>
  <c r="K2" i="15"/>
  <c r="J2" i="15"/>
  <c r="G2" i="15"/>
  <c r="H2" i="15" s="1"/>
  <c r="F2" i="15"/>
  <c r="E2" i="15"/>
  <c r="M5" i="14" l="1"/>
  <c r="K5" i="14"/>
  <c r="K5" i="3"/>
  <c r="M5" i="3"/>
  <c r="M7" i="14"/>
  <c r="K7" i="14"/>
  <c r="K7" i="3"/>
  <c r="M7" i="3"/>
  <c r="Q17" i="15"/>
  <c r="H18" i="15"/>
  <c r="P21" i="15"/>
  <c r="O21" i="15" s="1"/>
  <c r="K18" i="14"/>
  <c r="M18" i="14"/>
  <c r="Q19" i="15"/>
  <c r="H20" i="15"/>
  <c r="M20" i="14"/>
  <c r="K20" i="14"/>
  <c r="Q21" i="15"/>
  <c r="H22" i="15"/>
  <c r="P26" i="15"/>
  <c r="O26" i="15" s="1"/>
  <c r="M22" i="14"/>
  <c r="M16" i="3"/>
  <c r="K16" i="3"/>
  <c r="K22" i="14"/>
  <c r="Q23" i="15"/>
  <c r="M24" i="14"/>
  <c r="K24" i="14"/>
  <c r="Q25" i="15"/>
  <c r="K26" i="14"/>
  <c r="M26" i="14"/>
  <c r="M17" i="3"/>
  <c r="K17" i="3"/>
  <c r="Q37" i="15"/>
  <c r="H38" i="15"/>
  <c r="P39" i="15"/>
  <c r="O39" i="15" s="1"/>
  <c r="M38" i="14"/>
  <c r="K38" i="14"/>
  <c r="Q39" i="15"/>
  <c r="H40" i="15"/>
  <c r="M40" i="14"/>
  <c r="K40" i="14"/>
  <c r="H42" i="15"/>
  <c r="P46" i="15"/>
  <c r="O46" i="15" s="1"/>
  <c r="K42" i="14"/>
  <c r="M42" i="14"/>
  <c r="Q43" i="15"/>
  <c r="M44" i="14"/>
  <c r="K44" i="14"/>
  <c r="Q45" i="15"/>
  <c r="K46" i="14"/>
  <c r="M46" i="14"/>
  <c r="P56" i="15"/>
  <c r="O56" i="15" s="1"/>
  <c r="M53" i="14"/>
  <c r="K53" i="14"/>
  <c r="M54" i="14"/>
  <c r="K54" i="14"/>
  <c r="Q55" i="15"/>
  <c r="Q56" i="15"/>
  <c r="Q72" i="15"/>
  <c r="H73" i="15"/>
  <c r="P76" i="15"/>
  <c r="O76" i="15" s="1"/>
  <c r="M73" i="14"/>
  <c r="K73" i="14"/>
  <c r="Q74" i="15"/>
  <c r="H75" i="15"/>
  <c r="M75" i="14"/>
  <c r="K75" i="14"/>
  <c r="P81" i="15"/>
  <c r="O81" i="15" s="1"/>
  <c r="M77" i="14"/>
  <c r="K77" i="14"/>
  <c r="Q78" i="15"/>
  <c r="M79" i="14"/>
  <c r="K79" i="14"/>
  <c r="Q81" i="15"/>
  <c r="M84" i="14"/>
  <c r="K84" i="14"/>
  <c r="M89" i="14"/>
  <c r="K89" i="14"/>
  <c r="P95" i="15"/>
  <c r="M92" i="14"/>
  <c r="K92" i="14"/>
  <c r="M30" i="3"/>
  <c r="K30" i="3"/>
  <c r="Q96" i="15"/>
  <c r="M93" i="14"/>
  <c r="K93" i="14"/>
  <c r="M96" i="14"/>
  <c r="K96" i="14"/>
  <c r="M101" i="14"/>
  <c r="K101" i="14"/>
  <c r="M105" i="14"/>
  <c r="K105" i="14"/>
  <c r="M108" i="14"/>
  <c r="K108" i="14"/>
  <c r="H121" i="15"/>
  <c r="E121" i="15"/>
  <c r="Q119" i="15"/>
  <c r="M121" i="14"/>
  <c r="K121" i="14"/>
  <c r="M124" i="14"/>
  <c r="K124" i="14"/>
  <c r="M135" i="14"/>
  <c r="K135" i="14"/>
  <c r="M141" i="15"/>
  <c r="J141" i="15"/>
  <c r="Q145" i="15"/>
  <c r="K142" i="14"/>
  <c r="M142" i="14"/>
  <c r="P142" i="15"/>
  <c r="O142" i="15" s="1"/>
  <c r="Q18" i="15"/>
  <c r="Q26" i="15"/>
  <c r="M29" i="14"/>
  <c r="K29" i="14"/>
  <c r="M18" i="3"/>
  <c r="K18" i="3"/>
  <c r="M31" i="14"/>
  <c r="K31" i="14"/>
  <c r="M19" i="3"/>
  <c r="K19" i="3"/>
  <c r="M33" i="14"/>
  <c r="K33" i="14"/>
  <c r="M35" i="14"/>
  <c r="K35" i="14"/>
  <c r="P40" i="15"/>
  <c r="O40" i="15" s="1"/>
  <c r="M37" i="14"/>
  <c r="K37" i="14"/>
  <c r="Q38" i="15"/>
  <c r="Q40" i="15"/>
  <c r="Q46" i="15"/>
  <c r="M51" i="14"/>
  <c r="K51" i="14"/>
  <c r="H52" i="15"/>
  <c r="M52" i="14"/>
  <c r="K52" i="14"/>
  <c r="M24" i="3"/>
  <c r="K24" i="3"/>
  <c r="Q53" i="15"/>
  <c r="Q54" i="15"/>
  <c r="M59" i="14"/>
  <c r="K59" i="14"/>
  <c r="M60" i="14"/>
  <c r="K60" i="14"/>
  <c r="M27" i="3"/>
  <c r="K27" i="3"/>
  <c r="P62" i="15"/>
  <c r="O62" i="15" s="1"/>
  <c r="P66" i="15"/>
  <c r="O66" i="15" s="1"/>
  <c r="M63" i="14"/>
  <c r="K63" i="14"/>
  <c r="M64" i="14"/>
  <c r="K64" i="14"/>
  <c r="M65" i="14"/>
  <c r="K65" i="14"/>
  <c r="K66" i="14"/>
  <c r="M66" i="14"/>
  <c r="M68" i="14"/>
  <c r="K68" i="14"/>
  <c r="M70" i="14"/>
  <c r="M28" i="3"/>
  <c r="K28" i="3"/>
  <c r="K70" i="14"/>
  <c r="P75" i="15"/>
  <c r="O75" i="15" s="1"/>
  <c r="M72" i="14"/>
  <c r="K72" i="14"/>
  <c r="Q73" i="15"/>
  <c r="Q75" i="15"/>
  <c r="R75" i="15" s="1"/>
  <c r="Q79" i="15"/>
  <c r="Q82" i="15"/>
  <c r="R82" i="15" s="1"/>
  <c r="Q86" i="15"/>
  <c r="M83" i="14"/>
  <c r="K83" i="14"/>
  <c r="M86" i="14"/>
  <c r="K86" i="14"/>
  <c r="Q89" i="15"/>
  <c r="M91" i="14"/>
  <c r="K91" i="14"/>
  <c r="Q93" i="15"/>
  <c r="M95" i="14"/>
  <c r="K95" i="14"/>
  <c r="K98" i="14"/>
  <c r="M98" i="14"/>
  <c r="M100" i="15"/>
  <c r="Q101" i="15"/>
  <c r="Q105" i="15"/>
  <c r="P111" i="15"/>
  <c r="R111" i="15" s="1"/>
  <c r="M107" i="14"/>
  <c r="K107" i="14"/>
  <c r="K110" i="14"/>
  <c r="M110" i="14"/>
  <c r="K114" i="14"/>
  <c r="M114" i="14"/>
  <c r="M116" i="14"/>
  <c r="K116" i="14"/>
  <c r="H119" i="15"/>
  <c r="J127" i="15"/>
  <c r="M127" i="15"/>
  <c r="J129" i="15"/>
  <c r="M129" i="15"/>
  <c r="J131" i="15"/>
  <c r="M131" i="15"/>
  <c r="M139" i="14"/>
  <c r="K139" i="14"/>
  <c r="H4" i="15"/>
  <c r="Q9" i="15"/>
  <c r="M4" i="14"/>
  <c r="K4" i="14"/>
  <c r="K4" i="3"/>
  <c r="M4" i="3"/>
  <c r="K10" i="14"/>
  <c r="M10" i="14"/>
  <c r="K10" i="3"/>
  <c r="M10" i="3"/>
  <c r="M13" i="14"/>
  <c r="K13" i="14"/>
  <c r="M12" i="3"/>
  <c r="K12" i="3"/>
  <c r="P20" i="15"/>
  <c r="O20" i="15" s="1"/>
  <c r="M17" i="14"/>
  <c r="K17" i="14"/>
  <c r="K14" i="3"/>
  <c r="M14" i="3"/>
  <c r="M9" i="14"/>
  <c r="K9" i="14"/>
  <c r="K9" i="3"/>
  <c r="M9" i="3"/>
  <c r="M11" i="14"/>
  <c r="K11" i="14"/>
  <c r="M11" i="3"/>
  <c r="K11" i="3"/>
  <c r="P16" i="15"/>
  <c r="O16" i="15" s="1"/>
  <c r="M12" i="14"/>
  <c r="K12" i="14"/>
  <c r="Q13" i="15"/>
  <c r="K14" i="14"/>
  <c r="M14" i="14"/>
  <c r="Q15" i="15"/>
  <c r="M16" i="14"/>
  <c r="K16" i="14"/>
  <c r="M13" i="3"/>
  <c r="K13" i="3"/>
  <c r="Q27" i="15"/>
  <c r="R27" i="15" s="1"/>
  <c r="P29" i="15"/>
  <c r="O29" i="15" s="1"/>
  <c r="M28" i="14"/>
  <c r="K28" i="14"/>
  <c r="Q29" i="15"/>
  <c r="K30" i="14"/>
  <c r="M30" i="14"/>
  <c r="P36" i="15"/>
  <c r="O36" i="15" s="1"/>
  <c r="M32" i="14"/>
  <c r="K32" i="14"/>
  <c r="M20" i="3"/>
  <c r="K20" i="3"/>
  <c r="Q33" i="15"/>
  <c r="K34" i="14"/>
  <c r="K21" i="3"/>
  <c r="M21" i="3"/>
  <c r="M34" i="14"/>
  <c r="Q35" i="15"/>
  <c r="M36" i="14"/>
  <c r="K36" i="14"/>
  <c r="M49" i="14"/>
  <c r="K49" i="14"/>
  <c r="K50" i="14"/>
  <c r="M50" i="14"/>
  <c r="Q52" i="15"/>
  <c r="Q61" i="15"/>
  <c r="M57" i="14"/>
  <c r="K57" i="14"/>
  <c r="M26" i="3"/>
  <c r="K26" i="3"/>
  <c r="M58" i="15"/>
  <c r="Q62" i="15"/>
  <c r="R62" i="15" s="1"/>
  <c r="Q63" i="15"/>
  <c r="Q64" i="15"/>
  <c r="Q65" i="15"/>
  <c r="P71" i="15"/>
  <c r="O71" i="15" s="1"/>
  <c r="M67" i="14"/>
  <c r="K67" i="14"/>
  <c r="Q68" i="15"/>
  <c r="M69" i="14"/>
  <c r="K69" i="14"/>
  <c r="Q70" i="15"/>
  <c r="M71" i="14"/>
  <c r="K71" i="14"/>
  <c r="M29" i="3"/>
  <c r="K29" i="3"/>
  <c r="P85" i="15"/>
  <c r="K82" i="14"/>
  <c r="M82" i="14"/>
  <c r="Q83" i="15"/>
  <c r="M85" i="14"/>
  <c r="K85" i="14"/>
  <c r="M88" i="14"/>
  <c r="K88" i="14"/>
  <c r="P92" i="15"/>
  <c r="O92" i="15" s="1"/>
  <c r="Q95" i="15"/>
  <c r="P101" i="15"/>
  <c r="M97" i="14"/>
  <c r="K97" i="14"/>
  <c r="M32" i="3"/>
  <c r="K32" i="3"/>
  <c r="H98" i="15"/>
  <c r="M100" i="14"/>
  <c r="K100" i="14"/>
  <c r="M33" i="3"/>
  <c r="K33" i="3"/>
  <c r="M102" i="15"/>
  <c r="M104" i="14"/>
  <c r="K104" i="14"/>
  <c r="Q107" i="15"/>
  <c r="M109" i="14"/>
  <c r="K109" i="14"/>
  <c r="P115" i="15"/>
  <c r="M112" i="14"/>
  <c r="K112" i="14"/>
  <c r="Q115" i="15"/>
  <c r="R115" i="15" s="1"/>
  <c r="M113" i="14"/>
  <c r="K113" i="14"/>
  <c r="H116" i="15"/>
  <c r="M118" i="14"/>
  <c r="K118" i="14"/>
  <c r="M120" i="14"/>
  <c r="K120" i="14"/>
  <c r="H125" i="15"/>
  <c r="E125" i="15"/>
  <c r="M125" i="14"/>
  <c r="K125" i="14"/>
  <c r="M133" i="15"/>
  <c r="J133" i="15"/>
  <c r="M134" i="14"/>
  <c r="K134" i="14"/>
  <c r="P132" i="15"/>
  <c r="O132" i="15" s="1"/>
  <c r="H143" i="15"/>
  <c r="E143" i="15"/>
  <c r="P9" i="15"/>
  <c r="O9" i="15" s="1"/>
  <c r="M2" i="3"/>
  <c r="M2" i="14"/>
  <c r="K2" i="3"/>
  <c r="M15" i="14"/>
  <c r="K15" i="14"/>
  <c r="M3" i="14"/>
  <c r="K3" i="14"/>
  <c r="K3" i="3"/>
  <c r="M3" i="3"/>
  <c r="M6" i="15"/>
  <c r="M8" i="15"/>
  <c r="M2" i="15"/>
  <c r="H6" i="15"/>
  <c r="M6" i="14"/>
  <c r="M6" i="3"/>
  <c r="K6" i="3"/>
  <c r="K6" i="14"/>
  <c r="H8" i="15"/>
  <c r="M8" i="14"/>
  <c r="K8" i="14"/>
  <c r="M8" i="3"/>
  <c r="K8" i="3"/>
  <c r="Q12" i="15"/>
  <c r="Q14" i="15"/>
  <c r="Q16" i="15"/>
  <c r="R16" i="15" s="1"/>
  <c r="P17" i="15"/>
  <c r="O17" i="15" s="1"/>
  <c r="M19" i="14"/>
  <c r="K19" i="14"/>
  <c r="M15" i="3"/>
  <c r="K15" i="3"/>
  <c r="M21" i="14"/>
  <c r="K21" i="14"/>
  <c r="M23" i="14"/>
  <c r="K23" i="14"/>
  <c r="M25" i="14"/>
  <c r="K25" i="14"/>
  <c r="P30" i="15"/>
  <c r="O30" i="15" s="1"/>
  <c r="M27" i="14"/>
  <c r="K27" i="14"/>
  <c r="Q28" i="15"/>
  <c r="Q30" i="15"/>
  <c r="Q32" i="15"/>
  <c r="Q34" i="15"/>
  <c r="Q36" i="15"/>
  <c r="R36" i="15" s="1"/>
  <c r="P37" i="15"/>
  <c r="O37" i="15" s="1"/>
  <c r="M39" i="14"/>
  <c r="K39" i="14"/>
  <c r="M22" i="3"/>
  <c r="K22" i="3"/>
  <c r="M41" i="14"/>
  <c r="K41" i="14"/>
  <c r="M23" i="3"/>
  <c r="K23" i="3"/>
  <c r="M43" i="14"/>
  <c r="K43" i="14"/>
  <c r="M45" i="14"/>
  <c r="K45" i="14"/>
  <c r="M47" i="14"/>
  <c r="K47" i="14"/>
  <c r="M48" i="14"/>
  <c r="K48" i="14"/>
  <c r="Q49" i="15"/>
  <c r="Q50" i="15"/>
  <c r="M55" i="14"/>
  <c r="K55" i="14"/>
  <c r="M56" i="14"/>
  <c r="K56" i="14"/>
  <c r="M25" i="3"/>
  <c r="K25" i="3"/>
  <c r="K58" i="14"/>
  <c r="M58" i="14"/>
  <c r="M61" i="14"/>
  <c r="K61" i="14"/>
  <c r="P65" i="15"/>
  <c r="O65" i="15" s="1"/>
  <c r="K62" i="14"/>
  <c r="M62" i="14"/>
  <c r="Q67" i="15"/>
  <c r="Q69" i="15"/>
  <c r="Q71" i="15"/>
  <c r="P72" i="15"/>
  <c r="O72" i="15" s="1"/>
  <c r="K74" i="14"/>
  <c r="M74" i="14"/>
  <c r="M76" i="14"/>
  <c r="K76" i="14"/>
  <c r="K78" i="14"/>
  <c r="M78" i="14"/>
  <c r="M80" i="14"/>
  <c r="K80" i="14"/>
  <c r="M81" i="14"/>
  <c r="K81" i="14"/>
  <c r="O82" i="15"/>
  <c r="Q85" i="15"/>
  <c r="R85" i="15" s="1"/>
  <c r="P91" i="15"/>
  <c r="M87" i="14"/>
  <c r="K87" i="14"/>
  <c r="K90" i="14"/>
  <c r="M90" i="14"/>
  <c r="M92" i="15"/>
  <c r="M31" i="3"/>
  <c r="K94" i="14"/>
  <c r="M94" i="14"/>
  <c r="K31" i="3"/>
  <c r="M96" i="15"/>
  <c r="Q97" i="15"/>
  <c r="M99" i="14"/>
  <c r="K99" i="14"/>
  <c r="H100" i="15"/>
  <c r="P105" i="15"/>
  <c r="O105" i="15" s="1"/>
  <c r="M102" i="14"/>
  <c r="K102" i="14"/>
  <c r="Q104" i="15"/>
  <c r="M103" i="14"/>
  <c r="K103" i="14"/>
  <c r="K106" i="14"/>
  <c r="M106" i="14"/>
  <c r="Q109" i="15"/>
  <c r="M111" i="14"/>
  <c r="K111" i="14"/>
  <c r="Q113" i="15"/>
  <c r="O115" i="15"/>
  <c r="M115" i="14"/>
  <c r="K115" i="14"/>
  <c r="J123" i="15"/>
  <c r="E129" i="15"/>
  <c r="H129" i="15"/>
  <c r="E131" i="15"/>
  <c r="H131" i="15"/>
  <c r="M137" i="15"/>
  <c r="J137" i="15"/>
  <c r="K138" i="14"/>
  <c r="M138" i="14"/>
  <c r="H118" i="15"/>
  <c r="H120" i="15"/>
  <c r="H123" i="15"/>
  <c r="H127" i="15"/>
  <c r="M128" i="14"/>
  <c r="K128" i="14"/>
  <c r="K130" i="14"/>
  <c r="M130" i="14"/>
  <c r="P135" i="15"/>
  <c r="M132" i="14"/>
  <c r="K132" i="14"/>
  <c r="H133" i="15"/>
  <c r="H134" i="15"/>
  <c r="M136" i="15"/>
  <c r="H137" i="15"/>
  <c r="H138" i="15"/>
  <c r="M140" i="15"/>
  <c r="H141" i="15"/>
  <c r="H142" i="15"/>
  <c r="M143" i="14"/>
  <c r="K143" i="14"/>
  <c r="M145" i="15"/>
  <c r="K146" i="14"/>
  <c r="M146" i="14"/>
  <c r="M147" i="14"/>
  <c r="K147" i="14"/>
  <c r="M149" i="15"/>
  <c r="M150" i="14"/>
  <c r="K150" i="14"/>
  <c r="H151" i="15"/>
  <c r="M151" i="14"/>
  <c r="K151" i="14"/>
  <c r="H152" i="15"/>
  <c r="M152" i="14"/>
  <c r="K152" i="14"/>
  <c r="H153" i="15"/>
  <c r="M153" i="14"/>
  <c r="K153" i="14"/>
  <c r="H154" i="15"/>
  <c r="K154" i="14"/>
  <c r="M154" i="14"/>
  <c r="M155" i="15"/>
  <c r="M156" i="15"/>
  <c r="M157" i="15"/>
  <c r="M158" i="15"/>
  <c r="M166" i="15"/>
  <c r="M167" i="14"/>
  <c r="K167" i="14"/>
  <c r="M169" i="14"/>
  <c r="M36" i="3"/>
  <c r="K169" i="14"/>
  <c r="K36" i="3"/>
  <c r="M172" i="15"/>
  <c r="M182" i="15"/>
  <c r="Q184" i="15"/>
  <c r="H185" i="15"/>
  <c r="M186" i="15"/>
  <c r="Q188" i="15"/>
  <c r="H189" i="15"/>
  <c r="P189" i="15"/>
  <c r="O189" i="15" s="1"/>
  <c r="M190" i="15"/>
  <c r="H192" i="15"/>
  <c r="M192" i="14"/>
  <c r="K192" i="14"/>
  <c r="M193" i="14"/>
  <c r="K193" i="14"/>
  <c r="Q195" i="15"/>
  <c r="H196" i="15"/>
  <c r="M196" i="14"/>
  <c r="K196" i="14"/>
  <c r="P200" i="15"/>
  <c r="M197" i="14"/>
  <c r="K197" i="14"/>
  <c r="M199" i="15"/>
  <c r="Q200" i="15"/>
  <c r="R200" i="15" s="1"/>
  <c r="M203" i="14"/>
  <c r="K203" i="14"/>
  <c r="M205" i="15"/>
  <c r="K206" i="14"/>
  <c r="M206" i="14"/>
  <c r="H207" i="15"/>
  <c r="M209" i="14"/>
  <c r="K209" i="14"/>
  <c r="M211" i="15"/>
  <c r="Q212" i="15"/>
  <c r="M214" i="14"/>
  <c r="K214" i="14"/>
  <c r="H215" i="15"/>
  <c r="H217" i="15"/>
  <c r="O217" i="15"/>
  <c r="Q218" i="15"/>
  <c r="M220" i="14"/>
  <c r="K220" i="14"/>
  <c r="M114" i="15"/>
  <c r="M117" i="14"/>
  <c r="K117" i="14"/>
  <c r="M119" i="14"/>
  <c r="K119" i="14"/>
  <c r="M121" i="15"/>
  <c r="K122" i="14"/>
  <c r="M122" i="14"/>
  <c r="M123" i="14"/>
  <c r="K123" i="14"/>
  <c r="M125" i="15"/>
  <c r="K126" i="14"/>
  <c r="M126" i="14"/>
  <c r="M133" i="14"/>
  <c r="K133" i="14"/>
  <c r="M135" i="15"/>
  <c r="M136" i="14"/>
  <c r="K136" i="14"/>
  <c r="M137" i="14"/>
  <c r="K137" i="14"/>
  <c r="M139" i="15"/>
  <c r="M140" i="14"/>
  <c r="K140" i="14"/>
  <c r="M141" i="14"/>
  <c r="K141" i="14"/>
  <c r="H145" i="15"/>
  <c r="H149" i="15"/>
  <c r="P154" i="15"/>
  <c r="O154" i="15" s="1"/>
  <c r="H155" i="15"/>
  <c r="M155" i="14"/>
  <c r="K155" i="14"/>
  <c r="H156" i="15"/>
  <c r="M156" i="14"/>
  <c r="K156" i="14"/>
  <c r="H157" i="15"/>
  <c r="M157" i="14"/>
  <c r="K157" i="14"/>
  <c r="H158" i="15"/>
  <c r="O158" i="15"/>
  <c r="K158" i="14"/>
  <c r="M158" i="14"/>
  <c r="M159" i="15"/>
  <c r="M160" i="15"/>
  <c r="M161" i="15"/>
  <c r="K162" i="14"/>
  <c r="M162" i="14"/>
  <c r="M164" i="14"/>
  <c r="K164" i="14"/>
  <c r="M166" i="14"/>
  <c r="K166" i="14"/>
  <c r="M35" i="3"/>
  <c r="K35" i="3"/>
  <c r="M168" i="15"/>
  <c r="M170" i="15"/>
  <c r="M172" i="14"/>
  <c r="K172" i="14"/>
  <c r="M179" i="15"/>
  <c r="M181" i="14"/>
  <c r="K181" i="14"/>
  <c r="M182" i="14"/>
  <c r="K182" i="14"/>
  <c r="M42" i="3"/>
  <c r="K42" i="3"/>
  <c r="M183" i="14"/>
  <c r="K183" i="14"/>
  <c r="Q185" i="15"/>
  <c r="K186" i="14"/>
  <c r="M186" i="14"/>
  <c r="P190" i="15"/>
  <c r="O190" i="15" s="1"/>
  <c r="M187" i="14"/>
  <c r="K187" i="14"/>
  <c r="Q189" i="15"/>
  <c r="K190" i="14"/>
  <c r="M190" i="14"/>
  <c r="Q192" i="15"/>
  <c r="Q196" i="15"/>
  <c r="M199" i="14"/>
  <c r="K199" i="14"/>
  <c r="M201" i="15"/>
  <c r="P205" i="15"/>
  <c r="O205" i="15" s="1"/>
  <c r="K202" i="14"/>
  <c r="M202" i="14"/>
  <c r="M205" i="14"/>
  <c r="K205" i="14"/>
  <c r="Q206" i="15"/>
  <c r="P211" i="15"/>
  <c r="O211" i="15" s="1"/>
  <c r="M208" i="14"/>
  <c r="K208" i="14"/>
  <c r="M211" i="14"/>
  <c r="K211" i="14"/>
  <c r="M216" i="14"/>
  <c r="K216" i="14"/>
  <c r="M127" i="14"/>
  <c r="K127" i="14"/>
  <c r="M129" i="14"/>
  <c r="K129" i="14"/>
  <c r="M131" i="14"/>
  <c r="K131" i="14"/>
  <c r="H135" i="15"/>
  <c r="H139" i="15"/>
  <c r="M142" i="15"/>
  <c r="M143" i="15"/>
  <c r="M144" i="14"/>
  <c r="K144" i="14"/>
  <c r="M145" i="14"/>
  <c r="K145" i="14"/>
  <c r="E147" i="15"/>
  <c r="M147" i="15"/>
  <c r="M148" i="14"/>
  <c r="K148" i="14"/>
  <c r="M149" i="14"/>
  <c r="K149" i="14"/>
  <c r="M159" i="14"/>
  <c r="K159" i="14"/>
  <c r="M160" i="14"/>
  <c r="K160" i="14"/>
  <c r="M161" i="14"/>
  <c r="K161" i="14"/>
  <c r="M168" i="14"/>
  <c r="K168" i="14"/>
  <c r="K170" i="14"/>
  <c r="K37" i="3"/>
  <c r="M170" i="14"/>
  <c r="M37" i="3"/>
  <c r="M173" i="14"/>
  <c r="K173" i="14"/>
  <c r="K174" i="14"/>
  <c r="M174" i="14"/>
  <c r="M38" i="3"/>
  <c r="K38" i="3"/>
  <c r="M175" i="14"/>
  <c r="K175" i="14"/>
  <c r="M39" i="3"/>
  <c r="K39" i="3"/>
  <c r="M176" i="14"/>
  <c r="K176" i="14"/>
  <c r="M177" i="14"/>
  <c r="K177" i="14"/>
  <c r="K178" i="14"/>
  <c r="M178" i="14"/>
  <c r="M179" i="14"/>
  <c r="M40" i="3"/>
  <c r="K40" i="3"/>
  <c r="K179" i="14"/>
  <c r="M180" i="14"/>
  <c r="K180" i="14"/>
  <c r="M41" i="3"/>
  <c r="K41" i="3"/>
  <c r="Q186" i="15"/>
  <c r="Q190" i="15"/>
  <c r="R190" i="15" s="1"/>
  <c r="M191" i="14"/>
  <c r="K191" i="14"/>
  <c r="K194" i="14"/>
  <c r="M194" i="14"/>
  <c r="M195" i="14"/>
  <c r="K195" i="14"/>
  <c r="P201" i="15"/>
  <c r="O201" i="15" s="1"/>
  <c r="M198" i="14"/>
  <c r="K198" i="14"/>
  <c r="M201" i="14"/>
  <c r="K201" i="14"/>
  <c r="M204" i="14"/>
  <c r="K204" i="14"/>
  <c r="K210" i="14"/>
  <c r="M210" i="14"/>
  <c r="M213" i="14"/>
  <c r="K213" i="14"/>
  <c r="M219" i="14"/>
  <c r="K219" i="14"/>
  <c r="M163" i="14"/>
  <c r="K163" i="14"/>
  <c r="M165" i="14"/>
  <c r="M34" i="3"/>
  <c r="K34" i="3"/>
  <c r="K165" i="14"/>
  <c r="M171" i="14"/>
  <c r="K171" i="14"/>
  <c r="Q183" i="15"/>
  <c r="M184" i="14"/>
  <c r="M43" i="3"/>
  <c r="K43" i="3"/>
  <c r="K184" i="14"/>
  <c r="M185" i="14"/>
  <c r="K185" i="14"/>
  <c r="Q187" i="15"/>
  <c r="M188" i="14"/>
  <c r="K188" i="14"/>
  <c r="M189" i="14"/>
  <c r="K189" i="14"/>
  <c r="P191" i="15"/>
  <c r="O191" i="15" s="1"/>
  <c r="M193" i="15"/>
  <c r="Q194" i="15"/>
  <c r="P195" i="15"/>
  <c r="O195" i="15" s="1"/>
  <c r="M197" i="15"/>
  <c r="Q198" i="15"/>
  <c r="M200" i="14"/>
  <c r="K200" i="14"/>
  <c r="H201" i="15"/>
  <c r="M203" i="15"/>
  <c r="Q204" i="15"/>
  <c r="P210" i="15"/>
  <c r="M207" i="14"/>
  <c r="K207" i="14"/>
  <c r="M209" i="15"/>
  <c r="Q210" i="15"/>
  <c r="R210" i="15" s="1"/>
  <c r="P213" i="15"/>
  <c r="O213" i="15" s="1"/>
  <c r="M212" i="14"/>
  <c r="K212" i="14"/>
  <c r="H213" i="15"/>
  <c r="M215" i="14"/>
  <c r="K215" i="14"/>
  <c r="P220" i="15"/>
  <c r="R220" i="15" s="1"/>
  <c r="M217" i="14"/>
  <c r="K217" i="14"/>
  <c r="Q219" i="15"/>
  <c r="K218" i="14"/>
  <c r="M218" i="14"/>
  <c r="M221" i="14"/>
  <c r="K221" i="14"/>
  <c r="R21" i="15"/>
  <c r="R39" i="15"/>
  <c r="R45" i="15"/>
  <c r="R9" i="15"/>
  <c r="R20" i="15"/>
  <c r="R40" i="15"/>
  <c r="R30" i="15"/>
  <c r="R26" i="15"/>
  <c r="R29" i="15"/>
  <c r="R56" i="15"/>
  <c r="E76" i="15"/>
  <c r="H76" i="15"/>
  <c r="Q2" i="15"/>
  <c r="R2" i="15" s="1"/>
  <c r="P3" i="15"/>
  <c r="O3" i="15" s="1"/>
  <c r="Q6" i="15"/>
  <c r="P7" i="15"/>
  <c r="O7" i="15" s="1"/>
  <c r="Q10" i="15"/>
  <c r="P11" i="15"/>
  <c r="O11" i="15" s="1"/>
  <c r="P13" i="15"/>
  <c r="O13" i="15" s="1"/>
  <c r="P15" i="15"/>
  <c r="O15" i="15" s="1"/>
  <c r="P19" i="15"/>
  <c r="O19" i="15" s="1"/>
  <c r="P23" i="15"/>
  <c r="O23" i="15" s="1"/>
  <c r="P25" i="15"/>
  <c r="O25" i="15" s="1"/>
  <c r="P31" i="15"/>
  <c r="O31" i="15" s="1"/>
  <c r="P33" i="15"/>
  <c r="O33" i="15" s="1"/>
  <c r="P35" i="15"/>
  <c r="O35" i="15" s="1"/>
  <c r="P41" i="15"/>
  <c r="O41" i="15" s="1"/>
  <c r="P43" i="15"/>
  <c r="O43" i="15" s="1"/>
  <c r="P45" i="15"/>
  <c r="O45" i="15" s="1"/>
  <c r="P55" i="15"/>
  <c r="R55" i="15" s="1"/>
  <c r="Q59" i="15"/>
  <c r="J68" i="15"/>
  <c r="M68" i="15"/>
  <c r="E72" i="15"/>
  <c r="H72" i="15"/>
  <c r="J74" i="15"/>
  <c r="M74" i="15"/>
  <c r="E78" i="15"/>
  <c r="H78" i="15"/>
  <c r="M82" i="15"/>
  <c r="H84" i="15"/>
  <c r="M86" i="15"/>
  <c r="H88" i="15"/>
  <c r="M90" i="15"/>
  <c r="O91" i="15"/>
  <c r="H92" i="15"/>
  <c r="R101" i="15"/>
  <c r="M104" i="15"/>
  <c r="H106" i="15"/>
  <c r="M108" i="15"/>
  <c r="H110" i="15"/>
  <c r="M112" i="15"/>
  <c r="M122" i="15"/>
  <c r="Q5" i="15"/>
  <c r="P10" i="15"/>
  <c r="O10" i="15" s="1"/>
  <c r="R46" i="15"/>
  <c r="J80" i="15"/>
  <c r="M80" i="15"/>
  <c r="O101" i="15"/>
  <c r="H3" i="15"/>
  <c r="P8" i="15"/>
  <c r="O8" i="15" s="1"/>
  <c r="M17" i="15"/>
  <c r="H19" i="15"/>
  <c r="M19" i="15"/>
  <c r="M21" i="15"/>
  <c r="H25" i="15"/>
  <c r="M25" i="15"/>
  <c r="H27" i="15"/>
  <c r="M27" i="15"/>
  <c r="H29" i="15"/>
  <c r="M29" i="15"/>
  <c r="H31" i="15"/>
  <c r="M31" i="15"/>
  <c r="H33" i="15"/>
  <c r="M33" i="15"/>
  <c r="H35" i="15"/>
  <c r="M35" i="15"/>
  <c r="H37" i="15"/>
  <c r="M37" i="15"/>
  <c r="H39" i="15"/>
  <c r="M39" i="15"/>
  <c r="H41" i="15"/>
  <c r="M41" i="15"/>
  <c r="H43" i="15"/>
  <c r="M43" i="15"/>
  <c r="H45" i="15"/>
  <c r="M45" i="15"/>
  <c r="P51" i="15"/>
  <c r="O51" i="15" s="1"/>
  <c r="P49" i="15"/>
  <c r="O49" i="15" s="1"/>
  <c r="P47" i="15"/>
  <c r="R47" i="15" s="1"/>
  <c r="P61" i="15"/>
  <c r="O61" i="15" s="1"/>
  <c r="P59" i="15"/>
  <c r="O59" i="15" s="1"/>
  <c r="P57" i="15"/>
  <c r="R57" i="15" s="1"/>
  <c r="P60" i="15"/>
  <c r="O60" i="15" s="1"/>
  <c r="P58" i="15"/>
  <c r="O58" i="15" s="1"/>
  <c r="M59" i="15"/>
  <c r="M61" i="15"/>
  <c r="H64" i="15"/>
  <c r="R65" i="15"/>
  <c r="H66" i="15"/>
  <c r="J70" i="15"/>
  <c r="M70" i="15"/>
  <c r="J76" i="15"/>
  <c r="M76" i="15"/>
  <c r="R76" i="15"/>
  <c r="E80" i="15"/>
  <c r="H80" i="15"/>
  <c r="R91" i="15"/>
  <c r="M94" i="15"/>
  <c r="O95" i="15"/>
  <c r="H96" i="15"/>
  <c r="H114" i="15"/>
  <c r="M116" i="15"/>
  <c r="Q131" i="15"/>
  <c r="Q129" i="15"/>
  <c r="P131" i="15"/>
  <c r="P129" i="15"/>
  <c r="O129" i="15" s="1"/>
  <c r="P127" i="15"/>
  <c r="Q130" i="15"/>
  <c r="R130" i="15" s="1"/>
  <c r="Q128" i="15"/>
  <c r="O127" i="15"/>
  <c r="P130" i="15"/>
  <c r="O130" i="15" s="1"/>
  <c r="P128" i="15"/>
  <c r="O128" i="15" s="1"/>
  <c r="Q127" i="15"/>
  <c r="R127" i="15" s="1"/>
  <c r="P174" i="15"/>
  <c r="P176" i="15"/>
  <c r="P6" i="15"/>
  <c r="O6" i="15" s="1"/>
  <c r="R66" i="15"/>
  <c r="E70" i="15"/>
  <c r="H70" i="15"/>
  <c r="M3" i="15"/>
  <c r="Q3" i="15"/>
  <c r="R3" i="15" s="1"/>
  <c r="P4" i="15"/>
  <c r="O4" i="15" s="1"/>
  <c r="H7" i="15"/>
  <c r="M7" i="15"/>
  <c r="Q7" i="15"/>
  <c r="R7" i="15" s="1"/>
  <c r="H11" i="15"/>
  <c r="M11" i="15"/>
  <c r="Q11" i="15"/>
  <c r="H13" i="15"/>
  <c r="M13" i="15"/>
  <c r="H15" i="15"/>
  <c r="M15" i="15"/>
  <c r="H17" i="15"/>
  <c r="H21" i="15"/>
  <c r="H23" i="15"/>
  <c r="M23" i="15"/>
  <c r="O2" i="15"/>
  <c r="Q4" i="15"/>
  <c r="R4" i="15" s="1"/>
  <c r="P5" i="15"/>
  <c r="O5" i="15" s="1"/>
  <c r="Q8" i="15"/>
  <c r="R8" i="15" s="1"/>
  <c r="P12" i="15"/>
  <c r="O12" i="15" s="1"/>
  <c r="P14" i="15"/>
  <c r="O14" i="15" s="1"/>
  <c r="P18" i="15"/>
  <c r="O18" i="15" s="1"/>
  <c r="P22" i="15"/>
  <c r="O22" i="15" s="1"/>
  <c r="P24" i="15"/>
  <c r="O24" i="15" s="1"/>
  <c r="P28" i="15"/>
  <c r="O28" i="15" s="1"/>
  <c r="P32" i="15"/>
  <c r="O32" i="15" s="1"/>
  <c r="P34" i="15"/>
  <c r="O34" i="15" s="1"/>
  <c r="P38" i="15"/>
  <c r="O38" i="15" s="1"/>
  <c r="P42" i="15"/>
  <c r="O42" i="15" s="1"/>
  <c r="P44" i="15"/>
  <c r="O44" i="15" s="1"/>
  <c r="P48" i="15"/>
  <c r="O48" i="15" s="1"/>
  <c r="P50" i="15"/>
  <c r="O50" i="15" s="1"/>
  <c r="P52" i="15"/>
  <c r="O52" i="15" s="1"/>
  <c r="P54" i="15"/>
  <c r="O54" i="15" s="1"/>
  <c r="O57" i="15"/>
  <c r="Q58" i="15"/>
  <c r="R58" i="15" s="1"/>
  <c r="H59" i="15"/>
  <c r="Q60" i="15"/>
  <c r="H61" i="15"/>
  <c r="M63" i="15"/>
  <c r="M65" i="15"/>
  <c r="E68" i="15"/>
  <c r="H68" i="15"/>
  <c r="R71" i="15"/>
  <c r="J72" i="15"/>
  <c r="M72" i="15"/>
  <c r="E74" i="15"/>
  <c r="H74" i="15"/>
  <c r="J78" i="15"/>
  <c r="M78" i="15"/>
  <c r="H82" i="15"/>
  <c r="M84" i="15"/>
  <c r="O85" i="15"/>
  <c r="H86" i="15"/>
  <c r="M88" i="15"/>
  <c r="R95" i="15"/>
  <c r="H104" i="15"/>
  <c r="M106" i="15"/>
  <c r="H108" i="15"/>
  <c r="M110" i="15"/>
  <c r="O111" i="15"/>
  <c r="Q117" i="15"/>
  <c r="Q126" i="15"/>
  <c r="Q125" i="15"/>
  <c r="Q124" i="15"/>
  <c r="Q123" i="15"/>
  <c r="Q122" i="15"/>
  <c r="P126" i="15"/>
  <c r="O126" i="15" s="1"/>
  <c r="P124" i="15"/>
  <c r="O124" i="15" s="1"/>
  <c r="P122" i="15"/>
  <c r="O122" i="15" s="1"/>
  <c r="M126" i="15"/>
  <c r="P64" i="15"/>
  <c r="O64" i="15" s="1"/>
  <c r="P68" i="15"/>
  <c r="O68" i="15" s="1"/>
  <c r="P70" i="15"/>
  <c r="O70" i="15" s="1"/>
  <c r="P74" i="15"/>
  <c r="O74" i="15" s="1"/>
  <c r="P78" i="15"/>
  <c r="O78" i="15" s="1"/>
  <c r="P80" i="15"/>
  <c r="O80" i="15" s="1"/>
  <c r="P84" i="15"/>
  <c r="O84" i="15" s="1"/>
  <c r="P86" i="15"/>
  <c r="O86" i="15" s="1"/>
  <c r="P88" i="15"/>
  <c r="O88" i="15" s="1"/>
  <c r="P90" i="15"/>
  <c r="O90" i="15" s="1"/>
  <c r="P94" i="15"/>
  <c r="O94" i="15" s="1"/>
  <c r="P96" i="15"/>
  <c r="O96" i="15" s="1"/>
  <c r="P98" i="15"/>
  <c r="O98" i="15" s="1"/>
  <c r="P100" i="15"/>
  <c r="O100" i="15" s="1"/>
  <c r="P104" i="15"/>
  <c r="O104" i="15" s="1"/>
  <c r="P106" i="15"/>
  <c r="O106" i="15" s="1"/>
  <c r="P108" i="15"/>
  <c r="O108" i="15" s="1"/>
  <c r="P110" i="15"/>
  <c r="O110" i="15" s="1"/>
  <c r="P114" i="15"/>
  <c r="O114" i="15" s="1"/>
  <c r="P116" i="15"/>
  <c r="O116" i="15" s="1"/>
  <c r="P121" i="15"/>
  <c r="O121" i="15" s="1"/>
  <c r="P118" i="15"/>
  <c r="O118" i="15" s="1"/>
  <c r="P120" i="15"/>
  <c r="O120" i="15" s="1"/>
  <c r="H128" i="15"/>
  <c r="O131" i="15"/>
  <c r="Q135" i="15"/>
  <c r="R135" i="15" s="1"/>
  <c r="Q133" i="15"/>
  <c r="Q136" i="15"/>
  <c r="Q134" i="15"/>
  <c r="R134" i="15" s="1"/>
  <c r="Q132" i="15"/>
  <c r="R132" i="15" s="1"/>
  <c r="P134" i="15"/>
  <c r="O134" i="15" s="1"/>
  <c r="O135" i="15"/>
  <c r="P136" i="15"/>
  <c r="O136" i="15" s="1"/>
  <c r="Q141" i="15"/>
  <c r="Q139" i="15"/>
  <c r="Q137" i="15"/>
  <c r="R137" i="15" s="1"/>
  <c r="P141" i="15"/>
  <c r="O141" i="15" s="1"/>
  <c r="P139" i="15"/>
  <c r="P137" i="15"/>
  <c r="Q140" i="15"/>
  <c r="Q138" i="15"/>
  <c r="O137" i="15"/>
  <c r="P138" i="15"/>
  <c r="O138" i="15" s="1"/>
  <c r="O139" i="15"/>
  <c r="P140" i="15"/>
  <c r="O140" i="15" s="1"/>
  <c r="Q143" i="15"/>
  <c r="Q144" i="15"/>
  <c r="R144" i="15" s="1"/>
  <c r="Q142" i="15"/>
  <c r="R142" i="15" s="1"/>
  <c r="P144" i="15"/>
  <c r="O144" i="15" s="1"/>
  <c r="P146" i="15"/>
  <c r="O146" i="15" s="1"/>
  <c r="Q151" i="15"/>
  <c r="R151" i="15" s="1"/>
  <c r="Q149" i="15"/>
  <c r="Q147" i="15"/>
  <c r="P151" i="15"/>
  <c r="P149" i="15"/>
  <c r="P147" i="15"/>
  <c r="O147" i="15" s="1"/>
  <c r="Q150" i="15"/>
  <c r="Q148" i="15"/>
  <c r="P148" i="15"/>
  <c r="O148" i="15" s="1"/>
  <c r="O149" i="15"/>
  <c r="P150" i="15"/>
  <c r="O150" i="15" s="1"/>
  <c r="O151" i="15"/>
  <c r="P164" i="15"/>
  <c r="O164" i="15" s="1"/>
  <c r="P162" i="15"/>
  <c r="O162" i="15" s="1"/>
  <c r="Q163" i="15"/>
  <c r="P180" i="15"/>
  <c r="O180" i="15" s="1"/>
  <c r="Q181" i="15"/>
  <c r="Q180" i="15"/>
  <c r="Q179" i="15"/>
  <c r="Q177" i="15"/>
  <c r="R177" i="15" s="1"/>
  <c r="P181" i="15"/>
  <c r="O181" i="15" s="1"/>
  <c r="P179" i="15"/>
  <c r="P177" i="15"/>
  <c r="Q178" i="15"/>
  <c r="R178" i="15" s="1"/>
  <c r="O177" i="15"/>
  <c r="P178" i="15"/>
  <c r="Q80" i="15"/>
  <c r="R80" i="15" s="1"/>
  <c r="Q84" i="15"/>
  <c r="R84" i="15" s="1"/>
  <c r="Q88" i="15"/>
  <c r="R88" i="15" s="1"/>
  <c r="Q90" i="15"/>
  <c r="R90" i="15" s="1"/>
  <c r="Q92" i="15"/>
  <c r="R92" i="15" s="1"/>
  <c r="Q94" i="15"/>
  <c r="R94" i="15" s="1"/>
  <c r="Q98" i="15"/>
  <c r="Q100" i="15"/>
  <c r="R100" i="15" s="1"/>
  <c r="Q102" i="15"/>
  <c r="R102" i="15" s="1"/>
  <c r="Q106" i="15"/>
  <c r="R106" i="15" s="1"/>
  <c r="Q108" i="15"/>
  <c r="R108" i="15" s="1"/>
  <c r="Q110" i="15"/>
  <c r="R110" i="15" s="1"/>
  <c r="Q112" i="15"/>
  <c r="R112" i="15" s="1"/>
  <c r="Q114" i="15"/>
  <c r="R114" i="15" s="1"/>
  <c r="Q116" i="15"/>
  <c r="R116" i="15" s="1"/>
  <c r="Q118" i="15"/>
  <c r="R118" i="15" s="1"/>
  <c r="Q120" i="15"/>
  <c r="R120" i="15" s="1"/>
  <c r="Q121" i="15"/>
  <c r="R121" i="15" s="1"/>
  <c r="Q155" i="15"/>
  <c r="P53" i="15"/>
  <c r="R53" i="15" s="1"/>
  <c r="P63" i="15"/>
  <c r="O63" i="15" s="1"/>
  <c r="P67" i="15"/>
  <c r="O67" i="15" s="1"/>
  <c r="P69" i="15"/>
  <c r="O69" i="15" s="1"/>
  <c r="P73" i="15"/>
  <c r="O73" i="15" s="1"/>
  <c r="P77" i="15"/>
  <c r="O77" i="15" s="1"/>
  <c r="P79" i="15"/>
  <c r="O79" i="15" s="1"/>
  <c r="P83" i="15"/>
  <c r="R83" i="15" s="1"/>
  <c r="P87" i="15"/>
  <c r="R87" i="15" s="1"/>
  <c r="P89" i="15"/>
  <c r="O89" i="15" s="1"/>
  <c r="P93" i="15"/>
  <c r="R93" i="15" s="1"/>
  <c r="P97" i="15"/>
  <c r="O97" i="15" s="1"/>
  <c r="P99" i="15"/>
  <c r="R99" i="15" s="1"/>
  <c r="P103" i="15"/>
  <c r="O103" i="15" s="1"/>
  <c r="P107" i="15"/>
  <c r="R107" i="15" s="1"/>
  <c r="P109" i="15"/>
  <c r="R109" i="15" s="1"/>
  <c r="P113" i="15"/>
  <c r="O113" i="15" s="1"/>
  <c r="P117" i="15"/>
  <c r="O117" i="15" s="1"/>
  <c r="P119" i="15"/>
  <c r="R119" i="15" s="1"/>
  <c r="H122" i="15"/>
  <c r="P125" i="15"/>
  <c r="O125" i="15" s="1"/>
  <c r="H124" i="15"/>
  <c r="H126" i="15"/>
  <c r="P152" i="15"/>
  <c r="Q152" i="15"/>
  <c r="R152" i="15" s="1"/>
  <c r="P156" i="15"/>
  <c r="O156" i="15" s="1"/>
  <c r="Q161" i="15"/>
  <c r="Q159" i="15"/>
  <c r="Q157" i="15"/>
  <c r="R157" i="15" s="1"/>
  <c r="P161" i="15"/>
  <c r="P159" i="15"/>
  <c r="O159" i="15" s="1"/>
  <c r="P157" i="15"/>
  <c r="O157" i="15" s="1"/>
  <c r="Q160" i="15"/>
  <c r="R160" i="15" s="1"/>
  <c r="Q158" i="15"/>
  <c r="R158" i="15" s="1"/>
  <c r="P160" i="15"/>
  <c r="O160" i="15" s="1"/>
  <c r="O161" i="15"/>
  <c r="Q165" i="15"/>
  <c r="Q146" i="15"/>
  <c r="R146" i="15" s="1"/>
  <c r="Q154" i="15"/>
  <c r="R154" i="15" s="1"/>
  <c r="Q156" i="15"/>
  <c r="R156" i="15" s="1"/>
  <c r="H164" i="15"/>
  <c r="O174" i="15"/>
  <c r="O178" i="15"/>
  <c r="P123" i="15"/>
  <c r="O123" i="15" s="1"/>
  <c r="P133" i="15"/>
  <c r="O133" i="15" s="1"/>
  <c r="P143" i="15"/>
  <c r="O143" i="15" s="1"/>
  <c r="P145" i="15"/>
  <c r="R145" i="15" s="1"/>
  <c r="P153" i="15"/>
  <c r="O153" i="15" s="1"/>
  <c r="P155" i="15"/>
  <c r="O155" i="15" s="1"/>
  <c r="Q171" i="15"/>
  <c r="Q169" i="15"/>
  <c r="R169" i="15" s="1"/>
  <c r="Q167" i="15"/>
  <c r="P171" i="15"/>
  <c r="O171" i="15" s="1"/>
  <c r="P169" i="15"/>
  <c r="O169" i="15" s="1"/>
  <c r="P167" i="15"/>
  <c r="O167" i="15" s="1"/>
  <c r="Q170" i="15"/>
  <c r="R170" i="15" s="1"/>
  <c r="Q168" i="15"/>
  <c r="P168" i="15"/>
  <c r="O168" i="15" s="1"/>
  <c r="O179" i="15"/>
  <c r="R204" i="15"/>
  <c r="O152" i="15"/>
  <c r="Q153" i="15"/>
  <c r="R153" i="15" s="1"/>
  <c r="M162" i="15"/>
  <c r="M164" i="15"/>
  <c r="Q175" i="15"/>
  <c r="O176" i="15"/>
  <c r="Q162" i="15"/>
  <c r="R162" i="15" s="1"/>
  <c r="Q164" i="15"/>
  <c r="R164" i="15" s="1"/>
  <c r="Q166" i="15"/>
  <c r="R166" i="15" s="1"/>
  <c r="Q172" i="15"/>
  <c r="R172" i="15" s="1"/>
  <c r="Q174" i="15"/>
  <c r="R174" i="15" s="1"/>
  <c r="Q176" i="15"/>
  <c r="R176" i="15" s="1"/>
  <c r="P186" i="15"/>
  <c r="P184" i="15"/>
  <c r="P182" i="15"/>
  <c r="P196" i="15"/>
  <c r="P194" i="15"/>
  <c r="P192" i="15"/>
  <c r="P197" i="15"/>
  <c r="O197" i="15" s="1"/>
  <c r="P199" i="15"/>
  <c r="O199" i="15" s="1"/>
  <c r="P203" i="15"/>
  <c r="O203" i="15" s="1"/>
  <c r="P207" i="15"/>
  <c r="O207" i="15" s="1"/>
  <c r="P209" i="15"/>
  <c r="O209" i="15" s="1"/>
  <c r="H219" i="15"/>
  <c r="M221" i="15"/>
  <c r="P163" i="15"/>
  <c r="O163" i="15" s="1"/>
  <c r="P165" i="15"/>
  <c r="O165" i="15" s="1"/>
  <c r="P173" i="15"/>
  <c r="O173" i="15" s="1"/>
  <c r="P175" i="15"/>
  <c r="O175" i="15" s="1"/>
  <c r="O172" i="15"/>
  <c r="Q173" i="15"/>
  <c r="R173" i="15" s="1"/>
  <c r="R183" i="15"/>
  <c r="R185" i="15"/>
  <c r="R187" i="15"/>
  <c r="R189" i="15"/>
  <c r="R191" i="15"/>
  <c r="R193" i="15"/>
  <c r="R195" i="15"/>
  <c r="Q201" i="15"/>
  <c r="R201" i="15" s="1"/>
  <c r="Q199" i="15"/>
  <c r="R199" i="15" s="1"/>
  <c r="Q197" i="15"/>
  <c r="O200" i="15"/>
  <c r="P206" i="15"/>
  <c r="R206" i="15" s="1"/>
  <c r="P204" i="15"/>
  <c r="P202" i="15"/>
  <c r="R202" i="15" s="1"/>
  <c r="Q205" i="15"/>
  <c r="R205" i="15" s="1"/>
  <c r="Q203" i="15"/>
  <c r="R203" i="15" s="1"/>
  <c r="O204" i="15"/>
  <c r="Q211" i="15"/>
  <c r="R211" i="15" s="1"/>
  <c r="Q209" i="15"/>
  <c r="Q207" i="15"/>
  <c r="O210" i="15"/>
  <c r="P216" i="15"/>
  <c r="O216" i="15" s="1"/>
  <c r="P214" i="15"/>
  <c r="R214" i="15" s="1"/>
  <c r="P212" i="15"/>
  <c r="R212" i="15" s="1"/>
  <c r="Q215" i="15"/>
  <c r="R215" i="15" s="1"/>
  <c r="Q213" i="15"/>
  <c r="R213" i="15" s="1"/>
  <c r="P215" i="15"/>
  <c r="O215" i="15" s="1"/>
  <c r="O214" i="15"/>
  <c r="Q216" i="15"/>
  <c r="P219" i="15"/>
  <c r="O219" i="15" s="1"/>
  <c r="P221" i="15"/>
  <c r="O221" i="15" s="1"/>
  <c r="Q217" i="15"/>
  <c r="R217" i="15" s="1"/>
  <c r="Q221" i="15"/>
  <c r="P188" i="15"/>
  <c r="P198" i="15"/>
  <c r="O198" i="15" s="1"/>
  <c r="P208" i="15"/>
  <c r="R208" i="15" s="1"/>
  <c r="P218" i="15"/>
  <c r="R218" i="15" s="1"/>
  <c r="R216" i="15" l="1"/>
  <c r="O208" i="15"/>
  <c r="R150" i="15"/>
  <c r="R147" i="15"/>
  <c r="R141" i="15"/>
  <c r="R124" i="15"/>
  <c r="R113" i="15"/>
  <c r="R89" i="15"/>
  <c r="R54" i="15"/>
  <c r="R5" i="15"/>
  <c r="O109" i="15"/>
  <c r="R73" i="15"/>
  <c r="R15" i="15"/>
  <c r="R25" i="15"/>
  <c r="R105" i="15"/>
  <c r="R81" i="15"/>
  <c r="R13" i="15"/>
  <c r="R44" i="15"/>
  <c r="O220" i="15"/>
  <c r="R140" i="15"/>
  <c r="R136" i="15"/>
  <c r="R103" i="15"/>
  <c r="R49" i="15"/>
  <c r="R37" i="15"/>
  <c r="R17" i="15"/>
  <c r="R207" i="15"/>
  <c r="R171" i="15"/>
  <c r="R161" i="15"/>
  <c r="R179" i="15"/>
  <c r="R69" i="15"/>
  <c r="R63" i="15"/>
  <c r="R10" i="15"/>
  <c r="R18" i="15"/>
  <c r="R24" i="15"/>
  <c r="R72" i="15"/>
  <c r="O182" i="15"/>
  <c r="R182" i="15"/>
  <c r="R163" i="15"/>
  <c r="O145" i="15"/>
  <c r="R50" i="15"/>
  <c r="O119" i="15"/>
  <c r="R14" i="15"/>
  <c r="O55" i="15"/>
  <c r="O188" i="15"/>
  <c r="R188" i="15"/>
  <c r="O206" i="15"/>
  <c r="O192" i="15"/>
  <c r="R192" i="15"/>
  <c r="O184" i="15"/>
  <c r="R184" i="15"/>
  <c r="R159" i="15"/>
  <c r="O107" i="15"/>
  <c r="O93" i="15"/>
  <c r="O87" i="15"/>
  <c r="R149" i="15"/>
  <c r="R143" i="15"/>
  <c r="R139" i="15"/>
  <c r="R125" i="15"/>
  <c r="R60" i="15"/>
  <c r="R128" i="15"/>
  <c r="O99" i="15"/>
  <c r="R70" i="15"/>
  <c r="R48" i="15"/>
  <c r="R97" i="15"/>
  <c r="R86" i="15"/>
  <c r="R74" i="15"/>
  <c r="R96" i="15"/>
  <c r="R64" i="15"/>
  <c r="R61" i="15"/>
  <c r="R33" i="15"/>
  <c r="R42" i="15"/>
  <c r="R34" i="15"/>
  <c r="R43" i="15"/>
  <c r="R23" i="15"/>
  <c r="R28" i="15"/>
  <c r="R181" i="15"/>
  <c r="R35" i="15"/>
  <c r="R221" i="15"/>
  <c r="O212" i="15"/>
  <c r="R197" i="15"/>
  <c r="O194" i="15"/>
  <c r="R194" i="15"/>
  <c r="O186" i="15"/>
  <c r="R186" i="15"/>
  <c r="R175" i="15"/>
  <c r="R168" i="15"/>
  <c r="R198" i="15"/>
  <c r="R98" i="15"/>
  <c r="R133" i="15"/>
  <c r="R122" i="15"/>
  <c r="R126" i="15"/>
  <c r="R104" i="15"/>
  <c r="R77" i="15"/>
  <c r="O53" i="15"/>
  <c r="O47" i="15"/>
  <c r="R11" i="15"/>
  <c r="R129" i="15"/>
  <c r="R67" i="15"/>
  <c r="R79" i="15"/>
  <c r="R51" i="15"/>
  <c r="R31" i="15"/>
  <c r="R32" i="15"/>
  <c r="R41" i="15"/>
  <c r="R12" i="15"/>
  <c r="O218" i="15"/>
  <c r="R209" i="15"/>
  <c r="O202" i="15"/>
  <c r="R219" i="15"/>
  <c r="O196" i="15"/>
  <c r="R196" i="15"/>
  <c r="R167" i="15"/>
  <c r="R165" i="15"/>
  <c r="R155" i="15"/>
  <c r="O83" i="15"/>
  <c r="R180" i="15"/>
  <c r="R148" i="15"/>
  <c r="R138" i="15"/>
  <c r="R123" i="15"/>
  <c r="R117" i="15"/>
  <c r="R78" i="15"/>
  <c r="R131" i="15"/>
  <c r="R68" i="15"/>
  <c r="R59" i="15"/>
  <c r="R6" i="15"/>
  <c r="R52" i="15"/>
  <c r="R22" i="15"/>
  <c r="R38" i="15"/>
  <c r="R19" i="15"/>
  <c r="T221" i="14" l="1"/>
  <c r="R221" i="14"/>
  <c r="I221" i="14"/>
  <c r="H221" i="14"/>
  <c r="G221" i="14" s="1"/>
  <c r="C221" i="14"/>
  <c r="T220" i="14"/>
  <c r="R220" i="14"/>
  <c r="I220" i="14"/>
  <c r="H220" i="14"/>
  <c r="G220" i="14" s="1"/>
  <c r="C220" i="14"/>
  <c r="T219" i="14"/>
  <c r="R219" i="14"/>
  <c r="I219" i="14"/>
  <c r="H219" i="14"/>
  <c r="G219" i="14" s="1"/>
  <c r="C219" i="14"/>
  <c r="T218" i="14"/>
  <c r="R218" i="14"/>
  <c r="I218" i="14"/>
  <c r="H218" i="14"/>
  <c r="G218" i="14" s="1"/>
  <c r="C218" i="14"/>
  <c r="T217" i="14"/>
  <c r="I217" i="14"/>
  <c r="H217" i="14"/>
  <c r="G217" i="14" s="1"/>
  <c r="C217" i="14"/>
  <c r="T216" i="14"/>
  <c r="R216" i="14"/>
  <c r="I216" i="14"/>
  <c r="H216" i="14"/>
  <c r="G216" i="14" s="1"/>
  <c r="C216" i="14"/>
  <c r="T215" i="14"/>
  <c r="R215" i="14"/>
  <c r="I215" i="14"/>
  <c r="H215" i="14"/>
  <c r="C215" i="14"/>
  <c r="T214" i="14"/>
  <c r="R214" i="14"/>
  <c r="I214" i="14"/>
  <c r="H214" i="14"/>
  <c r="G214" i="14" s="1"/>
  <c r="C214" i="14"/>
  <c r="T213" i="14"/>
  <c r="R213" i="14"/>
  <c r="I213" i="14"/>
  <c r="H213" i="14"/>
  <c r="G213" i="14" s="1"/>
  <c r="C213" i="14"/>
  <c r="T212" i="14"/>
  <c r="I212" i="14"/>
  <c r="J212" i="14" s="1"/>
  <c r="H212" i="14"/>
  <c r="G212" i="14" s="1"/>
  <c r="C212" i="14"/>
  <c r="T211" i="14"/>
  <c r="R211" i="14"/>
  <c r="I211" i="14"/>
  <c r="H211" i="14"/>
  <c r="C211" i="14"/>
  <c r="T210" i="14"/>
  <c r="R210" i="14"/>
  <c r="I210" i="14"/>
  <c r="H210" i="14"/>
  <c r="G210" i="14" s="1"/>
  <c r="C210" i="14"/>
  <c r="R209" i="14"/>
  <c r="T209" i="14"/>
  <c r="I209" i="14"/>
  <c r="H209" i="14"/>
  <c r="G209" i="14" s="1"/>
  <c r="C209" i="14"/>
  <c r="T208" i="14"/>
  <c r="R208" i="14"/>
  <c r="I208" i="14"/>
  <c r="H208" i="14"/>
  <c r="G208" i="14" s="1"/>
  <c r="C208" i="14"/>
  <c r="T207" i="14"/>
  <c r="I207" i="14"/>
  <c r="J207" i="14" s="1"/>
  <c r="H207" i="14"/>
  <c r="G207" i="14" s="1"/>
  <c r="C207" i="14"/>
  <c r="T206" i="14"/>
  <c r="R206" i="14"/>
  <c r="I206" i="14"/>
  <c r="H206" i="14"/>
  <c r="G206" i="14" s="1"/>
  <c r="C206" i="14"/>
  <c r="T205" i="14"/>
  <c r="R205" i="14"/>
  <c r="I205" i="14"/>
  <c r="H205" i="14"/>
  <c r="G205" i="14" s="1"/>
  <c r="C205" i="14"/>
  <c r="T204" i="14"/>
  <c r="R204" i="14"/>
  <c r="I204" i="14"/>
  <c r="J204" i="14" s="1"/>
  <c r="H204" i="14"/>
  <c r="G204" i="14" s="1"/>
  <c r="C204" i="14"/>
  <c r="T203" i="14"/>
  <c r="R203" i="14"/>
  <c r="I203" i="14"/>
  <c r="J203" i="14" s="1"/>
  <c r="H203" i="14"/>
  <c r="G203" i="14"/>
  <c r="C203" i="14"/>
  <c r="T202" i="14"/>
  <c r="I202" i="14"/>
  <c r="H202" i="14"/>
  <c r="G202" i="14" s="1"/>
  <c r="C202" i="14"/>
  <c r="T201" i="14"/>
  <c r="R201" i="14"/>
  <c r="I201" i="14"/>
  <c r="H201" i="14"/>
  <c r="G201" i="14" s="1"/>
  <c r="C201" i="14"/>
  <c r="T200" i="14"/>
  <c r="R200" i="14"/>
  <c r="I200" i="14"/>
  <c r="J200" i="14" s="1"/>
  <c r="H200" i="14"/>
  <c r="G200" i="14" s="1"/>
  <c r="C200" i="14"/>
  <c r="T199" i="14"/>
  <c r="R199" i="14"/>
  <c r="I199" i="14"/>
  <c r="J199" i="14" s="1"/>
  <c r="H199" i="14"/>
  <c r="G199" i="14" s="1"/>
  <c r="C199" i="14"/>
  <c r="T198" i="14"/>
  <c r="R198" i="14"/>
  <c r="I198" i="14"/>
  <c r="H198" i="14"/>
  <c r="G198" i="14" s="1"/>
  <c r="C198" i="14"/>
  <c r="T197" i="14"/>
  <c r="I197" i="14"/>
  <c r="H197" i="14"/>
  <c r="G197" i="14" s="1"/>
  <c r="C197" i="14"/>
  <c r="T196" i="14"/>
  <c r="R196" i="14"/>
  <c r="I196" i="14"/>
  <c r="J196" i="14" s="1"/>
  <c r="H196" i="14"/>
  <c r="G196" i="14" s="1"/>
  <c r="C196" i="14"/>
  <c r="T195" i="14"/>
  <c r="R195" i="14"/>
  <c r="I195" i="14"/>
  <c r="J195" i="14" s="1"/>
  <c r="H195" i="14"/>
  <c r="G195" i="14" s="1"/>
  <c r="C195" i="14"/>
  <c r="T194" i="14"/>
  <c r="R194" i="14"/>
  <c r="I194" i="14"/>
  <c r="H194" i="14"/>
  <c r="G194" i="14" s="1"/>
  <c r="C194" i="14"/>
  <c r="T193" i="14"/>
  <c r="R193" i="14"/>
  <c r="I193" i="14"/>
  <c r="H193" i="14"/>
  <c r="G193" i="14" s="1"/>
  <c r="C193" i="14"/>
  <c r="T192" i="14"/>
  <c r="I192" i="14"/>
  <c r="H192" i="14"/>
  <c r="G192" i="14" s="1"/>
  <c r="C192" i="14"/>
  <c r="T191" i="14"/>
  <c r="R191" i="14"/>
  <c r="I191" i="14"/>
  <c r="J191" i="14" s="1"/>
  <c r="H191" i="14"/>
  <c r="G191" i="14" s="1"/>
  <c r="C191" i="14"/>
  <c r="T190" i="14"/>
  <c r="R190" i="14"/>
  <c r="I190" i="14"/>
  <c r="J190" i="14" s="1"/>
  <c r="H190" i="14"/>
  <c r="G190" i="14" s="1"/>
  <c r="C190" i="14"/>
  <c r="T189" i="14"/>
  <c r="R189" i="14"/>
  <c r="I189" i="14"/>
  <c r="H189" i="14"/>
  <c r="G189" i="14" s="1"/>
  <c r="C189" i="14"/>
  <c r="T188" i="14"/>
  <c r="R188" i="14"/>
  <c r="I188" i="14"/>
  <c r="H188" i="14"/>
  <c r="G188" i="14" s="1"/>
  <c r="C188" i="14"/>
  <c r="T187" i="14"/>
  <c r="I187" i="14"/>
  <c r="H187" i="14"/>
  <c r="J187" i="14" s="1"/>
  <c r="C187" i="14"/>
  <c r="T186" i="14"/>
  <c r="R186" i="14"/>
  <c r="I186" i="14"/>
  <c r="J186" i="14" s="1"/>
  <c r="H186" i="14"/>
  <c r="G186" i="14" s="1"/>
  <c r="C186" i="14"/>
  <c r="T185" i="14"/>
  <c r="R185" i="14"/>
  <c r="I185" i="14"/>
  <c r="H185" i="14"/>
  <c r="G185" i="14" s="1"/>
  <c r="C185" i="14"/>
  <c r="T184" i="14"/>
  <c r="R184" i="14"/>
  <c r="I184" i="14"/>
  <c r="H184" i="14"/>
  <c r="G184" i="14" s="1"/>
  <c r="C184" i="14"/>
  <c r="T183" i="14"/>
  <c r="I183" i="14"/>
  <c r="J183" i="14" s="1"/>
  <c r="H183" i="14"/>
  <c r="G183" i="14" s="1"/>
  <c r="C183" i="14"/>
  <c r="T182" i="14"/>
  <c r="I182" i="14"/>
  <c r="H182" i="14"/>
  <c r="G182" i="14" s="1"/>
  <c r="C182" i="14"/>
  <c r="T181" i="14"/>
  <c r="R181" i="14"/>
  <c r="I181" i="14"/>
  <c r="H181" i="14"/>
  <c r="G181" i="14" s="1"/>
  <c r="C181" i="14"/>
  <c r="T180" i="14"/>
  <c r="R180" i="14"/>
  <c r="I180" i="14"/>
  <c r="J180" i="14" s="1"/>
  <c r="H180" i="14"/>
  <c r="G180" i="14" s="1"/>
  <c r="C180" i="14"/>
  <c r="T179" i="14"/>
  <c r="I179" i="14"/>
  <c r="H179" i="14"/>
  <c r="G179" i="14" s="1"/>
  <c r="C179" i="14"/>
  <c r="T178" i="14"/>
  <c r="R178" i="14"/>
  <c r="I178" i="14"/>
  <c r="H178" i="14"/>
  <c r="G178" i="14" s="1"/>
  <c r="C178" i="14"/>
  <c r="T177" i="14"/>
  <c r="I177" i="14"/>
  <c r="H177" i="14"/>
  <c r="C177" i="14"/>
  <c r="T176" i="14"/>
  <c r="R176" i="14"/>
  <c r="I176" i="14"/>
  <c r="H176" i="14"/>
  <c r="G176" i="14" s="1"/>
  <c r="C176" i="14"/>
  <c r="T175" i="14"/>
  <c r="R175" i="14"/>
  <c r="I175" i="14"/>
  <c r="H175" i="14"/>
  <c r="G175" i="14" s="1"/>
  <c r="C175" i="14"/>
  <c r="T174" i="14"/>
  <c r="R174" i="14"/>
  <c r="I174" i="14"/>
  <c r="H174" i="14"/>
  <c r="G174" i="14" s="1"/>
  <c r="C174" i="14"/>
  <c r="T173" i="14"/>
  <c r="I173" i="14"/>
  <c r="H173" i="14"/>
  <c r="G173" i="14" s="1"/>
  <c r="C173" i="14"/>
  <c r="T172" i="14"/>
  <c r="I172" i="14"/>
  <c r="H172" i="14"/>
  <c r="G172" i="14" s="1"/>
  <c r="C172" i="14"/>
  <c r="T171" i="14"/>
  <c r="R171" i="14"/>
  <c r="I171" i="14"/>
  <c r="H171" i="14"/>
  <c r="G171" i="14" s="1"/>
  <c r="C171" i="14"/>
  <c r="T170" i="14"/>
  <c r="R170" i="14"/>
  <c r="I170" i="14"/>
  <c r="H170" i="14"/>
  <c r="G170" i="14" s="1"/>
  <c r="C170" i="14"/>
  <c r="T169" i="14"/>
  <c r="I169" i="14"/>
  <c r="H169" i="14"/>
  <c r="C169" i="14"/>
  <c r="T168" i="14"/>
  <c r="I168" i="14"/>
  <c r="H168" i="14"/>
  <c r="G168" i="14" s="1"/>
  <c r="C168" i="14"/>
  <c r="T167" i="14"/>
  <c r="R167" i="14"/>
  <c r="I167" i="14"/>
  <c r="J167" i="14" s="1"/>
  <c r="H167" i="14"/>
  <c r="G167" i="14" s="1"/>
  <c r="C167" i="14"/>
  <c r="T166" i="14"/>
  <c r="R166" i="14"/>
  <c r="I166" i="14"/>
  <c r="H166" i="14"/>
  <c r="G166" i="14" s="1"/>
  <c r="C166" i="14"/>
  <c r="T165" i="14"/>
  <c r="I165" i="14"/>
  <c r="H165" i="14"/>
  <c r="C165" i="14"/>
  <c r="T164" i="14"/>
  <c r="R164" i="14"/>
  <c r="I164" i="14"/>
  <c r="J164" i="14" s="1"/>
  <c r="H164" i="14"/>
  <c r="G164" i="14" s="1"/>
  <c r="C164" i="14"/>
  <c r="T163" i="14"/>
  <c r="R163" i="14"/>
  <c r="I163" i="14"/>
  <c r="H163" i="14"/>
  <c r="G163" i="14" s="1"/>
  <c r="C163" i="14"/>
  <c r="T162" i="14"/>
  <c r="I162" i="14"/>
  <c r="H162" i="14"/>
  <c r="G162" i="14" s="1"/>
  <c r="C162" i="14"/>
  <c r="T161" i="14"/>
  <c r="R161" i="14"/>
  <c r="I161" i="14"/>
  <c r="H161" i="14"/>
  <c r="G161" i="14" s="1"/>
  <c r="C161" i="14"/>
  <c r="T160" i="14"/>
  <c r="R160" i="14"/>
  <c r="I160" i="14"/>
  <c r="H160" i="14"/>
  <c r="G160" i="14" s="1"/>
  <c r="C160" i="14"/>
  <c r="T159" i="14"/>
  <c r="R159" i="14"/>
  <c r="I159" i="14"/>
  <c r="H159" i="14"/>
  <c r="G159" i="14" s="1"/>
  <c r="C159" i="14"/>
  <c r="T158" i="14"/>
  <c r="R158" i="14"/>
  <c r="I158" i="14"/>
  <c r="J158" i="14" s="1"/>
  <c r="H158" i="14"/>
  <c r="G158" i="14" s="1"/>
  <c r="C158" i="14"/>
  <c r="T157" i="14"/>
  <c r="I157" i="14"/>
  <c r="H157" i="14"/>
  <c r="C157" i="14"/>
  <c r="T156" i="14"/>
  <c r="R156" i="14"/>
  <c r="I156" i="14"/>
  <c r="H156" i="14"/>
  <c r="G156" i="14" s="1"/>
  <c r="C156" i="14"/>
  <c r="T155" i="14"/>
  <c r="R155" i="14"/>
  <c r="I155" i="14"/>
  <c r="H155" i="14"/>
  <c r="G155" i="14" s="1"/>
  <c r="C155" i="14"/>
  <c r="T154" i="14"/>
  <c r="R154" i="14"/>
  <c r="I154" i="14"/>
  <c r="J154" i="14" s="1"/>
  <c r="H154" i="14"/>
  <c r="G154" i="14" s="1"/>
  <c r="C154" i="14"/>
  <c r="T153" i="14"/>
  <c r="I153" i="14"/>
  <c r="H153" i="14"/>
  <c r="G153" i="14" s="1"/>
  <c r="C153" i="14"/>
  <c r="T152" i="14"/>
  <c r="I152" i="14"/>
  <c r="H152" i="14"/>
  <c r="G152" i="14" s="1"/>
  <c r="C152" i="14"/>
  <c r="T151" i="14"/>
  <c r="R151" i="14"/>
  <c r="I151" i="14"/>
  <c r="H151" i="14"/>
  <c r="G151" i="14" s="1"/>
  <c r="C151" i="14"/>
  <c r="T150" i="14"/>
  <c r="R150" i="14"/>
  <c r="I150" i="14"/>
  <c r="J150" i="14" s="1"/>
  <c r="H150" i="14"/>
  <c r="G150" i="14" s="1"/>
  <c r="C150" i="14"/>
  <c r="T149" i="14"/>
  <c r="I149" i="14"/>
  <c r="H149" i="14"/>
  <c r="G149" i="14"/>
  <c r="C149" i="14"/>
  <c r="T148" i="14"/>
  <c r="I148" i="14"/>
  <c r="H148" i="14"/>
  <c r="G148" i="14" s="1"/>
  <c r="C148" i="14"/>
  <c r="T147" i="14"/>
  <c r="R147" i="14"/>
  <c r="I147" i="14"/>
  <c r="H147" i="14"/>
  <c r="G147" i="14" s="1"/>
  <c r="C147" i="14"/>
  <c r="T146" i="14"/>
  <c r="R146" i="14"/>
  <c r="J146" i="14"/>
  <c r="I146" i="14"/>
  <c r="H146" i="14"/>
  <c r="G146" i="14"/>
  <c r="C146" i="14"/>
  <c r="T145" i="14"/>
  <c r="I145" i="14"/>
  <c r="H145" i="14"/>
  <c r="C145" i="14"/>
  <c r="T144" i="14"/>
  <c r="R144" i="14"/>
  <c r="I144" i="14"/>
  <c r="H144" i="14"/>
  <c r="G144" i="14" s="1"/>
  <c r="C144" i="14"/>
  <c r="T143" i="14"/>
  <c r="R143" i="14"/>
  <c r="I143" i="14"/>
  <c r="H143" i="14"/>
  <c r="G143" i="14" s="1"/>
  <c r="C143" i="14"/>
  <c r="T142" i="14"/>
  <c r="I142" i="14"/>
  <c r="J142" i="14" s="1"/>
  <c r="H142" i="14"/>
  <c r="G142" i="14" s="1"/>
  <c r="C142" i="14"/>
  <c r="T141" i="14"/>
  <c r="I141" i="14"/>
  <c r="H141" i="14"/>
  <c r="C141" i="14"/>
  <c r="T140" i="14"/>
  <c r="I140" i="14"/>
  <c r="H140" i="14"/>
  <c r="G140" i="14" s="1"/>
  <c r="C140" i="14"/>
  <c r="T139" i="14"/>
  <c r="R139" i="14"/>
  <c r="I139" i="14"/>
  <c r="H139" i="14"/>
  <c r="G139" i="14" s="1"/>
  <c r="C139" i="14"/>
  <c r="T138" i="14"/>
  <c r="R138" i="14"/>
  <c r="I138" i="14"/>
  <c r="H138" i="14"/>
  <c r="G138" i="14" s="1"/>
  <c r="C138" i="14"/>
  <c r="T137" i="14"/>
  <c r="I137" i="14"/>
  <c r="H137" i="14"/>
  <c r="G137" i="14" s="1"/>
  <c r="C137" i="14"/>
  <c r="T136" i="14"/>
  <c r="R136" i="14"/>
  <c r="I136" i="14"/>
  <c r="H136" i="14"/>
  <c r="G136" i="14" s="1"/>
  <c r="C136" i="14"/>
  <c r="T135" i="14"/>
  <c r="R135" i="14"/>
  <c r="I135" i="14"/>
  <c r="J135" i="14" s="1"/>
  <c r="H135" i="14"/>
  <c r="G135" i="14" s="1"/>
  <c r="C135" i="14"/>
  <c r="T134" i="14"/>
  <c r="R134" i="14"/>
  <c r="I134" i="14"/>
  <c r="J134" i="14" s="1"/>
  <c r="H134" i="14"/>
  <c r="G134" i="14" s="1"/>
  <c r="C134" i="14"/>
  <c r="T133" i="14"/>
  <c r="R133" i="14"/>
  <c r="I133" i="14"/>
  <c r="H133" i="14"/>
  <c r="G133" i="14" s="1"/>
  <c r="C133" i="14"/>
  <c r="T132" i="14"/>
  <c r="I132" i="14"/>
  <c r="H132" i="14"/>
  <c r="G132" i="14" s="1"/>
  <c r="C132" i="14"/>
  <c r="T131" i="14"/>
  <c r="R131" i="14"/>
  <c r="I131" i="14"/>
  <c r="H131" i="14"/>
  <c r="G131" i="14" s="1"/>
  <c r="C131" i="14"/>
  <c r="T130" i="14"/>
  <c r="R130" i="14"/>
  <c r="I130" i="14"/>
  <c r="J130" i="14" s="1"/>
  <c r="H130" i="14"/>
  <c r="G130" i="14" s="1"/>
  <c r="C130" i="14"/>
  <c r="T129" i="14"/>
  <c r="R129" i="14"/>
  <c r="I129" i="14"/>
  <c r="J129" i="14" s="1"/>
  <c r="H129" i="14"/>
  <c r="G129" i="14" s="1"/>
  <c r="C129" i="14"/>
  <c r="T128" i="14"/>
  <c r="R128" i="14"/>
  <c r="I128" i="14"/>
  <c r="H128" i="14"/>
  <c r="G128" i="14" s="1"/>
  <c r="C128" i="14"/>
  <c r="T127" i="14"/>
  <c r="I127" i="14"/>
  <c r="H127" i="14"/>
  <c r="G127" i="14" s="1"/>
  <c r="C127" i="14"/>
  <c r="T126" i="14"/>
  <c r="R126" i="14"/>
  <c r="I126" i="14"/>
  <c r="J126" i="14" s="1"/>
  <c r="H126" i="14"/>
  <c r="G126" i="14" s="1"/>
  <c r="C126" i="14"/>
  <c r="T125" i="14"/>
  <c r="R125" i="14"/>
  <c r="I125" i="14"/>
  <c r="H125" i="14"/>
  <c r="G125" i="14" s="1"/>
  <c r="C125" i="14"/>
  <c r="R124" i="14"/>
  <c r="T124" i="14"/>
  <c r="I124" i="14"/>
  <c r="H124" i="14"/>
  <c r="G124" i="14" s="1"/>
  <c r="C124" i="14"/>
  <c r="T123" i="14"/>
  <c r="R123" i="14"/>
  <c r="I123" i="14"/>
  <c r="H123" i="14"/>
  <c r="G123" i="14" s="1"/>
  <c r="C123" i="14"/>
  <c r="T122" i="14"/>
  <c r="I122" i="14"/>
  <c r="J122" i="14" s="1"/>
  <c r="H122" i="14"/>
  <c r="G122" i="14" s="1"/>
  <c r="C122" i="14"/>
  <c r="T121" i="14"/>
  <c r="R121" i="14"/>
  <c r="I121" i="14"/>
  <c r="H121" i="14"/>
  <c r="G121" i="14" s="1"/>
  <c r="C121" i="14"/>
  <c r="T120" i="14"/>
  <c r="R120" i="14"/>
  <c r="I120" i="14"/>
  <c r="H120" i="14"/>
  <c r="G120" i="14" s="1"/>
  <c r="C120" i="14"/>
  <c r="T119" i="14"/>
  <c r="R119" i="14"/>
  <c r="I119" i="14"/>
  <c r="H119" i="14"/>
  <c r="G119" i="14" s="1"/>
  <c r="C119" i="14"/>
  <c r="T118" i="14"/>
  <c r="R118" i="14"/>
  <c r="I118" i="14"/>
  <c r="H118" i="14"/>
  <c r="G118" i="14" s="1"/>
  <c r="C118" i="14"/>
  <c r="T117" i="14"/>
  <c r="I117" i="14"/>
  <c r="H117" i="14"/>
  <c r="G117" i="14" s="1"/>
  <c r="C117" i="14"/>
  <c r="T116" i="14"/>
  <c r="R116" i="14"/>
  <c r="I116" i="14"/>
  <c r="H116" i="14"/>
  <c r="G116" i="14" s="1"/>
  <c r="C116" i="14"/>
  <c r="T115" i="14"/>
  <c r="R115" i="14"/>
  <c r="I115" i="14"/>
  <c r="H115" i="14"/>
  <c r="G115" i="14" s="1"/>
  <c r="C115" i="14"/>
  <c r="T114" i="14"/>
  <c r="R114" i="14"/>
  <c r="I114" i="14"/>
  <c r="H114" i="14"/>
  <c r="G114" i="14" s="1"/>
  <c r="C114" i="14"/>
  <c r="T113" i="14"/>
  <c r="R113" i="14"/>
  <c r="I113" i="14"/>
  <c r="H113" i="14"/>
  <c r="G113" i="14" s="1"/>
  <c r="C113" i="14"/>
  <c r="T112" i="14"/>
  <c r="I112" i="14"/>
  <c r="H112" i="14"/>
  <c r="G112" i="14" s="1"/>
  <c r="C112" i="14"/>
  <c r="T111" i="14"/>
  <c r="R111" i="14"/>
  <c r="I111" i="14"/>
  <c r="H111" i="14"/>
  <c r="G111" i="14" s="1"/>
  <c r="C111" i="14"/>
  <c r="T110" i="14"/>
  <c r="I110" i="14"/>
  <c r="H110" i="14"/>
  <c r="J110" i="14" s="1"/>
  <c r="C110" i="14"/>
  <c r="T109" i="14"/>
  <c r="I109" i="14"/>
  <c r="H109" i="14"/>
  <c r="G109" i="14" s="1"/>
  <c r="C109" i="14"/>
  <c r="T108" i="14"/>
  <c r="O107" i="14"/>
  <c r="N107" i="14" s="1"/>
  <c r="I108" i="14"/>
  <c r="H108" i="14"/>
  <c r="G108" i="14" s="1"/>
  <c r="C108" i="14"/>
  <c r="R107" i="14"/>
  <c r="T107" i="14"/>
  <c r="I107" i="14"/>
  <c r="H107" i="14"/>
  <c r="G107" i="14" s="1"/>
  <c r="C107" i="14"/>
  <c r="T106" i="14"/>
  <c r="I106" i="14"/>
  <c r="H106" i="14"/>
  <c r="G106" i="14"/>
  <c r="C106" i="14"/>
  <c r="T105" i="14"/>
  <c r="I105" i="14"/>
  <c r="H105" i="14"/>
  <c r="G105" i="14" s="1"/>
  <c r="C105" i="14"/>
  <c r="T104" i="14"/>
  <c r="R104" i="14"/>
  <c r="I104" i="14"/>
  <c r="H104" i="14"/>
  <c r="G104" i="14" s="1"/>
  <c r="C104" i="14"/>
  <c r="T103" i="14"/>
  <c r="R103" i="14"/>
  <c r="I103" i="14"/>
  <c r="J103" i="14" s="1"/>
  <c r="H103" i="14"/>
  <c r="G103" i="14" s="1"/>
  <c r="C103" i="14"/>
  <c r="T102" i="14"/>
  <c r="I102" i="14"/>
  <c r="H102" i="14"/>
  <c r="G102" i="14" s="1"/>
  <c r="C102" i="14"/>
  <c r="T101" i="14"/>
  <c r="R101" i="14"/>
  <c r="I101" i="14"/>
  <c r="H101" i="14"/>
  <c r="G101" i="14" s="1"/>
  <c r="C101" i="14"/>
  <c r="T100" i="14"/>
  <c r="R100" i="14"/>
  <c r="I100" i="14"/>
  <c r="J100" i="14" s="1"/>
  <c r="H100" i="14"/>
  <c r="G100" i="14" s="1"/>
  <c r="C100" i="14"/>
  <c r="T99" i="14"/>
  <c r="R99" i="14"/>
  <c r="I99" i="14"/>
  <c r="H99" i="14"/>
  <c r="G99" i="14" s="1"/>
  <c r="C99" i="14"/>
  <c r="T98" i="14"/>
  <c r="I98" i="14"/>
  <c r="H98" i="14"/>
  <c r="G98" i="14" s="1"/>
  <c r="C98" i="14"/>
  <c r="T97" i="14"/>
  <c r="I97" i="14"/>
  <c r="J97" i="14" s="1"/>
  <c r="H97" i="14"/>
  <c r="G97" i="14" s="1"/>
  <c r="C97" i="14"/>
  <c r="T96" i="14"/>
  <c r="R96" i="14"/>
  <c r="I96" i="14"/>
  <c r="H96" i="14"/>
  <c r="G96" i="14" s="1"/>
  <c r="C96" i="14"/>
  <c r="T95" i="14"/>
  <c r="R95" i="14"/>
  <c r="I95" i="14"/>
  <c r="H95" i="14"/>
  <c r="G95" i="14" s="1"/>
  <c r="C95" i="14"/>
  <c r="T94" i="14"/>
  <c r="R94" i="14"/>
  <c r="I94" i="14"/>
  <c r="H94" i="14"/>
  <c r="G94" i="14" s="1"/>
  <c r="C94" i="14"/>
  <c r="T93" i="14"/>
  <c r="R93" i="14"/>
  <c r="I93" i="14"/>
  <c r="J93" i="14" s="1"/>
  <c r="H93" i="14"/>
  <c r="G93" i="14" s="1"/>
  <c r="C93" i="14"/>
  <c r="T92" i="14"/>
  <c r="I92" i="14"/>
  <c r="J92" i="14" s="1"/>
  <c r="H92" i="14"/>
  <c r="G92" i="14" s="1"/>
  <c r="C92" i="14"/>
  <c r="T91" i="14"/>
  <c r="R91" i="14"/>
  <c r="I91" i="14"/>
  <c r="H91" i="14"/>
  <c r="G91" i="14" s="1"/>
  <c r="C91" i="14"/>
  <c r="T90" i="14"/>
  <c r="R90" i="14"/>
  <c r="I90" i="14"/>
  <c r="H90" i="14"/>
  <c r="G90" i="14" s="1"/>
  <c r="C90" i="14"/>
  <c r="T89" i="14"/>
  <c r="R89" i="14"/>
  <c r="J89" i="14"/>
  <c r="I89" i="14"/>
  <c r="H89" i="14"/>
  <c r="G89" i="14" s="1"/>
  <c r="C89" i="14"/>
  <c r="T88" i="14"/>
  <c r="R88" i="14"/>
  <c r="I88" i="14"/>
  <c r="H88" i="14"/>
  <c r="G88" i="14" s="1"/>
  <c r="C88" i="14"/>
  <c r="T87" i="14"/>
  <c r="I87" i="14"/>
  <c r="H87" i="14"/>
  <c r="G87" i="14" s="1"/>
  <c r="C87" i="14"/>
  <c r="T86" i="14"/>
  <c r="R86" i="14"/>
  <c r="I86" i="14"/>
  <c r="H86" i="14"/>
  <c r="G86" i="14" s="1"/>
  <c r="C86" i="14"/>
  <c r="T85" i="14"/>
  <c r="R85" i="14"/>
  <c r="I85" i="14"/>
  <c r="J85" i="14" s="1"/>
  <c r="H85" i="14"/>
  <c r="G85" i="14" s="1"/>
  <c r="C85" i="14"/>
  <c r="T84" i="14"/>
  <c r="R84" i="14"/>
  <c r="I84" i="14"/>
  <c r="H84" i="14"/>
  <c r="G84" i="14" s="1"/>
  <c r="C84" i="14"/>
  <c r="T83" i="14"/>
  <c r="R83" i="14"/>
  <c r="I83" i="14"/>
  <c r="H83" i="14"/>
  <c r="G83" i="14" s="1"/>
  <c r="C83" i="14"/>
  <c r="T82" i="14"/>
  <c r="R82" i="14"/>
  <c r="I82" i="14"/>
  <c r="J82" i="14" s="1"/>
  <c r="H82" i="14"/>
  <c r="G82" i="14" s="1"/>
  <c r="C82" i="14"/>
  <c r="T81" i="14"/>
  <c r="R81" i="14"/>
  <c r="I81" i="14"/>
  <c r="H81" i="14"/>
  <c r="G81" i="14" s="1"/>
  <c r="C81" i="14"/>
  <c r="T80" i="14"/>
  <c r="R80" i="14"/>
  <c r="I80" i="14"/>
  <c r="H80" i="14"/>
  <c r="G80" i="14" s="1"/>
  <c r="C80" i="14"/>
  <c r="T79" i="14"/>
  <c r="R79" i="14"/>
  <c r="I79" i="14"/>
  <c r="H79" i="14"/>
  <c r="G79" i="14" s="1"/>
  <c r="C79" i="14"/>
  <c r="T78" i="14"/>
  <c r="R78" i="14"/>
  <c r="I78" i="14"/>
  <c r="H78" i="14"/>
  <c r="G78" i="14" s="1"/>
  <c r="C78" i="14"/>
  <c r="T77" i="14"/>
  <c r="O77" i="14"/>
  <c r="I77" i="14"/>
  <c r="J77" i="14" s="1"/>
  <c r="H77" i="14"/>
  <c r="G77" i="14" s="1"/>
  <c r="C77" i="14"/>
  <c r="T76" i="14"/>
  <c r="R76" i="14"/>
  <c r="I76" i="14"/>
  <c r="J76" i="14" s="1"/>
  <c r="H76" i="14"/>
  <c r="G76" i="14" s="1"/>
  <c r="C76" i="14"/>
  <c r="T75" i="14"/>
  <c r="R75" i="14"/>
  <c r="I75" i="14"/>
  <c r="H75" i="14"/>
  <c r="G75" i="14" s="1"/>
  <c r="C75" i="14"/>
  <c r="T74" i="14"/>
  <c r="R74" i="14"/>
  <c r="I74" i="14"/>
  <c r="H74" i="14"/>
  <c r="G74" i="14" s="1"/>
  <c r="C74" i="14"/>
  <c r="T73" i="14"/>
  <c r="R73" i="14"/>
  <c r="J73" i="14"/>
  <c r="I73" i="14"/>
  <c r="H73" i="14"/>
  <c r="G73" i="14"/>
  <c r="C73" i="14"/>
  <c r="T72" i="14"/>
  <c r="O76" i="14"/>
  <c r="I72" i="14"/>
  <c r="H72" i="14"/>
  <c r="G72" i="14" s="1"/>
  <c r="C72" i="14"/>
  <c r="T71" i="14"/>
  <c r="R71" i="14"/>
  <c r="I71" i="14"/>
  <c r="H71" i="14"/>
  <c r="G71" i="14" s="1"/>
  <c r="C71" i="14"/>
  <c r="T70" i="14"/>
  <c r="R70" i="14"/>
  <c r="I70" i="14"/>
  <c r="H70" i="14"/>
  <c r="G70" i="14" s="1"/>
  <c r="C70" i="14"/>
  <c r="T69" i="14"/>
  <c r="R69" i="14"/>
  <c r="I69" i="14"/>
  <c r="H69" i="14"/>
  <c r="G69" i="14" s="1"/>
  <c r="C69" i="14"/>
  <c r="T68" i="14"/>
  <c r="R68" i="14"/>
  <c r="I68" i="14"/>
  <c r="J68" i="14" s="1"/>
  <c r="H68" i="14"/>
  <c r="G68" i="14" s="1"/>
  <c r="C68" i="14"/>
  <c r="T67" i="14"/>
  <c r="I67" i="14"/>
  <c r="J67" i="14" s="1"/>
  <c r="H67" i="14"/>
  <c r="G67" i="14" s="1"/>
  <c r="C67" i="14"/>
  <c r="T66" i="14"/>
  <c r="R66" i="14"/>
  <c r="I66" i="14"/>
  <c r="H66" i="14"/>
  <c r="G66" i="14" s="1"/>
  <c r="C66" i="14"/>
  <c r="T65" i="14"/>
  <c r="R65" i="14"/>
  <c r="I65" i="14"/>
  <c r="J65" i="14" s="1"/>
  <c r="H65" i="14"/>
  <c r="G65" i="14" s="1"/>
  <c r="C65" i="14"/>
  <c r="T64" i="14"/>
  <c r="R64" i="14"/>
  <c r="I64" i="14"/>
  <c r="H64" i="14"/>
  <c r="G64" i="14" s="1"/>
  <c r="C64" i="14"/>
  <c r="T63" i="14"/>
  <c r="R63" i="14"/>
  <c r="I63" i="14"/>
  <c r="H63" i="14"/>
  <c r="G63" i="14" s="1"/>
  <c r="C63" i="14"/>
  <c r="T62" i="14"/>
  <c r="I62" i="14"/>
  <c r="H62" i="14"/>
  <c r="G62" i="14" s="1"/>
  <c r="C62" i="14"/>
  <c r="T61" i="14"/>
  <c r="R61" i="14"/>
  <c r="I61" i="14"/>
  <c r="H61" i="14"/>
  <c r="G61" i="14" s="1"/>
  <c r="C61" i="14"/>
  <c r="T60" i="14"/>
  <c r="I60" i="14"/>
  <c r="H60" i="14"/>
  <c r="G60" i="14" s="1"/>
  <c r="C60" i="14"/>
  <c r="T59" i="14"/>
  <c r="R59" i="14"/>
  <c r="I59" i="14"/>
  <c r="H59" i="14"/>
  <c r="G59" i="14" s="1"/>
  <c r="C59" i="14"/>
  <c r="T58" i="14"/>
  <c r="R58" i="14"/>
  <c r="I58" i="14"/>
  <c r="H58" i="14"/>
  <c r="G58" i="14" s="1"/>
  <c r="C58" i="14"/>
  <c r="T57" i="14"/>
  <c r="I57" i="14"/>
  <c r="H57" i="14"/>
  <c r="G57" i="14" s="1"/>
  <c r="C57" i="14"/>
  <c r="T56" i="14"/>
  <c r="I56" i="14"/>
  <c r="H56" i="14"/>
  <c r="G56" i="14" s="1"/>
  <c r="C56" i="14"/>
  <c r="T55" i="14"/>
  <c r="R55" i="14"/>
  <c r="I55" i="14"/>
  <c r="H55" i="14"/>
  <c r="G55" i="14" s="1"/>
  <c r="C55" i="14"/>
  <c r="T54" i="14"/>
  <c r="R54" i="14"/>
  <c r="I54" i="14"/>
  <c r="J54" i="14" s="1"/>
  <c r="H54" i="14"/>
  <c r="G54" i="14" s="1"/>
  <c r="C54" i="14"/>
  <c r="T53" i="14"/>
  <c r="R53" i="14"/>
  <c r="I53" i="14"/>
  <c r="J53" i="14" s="1"/>
  <c r="H53" i="14"/>
  <c r="G53" i="14" s="1"/>
  <c r="C53" i="14"/>
  <c r="T52" i="14"/>
  <c r="I52" i="14"/>
  <c r="H52" i="14"/>
  <c r="C52" i="14"/>
  <c r="T51" i="14"/>
  <c r="R51" i="14"/>
  <c r="I51" i="14"/>
  <c r="J51" i="14" s="1"/>
  <c r="H51" i="14"/>
  <c r="G51" i="14" s="1"/>
  <c r="C51" i="14"/>
  <c r="T50" i="14"/>
  <c r="R50" i="14"/>
  <c r="I50" i="14"/>
  <c r="H50" i="14"/>
  <c r="G50" i="14" s="1"/>
  <c r="C50" i="14"/>
  <c r="T49" i="14"/>
  <c r="R49" i="14"/>
  <c r="I49" i="14"/>
  <c r="H49" i="14"/>
  <c r="G49" i="14" s="1"/>
  <c r="C49" i="14"/>
  <c r="T48" i="14"/>
  <c r="R48" i="14"/>
  <c r="I48" i="14"/>
  <c r="H48" i="14"/>
  <c r="C48" i="14"/>
  <c r="T47" i="14"/>
  <c r="I47" i="14"/>
  <c r="H47" i="14"/>
  <c r="G47" i="14" s="1"/>
  <c r="C47" i="14"/>
  <c r="T46" i="14"/>
  <c r="R46" i="14"/>
  <c r="I46" i="14"/>
  <c r="H46" i="14"/>
  <c r="G46" i="14" s="1"/>
  <c r="C46" i="14"/>
  <c r="T45" i="14"/>
  <c r="R45" i="14"/>
  <c r="I45" i="14"/>
  <c r="H45" i="14"/>
  <c r="G45" i="14" s="1"/>
  <c r="C45" i="14"/>
  <c r="T44" i="14"/>
  <c r="R44" i="14"/>
  <c r="I44" i="14"/>
  <c r="H44" i="14"/>
  <c r="C44" i="14"/>
  <c r="T43" i="14"/>
  <c r="R43" i="14"/>
  <c r="I43" i="14"/>
  <c r="H43" i="14"/>
  <c r="G43" i="14" s="1"/>
  <c r="C43" i="14"/>
  <c r="T42" i="14"/>
  <c r="P46" i="14"/>
  <c r="I42" i="14"/>
  <c r="H42" i="14"/>
  <c r="G42" i="14" s="1"/>
  <c r="C42" i="14"/>
  <c r="T41" i="14"/>
  <c r="R41" i="14"/>
  <c r="I41" i="14"/>
  <c r="H41" i="14"/>
  <c r="G41" i="14" s="1"/>
  <c r="C41" i="14"/>
  <c r="T40" i="14"/>
  <c r="R40" i="14"/>
  <c r="I40" i="14"/>
  <c r="H40" i="14"/>
  <c r="G40" i="14" s="1"/>
  <c r="C40" i="14"/>
  <c r="T39" i="14"/>
  <c r="R39" i="14"/>
  <c r="I39" i="14"/>
  <c r="J39" i="14" s="1"/>
  <c r="H39" i="14"/>
  <c r="G39" i="14" s="1"/>
  <c r="C39" i="14"/>
  <c r="T38" i="14"/>
  <c r="R38" i="14"/>
  <c r="I38" i="14"/>
  <c r="H38" i="14"/>
  <c r="G38" i="14" s="1"/>
  <c r="C38" i="14"/>
  <c r="T37" i="14"/>
  <c r="I37" i="14"/>
  <c r="H37" i="14"/>
  <c r="G37" i="14" s="1"/>
  <c r="C37" i="14"/>
  <c r="T36" i="14"/>
  <c r="R36" i="14"/>
  <c r="I36" i="14"/>
  <c r="H36" i="14"/>
  <c r="G36" i="14" s="1"/>
  <c r="C36" i="14"/>
  <c r="T35" i="14"/>
  <c r="R35" i="14"/>
  <c r="I35" i="14"/>
  <c r="H35" i="14"/>
  <c r="G35" i="14" s="1"/>
  <c r="C35" i="14"/>
  <c r="T34" i="14"/>
  <c r="R34" i="14"/>
  <c r="I34" i="14"/>
  <c r="H34" i="14"/>
  <c r="G34" i="14" s="1"/>
  <c r="C34" i="14"/>
  <c r="T33" i="14"/>
  <c r="R33" i="14"/>
  <c r="I33" i="14"/>
  <c r="J33" i="14" s="1"/>
  <c r="H33" i="14"/>
  <c r="G33" i="14" s="1"/>
  <c r="C33" i="14"/>
  <c r="T32" i="14"/>
  <c r="I32" i="14"/>
  <c r="H32" i="14"/>
  <c r="C32" i="14"/>
  <c r="T31" i="14"/>
  <c r="R31" i="14"/>
  <c r="I31" i="14"/>
  <c r="J31" i="14" s="1"/>
  <c r="H31" i="14"/>
  <c r="G31" i="14" s="1"/>
  <c r="C31" i="14"/>
  <c r="T30" i="14"/>
  <c r="R30" i="14"/>
  <c r="I30" i="14"/>
  <c r="H30" i="14"/>
  <c r="G30" i="14" s="1"/>
  <c r="C30" i="14"/>
  <c r="T29" i="14"/>
  <c r="R29" i="14"/>
  <c r="I29" i="14"/>
  <c r="H29" i="14"/>
  <c r="G29" i="14" s="1"/>
  <c r="C29" i="14"/>
  <c r="T28" i="14"/>
  <c r="R28" i="14"/>
  <c r="I28" i="14"/>
  <c r="H28" i="14"/>
  <c r="G28" i="14" s="1"/>
  <c r="C28" i="14"/>
  <c r="T27" i="14"/>
  <c r="I27" i="14"/>
  <c r="H27" i="14"/>
  <c r="G27" i="14" s="1"/>
  <c r="C27" i="14"/>
  <c r="T26" i="14"/>
  <c r="R26" i="14"/>
  <c r="I26" i="14"/>
  <c r="H26" i="14"/>
  <c r="G26" i="14" s="1"/>
  <c r="C26" i="14"/>
  <c r="T25" i="14"/>
  <c r="R25" i="14"/>
  <c r="I25" i="14"/>
  <c r="J25" i="14" s="1"/>
  <c r="H25" i="14"/>
  <c r="G25" i="14" s="1"/>
  <c r="C25" i="14"/>
  <c r="T24" i="14"/>
  <c r="R24" i="14"/>
  <c r="I24" i="14"/>
  <c r="H24" i="14"/>
  <c r="C24" i="14"/>
  <c r="T23" i="14"/>
  <c r="R23" i="14"/>
  <c r="I23" i="14"/>
  <c r="H23" i="14"/>
  <c r="G23" i="14" s="1"/>
  <c r="C23" i="14"/>
  <c r="R22" i="14"/>
  <c r="T22" i="14"/>
  <c r="I22" i="14"/>
  <c r="H22" i="14"/>
  <c r="G22" i="14" s="1"/>
  <c r="C22" i="14"/>
  <c r="T21" i="14"/>
  <c r="R21" i="14"/>
  <c r="I21" i="14"/>
  <c r="J21" i="14" s="1"/>
  <c r="H21" i="14"/>
  <c r="G21" i="14"/>
  <c r="C21" i="14"/>
  <c r="T20" i="14"/>
  <c r="R20" i="14"/>
  <c r="I20" i="14"/>
  <c r="H20" i="14"/>
  <c r="C20" i="14"/>
  <c r="T19" i="14"/>
  <c r="R19" i="14"/>
  <c r="I19" i="14"/>
  <c r="J19" i="14" s="1"/>
  <c r="H19" i="14"/>
  <c r="G19" i="14" s="1"/>
  <c r="C19" i="14"/>
  <c r="T18" i="14"/>
  <c r="R18" i="14"/>
  <c r="I18" i="14"/>
  <c r="H18" i="14"/>
  <c r="G18" i="14" s="1"/>
  <c r="C18" i="14"/>
  <c r="T17" i="14"/>
  <c r="O17" i="14"/>
  <c r="I17" i="14"/>
  <c r="H17" i="14"/>
  <c r="G17" i="14" s="1"/>
  <c r="C17" i="14"/>
  <c r="T16" i="14"/>
  <c r="R16" i="14"/>
  <c r="I16" i="14"/>
  <c r="H16" i="14"/>
  <c r="G16" i="14" s="1"/>
  <c r="C16" i="14"/>
  <c r="T15" i="14"/>
  <c r="R15" i="14"/>
  <c r="I15" i="14"/>
  <c r="H15" i="14"/>
  <c r="G15" i="14" s="1"/>
  <c r="C15" i="14"/>
  <c r="T14" i="14"/>
  <c r="R14" i="14"/>
  <c r="I14" i="14"/>
  <c r="H14" i="14"/>
  <c r="G14" i="14" s="1"/>
  <c r="C14" i="14"/>
  <c r="T13" i="14"/>
  <c r="R13" i="14"/>
  <c r="I13" i="14"/>
  <c r="H13" i="14"/>
  <c r="G13" i="14" s="1"/>
  <c r="C13" i="14"/>
  <c r="T12" i="14"/>
  <c r="I12" i="14"/>
  <c r="H12" i="14"/>
  <c r="G12" i="14" s="1"/>
  <c r="C12" i="14"/>
  <c r="T11" i="14"/>
  <c r="R11" i="14"/>
  <c r="I11" i="14"/>
  <c r="H11" i="14"/>
  <c r="G11" i="14" s="1"/>
  <c r="T10" i="14"/>
  <c r="R10" i="14"/>
  <c r="I10" i="14"/>
  <c r="H10" i="14"/>
  <c r="G10" i="14" s="1"/>
  <c r="T9" i="14"/>
  <c r="R9" i="14"/>
  <c r="I9" i="14"/>
  <c r="J9" i="14" s="1"/>
  <c r="H9" i="14"/>
  <c r="G9" i="14" s="1"/>
  <c r="T8" i="14"/>
  <c r="R8" i="14"/>
  <c r="I8" i="14"/>
  <c r="H8" i="14"/>
  <c r="G8" i="14" s="1"/>
  <c r="T7" i="14"/>
  <c r="R7" i="14"/>
  <c r="I7" i="14"/>
  <c r="J7" i="14" s="1"/>
  <c r="H7" i="14"/>
  <c r="G7" i="14" s="1"/>
  <c r="T6" i="14"/>
  <c r="R6" i="14"/>
  <c r="I6" i="14"/>
  <c r="H6" i="14"/>
  <c r="G6" i="14" s="1"/>
  <c r="T5" i="14"/>
  <c r="I5" i="14"/>
  <c r="J5" i="14" s="1"/>
  <c r="H5" i="14"/>
  <c r="G5" i="14" s="1"/>
  <c r="T4" i="14"/>
  <c r="R4" i="14"/>
  <c r="I4" i="14"/>
  <c r="J4" i="14" s="1"/>
  <c r="H4" i="14"/>
  <c r="G4" i="14" s="1"/>
  <c r="T3" i="14"/>
  <c r="R3" i="14"/>
  <c r="I3" i="14"/>
  <c r="H3" i="14"/>
  <c r="G3" i="14"/>
  <c r="T2" i="14"/>
  <c r="I2" i="14"/>
  <c r="H2" i="14"/>
  <c r="G2" i="14"/>
  <c r="J12" i="14" l="1"/>
  <c r="J34" i="14"/>
  <c r="J41" i="14"/>
  <c r="J45" i="14"/>
  <c r="J62" i="14"/>
  <c r="J63" i="14"/>
  <c r="J69" i="14"/>
  <c r="J106" i="14"/>
  <c r="J111" i="14"/>
  <c r="J120" i="14"/>
  <c r="J123" i="14"/>
  <c r="J138" i="14"/>
  <c r="J166" i="14"/>
  <c r="J176" i="14"/>
  <c r="J48" i="14"/>
  <c r="J52" i="14"/>
  <c r="J115" i="14"/>
  <c r="J118" i="14"/>
  <c r="J169" i="14"/>
  <c r="J178" i="14"/>
  <c r="J20" i="14"/>
  <c r="J40" i="14"/>
  <c r="G110" i="14"/>
  <c r="J119" i="14"/>
  <c r="J170" i="14"/>
  <c r="J17" i="14"/>
  <c r="J72" i="14"/>
  <c r="J86" i="14"/>
  <c r="J101" i="14"/>
  <c r="J114" i="14"/>
  <c r="J124" i="14"/>
  <c r="J131" i="14"/>
  <c r="J144" i="14"/>
  <c r="J147" i="14"/>
  <c r="J188" i="14"/>
  <c r="J192" i="14"/>
  <c r="J201" i="14"/>
  <c r="J208" i="14"/>
  <c r="J14" i="14"/>
  <c r="J80" i="14"/>
  <c r="J94" i="14"/>
  <c r="J60" i="14"/>
  <c r="J61" i="14"/>
  <c r="J81" i="14"/>
  <c r="J84" i="14"/>
  <c r="J125" i="14"/>
  <c r="J127" i="14"/>
  <c r="J149" i="14"/>
  <c r="J156" i="14"/>
  <c r="J159" i="14"/>
  <c r="J174" i="14"/>
  <c r="J185" i="14"/>
  <c r="J206" i="14"/>
  <c r="J209" i="14"/>
  <c r="J213" i="14"/>
  <c r="J16" i="14"/>
  <c r="G20" i="14"/>
  <c r="J28" i="14"/>
  <c r="J32" i="14"/>
  <c r="G48" i="14"/>
  <c r="G169" i="14"/>
  <c r="G187" i="14"/>
  <c r="J215" i="14"/>
  <c r="J49" i="14"/>
  <c r="J145" i="14"/>
  <c r="G145" i="14"/>
  <c r="J184" i="14"/>
  <c r="J216" i="14"/>
  <c r="J157" i="14"/>
  <c r="G157" i="14"/>
  <c r="J162" i="14"/>
  <c r="J177" i="14"/>
  <c r="G177" i="14"/>
  <c r="J15" i="14"/>
  <c r="J24" i="14"/>
  <c r="G24" i="14"/>
  <c r="J29" i="14"/>
  <c r="J37" i="14"/>
  <c r="J44" i="14"/>
  <c r="G44" i="14"/>
  <c r="J10" i="14"/>
  <c r="J26" i="14"/>
  <c r="J46" i="14"/>
  <c r="J6" i="14"/>
  <c r="J13" i="14"/>
  <c r="G32" i="14"/>
  <c r="G52" i="14"/>
  <c r="J58" i="14"/>
  <c r="J107" i="14"/>
  <c r="J139" i="14"/>
  <c r="J165" i="14"/>
  <c r="G165" i="14"/>
  <c r="J179" i="14"/>
  <c r="J211" i="14"/>
  <c r="G211" i="14"/>
  <c r="J27" i="14"/>
  <c r="J42" i="14"/>
  <c r="J55" i="14"/>
  <c r="J78" i="14"/>
  <c r="J88" i="14"/>
  <c r="J90" i="14"/>
  <c r="J98" i="14"/>
  <c r="J104" i="14"/>
  <c r="J116" i="14"/>
  <c r="J121" i="14"/>
  <c r="J136" i="14"/>
  <c r="J148" i="14"/>
  <c r="J151" i="14"/>
  <c r="J160" i="14"/>
  <c r="J168" i="14"/>
  <c r="J171" i="14"/>
  <c r="J181" i="14"/>
  <c r="J193" i="14"/>
  <c r="J197" i="14"/>
  <c r="J198" i="14"/>
  <c r="J202" i="14"/>
  <c r="J214" i="14"/>
  <c r="G215" i="14"/>
  <c r="J219" i="14"/>
  <c r="J221" i="14"/>
  <c r="J11" i="14"/>
  <c r="J22" i="14"/>
  <c r="J35" i="14"/>
  <c r="J47" i="14"/>
  <c r="J64" i="14"/>
  <c r="J70" i="14"/>
  <c r="J74" i="14"/>
  <c r="J2" i="14"/>
  <c r="J3" i="14"/>
  <c r="J8" i="14"/>
  <c r="J18" i="14"/>
  <c r="J23" i="14"/>
  <c r="J30" i="14"/>
  <c r="J36" i="14"/>
  <c r="J38" i="14"/>
  <c r="J43" i="14"/>
  <c r="J50" i="14"/>
  <c r="J66" i="14"/>
  <c r="J71" i="14"/>
  <c r="J75" i="14"/>
  <c r="J79" i="14"/>
  <c r="J96" i="14"/>
  <c r="J102" i="14"/>
  <c r="J112" i="14"/>
  <c r="J113" i="14"/>
  <c r="J117" i="14"/>
  <c r="J128" i="14"/>
  <c r="J132" i="14"/>
  <c r="J133" i="14"/>
  <c r="J137" i="14"/>
  <c r="J143" i="14"/>
  <c r="J152" i="14"/>
  <c r="J153" i="14"/>
  <c r="J155" i="14"/>
  <c r="J161" i="14"/>
  <c r="J163" i="14"/>
  <c r="J172" i="14"/>
  <c r="J173" i="14"/>
  <c r="J175" i="14"/>
  <c r="J189" i="14"/>
  <c r="J194" i="14"/>
  <c r="J141" i="14"/>
  <c r="J205" i="14"/>
  <c r="J210" i="14"/>
  <c r="J217" i="14"/>
  <c r="J218" i="14"/>
  <c r="J220" i="14"/>
  <c r="P71" i="14"/>
  <c r="O125" i="14"/>
  <c r="O129" i="14"/>
  <c r="P136" i="14"/>
  <c r="O154" i="14"/>
  <c r="P176" i="14"/>
  <c r="P216" i="14"/>
  <c r="O39" i="14"/>
  <c r="N39" i="14" s="1"/>
  <c r="O97" i="14"/>
  <c r="R108" i="14"/>
  <c r="O209" i="14"/>
  <c r="N209" i="14" s="1"/>
  <c r="O35" i="14"/>
  <c r="N35" i="14" s="1"/>
  <c r="O64" i="14"/>
  <c r="O96" i="14"/>
  <c r="N96" i="14" s="1"/>
  <c r="P148" i="14"/>
  <c r="O162" i="14"/>
  <c r="N162" i="14" s="1"/>
  <c r="P183" i="14"/>
  <c r="O189" i="14"/>
  <c r="N189" i="14" s="1"/>
  <c r="P196" i="14"/>
  <c r="O201" i="14"/>
  <c r="N201" i="14" s="1"/>
  <c r="O221" i="14"/>
  <c r="O51" i="14"/>
  <c r="N51" i="14" s="1"/>
  <c r="O57" i="14"/>
  <c r="P98" i="14"/>
  <c r="P116" i="14"/>
  <c r="R127" i="14"/>
  <c r="P145" i="14"/>
  <c r="O149" i="14"/>
  <c r="N149" i="14" s="1"/>
  <c r="O150" i="14"/>
  <c r="P168" i="14"/>
  <c r="O180" i="14"/>
  <c r="P182" i="14"/>
  <c r="O192" i="14"/>
  <c r="N192" i="14" s="1"/>
  <c r="R197" i="14"/>
  <c r="O205" i="14"/>
  <c r="N205" i="14" s="1"/>
  <c r="O11" i="14"/>
  <c r="N11" i="14" s="1"/>
  <c r="O15" i="14"/>
  <c r="P165" i="14"/>
  <c r="R192" i="14"/>
  <c r="O31" i="14"/>
  <c r="N31" i="14" s="1"/>
  <c r="R56" i="14"/>
  <c r="P57" i="14"/>
  <c r="O80" i="14"/>
  <c r="P91" i="14"/>
  <c r="R98" i="14"/>
  <c r="R112" i="14"/>
  <c r="O121" i="14"/>
  <c r="O142" i="14"/>
  <c r="N142" i="14" s="1"/>
  <c r="P161" i="14"/>
  <c r="O166" i="14"/>
  <c r="N166" i="14" s="1"/>
  <c r="O169" i="14"/>
  <c r="O170" i="14"/>
  <c r="N170" i="14" s="1"/>
  <c r="O212" i="14"/>
  <c r="R217" i="14"/>
  <c r="O19" i="14"/>
  <c r="P26" i="14"/>
  <c r="O37" i="14"/>
  <c r="N37" i="14" s="1"/>
  <c r="R42" i="14"/>
  <c r="O56" i="14"/>
  <c r="N56" i="14" s="1"/>
  <c r="P60" i="14"/>
  <c r="O61" i="14"/>
  <c r="R62" i="14"/>
  <c r="O84" i="14"/>
  <c r="O109" i="14"/>
  <c r="N109" i="14" s="1"/>
  <c r="O127" i="14"/>
  <c r="N127" i="14" s="1"/>
  <c r="R132" i="14"/>
  <c r="P156" i="14"/>
  <c r="O174" i="14"/>
  <c r="N174" i="14" s="1"/>
  <c r="P8" i="14"/>
  <c r="P10" i="14"/>
  <c r="P11" i="14"/>
  <c r="O12" i="14"/>
  <c r="N12" i="14" s="1"/>
  <c r="P15" i="14"/>
  <c r="Q15" i="14" s="1"/>
  <c r="O16" i="14"/>
  <c r="N16" i="14" s="1"/>
  <c r="N17" i="14"/>
  <c r="R17" i="14"/>
  <c r="P19" i="14"/>
  <c r="O20" i="14"/>
  <c r="N20" i="14" s="1"/>
  <c r="P23" i="14"/>
  <c r="O24" i="14"/>
  <c r="N24" i="14" s="1"/>
  <c r="P27" i="14"/>
  <c r="O28" i="14"/>
  <c r="N28" i="14" s="1"/>
  <c r="P31" i="14"/>
  <c r="O32" i="14"/>
  <c r="N32" i="14" s="1"/>
  <c r="P35" i="14"/>
  <c r="O36" i="14"/>
  <c r="N36" i="14" s="1"/>
  <c r="R37" i="14"/>
  <c r="P39" i="14"/>
  <c r="O40" i="14"/>
  <c r="P43" i="14"/>
  <c r="O44" i="14"/>
  <c r="N44" i="14" s="1"/>
  <c r="P47" i="14"/>
  <c r="O48" i="14"/>
  <c r="P51" i="14"/>
  <c r="Q51" i="14" s="1"/>
  <c r="O52" i="14"/>
  <c r="N52" i="14" s="1"/>
  <c r="P55" i="14"/>
  <c r="O13" i="14"/>
  <c r="N13" i="14" s="1"/>
  <c r="P16" i="14"/>
  <c r="P20" i="14"/>
  <c r="O21" i="14"/>
  <c r="N21" i="14" s="1"/>
  <c r="P24" i="14"/>
  <c r="O25" i="14"/>
  <c r="N25" i="14" s="1"/>
  <c r="P28" i="14"/>
  <c r="O29" i="14"/>
  <c r="N29" i="14" s="1"/>
  <c r="P32" i="14"/>
  <c r="O33" i="14"/>
  <c r="N33" i="14" s="1"/>
  <c r="P36" i="14"/>
  <c r="P40" i="14"/>
  <c r="O41" i="14"/>
  <c r="N41" i="14" s="1"/>
  <c r="P44" i="14"/>
  <c r="O45" i="14"/>
  <c r="N45" i="14" s="1"/>
  <c r="P48" i="14"/>
  <c r="O49" i="14"/>
  <c r="N49" i="14" s="1"/>
  <c r="P52" i="14"/>
  <c r="O53" i="14"/>
  <c r="N53" i="14" s="1"/>
  <c r="P2" i="14"/>
  <c r="P7" i="14"/>
  <c r="R5" i="14"/>
  <c r="P13" i="14"/>
  <c r="O14" i="14"/>
  <c r="N14" i="14" s="1"/>
  <c r="N15" i="14"/>
  <c r="P17" i="14"/>
  <c r="Q17" i="14" s="1"/>
  <c r="O18" i="14"/>
  <c r="N18" i="14" s="1"/>
  <c r="N19" i="14"/>
  <c r="P21" i="14"/>
  <c r="O22" i="14"/>
  <c r="N22" i="14" s="1"/>
  <c r="P25" i="14"/>
  <c r="O26" i="14"/>
  <c r="N26" i="14" s="1"/>
  <c r="R27" i="14"/>
  <c r="P29" i="14"/>
  <c r="O30" i="14"/>
  <c r="N30" i="14" s="1"/>
  <c r="P33" i="14"/>
  <c r="O34" i="14"/>
  <c r="N34" i="14" s="1"/>
  <c r="P37" i="14"/>
  <c r="Q37" i="14" s="1"/>
  <c r="O38" i="14"/>
  <c r="N38" i="14" s="1"/>
  <c r="P41" i="14"/>
  <c r="O42" i="14"/>
  <c r="N42" i="14" s="1"/>
  <c r="P45" i="14"/>
  <c r="O46" i="14"/>
  <c r="N46" i="14" s="1"/>
  <c r="R47" i="14"/>
  <c r="P49" i="14"/>
  <c r="Q49" i="14" s="1"/>
  <c r="O50" i="14"/>
  <c r="N50" i="14" s="1"/>
  <c r="P53" i="14"/>
  <c r="O54" i="14"/>
  <c r="N54" i="14" s="1"/>
  <c r="J57" i="14"/>
  <c r="J59" i="14"/>
  <c r="R60" i="14"/>
  <c r="P3" i="14"/>
  <c r="P4" i="14"/>
  <c r="P5" i="14"/>
  <c r="P6" i="14"/>
  <c r="P9" i="14"/>
  <c r="P12" i="14"/>
  <c r="R2" i="14"/>
  <c r="O2" i="14"/>
  <c r="N2" i="14" s="1"/>
  <c r="O3" i="14"/>
  <c r="N3" i="14" s="1"/>
  <c r="O4" i="14"/>
  <c r="N4" i="14" s="1"/>
  <c r="O5" i="14"/>
  <c r="N5" i="14" s="1"/>
  <c r="O6" i="14"/>
  <c r="N6" i="14" s="1"/>
  <c r="O7" i="14"/>
  <c r="N7" i="14" s="1"/>
  <c r="O8" i="14"/>
  <c r="N8" i="14" s="1"/>
  <c r="O9" i="14"/>
  <c r="N9" i="14" s="1"/>
  <c r="O10" i="14"/>
  <c r="N10" i="14" s="1"/>
  <c r="R12" i="14"/>
  <c r="P14" i="14"/>
  <c r="P18" i="14"/>
  <c r="P22" i="14"/>
  <c r="O23" i="14"/>
  <c r="N23" i="14" s="1"/>
  <c r="O27" i="14"/>
  <c r="N27" i="14" s="1"/>
  <c r="P30" i="14"/>
  <c r="Q30" i="14" s="1"/>
  <c r="R32" i="14"/>
  <c r="P34" i="14"/>
  <c r="P38" i="14"/>
  <c r="Q38" i="14" s="1"/>
  <c r="N40" i="14"/>
  <c r="P42" i="14"/>
  <c r="O43" i="14"/>
  <c r="N43" i="14" s="1"/>
  <c r="O47" i="14"/>
  <c r="N47" i="14" s="1"/>
  <c r="N48" i="14"/>
  <c r="P50" i="14"/>
  <c r="R52" i="14"/>
  <c r="P54" i="14"/>
  <c r="O55" i="14"/>
  <c r="N55" i="14" s="1"/>
  <c r="J56" i="14"/>
  <c r="P56" i="14"/>
  <c r="Q56" i="14" s="1"/>
  <c r="O60" i="14"/>
  <c r="P59" i="14"/>
  <c r="R57" i="14"/>
  <c r="N57" i="14"/>
  <c r="O59" i="14"/>
  <c r="N59" i="14" s="1"/>
  <c r="P58" i="14"/>
  <c r="P61" i="14"/>
  <c r="Q61" i="14" s="1"/>
  <c r="O58" i="14"/>
  <c r="N58" i="14" s="1"/>
  <c r="P64" i="14"/>
  <c r="Q64" i="14" s="1"/>
  <c r="O65" i="14"/>
  <c r="N65" i="14" s="1"/>
  <c r="P68" i="14"/>
  <c r="O69" i="14"/>
  <c r="N69" i="14" s="1"/>
  <c r="P72" i="14"/>
  <c r="O73" i="14"/>
  <c r="N73" i="14" s="1"/>
  <c r="P76" i="14"/>
  <c r="Q76" i="14" s="1"/>
  <c r="P80" i="14"/>
  <c r="Q80" i="14" s="1"/>
  <c r="O81" i="14"/>
  <c r="N81" i="14" s="1"/>
  <c r="P84" i="14"/>
  <c r="Q84" i="14" s="1"/>
  <c r="O85" i="14"/>
  <c r="N85" i="14" s="1"/>
  <c r="P88" i="14"/>
  <c r="O89" i="14"/>
  <c r="N89" i="14" s="1"/>
  <c r="P92" i="14"/>
  <c r="O93" i="14"/>
  <c r="N93" i="14" s="1"/>
  <c r="P96" i="14"/>
  <c r="P100" i="14"/>
  <c r="P101" i="14"/>
  <c r="O105" i="14"/>
  <c r="N105" i="14" s="1"/>
  <c r="P104" i="14"/>
  <c r="R102" i="14"/>
  <c r="O104" i="14"/>
  <c r="N104" i="14" s="1"/>
  <c r="P105" i="14"/>
  <c r="O62" i="14"/>
  <c r="N62" i="14" s="1"/>
  <c r="P65" i="14"/>
  <c r="O66" i="14"/>
  <c r="N66" i="14" s="1"/>
  <c r="R67" i="14"/>
  <c r="P69" i="14"/>
  <c r="O70" i="14"/>
  <c r="N70" i="14" s="1"/>
  <c r="P73" i="14"/>
  <c r="Q73" i="14" s="1"/>
  <c r="O74" i="14"/>
  <c r="N74" i="14" s="1"/>
  <c r="P77" i="14"/>
  <c r="Q77" i="14" s="1"/>
  <c r="O78" i="14"/>
  <c r="N78" i="14" s="1"/>
  <c r="P81" i="14"/>
  <c r="O82" i="14"/>
  <c r="N82" i="14" s="1"/>
  <c r="P85" i="14"/>
  <c r="O86" i="14"/>
  <c r="N86" i="14" s="1"/>
  <c r="R87" i="14"/>
  <c r="P89" i="14"/>
  <c r="O90" i="14"/>
  <c r="N90" i="14" s="1"/>
  <c r="P93" i="14"/>
  <c r="O94" i="14"/>
  <c r="N94" i="14" s="1"/>
  <c r="O101" i="14"/>
  <c r="N101" i="14" s="1"/>
  <c r="P97" i="14"/>
  <c r="Q97" i="14" s="1"/>
  <c r="O98" i="14"/>
  <c r="N98" i="14" s="1"/>
  <c r="J105" i="14"/>
  <c r="O106" i="14"/>
  <c r="J108" i="14"/>
  <c r="P62" i="14"/>
  <c r="O63" i="14"/>
  <c r="N63" i="14" s="1"/>
  <c r="N64" i="14"/>
  <c r="P66" i="14"/>
  <c r="O67" i="14"/>
  <c r="N67" i="14" s="1"/>
  <c r="P70" i="14"/>
  <c r="O71" i="14"/>
  <c r="Q71" i="14" s="1"/>
  <c r="R72" i="14"/>
  <c r="P74" i="14"/>
  <c r="O75" i="14"/>
  <c r="N75" i="14" s="1"/>
  <c r="N76" i="14"/>
  <c r="P78" i="14"/>
  <c r="O79" i="14"/>
  <c r="N79" i="14" s="1"/>
  <c r="N80" i="14"/>
  <c r="P82" i="14"/>
  <c r="Q82" i="14" s="1"/>
  <c r="J83" i="14"/>
  <c r="O83" i="14"/>
  <c r="N83" i="14" s="1"/>
  <c r="N84" i="14"/>
  <c r="P86" i="14"/>
  <c r="J87" i="14"/>
  <c r="O87" i="14"/>
  <c r="N87" i="14" s="1"/>
  <c r="P90" i="14"/>
  <c r="J91" i="14"/>
  <c r="O91" i="14"/>
  <c r="R92" i="14"/>
  <c r="P94" i="14"/>
  <c r="J95" i="14"/>
  <c r="O95" i="14"/>
  <c r="N95" i="14" s="1"/>
  <c r="J99" i="14"/>
  <c r="O99" i="14"/>
  <c r="N99" i="14" s="1"/>
  <c r="O102" i="14"/>
  <c r="N102" i="14" s="1"/>
  <c r="O103" i="14"/>
  <c r="N103" i="14" s="1"/>
  <c r="R105" i="14"/>
  <c r="P106" i="14"/>
  <c r="Q106" i="14" s="1"/>
  <c r="J109" i="14"/>
  <c r="N61" i="14"/>
  <c r="P63" i="14"/>
  <c r="P67" i="14"/>
  <c r="O68" i="14"/>
  <c r="N68" i="14" s="1"/>
  <c r="O72" i="14"/>
  <c r="N72" i="14" s="1"/>
  <c r="P75" i="14"/>
  <c r="Q75" i="14" s="1"/>
  <c r="N77" i="14"/>
  <c r="R77" i="14"/>
  <c r="P79" i="14"/>
  <c r="P83" i="14"/>
  <c r="P87" i="14"/>
  <c r="O88" i="14"/>
  <c r="N88" i="14" s="1"/>
  <c r="O92" i="14"/>
  <c r="N92" i="14" s="1"/>
  <c r="P95" i="14"/>
  <c r="N97" i="14"/>
  <c r="R97" i="14"/>
  <c r="P99" i="14"/>
  <c r="O100" i="14"/>
  <c r="N100" i="14" s="1"/>
  <c r="P102" i="14"/>
  <c r="P103" i="14"/>
  <c r="R106" i="14"/>
  <c r="N106" i="14"/>
  <c r="R109" i="14"/>
  <c r="P110" i="14"/>
  <c r="P109" i="14"/>
  <c r="R110" i="14"/>
  <c r="O110" i="14"/>
  <c r="N110" i="14" s="1"/>
  <c r="P113" i="14"/>
  <c r="O114" i="14"/>
  <c r="N114" i="14" s="1"/>
  <c r="P117" i="14"/>
  <c r="O118" i="14"/>
  <c r="N118" i="14" s="1"/>
  <c r="P121" i="14"/>
  <c r="Q121" i="14" s="1"/>
  <c r="O122" i="14"/>
  <c r="N122" i="14" s="1"/>
  <c r="P125" i="14"/>
  <c r="O126" i="14"/>
  <c r="N126" i="14" s="1"/>
  <c r="P129" i="14"/>
  <c r="Q129" i="14" s="1"/>
  <c r="O130" i="14"/>
  <c r="N130" i="14" s="1"/>
  <c r="P133" i="14"/>
  <c r="O134" i="14"/>
  <c r="N134" i="14" s="1"/>
  <c r="O141" i="14"/>
  <c r="O140" i="14"/>
  <c r="N140" i="14" s="1"/>
  <c r="P139" i="14"/>
  <c r="P137" i="14"/>
  <c r="O138" i="14"/>
  <c r="O139" i="14"/>
  <c r="N139" i="14" s="1"/>
  <c r="P141" i="14"/>
  <c r="R145" i="14"/>
  <c r="O111" i="14"/>
  <c r="N111" i="14" s="1"/>
  <c r="P114" i="14"/>
  <c r="Q114" i="14" s="1"/>
  <c r="O115" i="14"/>
  <c r="N115" i="14" s="1"/>
  <c r="P118" i="14"/>
  <c r="Q118" i="14" s="1"/>
  <c r="O119" i="14"/>
  <c r="N119" i="14" s="1"/>
  <c r="P122" i="14"/>
  <c r="Q122" i="14" s="1"/>
  <c r="O123" i="14"/>
  <c r="N123" i="14" s="1"/>
  <c r="P126" i="14"/>
  <c r="Q126" i="14" s="1"/>
  <c r="P130" i="14"/>
  <c r="O131" i="14"/>
  <c r="N131" i="14" s="1"/>
  <c r="P134" i="14"/>
  <c r="O135" i="14"/>
  <c r="N135" i="14" s="1"/>
  <c r="P138" i="14"/>
  <c r="Q138" i="14" s="1"/>
  <c r="R140" i="14"/>
  <c r="P107" i="14"/>
  <c r="Q107" i="14" s="1"/>
  <c r="O108" i="14"/>
  <c r="N108" i="14" s="1"/>
  <c r="P111" i="14"/>
  <c r="O112" i="14"/>
  <c r="N112" i="14" s="1"/>
  <c r="P115" i="14"/>
  <c r="O116" i="14"/>
  <c r="N116" i="14" s="1"/>
  <c r="R117" i="14"/>
  <c r="P119" i="14"/>
  <c r="O120" i="14"/>
  <c r="N120" i="14" s="1"/>
  <c r="N121" i="14"/>
  <c r="P123" i="14"/>
  <c r="O124" i="14"/>
  <c r="N124" i="14" s="1"/>
  <c r="N125" i="14"/>
  <c r="P127" i="14"/>
  <c r="Q127" i="14" s="1"/>
  <c r="O128" i="14"/>
  <c r="N128" i="14" s="1"/>
  <c r="N129" i="14"/>
  <c r="P131" i="14"/>
  <c r="O132" i="14"/>
  <c r="N132" i="14" s="1"/>
  <c r="P135" i="14"/>
  <c r="O136" i="14"/>
  <c r="N136" i="14" s="1"/>
  <c r="R137" i="14"/>
  <c r="R141" i="14"/>
  <c r="N141" i="14"/>
  <c r="P108" i="14"/>
  <c r="P112" i="14"/>
  <c r="O113" i="14"/>
  <c r="N113" i="14" s="1"/>
  <c r="O117" i="14"/>
  <c r="N117" i="14" s="1"/>
  <c r="P120" i="14"/>
  <c r="R122" i="14"/>
  <c r="P124" i="14"/>
  <c r="P128" i="14"/>
  <c r="Q128" i="14" s="1"/>
  <c r="P132" i="14"/>
  <c r="O133" i="14"/>
  <c r="N133" i="14" s="1"/>
  <c r="O137" i="14"/>
  <c r="N137" i="14" s="1"/>
  <c r="N138" i="14"/>
  <c r="J140" i="14"/>
  <c r="P140" i="14"/>
  <c r="G141" i="14"/>
  <c r="O146" i="14"/>
  <c r="O145" i="14"/>
  <c r="Q145" i="14" s="1"/>
  <c r="P144" i="14"/>
  <c r="R142" i="14"/>
  <c r="O144" i="14"/>
  <c r="N144" i="14" s="1"/>
  <c r="P143" i="14"/>
  <c r="P146" i="14"/>
  <c r="O143" i="14"/>
  <c r="N143" i="14" s="1"/>
  <c r="P142" i="14"/>
  <c r="N180" i="14"/>
  <c r="O147" i="14"/>
  <c r="N147" i="14" s="1"/>
  <c r="R148" i="14"/>
  <c r="P150" i="14"/>
  <c r="Q150" i="14" s="1"/>
  <c r="O151" i="14"/>
  <c r="N151" i="14" s="1"/>
  <c r="R152" i="14"/>
  <c r="P154" i="14"/>
  <c r="Q154" i="14" s="1"/>
  <c r="O155" i="14"/>
  <c r="N155" i="14" s="1"/>
  <c r="P158" i="14"/>
  <c r="O159" i="14"/>
  <c r="N159" i="14" s="1"/>
  <c r="P162" i="14"/>
  <c r="O163" i="14"/>
  <c r="N163" i="14" s="1"/>
  <c r="P166" i="14"/>
  <c r="O167" i="14"/>
  <c r="N167" i="14" s="1"/>
  <c r="R168" i="14"/>
  <c r="P170" i="14"/>
  <c r="O171" i="14"/>
  <c r="N171" i="14" s="1"/>
  <c r="R172" i="14"/>
  <c r="P174" i="14"/>
  <c r="O175" i="14"/>
  <c r="N175" i="14" s="1"/>
  <c r="P178" i="14"/>
  <c r="R179" i="14"/>
  <c r="P147" i="14"/>
  <c r="O148" i="14"/>
  <c r="Q148" i="14" s="1"/>
  <c r="R149" i="14"/>
  <c r="P151" i="14"/>
  <c r="O152" i="14"/>
  <c r="N152" i="14" s="1"/>
  <c r="R153" i="14"/>
  <c r="P155" i="14"/>
  <c r="O156" i="14"/>
  <c r="Q156" i="14" s="1"/>
  <c r="R157" i="14"/>
  <c r="P159" i="14"/>
  <c r="O160" i="14"/>
  <c r="N160" i="14" s="1"/>
  <c r="P163" i="14"/>
  <c r="O164" i="14"/>
  <c r="N164" i="14" s="1"/>
  <c r="R165" i="14"/>
  <c r="P167" i="14"/>
  <c r="O168" i="14"/>
  <c r="N168" i="14" s="1"/>
  <c r="N169" i="14"/>
  <c r="R169" i="14"/>
  <c r="P171" i="14"/>
  <c r="O172" i="14"/>
  <c r="N172" i="14" s="1"/>
  <c r="R173" i="14"/>
  <c r="P175" i="14"/>
  <c r="O176" i="14"/>
  <c r="N176" i="14" s="1"/>
  <c r="R177" i="14"/>
  <c r="J182" i="14"/>
  <c r="N146" i="14"/>
  <c r="N150" i="14"/>
  <c r="P152" i="14"/>
  <c r="O153" i="14"/>
  <c r="N153" i="14" s="1"/>
  <c r="N154" i="14"/>
  <c r="O157" i="14"/>
  <c r="N157" i="14" s="1"/>
  <c r="P160" i="14"/>
  <c r="Q160" i="14" s="1"/>
  <c r="O161" i="14"/>
  <c r="Q161" i="14" s="1"/>
  <c r="R162" i="14"/>
  <c r="P164" i="14"/>
  <c r="O165" i="14"/>
  <c r="P172" i="14"/>
  <c r="O173" i="14"/>
  <c r="N173" i="14" s="1"/>
  <c r="O177" i="14"/>
  <c r="N177" i="14" s="1"/>
  <c r="O179" i="14"/>
  <c r="N179" i="14" s="1"/>
  <c r="O185" i="14"/>
  <c r="N185" i="14" s="1"/>
  <c r="P184" i="14"/>
  <c r="R182" i="14"/>
  <c r="O184" i="14"/>
  <c r="N184" i="14" s="1"/>
  <c r="P186" i="14"/>
  <c r="O183" i="14"/>
  <c r="Q183" i="14" s="1"/>
  <c r="O186" i="14"/>
  <c r="N186" i="14" s="1"/>
  <c r="P185" i="14"/>
  <c r="O182" i="14"/>
  <c r="P149" i="14"/>
  <c r="P153" i="14"/>
  <c r="P157" i="14"/>
  <c r="O158" i="14"/>
  <c r="N158" i="14" s="1"/>
  <c r="P169" i="14"/>
  <c r="Q169" i="14" s="1"/>
  <c r="P173" i="14"/>
  <c r="O181" i="14"/>
  <c r="N181" i="14" s="1"/>
  <c r="P181" i="14"/>
  <c r="P177" i="14"/>
  <c r="O178" i="14"/>
  <c r="N178" i="14" s="1"/>
  <c r="P179" i="14"/>
  <c r="P180" i="14"/>
  <c r="Q180" i="14" s="1"/>
  <c r="R183" i="14"/>
  <c r="R187" i="14"/>
  <c r="P189" i="14"/>
  <c r="O190" i="14"/>
  <c r="N190" i="14" s="1"/>
  <c r="P193" i="14"/>
  <c r="O194" i="14"/>
  <c r="N194" i="14" s="1"/>
  <c r="P197" i="14"/>
  <c r="O198" i="14"/>
  <c r="N198" i="14" s="1"/>
  <c r="P201" i="14"/>
  <c r="O202" i="14"/>
  <c r="N202" i="14" s="1"/>
  <c r="P205" i="14"/>
  <c r="Q205" i="14" s="1"/>
  <c r="O206" i="14"/>
  <c r="N206" i="14" s="1"/>
  <c r="R207" i="14"/>
  <c r="P209" i="14"/>
  <c r="Q209" i="14" s="1"/>
  <c r="O210" i="14"/>
  <c r="N210" i="14" s="1"/>
  <c r="P213" i="14"/>
  <c r="O214" i="14"/>
  <c r="N214" i="14" s="1"/>
  <c r="P217" i="14"/>
  <c r="O218" i="14"/>
  <c r="N218" i="14" s="1"/>
  <c r="P221" i="14"/>
  <c r="Q221" i="14" s="1"/>
  <c r="O187" i="14"/>
  <c r="N187" i="14" s="1"/>
  <c r="P190" i="14"/>
  <c r="O191" i="14"/>
  <c r="N191" i="14" s="1"/>
  <c r="P194" i="14"/>
  <c r="O195" i="14"/>
  <c r="N195" i="14" s="1"/>
  <c r="P198" i="14"/>
  <c r="O199" i="14"/>
  <c r="N199" i="14" s="1"/>
  <c r="P202" i="14"/>
  <c r="O203" i="14"/>
  <c r="N203" i="14" s="1"/>
  <c r="P206" i="14"/>
  <c r="O207" i="14"/>
  <c r="N207" i="14" s="1"/>
  <c r="P210" i="14"/>
  <c r="O211" i="14"/>
  <c r="N211" i="14" s="1"/>
  <c r="N212" i="14"/>
  <c r="R212" i="14"/>
  <c r="P214" i="14"/>
  <c r="O215" i="14"/>
  <c r="N215" i="14" s="1"/>
  <c r="P218" i="14"/>
  <c r="O219" i="14"/>
  <c r="N219" i="14" s="1"/>
  <c r="P187" i="14"/>
  <c r="O188" i="14"/>
  <c r="N188" i="14" s="1"/>
  <c r="P191" i="14"/>
  <c r="P195" i="14"/>
  <c r="O196" i="14"/>
  <c r="N196" i="14" s="1"/>
  <c r="P199" i="14"/>
  <c r="O200" i="14"/>
  <c r="N200" i="14" s="1"/>
  <c r="P203" i="14"/>
  <c r="O204" i="14"/>
  <c r="N204" i="14" s="1"/>
  <c r="P207" i="14"/>
  <c r="O208" i="14"/>
  <c r="N208" i="14" s="1"/>
  <c r="P211" i="14"/>
  <c r="P215" i="14"/>
  <c r="O216" i="14"/>
  <c r="Q216" i="14" s="1"/>
  <c r="P219" i="14"/>
  <c r="O220" i="14"/>
  <c r="N220" i="14" s="1"/>
  <c r="N221" i="14"/>
  <c r="P188" i="14"/>
  <c r="P192" i="14"/>
  <c r="Q192" i="14" s="1"/>
  <c r="O193" i="14"/>
  <c r="N193" i="14" s="1"/>
  <c r="O197" i="14"/>
  <c r="N197" i="14" s="1"/>
  <c r="P200" i="14"/>
  <c r="R202" i="14"/>
  <c r="P204" i="14"/>
  <c r="P208" i="14"/>
  <c r="P212" i="14"/>
  <c r="Q212" i="14" s="1"/>
  <c r="O213" i="14"/>
  <c r="N213" i="14" s="1"/>
  <c r="O217" i="14"/>
  <c r="N217" i="14" s="1"/>
  <c r="P220" i="14"/>
  <c r="Q167" i="14" l="1"/>
  <c r="Q65" i="14"/>
  <c r="Q166" i="14"/>
  <c r="Q120" i="14"/>
  <c r="Q159" i="14"/>
  <c r="Q34" i="14"/>
  <c r="Q153" i="14"/>
  <c r="Q152" i="14"/>
  <c r="Q93" i="14"/>
  <c r="Q185" i="14"/>
  <c r="Q147" i="14"/>
  <c r="Q162" i="14"/>
  <c r="Q22" i="14"/>
  <c r="Q163" i="14"/>
  <c r="Q103" i="14"/>
  <c r="Q177" i="14"/>
  <c r="Q60" i="14"/>
  <c r="Q201" i="14"/>
  <c r="N183" i="14"/>
  <c r="Q140" i="14"/>
  <c r="Q125" i="14"/>
  <c r="Q79" i="14"/>
  <c r="Q91" i="14"/>
  <c r="Q78" i="14"/>
  <c r="Q96" i="14"/>
  <c r="Q29" i="14"/>
  <c r="Q20" i="14"/>
  <c r="Q208" i="14"/>
  <c r="Q200" i="14"/>
  <c r="Q202" i="14"/>
  <c r="Q149" i="14"/>
  <c r="Q87" i="14"/>
  <c r="Q18" i="14"/>
  <c r="Q189" i="14"/>
  <c r="Q182" i="14"/>
  <c r="Q165" i="14"/>
  <c r="Q70" i="14"/>
  <c r="Q33" i="14"/>
  <c r="Q220" i="14"/>
  <c r="Q204" i="14"/>
  <c r="Q219" i="14"/>
  <c r="Q218" i="14"/>
  <c r="Q206" i="14"/>
  <c r="Q198" i="14"/>
  <c r="Q190" i="14"/>
  <c r="Q157" i="14"/>
  <c r="Q170" i="14"/>
  <c r="Q142" i="14"/>
  <c r="Q134" i="14"/>
  <c r="Q83" i="14"/>
  <c r="Q63" i="14"/>
  <c r="Q86" i="14"/>
  <c r="Q12" i="14"/>
  <c r="Q45" i="14"/>
  <c r="Q21" i="14"/>
  <c r="Q16" i="14"/>
  <c r="Q31" i="14"/>
  <c r="Q207" i="14"/>
  <c r="Q199" i="14"/>
  <c r="N182" i="14"/>
  <c r="Q151" i="14"/>
  <c r="Q174" i="14"/>
  <c r="Q108" i="14"/>
  <c r="Q119" i="14"/>
  <c r="Q109" i="14"/>
  <c r="Q90" i="14"/>
  <c r="Q81" i="14"/>
  <c r="Q32" i="14"/>
  <c r="Q24" i="14"/>
  <c r="Q210" i="14"/>
  <c r="Q171" i="14"/>
  <c r="Q135" i="14"/>
  <c r="Q62" i="14"/>
  <c r="Q39" i="14"/>
  <c r="Q35" i="14"/>
  <c r="Q11" i="14"/>
  <c r="Q141" i="14"/>
  <c r="Q139" i="14"/>
  <c r="Q143" i="14"/>
  <c r="Q136" i="14"/>
  <c r="Q4" i="14"/>
  <c r="Q211" i="14"/>
  <c r="Q203" i="14"/>
  <c r="Q195" i="14"/>
  <c r="Q155" i="14"/>
  <c r="Q130" i="14"/>
  <c r="Q95" i="14"/>
  <c r="Q94" i="14"/>
  <c r="Q85" i="14"/>
  <c r="Q58" i="14"/>
  <c r="Q59" i="14"/>
  <c r="Q50" i="14"/>
  <c r="Q41" i="14"/>
  <c r="Q25" i="14"/>
  <c r="Q48" i="14"/>
  <c r="Q40" i="14"/>
  <c r="Q57" i="14"/>
  <c r="Q215" i="14"/>
  <c r="Q187" i="14"/>
  <c r="Q184" i="14"/>
  <c r="Q175" i="14"/>
  <c r="Q146" i="14"/>
  <c r="Q131" i="14"/>
  <c r="Q110" i="14"/>
  <c r="Q99" i="14"/>
  <c r="Q67" i="14"/>
  <c r="Q74" i="14"/>
  <c r="Q69" i="14"/>
  <c r="Q54" i="14"/>
  <c r="Q42" i="14"/>
  <c r="Q14" i="14"/>
  <c r="Q5" i="14"/>
  <c r="Q36" i="14"/>
  <c r="Q28" i="14"/>
  <c r="Q19" i="14"/>
  <c r="Q217" i="14"/>
  <c r="Q197" i="14"/>
  <c r="Q179" i="14"/>
  <c r="Q186" i="14"/>
  <c r="N161" i="14"/>
  <c r="N156" i="14"/>
  <c r="N148" i="14"/>
  <c r="Q176" i="14"/>
  <c r="Q115" i="14"/>
  <c r="N145" i="14"/>
  <c r="Q113" i="14"/>
  <c r="Q102" i="14"/>
  <c r="Q116" i="14"/>
  <c r="Q68" i="14"/>
  <c r="Q6" i="14"/>
  <c r="Q98" i="14"/>
  <c r="Q7" i="14"/>
  <c r="Q55" i="14"/>
  <c r="Q8" i="14"/>
  <c r="Q188" i="14"/>
  <c r="Q191" i="14"/>
  <c r="Q214" i="14"/>
  <c r="Q194" i="14"/>
  <c r="Q173" i="14"/>
  <c r="N165" i="14"/>
  <c r="Q144" i="14"/>
  <c r="Q123" i="14"/>
  <c r="Q137" i="14"/>
  <c r="N91" i="14"/>
  <c r="N71" i="14"/>
  <c r="Q101" i="14"/>
  <c r="Q92" i="14"/>
  <c r="N60" i="14"/>
  <c r="Q2" i="14"/>
  <c r="Q43" i="14"/>
  <c r="Q23" i="14"/>
  <c r="Q46" i="14"/>
  <c r="Q178" i="14"/>
  <c r="Q168" i="14"/>
  <c r="Q133" i="14"/>
  <c r="Q117" i="14"/>
  <c r="Q100" i="14"/>
  <c r="Q72" i="14"/>
  <c r="Q47" i="14"/>
  <c r="Q27" i="14"/>
  <c r="N216" i="14"/>
  <c r="Q213" i="14"/>
  <c r="Q193" i="14"/>
  <c r="Q181" i="14"/>
  <c r="Q172" i="14"/>
  <c r="Q164" i="14"/>
  <c r="Q196" i="14"/>
  <c r="Q158" i="14"/>
  <c r="Q132" i="14"/>
  <c r="Q124" i="14"/>
  <c r="Q112" i="14"/>
  <c r="Q111" i="14"/>
  <c r="Q66" i="14"/>
  <c r="Q89" i="14"/>
  <c r="Q105" i="14"/>
  <c r="Q104" i="14"/>
  <c r="Q88" i="14"/>
  <c r="Q9" i="14"/>
  <c r="Q3" i="14"/>
  <c r="Q53" i="14"/>
  <c r="Q13" i="14"/>
  <c r="Q52" i="14"/>
  <c r="Q44" i="14"/>
  <c r="Q10" i="14"/>
  <c r="Q26" i="14"/>
  <c r="P30" i="3" l="1"/>
  <c r="I31" i="3"/>
  <c r="I30" i="3"/>
  <c r="H31" i="3"/>
  <c r="H30" i="3"/>
  <c r="O31" i="3" l="1"/>
  <c r="J31" i="3"/>
  <c r="J30" i="3"/>
  <c r="P31" i="3"/>
  <c r="O30" i="3"/>
  <c r="N30" i="3" s="1"/>
  <c r="C25" i="3"/>
  <c r="C24" i="3"/>
  <c r="T25" i="3"/>
  <c r="T24" i="3"/>
  <c r="R25" i="3"/>
  <c r="I25" i="3"/>
  <c r="I24" i="3"/>
  <c r="H25" i="3"/>
  <c r="H24" i="3"/>
  <c r="G24" i="3" s="1"/>
  <c r="H37" i="3"/>
  <c r="G37" i="3" s="1"/>
  <c r="H41" i="3"/>
  <c r="G41" i="3"/>
  <c r="I43" i="3"/>
  <c r="J43" i="3" s="1"/>
  <c r="I42" i="3"/>
  <c r="I41" i="3"/>
  <c r="I40" i="3"/>
  <c r="I39" i="3"/>
  <c r="J39" i="3" s="1"/>
  <c r="I38" i="3"/>
  <c r="I37" i="3"/>
  <c r="I36" i="3"/>
  <c r="H43" i="3"/>
  <c r="H42" i="3"/>
  <c r="J42" i="3"/>
  <c r="H40" i="3"/>
  <c r="G40" i="3" s="1"/>
  <c r="H39" i="3"/>
  <c r="G39" i="3"/>
  <c r="H38" i="3"/>
  <c r="J38" i="3" s="1"/>
  <c r="H36" i="3"/>
  <c r="J36" i="3"/>
  <c r="I35" i="3"/>
  <c r="I34" i="3"/>
  <c r="H35" i="3"/>
  <c r="G35" i="3"/>
  <c r="H34" i="3"/>
  <c r="J34" i="3" s="1"/>
  <c r="G42" i="3"/>
  <c r="J35" i="3"/>
  <c r="G34" i="3"/>
  <c r="G36" i="3"/>
  <c r="J41" i="3"/>
  <c r="G43" i="3"/>
  <c r="J40" i="3"/>
  <c r="J37" i="3"/>
  <c r="I11" i="3"/>
  <c r="J11" i="3" s="1"/>
  <c r="H11" i="3"/>
  <c r="I10" i="3"/>
  <c r="J10" i="3" s="1"/>
  <c r="H10" i="3"/>
  <c r="I9" i="3"/>
  <c r="I8" i="3"/>
  <c r="J8" i="3" s="1"/>
  <c r="I7" i="3"/>
  <c r="J7" i="3" s="1"/>
  <c r="H7" i="3"/>
  <c r="I6" i="3"/>
  <c r="J6" i="3" s="1"/>
  <c r="H6" i="3"/>
  <c r="G6" i="3" s="1"/>
  <c r="I5" i="3"/>
  <c r="I4" i="3"/>
  <c r="J4" i="3" s="1"/>
  <c r="I3" i="3"/>
  <c r="J3" i="3" s="1"/>
  <c r="H3" i="3"/>
  <c r="I2" i="3"/>
  <c r="J2" i="3" s="1"/>
  <c r="H2" i="3"/>
  <c r="G11" i="3"/>
  <c r="G10" i="3"/>
  <c r="H9" i="3"/>
  <c r="G9" i="3" s="1"/>
  <c r="H8" i="3"/>
  <c r="G8" i="3"/>
  <c r="G7" i="3"/>
  <c r="H5" i="3"/>
  <c r="G5" i="3"/>
  <c r="H4" i="3"/>
  <c r="G4" i="3" s="1"/>
  <c r="G3" i="3"/>
  <c r="G2" i="3"/>
  <c r="T30" i="3"/>
  <c r="J5" i="3"/>
  <c r="J9" i="3"/>
  <c r="R30" i="3"/>
  <c r="G30" i="3"/>
  <c r="G31" i="3"/>
  <c r="H33" i="3"/>
  <c r="G33" i="3" s="1"/>
  <c r="H32" i="3"/>
  <c r="G32" i="3"/>
  <c r="H29" i="3"/>
  <c r="G29" i="3" s="1"/>
  <c r="H28" i="3"/>
  <c r="G28" i="3"/>
  <c r="H27" i="3"/>
  <c r="G27" i="3" s="1"/>
  <c r="H26" i="3"/>
  <c r="G26" i="3"/>
  <c r="H23" i="3"/>
  <c r="G23" i="3" s="1"/>
  <c r="H22" i="3"/>
  <c r="G22" i="3"/>
  <c r="H21" i="3"/>
  <c r="G21" i="3" s="1"/>
  <c r="H20" i="3"/>
  <c r="G20" i="3"/>
  <c r="H19" i="3"/>
  <c r="G19" i="3" s="1"/>
  <c r="H18" i="3"/>
  <c r="G18" i="3"/>
  <c r="I33" i="3"/>
  <c r="J33" i="3" s="1"/>
  <c r="I32" i="3"/>
  <c r="J32" i="3"/>
  <c r="I29" i="3"/>
  <c r="J29" i="3" s="1"/>
  <c r="I28" i="3"/>
  <c r="J28" i="3"/>
  <c r="I27" i="3"/>
  <c r="J27" i="3" s="1"/>
  <c r="I26" i="3"/>
  <c r="J26" i="3"/>
  <c r="I23" i="3"/>
  <c r="J23" i="3" s="1"/>
  <c r="I22" i="3"/>
  <c r="J22" i="3"/>
  <c r="I21" i="3"/>
  <c r="J21" i="3" s="1"/>
  <c r="I20" i="3"/>
  <c r="J20" i="3"/>
  <c r="I19" i="3"/>
  <c r="J19" i="3" s="1"/>
  <c r="I18" i="3"/>
  <c r="J18" i="3"/>
  <c r="I17" i="3"/>
  <c r="I16" i="3"/>
  <c r="I15" i="3"/>
  <c r="H15" i="3"/>
  <c r="G15" i="3" s="1"/>
  <c r="J15" i="3"/>
  <c r="I14" i="3"/>
  <c r="I13" i="3"/>
  <c r="H17" i="3"/>
  <c r="G17" i="3"/>
  <c r="H16" i="3"/>
  <c r="G16" i="3"/>
  <c r="H14" i="3"/>
  <c r="G14" i="3"/>
  <c r="J16" i="3"/>
  <c r="J17" i="3"/>
  <c r="J14" i="3"/>
  <c r="I12" i="3"/>
  <c r="H13" i="3"/>
  <c r="H12" i="3"/>
  <c r="G12" i="3" s="1"/>
  <c r="G13" i="3"/>
  <c r="J13" i="3"/>
  <c r="J12" i="3"/>
  <c r="C23" i="3"/>
  <c r="C22" i="3"/>
  <c r="C21" i="3"/>
  <c r="C20" i="3"/>
  <c r="C19" i="3"/>
  <c r="C18" i="3"/>
  <c r="C17" i="3"/>
  <c r="C16" i="3"/>
  <c r="C15" i="3"/>
  <c r="C14" i="3"/>
  <c r="C13" i="3"/>
  <c r="C12" i="3"/>
  <c r="T34" i="3"/>
  <c r="T36" i="3"/>
  <c r="T38" i="3"/>
  <c r="T40" i="3"/>
  <c r="T42" i="3"/>
  <c r="T35" i="3"/>
  <c r="T37" i="3"/>
  <c r="T39" i="3"/>
  <c r="T41" i="3"/>
  <c r="T43" i="3"/>
  <c r="T10" i="3"/>
  <c r="P11" i="3"/>
  <c r="T12" i="3"/>
  <c r="T17" i="3"/>
  <c r="T2" i="3"/>
  <c r="T8" i="3"/>
  <c r="T5" i="3"/>
  <c r="T16" i="3"/>
  <c r="T21" i="3"/>
  <c r="T26" i="3"/>
  <c r="T33" i="3"/>
  <c r="T3" i="3"/>
  <c r="T15" i="3"/>
  <c r="T4" i="3"/>
  <c r="T6" i="3"/>
  <c r="T13" i="3"/>
  <c r="T7" i="3"/>
  <c r="T9" i="3"/>
  <c r="T11" i="3"/>
  <c r="T14" i="3"/>
  <c r="T18" i="3"/>
  <c r="T20" i="3"/>
  <c r="T28" i="3"/>
  <c r="T19" i="3"/>
  <c r="T22" i="3"/>
  <c r="T23" i="3"/>
  <c r="T27" i="3"/>
  <c r="T32" i="3"/>
  <c r="T29" i="3"/>
  <c r="T31" i="3"/>
  <c r="R43" i="3"/>
  <c r="R35" i="3"/>
  <c r="O37" i="3"/>
  <c r="N37" i="3" s="1"/>
  <c r="R36" i="3"/>
  <c r="P36" i="3"/>
  <c r="O36" i="3"/>
  <c r="N36" i="3" s="1"/>
  <c r="P37" i="3"/>
  <c r="R39" i="3"/>
  <c r="O41" i="3"/>
  <c r="N41" i="3" s="1"/>
  <c r="O40" i="3"/>
  <c r="N40" i="3" s="1"/>
  <c r="R40" i="3"/>
  <c r="P40" i="3"/>
  <c r="P41" i="3"/>
  <c r="Q41" i="3" s="1"/>
  <c r="R41" i="3"/>
  <c r="R37" i="3"/>
  <c r="P43" i="3"/>
  <c r="Q43" i="3" s="1"/>
  <c r="R42" i="3"/>
  <c r="P42" i="3"/>
  <c r="O43" i="3"/>
  <c r="N43" i="3" s="1"/>
  <c r="O42" i="3"/>
  <c r="N42" i="3" s="1"/>
  <c r="P39" i="3"/>
  <c r="R38" i="3"/>
  <c r="P38" i="3"/>
  <c r="O38" i="3"/>
  <c r="N38" i="3" s="1"/>
  <c r="O39" i="3"/>
  <c r="N39" i="3" s="1"/>
  <c r="P35" i="3"/>
  <c r="O34" i="3"/>
  <c r="N34" i="3" s="1"/>
  <c r="P34" i="3"/>
  <c r="O35" i="3"/>
  <c r="N35" i="3" s="1"/>
  <c r="R34" i="3"/>
  <c r="R32" i="3"/>
  <c r="P33" i="3"/>
  <c r="O33" i="3"/>
  <c r="N33" i="3" s="1"/>
  <c r="P32" i="3"/>
  <c r="O32" i="3"/>
  <c r="N32" i="3" s="1"/>
  <c r="R27" i="3"/>
  <c r="R15" i="3"/>
  <c r="R33" i="3"/>
  <c r="R16" i="3"/>
  <c r="P17" i="3"/>
  <c r="P16" i="3"/>
  <c r="Q16" i="3" s="1"/>
  <c r="O17" i="3"/>
  <c r="N17" i="3" s="1"/>
  <c r="O16" i="3"/>
  <c r="N16" i="3"/>
  <c r="R10" i="3"/>
  <c r="R29" i="3"/>
  <c r="R22" i="3"/>
  <c r="P23" i="3"/>
  <c r="O23" i="3"/>
  <c r="N23" i="3" s="1"/>
  <c r="P22" i="3"/>
  <c r="O22" i="3"/>
  <c r="N22" i="3" s="1"/>
  <c r="R11" i="3"/>
  <c r="R7" i="3"/>
  <c r="R4" i="3"/>
  <c r="R3" i="3"/>
  <c r="R12" i="3"/>
  <c r="P13" i="3"/>
  <c r="Q13" i="3" s="1"/>
  <c r="P12" i="3"/>
  <c r="O13" i="3"/>
  <c r="N13" i="3" s="1"/>
  <c r="O12" i="3"/>
  <c r="N12" i="3" s="1"/>
  <c r="R28" i="3"/>
  <c r="P29" i="3"/>
  <c r="O29" i="3"/>
  <c r="N29" i="3" s="1"/>
  <c r="P28" i="3"/>
  <c r="O28" i="3"/>
  <c r="N28" i="3" s="1"/>
  <c r="R18" i="3"/>
  <c r="P19" i="3"/>
  <c r="O19" i="3"/>
  <c r="N19" i="3" s="1"/>
  <c r="P18" i="3"/>
  <c r="O18" i="3"/>
  <c r="N18" i="3" s="1"/>
  <c r="R14" i="3"/>
  <c r="O15" i="3"/>
  <c r="N15" i="3" s="1"/>
  <c r="P15" i="3"/>
  <c r="P14" i="3"/>
  <c r="O14" i="3"/>
  <c r="N14" i="3" s="1"/>
  <c r="R6" i="3"/>
  <c r="R26" i="3"/>
  <c r="P27" i="3"/>
  <c r="O27" i="3"/>
  <c r="N27" i="3" s="1"/>
  <c r="P26" i="3"/>
  <c r="Q26" i="3" s="1"/>
  <c r="O26" i="3"/>
  <c r="N26" i="3" s="1"/>
  <c r="R21" i="3"/>
  <c r="R5" i="3"/>
  <c r="P3" i="3"/>
  <c r="P7" i="3"/>
  <c r="O5" i="3"/>
  <c r="N5" i="3" s="1"/>
  <c r="O9" i="3"/>
  <c r="N9" i="3" s="1"/>
  <c r="P4" i="3"/>
  <c r="P8" i="3"/>
  <c r="P2" i="3"/>
  <c r="O6" i="3"/>
  <c r="N6" i="3" s="1"/>
  <c r="O10" i="3"/>
  <c r="N10" i="3" s="1"/>
  <c r="P5" i="3"/>
  <c r="P9" i="3"/>
  <c r="O3" i="3"/>
  <c r="N3" i="3" s="1"/>
  <c r="O7" i="3"/>
  <c r="N7" i="3" s="1"/>
  <c r="O11" i="3"/>
  <c r="N11" i="3" s="1"/>
  <c r="R2" i="3"/>
  <c r="P6" i="3"/>
  <c r="Q6" i="3" s="1"/>
  <c r="P10" i="3"/>
  <c r="O4" i="3"/>
  <c r="N4" i="3" s="1"/>
  <c r="O8" i="3"/>
  <c r="N8" i="3" s="1"/>
  <c r="O2" i="3"/>
  <c r="N2" i="3" s="1"/>
  <c r="R31" i="3"/>
  <c r="N31" i="3"/>
  <c r="R23" i="3"/>
  <c r="R19" i="3"/>
  <c r="R20" i="3"/>
  <c r="P21" i="3"/>
  <c r="Q21" i="3" s="1"/>
  <c r="O21" i="3"/>
  <c r="N21" i="3" s="1"/>
  <c r="P20" i="3"/>
  <c r="O20" i="3"/>
  <c r="N20" i="3" s="1"/>
  <c r="R9" i="3"/>
  <c r="R13" i="3"/>
  <c r="R8" i="3"/>
  <c r="R17" i="3"/>
  <c r="Q17" i="3"/>
  <c r="Q29" i="3"/>
  <c r="Q12" i="3"/>
  <c r="Q22" i="3"/>
  <c r="Q20" i="3" l="1"/>
  <c r="Q23" i="3"/>
  <c r="G38" i="3"/>
  <c r="Q39" i="3"/>
  <c r="Q19" i="3"/>
  <c r="Q28" i="3"/>
  <c r="Q27" i="3"/>
  <c r="Q42" i="3"/>
  <c r="Q40" i="3"/>
  <c r="Q38" i="3"/>
  <c r="Q37" i="3"/>
  <c r="Q36" i="3"/>
  <c r="Q34" i="3"/>
  <c r="Q35" i="3"/>
  <c r="Q33" i="3"/>
  <c r="Q32" i="3"/>
  <c r="Q18" i="3"/>
  <c r="Q15" i="3"/>
  <c r="Q14" i="3"/>
  <c r="Q7" i="3"/>
  <c r="Q4" i="3"/>
  <c r="Q10" i="3"/>
  <c r="Q5" i="3"/>
  <c r="Q8" i="3"/>
  <c r="Q11" i="3"/>
  <c r="Q3" i="3"/>
  <c r="Q2" i="3"/>
  <c r="Q9" i="3"/>
  <c r="Q30" i="3"/>
  <c r="Q31" i="3"/>
  <c r="J25" i="3"/>
  <c r="O25" i="3"/>
  <c r="N25" i="3" s="1"/>
  <c r="J24" i="3"/>
  <c r="P24" i="3"/>
  <c r="G25" i="3"/>
  <c r="P25" i="3"/>
  <c r="Q25" i="3" s="1"/>
  <c r="O24" i="3"/>
  <c r="N24" i="3" s="1"/>
  <c r="R24" i="3"/>
  <c r="Q24" i="3" l="1"/>
</calcChain>
</file>

<file path=xl/sharedStrings.xml><?xml version="1.0" encoding="utf-8"?>
<sst xmlns="http://schemas.openxmlformats.org/spreadsheetml/2006/main" count="2043" uniqueCount="210">
  <si>
    <t>Sample #</t>
  </si>
  <si>
    <t>Name</t>
  </si>
  <si>
    <t>API form</t>
  </si>
  <si>
    <t>Formulation</t>
  </si>
  <si>
    <t>Strength</t>
  </si>
  <si>
    <t>Lot#</t>
  </si>
  <si>
    <t>MFG Date</t>
  </si>
  <si>
    <t>EXP Date</t>
  </si>
  <si>
    <t>Country</t>
  </si>
  <si>
    <t>City</t>
  </si>
  <si>
    <t>Location type</t>
  </si>
  <si>
    <t>Company</t>
  </si>
  <si>
    <t>CIPSTD1</t>
  </si>
  <si>
    <t>Hydrochloride</t>
  </si>
  <si>
    <t>TAB</t>
  </si>
  <si>
    <t>CND</t>
  </si>
  <si>
    <t>DOX0001</t>
  </si>
  <si>
    <t>Doxycycline 100 mg </t>
  </si>
  <si>
    <t>Hyclate</t>
  </si>
  <si>
    <t>CAPS</t>
  </si>
  <si>
    <t>21010A</t>
  </si>
  <si>
    <t>-</t>
  </si>
  <si>
    <t>01-2018</t>
  </si>
  <si>
    <t>GHA</t>
  </si>
  <si>
    <t>Accra</t>
  </si>
  <si>
    <t>central depot</t>
  </si>
  <si>
    <t>chanelle Medical</t>
  </si>
  <si>
    <t>Ireland</t>
  </si>
  <si>
    <t>mark. chanelle Medical</t>
  </si>
  <si>
    <t>UK</t>
  </si>
  <si>
    <t>DOX0002</t>
  </si>
  <si>
    <t>DOX0003</t>
  </si>
  <si>
    <t>DOX</t>
  </si>
  <si>
    <t>16H2101D</t>
  </si>
  <si>
    <t>08-2018</t>
  </si>
  <si>
    <t>HAI</t>
  </si>
  <si>
    <t>Port-au-Prince</t>
  </si>
  <si>
    <t>Pharmacy</t>
  </si>
  <si>
    <t>4C-Carribean Canadian Chemical Company</t>
  </si>
  <si>
    <t>DOX0004</t>
  </si>
  <si>
    <t>DOXI-1-L-DR FORTE</t>
  </si>
  <si>
    <t>100+ lactic acid bacillus</t>
  </si>
  <si>
    <t>DXLF1692</t>
  </si>
  <si>
    <t>12-2016</t>
  </si>
  <si>
    <t>11-2018</t>
  </si>
  <si>
    <t>IND</t>
  </si>
  <si>
    <t>New Delhi</t>
  </si>
  <si>
    <t>unknown</t>
  </si>
  <si>
    <t>Sterling Lab</t>
  </si>
  <si>
    <t>DOX0005</t>
  </si>
  <si>
    <t>Doxycycline</t>
  </si>
  <si>
    <t> (BULK)</t>
  </si>
  <si>
    <t>09-2018</t>
  </si>
  <si>
    <t>PNG</t>
  </si>
  <si>
    <t>Port Moresby</t>
  </si>
  <si>
    <t>Unknown</t>
  </si>
  <si>
    <t>Chemcare Pharmacies</t>
  </si>
  <si>
    <t>Niugini Wholesale Drug</t>
  </si>
  <si>
    <t>DOX0006</t>
  </si>
  <si>
    <t>Remycin 100</t>
  </si>
  <si>
    <t>10-2015</t>
  </si>
  <si>
    <t>10-2020</t>
  </si>
  <si>
    <t>ETH</t>
  </si>
  <si>
    <t>Addis Adaba</t>
  </si>
  <si>
    <t>Remedica</t>
  </si>
  <si>
    <t>CYP</t>
  </si>
  <si>
    <t>DOX0007</t>
  </si>
  <si>
    <t>Teradoxin</t>
  </si>
  <si>
    <t>CBC605</t>
  </si>
  <si>
    <t>07-2016</t>
  </si>
  <si>
    <t>07-2019</t>
  </si>
  <si>
    <t>Huons Co Ltd</t>
  </si>
  <si>
    <t>S.Korea</t>
  </si>
  <si>
    <t>DOX0008</t>
  </si>
  <si>
    <t>Doxylag</t>
  </si>
  <si>
    <t>11-2014</t>
  </si>
  <si>
    <t>11-2017</t>
  </si>
  <si>
    <t>Lagap</t>
  </si>
  <si>
    <t>DOX0009</t>
  </si>
  <si>
    <t>Hyclate </t>
  </si>
  <si>
    <t>13147-01</t>
  </si>
  <si>
    <t>05-2014</t>
  </si>
  <si>
    <t>05-2017</t>
  </si>
  <si>
    <t>SLE</t>
  </si>
  <si>
    <t>Kamakwie</t>
  </si>
  <si>
    <t>Hospital</t>
  </si>
  <si>
    <t>Troge Medical Hamburs</t>
  </si>
  <si>
    <t>GER</t>
  </si>
  <si>
    <t>DOX0010</t>
  </si>
  <si>
    <t>Mihidox-100</t>
  </si>
  <si>
    <t>M6018</t>
  </si>
  <si>
    <t>06-2019</t>
  </si>
  <si>
    <t>Makeni</t>
  </si>
  <si>
    <t>Pharmacy (Poor Man's)</t>
  </si>
  <si>
    <t>mihika pharmaceuticals</t>
  </si>
  <si>
    <t>India </t>
  </si>
  <si>
    <t>DOX0011</t>
  </si>
  <si>
    <t>Doxycicline 100 mg </t>
  </si>
  <si>
    <t>Pharmacy (MK Helathcare)</t>
  </si>
  <si>
    <t>Troge Hamburg</t>
  </si>
  <si>
    <t>DOX0012</t>
  </si>
  <si>
    <t>Doxycycline </t>
  </si>
  <si>
    <t>10-2019</t>
  </si>
  <si>
    <t>Pharmacy (AAA&amp;T)</t>
  </si>
  <si>
    <t>Jiangxi Xierkanytai Pharmaceutical</t>
  </si>
  <si>
    <t>China</t>
  </si>
  <si>
    <t>DOX0013</t>
  </si>
  <si>
    <t>Pharmacy (Mohammed S. Jalloh)</t>
  </si>
  <si>
    <t>DOX0014</t>
  </si>
  <si>
    <t>13513-01</t>
  </si>
  <si>
    <t>12-2014</t>
  </si>
  <si>
    <t>12-2017</t>
  </si>
  <si>
    <t>Freetown</t>
  </si>
  <si>
    <t>Pharmacy (Saveway)</t>
  </si>
  <si>
    <t>Troge Pharmaceuticals</t>
  </si>
  <si>
    <t>GER </t>
  </si>
  <si>
    <t>DOX0015</t>
  </si>
  <si>
    <t>Doxycycline hyclate  100 mg </t>
  </si>
  <si>
    <t>Pharmacy (Saamam)</t>
  </si>
  <si>
    <t>DOX0016</t>
  </si>
  <si>
    <t>DOX Hcl 100mg</t>
  </si>
  <si>
    <t>0103T</t>
  </si>
  <si>
    <t>03-2020</t>
  </si>
  <si>
    <t>Tema</t>
  </si>
  <si>
    <t>Pharmacy (Dampong Med. Center)</t>
  </si>
  <si>
    <t>Ernest Chemists Limited</t>
  </si>
  <si>
    <t>Ghana</t>
  </si>
  <si>
    <t>DOX0017</t>
  </si>
  <si>
    <t>Atimpoku/Volta Bridge</t>
  </si>
  <si>
    <t>Pharmacy (Eric Chemists Ltd.)</t>
  </si>
  <si>
    <t>Troge</t>
  </si>
  <si>
    <t>DOX0018</t>
  </si>
  <si>
    <t>R1601590</t>
  </si>
  <si>
    <t>02-2021</t>
  </si>
  <si>
    <t>Pharmacy (Jefiko Pharmacy ltd.)</t>
  </si>
  <si>
    <t>Kent pharmaceutical Ltd</t>
  </si>
  <si>
    <t>DOX0019</t>
  </si>
  <si>
    <t>R1601805</t>
  </si>
  <si>
    <t>03-2021</t>
  </si>
  <si>
    <t>Pharmacy (Medimart I)</t>
  </si>
  <si>
    <t>DOX0020</t>
  </si>
  <si>
    <t>03-2019</t>
  </si>
  <si>
    <t>Pharmacy Stad in Anum</t>
  </si>
  <si>
    <t>Letap pharmaceutical Ltd-Accra</t>
  </si>
  <si>
    <t>DOX0021</t>
  </si>
  <si>
    <t>R1402594</t>
  </si>
  <si>
    <t>02-2020</t>
  </si>
  <si>
    <t>Pharmacy (Top-up)</t>
  </si>
  <si>
    <t>DOX0022</t>
  </si>
  <si>
    <t>Doxykin</t>
  </si>
  <si>
    <t>Pharmacy (Chasca)</t>
  </si>
  <si>
    <t>Kinapharma Ltd</t>
  </si>
  <si>
    <t>DOX0023</t>
  </si>
  <si>
    <t>R1601588</t>
  </si>
  <si>
    <t>Pharmacy (Medimart II)</t>
  </si>
  <si>
    <t>DOX0024</t>
  </si>
  <si>
    <t>06-2016</t>
  </si>
  <si>
    <t>DRC</t>
  </si>
  <si>
    <t>Kinshasa</t>
  </si>
  <si>
    <t>sinochem Jiangso Co.Ltd</t>
  </si>
  <si>
    <t>DOX0025</t>
  </si>
  <si>
    <t>Asdoxin</t>
  </si>
  <si>
    <t>05-2019</t>
  </si>
  <si>
    <t>Astra lifecare</t>
  </si>
  <si>
    <t xml:space="preserve"> SIMPLING INFORMATION</t>
  </si>
  <si>
    <t xml:space="preserve"> MANUFACTURER</t>
  </si>
  <si>
    <t>Paquet</t>
  </si>
  <si>
    <t>SAMP. LOC.</t>
  </si>
  <si>
    <t>Total mass</t>
  </si>
  <si>
    <t>RMD</t>
  </si>
  <si>
    <t>AVERAGE</t>
  </si>
  <si>
    <t>STDEV</t>
  </si>
  <si>
    <t>STDEV%</t>
  </si>
  <si>
    <t>Capsule Mass</t>
  </si>
  <si>
    <t>Content Mass</t>
  </si>
  <si>
    <t>DOXSTD1</t>
  </si>
  <si>
    <t>CAD</t>
  </si>
  <si>
    <t>A</t>
  </si>
  <si>
    <t>B</t>
  </si>
  <si>
    <t>C</t>
  </si>
  <si>
    <t>Packet</t>
  </si>
  <si>
    <t>%w/w</t>
  </si>
  <si>
    <t>API mass</t>
  </si>
  <si>
    <t>%API</t>
  </si>
  <si>
    <t>Canada</t>
  </si>
  <si>
    <t>DOX0001-C2</t>
  </si>
  <si>
    <t>DOX0001-C5</t>
  </si>
  <si>
    <t>DOX0001-C1</t>
  </si>
  <si>
    <t>DOX0001-C3</t>
  </si>
  <si>
    <t>DOX0002-C3</t>
  </si>
  <si>
    <t>DOX0002-C5</t>
  </si>
  <si>
    <t>DOX0002-C1</t>
  </si>
  <si>
    <t>±</t>
  </si>
  <si>
    <t>DOX0005-C1</t>
  </si>
  <si>
    <t>DOX0005-C4</t>
  </si>
  <si>
    <t>DOX0007-C4</t>
  </si>
  <si>
    <t>DOX0007-C5</t>
  </si>
  <si>
    <t>DOX0010-C1</t>
  </si>
  <si>
    <t>DOX0010-C3</t>
  </si>
  <si>
    <t>DOX0010-C4</t>
  </si>
  <si>
    <t>DOX0018-C4</t>
  </si>
  <si>
    <t>DOX0018-C5</t>
  </si>
  <si>
    <t xml:space="preserve"> DOX0019-C3</t>
  </si>
  <si>
    <t>DOX0019-C4</t>
  </si>
  <si>
    <t>DOX0019-C3</t>
  </si>
  <si>
    <t>DOX0020-C3</t>
  </si>
  <si>
    <t>D0X0020-C4</t>
  </si>
  <si>
    <t>DOX0020-C1</t>
  </si>
  <si>
    <t>DOX0004-C1</t>
  </si>
  <si>
    <t>DOX0004-C5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</si>
</sst>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A9A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0" fillId="0" borderId="12" xfId="0" applyBorder="1" applyAlignment="1">
      <alignment horizontal="center"/>
    </xf>
    <xf numFmtId="0" fontId="3" fillId="0" borderId="12" xfId="0" applyFont="1" applyBorder="1"/>
    <xf numFmtId="0" fontId="2" fillId="0" borderId="11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164" fontId="0" fillId="6" borderId="2" xfId="0" applyNumberFormat="1" applyFill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/>
    </xf>
    <xf numFmtId="1" fontId="0" fillId="0" borderId="2" xfId="0" applyNumberFormat="1" applyBorder="1" applyAlignment="1">
      <alignment vertical="center"/>
    </xf>
    <xf numFmtId="9" fontId="0" fillId="0" borderId="10" xfId="1" applyFont="1" applyBorder="1" applyAlignment="1">
      <alignment vertical="center"/>
    </xf>
    <xf numFmtId="164" fontId="0" fillId="6" borderId="10" xfId="0" applyNumberFormat="1" applyFill="1" applyBorder="1" applyAlignment="1">
      <alignment horizontal="center" vertical="center"/>
    </xf>
    <xf numFmtId="165" fontId="0" fillId="0" borderId="10" xfId="1" applyNumberFormat="1" applyFont="1" applyBorder="1" applyAlignment="1">
      <alignment horizontal="center"/>
    </xf>
    <xf numFmtId="1" fontId="0" fillId="0" borderId="10" xfId="0" applyNumberFormat="1" applyBorder="1" applyAlignment="1">
      <alignment vertical="center"/>
    </xf>
    <xf numFmtId="164" fontId="0" fillId="2" borderId="10" xfId="0" applyNumberFormat="1" applyFill="1" applyBorder="1" applyAlignment="1">
      <alignment horizontal="center"/>
    </xf>
    <xf numFmtId="165" fontId="0" fillId="0" borderId="10" xfId="1" applyNumberFormat="1" applyFont="1" applyBorder="1" applyAlignment="1">
      <alignment vertical="center"/>
    </xf>
    <xf numFmtId="0" fontId="0" fillId="0" borderId="5" xfId="0" applyBorder="1" applyAlignment="1">
      <alignment horizontal="left"/>
    </xf>
    <xf numFmtId="164" fontId="0" fillId="6" borderId="5" xfId="0" applyNumberFormat="1" applyFill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/>
    </xf>
    <xf numFmtId="1" fontId="0" fillId="0" borderId="5" xfId="0" applyNumberFormat="1" applyBorder="1" applyAlignment="1">
      <alignment vertical="center"/>
    </xf>
    <xf numFmtId="1" fontId="0" fillId="0" borderId="5" xfId="0" applyNumberFormat="1" applyBorder="1"/>
    <xf numFmtId="9" fontId="0" fillId="0" borderId="11" xfId="1" applyFont="1" applyBorder="1" applyAlignment="1">
      <alignment vertical="center"/>
    </xf>
    <xf numFmtId="164" fontId="0" fillId="6" borderId="11" xfId="0" applyNumberFormat="1" applyFill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/>
    </xf>
    <xf numFmtId="1" fontId="0" fillId="0" borderId="11" xfId="0" applyNumberFormat="1" applyBorder="1" applyAlignment="1">
      <alignment vertical="center"/>
    </xf>
    <xf numFmtId="1" fontId="0" fillId="0" borderId="11" xfId="0" applyNumberFormat="1" applyBorder="1"/>
    <xf numFmtId="164" fontId="0" fillId="2" borderId="11" xfId="0" applyNumberFormat="1" applyFill="1" applyBorder="1" applyAlignment="1">
      <alignment horizontal="center"/>
    </xf>
    <xf numFmtId="165" fontId="0" fillId="0" borderId="11" xfId="1" applyNumberFormat="1" applyFont="1" applyBorder="1" applyAlignment="1">
      <alignment vertical="center"/>
    </xf>
    <xf numFmtId="0" fontId="0" fillId="0" borderId="7" xfId="0" applyBorder="1" applyAlignment="1">
      <alignment horizontal="left"/>
    </xf>
    <xf numFmtId="164" fontId="0" fillId="6" borderId="7" xfId="0" applyNumberFormat="1" applyFill="1" applyBorder="1" applyAlignment="1">
      <alignment horizontal="center" vertical="center"/>
    </xf>
    <xf numFmtId="165" fontId="0" fillId="0" borderId="7" xfId="1" applyNumberFormat="1" applyFont="1" applyBorder="1" applyAlignment="1">
      <alignment horizontal="center"/>
    </xf>
    <xf numFmtId="1" fontId="0" fillId="0" borderId="7" xfId="0" applyNumberFormat="1" applyBorder="1" applyAlignment="1">
      <alignment vertical="center"/>
    </xf>
    <xf numFmtId="9" fontId="0" fillId="0" borderId="12" xfId="1" applyFont="1" applyBorder="1" applyAlignment="1">
      <alignment vertical="center"/>
    </xf>
    <xf numFmtId="164" fontId="0" fillId="6" borderId="12" xfId="0" applyNumberFormat="1" applyFill="1" applyBorder="1" applyAlignment="1">
      <alignment horizontal="center" vertical="center"/>
    </xf>
    <xf numFmtId="165" fontId="0" fillId="0" borderId="12" xfId="1" applyNumberFormat="1" applyFont="1" applyBorder="1" applyAlignment="1">
      <alignment horizontal="center"/>
    </xf>
    <xf numFmtId="1" fontId="0" fillId="0" borderId="12" xfId="0" applyNumberFormat="1" applyBorder="1" applyAlignment="1">
      <alignment vertical="center"/>
    </xf>
    <xf numFmtId="164" fontId="0" fillId="2" borderId="12" xfId="0" applyNumberFormat="1" applyFill="1" applyBorder="1" applyAlignment="1">
      <alignment horizontal="center"/>
    </xf>
    <xf numFmtId="165" fontId="0" fillId="0" borderId="12" xfId="1" applyNumberFormat="1" applyFont="1" applyBorder="1" applyAlignment="1">
      <alignment vertical="center"/>
    </xf>
    <xf numFmtId="0" fontId="0" fillId="2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" fontId="0" fillId="0" borderId="12" xfId="0" applyNumberFormat="1" applyBorder="1"/>
    <xf numFmtId="9" fontId="0" fillId="0" borderId="0" xfId="0" applyNumberForma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/>
    <xf numFmtId="165" fontId="5" fillId="0" borderId="3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9" fontId="0" fillId="0" borderId="12" xfId="1" applyFont="1" applyBorder="1"/>
    <xf numFmtId="9" fontId="0" fillId="0" borderId="11" xfId="1" applyFont="1" applyBorder="1"/>
    <xf numFmtId="9" fontId="0" fillId="0" borderId="10" xfId="1" applyFont="1" applyBorder="1"/>
    <xf numFmtId="0" fontId="0" fillId="0" borderId="12" xfId="0" applyFill="1" applyBorder="1" applyAlignment="1">
      <alignment horizontal="left"/>
    </xf>
    <xf numFmtId="9" fontId="0" fillId="0" borderId="11" xfId="1" applyFont="1" applyBorder="1" applyAlignment="1">
      <alignment horizontal="center"/>
    </xf>
    <xf numFmtId="9" fontId="0" fillId="0" borderId="12" xfId="1" applyFont="1" applyBorder="1" applyAlignment="1">
      <alignment horizontal="center"/>
    </xf>
    <xf numFmtId="9" fontId="0" fillId="0" borderId="10" xfId="1" applyFont="1" applyBorder="1" applyAlignment="1">
      <alignment horizontal="center"/>
    </xf>
    <xf numFmtId="165" fontId="5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2" borderId="11" xfId="0" applyFill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0" fillId="0" borderId="11" xfId="0" applyFont="1" applyBorder="1"/>
    <xf numFmtId="0" fontId="0" fillId="7" borderId="11" xfId="0" applyFont="1" applyFill="1" applyBorder="1"/>
    <xf numFmtId="0" fontId="0" fillId="7" borderId="11" xfId="0" applyFill="1" applyBorder="1"/>
    <xf numFmtId="0" fontId="0" fillId="7" borderId="11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0" borderId="0" xfId="0" applyFont="1"/>
    <xf numFmtId="165" fontId="5" fillId="0" borderId="3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center"/>
    </xf>
    <xf numFmtId="165" fontId="5" fillId="0" borderId="8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9" fontId="5" fillId="0" borderId="0" xfId="1" applyFont="1" applyFill="1" applyAlignment="1">
      <alignment horizontal="center"/>
    </xf>
    <xf numFmtId="9" fontId="5" fillId="0" borderId="8" xfId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5" fontId="0" fillId="0" borderId="3" xfId="1" applyNumberFormat="1" applyFont="1" applyFill="1" applyBorder="1"/>
    <xf numFmtId="165" fontId="0" fillId="0" borderId="0" xfId="1" applyNumberFormat="1" applyFont="1" applyFill="1" applyBorder="1"/>
    <xf numFmtId="165" fontId="0" fillId="0" borderId="8" xfId="1" applyNumberFormat="1" applyFont="1" applyFill="1" applyBorder="1"/>
    <xf numFmtId="9" fontId="0" fillId="3" borderId="5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3" borderId="7" xfId="1" applyFont="1" applyFill="1" applyBorder="1" applyAlignment="1">
      <alignment horizontal="center"/>
    </xf>
    <xf numFmtId="9" fontId="0" fillId="3" borderId="9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4" xfId="1" applyFont="1" applyFill="1" applyBorder="1" applyAlignment="1">
      <alignment horizontal="center"/>
    </xf>
    <xf numFmtId="9" fontId="0" fillId="3" borderId="3" xfId="1" applyFont="1" applyFill="1" applyBorder="1" applyAlignment="1">
      <alignment horizontal="center"/>
    </xf>
    <xf numFmtId="9" fontId="0" fillId="3" borderId="8" xfId="1" applyFont="1" applyFill="1" applyBorder="1" applyAlignment="1">
      <alignment horizontal="center"/>
    </xf>
    <xf numFmtId="9" fontId="0" fillId="3" borderId="0" xfId="1" applyFont="1" applyFill="1" applyBorder="1" applyAlignment="1">
      <alignment horizontal="center"/>
    </xf>
    <xf numFmtId="9" fontId="0" fillId="3" borderId="2" xfId="1" applyFont="1" applyFill="1" applyBorder="1"/>
    <xf numFmtId="9" fontId="0" fillId="3" borderId="4" xfId="1" applyFont="1" applyFill="1" applyBorder="1"/>
    <xf numFmtId="9" fontId="0" fillId="3" borderId="5" xfId="1" applyFont="1" applyFill="1" applyBorder="1"/>
    <xf numFmtId="9" fontId="0" fillId="3" borderId="6" xfId="1" applyFont="1" applyFill="1" applyBorder="1"/>
    <xf numFmtId="9" fontId="0" fillId="3" borderId="7" xfId="1" applyFont="1" applyFill="1" applyBorder="1"/>
    <xf numFmtId="9" fontId="0" fillId="3" borderId="9" xfId="1" applyFont="1" applyFill="1" applyBorder="1"/>
    <xf numFmtId="9" fontId="0" fillId="3" borderId="0" xfId="1" applyFont="1" applyFill="1"/>
    <xf numFmtId="9" fontId="0" fillId="3" borderId="2" xfId="1" applyFont="1" applyFill="1" applyBorder="1" applyAlignment="1">
      <alignment horizontal="right"/>
    </xf>
    <xf numFmtId="9" fontId="0" fillId="3" borderId="4" xfId="1" applyFont="1" applyFill="1" applyBorder="1" applyAlignment="1">
      <alignment horizontal="right"/>
    </xf>
    <xf numFmtId="9" fontId="0" fillId="3" borderId="3" xfId="1" applyFont="1" applyFill="1" applyBorder="1"/>
    <xf numFmtId="9" fontId="0" fillId="3" borderId="8" xfId="1" applyFont="1" applyFill="1" applyBorder="1"/>
    <xf numFmtId="9" fontId="0" fillId="3" borderId="0" xfId="1" applyFont="1" applyFill="1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0" fillId="0" borderId="11" xfId="1" applyNumberFormat="1" applyFont="1" applyBorder="1"/>
    <xf numFmtId="0" fontId="5" fillId="0" borderId="8" xfId="0" applyFont="1" applyBorder="1" applyAlignment="1">
      <alignment horizontal="center"/>
    </xf>
    <xf numFmtId="165" fontId="0" fillId="0" borderId="12" xfId="1" applyNumberFormat="1" applyFont="1" applyBorder="1"/>
    <xf numFmtId="165" fontId="0" fillId="0" borderId="4" xfId="1" applyNumberFormat="1" applyFont="1" applyBorder="1" applyAlignment="1">
      <alignment vertical="center"/>
    </xf>
    <xf numFmtId="165" fontId="0" fillId="0" borderId="6" xfId="1" applyNumberFormat="1" applyFont="1" applyBorder="1"/>
    <xf numFmtId="165" fontId="0" fillId="0" borderId="9" xfId="1" applyNumberFormat="1" applyFont="1" applyBorder="1"/>
    <xf numFmtId="9" fontId="0" fillId="3" borderId="0" xfId="1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/>
    </xf>
    <xf numFmtId="1" fontId="0" fillId="9" borderId="10" xfId="0" applyNumberFormat="1" applyFill="1" applyBorder="1" applyAlignment="1">
      <alignment horizontal="center"/>
    </xf>
    <xf numFmtId="1" fontId="0" fillId="9" borderId="11" xfId="0" applyNumberFormat="1" applyFill="1" applyBorder="1" applyAlignment="1">
      <alignment horizontal="center"/>
    </xf>
    <xf numFmtId="1" fontId="0" fillId="9" borderId="1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1" fontId="0" fillId="9" borderId="4" xfId="0" applyNumberFormat="1" applyFill="1" applyBorder="1" applyAlignment="1">
      <alignment horizontal="center"/>
    </xf>
    <xf numFmtId="1" fontId="0" fillId="9" borderId="6" xfId="0" applyNumberFormat="1" applyFill="1" applyBorder="1" applyAlignment="1">
      <alignment horizontal="center"/>
    </xf>
    <xf numFmtId="1" fontId="0" fillId="9" borderId="9" xfId="0" applyNumberFormat="1" applyFill="1" applyBorder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7" xfId="0" applyNumberFormat="1" applyFill="1" applyBorder="1" applyAlignment="1">
      <alignment horizontal="center"/>
    </xf>
    <xf numFmtId="9" fontId="0" fillId="4" borderId="0" xfId="1" applyFont="1" applyFill="1" applyAlignment="1">
      <alignment horizontal="center"/>
    </xf>
    <xf numFmtId="10" fontId="0" fillId="4" borderId="4" xfId="1" applyNumberFormat="1" applyFont="1" applyFill="1" applyBorder="1" applyAlignment="1">
      <alignment horizontal="center"/>
    </xf>
    <xf numFmtId="10" fontId="0" fillId="4" borderId="6" xfId="1" applyNumberFormat="1" applyFont="1" applyFill="1" applyBorder="1" applyAlignment="1">
      <alignment horizontal="center"/>
    </xf>
    <xf numFmtId="10" fontId="0" fillId="4" borderId="9" xfId="1" applyNumberFormat="1" applyFont="1" applyFill="1" applyBorder="1" applyAlignment="1">
      <alignment horizontal="center"/>
    </xf>
    <xf numFmtId="165" fontId="0" fillId="8" borderId="2" xfId="1" applyNumberFormat="1" applyFont="1" applyFill="1" applyBorder="1" applyAlignment="1">
      <alignment horizontal="center"/>
    </xf>
    <xf numFmtId="165" fontId="0" fillId="8" borderId="5" xfId="1" applyNumberFormat="1" applyFont="1" applyFill="1" applyBorder="1" applyAlignment="1">
      <alignment horizontal="center"/>
    </xf>
    <xf numFmtId="165" fontId="0" fillId="8" borderId="7" xfId="1" applyNumberFormat="1" applyFont="1" applyFill="1" applyBorder="1" applyAlignment="1">
      <alignment horizontal="center"/>
    </xf>
    <xf numFmtId="165" fontId="0" fillId="8" borderId="4" xfId="1" applyNumberFormat="1" applyFont="1" applyFill="1" applyBorder="1" applyAlignment="1">
      <alignment horizontal="center"/>
    </xf>
    <xf numFmtId="165" fontId="0" fillId="8" borderId="6" xfId="1" applyNumberFormat="1" applyFont="1" applyFill="1" applyBorder="1" applyAlignment="1">
      <alignment horizontal="center"/>
    </xf>
    <xf numFmtId="165" fontId="0" fillId="8" borderId="9" xfId="1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675FF"/>
      <color rgb="FFFFA9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ahalotaibi/Dropbox/gates%20foundation/DOX/Doxycycli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ahalotaibi/Desktop/DOX/Doxycycl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s Info"/>
      <sheetName val="Mass Graph"/>
      <sheetName val="Mass"/>
      <sheetName val="FT-IR Graph"/>
      <sheetName val="FT-IR Result"/>
      <sheetName val="UV Result"/>
      <sheetName val="Sheet1"/>
    </sheetNames>
    <sheetDataSet>
      <sheetData sheetId="0">
        <row r="4">
          <cell r="A4" t="str">
            <v>DOX0001</v>
          </cell>
          <cell r="I4" t="str">
            <v>GHA</v>
          </cell>
        </row>
        <row r="5">
          <cell r="A5" t="str">
            <v>DOX0002</v>
          </cell>
          <cell r="I5" t="str">
            <v>GHA</v>
          </cell>
        </row>
        <row r="6">
          <cell r="A6" t="str">
            <v>DOX0003</v>
          </cell>
          <cell r="I6" t="str">
            <v>HAI</v>
          </cell>
        </row>
        <row r="7">
          <cell r="A7" t="str">
            <v>DOX0004</v>
          </cell>
          <cell r="I7" t="str">
            <v>IND</v>
          </cell>
        </row>
        <row r="8">
          <cell r="A8" t="str">
            <v>DOX0005</v>
          </cell>
          <cell r="I8" t="str">
            <v>PNG</v>
          </cell>
        </row>
        <row r="9">
          <cell r="A9" t="str">
            <v>DOX0006</v>
          </cell>
          <cell r="I9" t="str">
            <v>ETH</v>
          </cell>
        </row>
        <row r="10">
          <cell r="A10" t="str">
            <v>DOX0007</v>
          </cell>
          <cell r="I10" t="str">
            <v>ETH</v>
          </cell>
        </row>
        <row r="11">
          <cell r="A11" t="str">
            <v>DOX0008</v>
          </cell>
          <cell r="I11" t="str">
            <v>ETH</v>
          </cell>
        </row>
        <row r="12">
          <cell r="A12" t="str">
            <v>DOX0009</v>
          </cell>
          <cell r="I12" t="str">
            <v>SLE</v>
          </cell>
        </row>
        <row r="13">
          <cell r="A13" t="str">
            <v>DOX0010</v>
          </cell>
          <cell r="I13" t="str">
            <v>SLE</v>
          </cell>
        </row>
        <row r="14">
          <cell r="A14" t="str">
            <v>DOX0011</v>
          </cell>
          <cell r="I14" t="str">
            <v>SLE</v>
          </cell>
        </row>
        <row r="15">
          <cell r="A15" t="str">
            <v>DOX0012</v>
          </cell>
          <cell r="I15" t="str">
            <v>SLE</v>
          </cell>
        </row>
        <row r="16">
          <cell r="A16" t="str">
            <v>DOX0013</v>
          </cell>
          <cell r="I16" t="str">
            <v>SLE</v>
          </cell>
        </row>
        <row r="17">
          <cell r="A17" t="str">
            <v>DOX0014</v>
          </cell>
          <cell r="I17" t="str">
            <v>SLE</v>
          </cell>
        </row>
        <row r="18">
          <cell r="A18" t="str">
            <v>DOX0015</v>
          </cell>
          <cell r="I18" t="str">
            <v>SLE</v>
          </cell>
        </row>
        <row r="19">
          <cell r="A19" t="str">
            <v>DOX0016</v>
          </cell>
          <cell r="I19" t="str">
            <v>GHA</v>
          </cell>
        </row>
        <row r="20">
          <cell r="A20" t="str">
            <v>DOX0017</v>
          </cell>
          <cell r="I20" t="str">
            <v>GHA</v>
          </cell>
        </row>
        <row r="21">
          <cell r="A21" t="str">
            <v>DOX0018</v>
          </cell>
          <cell r="I21" t="str">
            <v>GHA</v>
          </cell>
        </row>
        <row r="22">
          <cell r="A22" t="str">
            <v>DOX0019</v>
          </cell>
          <cell r="I22" t="str">
            <v>GHA</v>
          </cell>
        </row>
        <row r="23">
          <cell r="A23" t="str">
            <v>DOX0020</v>
          </cell>
          <cell r="I23" t="str">
            <v>GHA</v>
          </cell>
        </row>
        <row r="24">
          <cell r="A24" t="str">
            <v>DOX0021</v>
          </cell>
          <cell r="I24" t="str">
            <v>GHA</v>
          </cell>
        </row>
        <row r="25">
          <cell r="A25" t="str">
            <v>DOX0022</v>
          </cell>
          <cell r="I25" t="str">
            <v>GHA</v>
          </cell>
        </row>
        <row r="26">
          <cell r="A26" t="str">
            <v>DOX0023</v>
          </cell>
          <cell r="I26" t="str">
            <v>GHA</v>
          </cell>
        </row>
        <row r="27">
          <cell r="A27" t="str">
            <v>DOX0024</v>
          </cell>
          <cell r="I27" t="str">
            <v>DRC</v>
          </cell>
        </row>
        <row r="28">
          <cell r="A28" t="str">
            <v>DOX0025</v>
          </cell>
          <cell r="I28" t="str">
            <v>DRC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s Info"/>
      <sheetName val="Mass"/>
      <sheetName val="Chart1"/>
      <sheetName val="FT-IR Result"/>
    </sheetNames>
    <sheetDataSet>
      <sheetData sheetId="0">
        <row r="4">
          <cell r="A4" t="str">
            <v>CIP0001</v>
          </cell>
        </row>
        <row r="5">
          <cell r="A5" t="str">
            <v>CIP0002</v>
          </cell>
        </row>
        <row r="6">
          <cell r="A6" t="str">
            <v>CIP0003</v>
          </cell>
        </row>
        <row r="7">
          <cell r="A7" t="str">
            <v>CIP0004</v>
          </cell>
        </row>
        <row r="8">
          <cell r="A8" t="str">
            <v>CIP0005</v>
          </cell>
        </row>
        <row r="9">
          <cell r="A9" t="str">
            <v>CIP0006</v>
          </cell>
        </row>
        <row r="10">
          <cell r="A10" t="str">
            <v>CIP0007</v>
          </cell>
        </row>
        <row r="11">
          <cell r="A11" t="str">
            <v>CIP0008</v>
          </cell>
        </row>
        <row r="12">
          <cell r="A12" t="str">
            <v>CIP0009</v>
          </cell>
        </row>
        <row r="13">
          <cell r="A13" t="str">
            <v>CIP0010</v>
          </cell>
        </row>
        <row r="14">
          <cell r="A14" t="str">
            <v>CIP0011</v>
          </cell>
        </row>
        <row r="15">
          <cell r="A15" t="str">
            <v>CIP0012</v>
          </cell>
        </row>
        <row r="16">
          <cell r="A16" t="str">
            <v>CIP0013</v>
          </cell>
        </row>
        <row r="17">
          <cell r="A17" t="str">
            <v>CIP0014</v>
          </cell>
        </row>
        <row r="18">
          <cell r="A18" t="str">
            <v>CIP0015</v>
          </cell>
        </row>
        <row r="19">
          <cell r="A19" t="str">
            <v>CIP0016</v>
          </cell>
        </row>
        <row r="20">
          <cell r="A20" t="str">
            <v>CIP0017</v>
          </cell>
        </row>
        <row r="21">
          <cell r="A21" t="str">
            <v>CIP0018</v>
          </cell>
        </row>
        <row r="22">
          <cell r="A22" t="str">
            <v>CIP0019</v>
          </cell>
        </row>
        <row r="23">
          <cell r="A23" t="str">
            <v>CIP0020</v>
          </cell>
        </row>
        <row r="24">
          <cell r="A24" t="str">
            <v>CIP0021</v>
          </cell>
        </row>
        <row r="25">
          <cell r="A25" t="str">
            <v>CIP0022</v>
          </cell>
        </row>
        <row r="26">
          <cell r="A26" t="str">
            <v>CIP0023</v>
          </cell>
        </row>
        <row r="27">
          <cell r="A27" t="str">
            <v>CIP0024</v>
          </cell>
        </row>
        <row r="28">
          <cell r="A28" t="str">
            <v>CIP0025</v>
          </cell>
        </row>
      </sheetData>
      <sheetData sheetId="1">
        <row r="2">
          <cell r="N2">
            <v>253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8117-F2E0-BA4A-A533-A78F73606C46}">
  <dimension ref="A1:O29"/>
  <sheetViews>
    <sheetView tabSelected="1" zoomScale="86" workbookViewId="0">
      <selection activeCell="I16" sqref="I16"/>
    </sheetView>
  </sheetViews>
  <sheetFormatPr baseColWidth="10" defaultRowHeight="16" x14ac:dyDescent="0.2"/>
  <cols>
    <col min="2" max="2" width="24.33203125" customWidth="1"/>
    <col min="3" max="3" width="17" customWidth="1"/>
    <col min="4" max="4" width="13.5" customWidth="1"/>
    <col min="5" max="5" width="22.83203125" customWidth="1"/>
    <col min="6" max="6" width="16.6640625" customWidth="1"/>
    <col min="7" max="7" width="14.5" customWidth="1"/>
    <col min="8" max="8" width="11.33203125" customWidth="1"/>
    <col min="10" max="10" width="21.6640625" customWidth="1"/>
    <col min="11" max="11" width="30.1640625" customWidth="1"/>
    <col min="12" max="12" width="24.5" customWidth="1"/>
    <col min="14" max="14" width="23.1640625" customWidth="1"/>
  </cols>
  <sheetData>
    <row r="1" spans="1:15" ht="17" thickBot="1" x14ac:dyDescent="0.25">
      <c r="A1" s="181"/>
      <c r="B1" s="182"/>
      <c r="C1" s="182"/>
      <c r="D1" s="182"/>
      <c r="E1" s="182"/>
      <c r="F1" s="182"/>
      <c r="G1" s="182"/>
      <c r="H1" s="183"/>
      <c r="I1" s="178" t="s">
        <v>164</v>
      </c>
      <c r="J1" s="179"/>
      <c r="K1" s="180"/>
      <c r="L1" s="184" t="s">
        <v>165</v>
      </c>
      <c r="M1" s="185"/>
      <c r="N1" s="176"/>
      <c r="O1" s="177"/>
    </row>
    <row r="2" spans="1:15" ht="17" thickBot="1" x14ac:dyDescent="0.25">
      <c r="A2" s="7" t="s">
        <v>0</v>
      </c>
      <c r="B2" s="7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8</v>
      </c>
      <c r="N2" s="7" t="s">
        <v>11</v>
      </c>
      <c r="O2" s="7" t="s">
        <v>8</v>
      </c>
    </row>
    <row r="3" spans="1:15" x14ac:dyDescent="0.2">
      <c r="A3" s="3" t="s">
        <v>12</v>
      </c>
      <c r="B3" s="3"/>
      <c r="C3" s="3" t="s">
        <v>13</v>
      </c>
      <c r="D3" s="4" t="s">
        <v>14</v>
      </c>
      <c r="E3" s="5">
        <v>100</v>
      </c>
      <c r="F3" s="5"/>
      <c r="G3" s="5"/>
      <c r="H3" s="4"/>
      <c r="I3" s="5" t="s">
        <v>15</v>
      </c>
      <c r="J3" s="3"/>
      <c r="K3" s="5"/>
      <c r="L3" s="3"/>
      <c r="M3" s="3"/>
      <c r="N3" s="5"/>
      <c r="O3" s="5"/>
    </row>
    <row r="4" spans="1:15" x14ac:dyDescent="0.2">
      <c r="A4" s="10" t="s">
        <v>16</v>
      </c>
      <c r="B4" s="3" t="s">
        <v>17</v>
      </c>
      <c r="C4" s="3" t="s">
        <v>18</v>
      </c>
      <c r="D4" s="4" t="s">
        <v>19</v>
      </c>
      <c r="E4" s="5">
        <v>100</v>
      </c>
      <c r="F4" s="5" t="s">
        <v>20</v>
      </c>
      <c r="G4" s="5" t="s">
        <v>21</v>
      </c>
      <c r="H4" s="81" t="s">
        <v>22</v>
      </c>
      <c r="I4" s="5" t="s">
        <v>23</v>
      </c>
      <c r="J4" s="3" t="s">
        <v>24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29</v>
      </c>
    </row>
    <row r="5" spans="1:15" x14ac:dyDescent="0.2">
      <c r="A5" s="10" t="s">
        <v>30</v>
      </c>
      <c r="B5" s="3" t="s">
        <v>17</v>
      </c>
      <c r="C5" s="3" t="s">
        <v>18</v>
      </c>
      <c r="D5" s="4" t="s">
        <v>19</v>
      </c>
      <c r="E5" s="5">
        <v>100</v>
      </c>
      <c r="F5" s="5" t="s">
        <v>20</v>
      </c>
      <c r="G5" s="5" t="s">
        <v>21</v>
      </c>
      <c r="H5" s="81" t="s">
        <v>22</v>
      </c>
      <c r="I5" s="5" t="s">
        <v>23</v>
      </c>
      <c r="J5" s="3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</row>
    <row r="6" spans="1:15" x14ac:dyDescent="0.2">
      <c r="A6" s="83" t="s">
        <v>31</v>
      </c>
      <c r="B6" s="84" t="s">
        <v>32</v>
      </c>
      <c r="C6" s="84" t="s">
        <v>13</v>
      </c>
      <c r="D6" s="85" t="s">
        <v>19</v>
      </c>
      <c r="E6" s="86">
        <v>100</v>
      </c>
      <c r="F6" s="86" t="s">
        <v>33</v>
      </c>
      <c r="G6" s="86" t="s">
        <v>21</v>
      </c>
      <c r="H6" s="85" t="s">
        <v>34</v>
      </c>
      <c r="I6" s="5" t="s">
        <v>35</v>
      </c>
      <c r="J6" s="3" t="s">
        <v>36</v>
      </c>
      <c r="K6" s="5" t="s">
        <v>37</v>
      </c>
      <c r="L6" s="5" t="s">
        <v>38</v>
      </c>
      <c r="M6" s="5" t="s">
        <v>35</v>
      </c>
      <c r="N6" s="5" t="s">
        <v>21</v>
      </c>
      <c r="O6" s="5" t="s">
        <v>21</v>
      </c>
    </row>
    <row r="7" spans="1:15" x14ac:dyDescent="0.2">
      <c r="A7" s="82" t="s">
        <v>39</v>
      </c>
      <c r="B7" s="3" t="s">
        <v>40</v>
      </c>
      <c r="C7" s="3" t="s">
        <v>18</v>
      </c>
      <c r="D7" s="4" t="s">
        <v>19</v>
      </c>
      <c r="E7" s="5" t="s">
        <v>41</v>
      </c>
      <c r="F7" s="5" t="s">
        <v>42</v>
      </c>
      <c r="G7" s="5" t="s">
        <v>43</v>
      </c>
      <c r="H7" s="4" t="s">
        <v>44</v>
      </c>
      <c r="I7" s="5" t="s">
        <v>45</v>
      </c>
      <c r="J7" s="3" t="s">
        <v>46</v>
      </c>
      <c r="K7" s="5" t="s">
        <v>47</v>
      </c>
      <c r="L7" s="5" t="s">
        <v>48</v>
      </c>
      <c r="M7" s="5" t="s">
        <v>45</v>
      </c>
      <c r="N7" s="5" t="s">
        <v>21</v>
      </c>
      <c r="O7" s="5" t="s">
        <v>21</v>
      </c>
    </row>
    <row r="8" spans="1:15" x14ac:dyDescent="0.2">
      <c r="A8" s="82" t="s">
        <v>49</v>
      </c>
      <c r="B8" s="3" t="s">
        <v>50</v>
      </c>
      <c r="C8" s="3"/>
      <c r="D8" s="4" t="s">
        <v>19</v>
      </c>
      <c r="E8" s="5">
        <v>100</v>
      </c>
      <c r="F8" s="5" t="s">
        <v>51</v>
      </c>
      <c r="G8" s="5" t="s">
        <v>21</v>
      </c>
      <c r="H8" s="4" t="s">
        <v>52</v>
      </c>
      <c r="I8" s="5" t="s">
        <v>53</v>
      </c>
      <c r="J8" s="3" t="s">
        <v>54</v>
      </c>
      <c r="K8" s="5" t="s">
        <v>55</v>
      </c>
      <c r="L8" s="5" t="s">
        <v>56</v>
      </c>
      <c r="M8" s="5" t="s">
        <v>53</v>
      </c>
      <c r="N8" s="5" t="s">
        <v>57</v>
      </c>
      <c r="O8" s="5" t="s">
        <v>53</v>
      </c>
    </row>
    <row r="9" spans="1:15" x14ac:dyDescent="0.2">
      <c r="A9" s="84" t="s">
        <v>58</v>
      </c>
      <c r="B9" s="84" t="s">
        <v>59</v>
      </c>
      <c r="C9" s="84" t="s">
        <v>18</v>
      </c>
      <c r="D9" s="85" t="s">
        <v>14</v>
      </c>
      <c r="E9" s="86">
        <v>100</v>
      </c>
      <c r="F9" s="86">
        <v>66099</v>
      </c>
      <c r="G9" s="86" t="s">
        <v>60</v>
      </c>
      <c r="H9" s="85" t="s">
        <v>61</v>
      </c>
      <c r="I9" s="5" t="s">
        <v>62</v>
      </c>
      <c r="J9" s="3" t="s">
        <v>63</v>
      </c>
      <c r="K9" s="5" t="s">
        <v>47</v>
      </c>
      <c r="L9" s="5" t="s">
        <v>21</v>
      </c>
      <c r="M9" s="5" t="s">
        <v>21</v>
      </c>
      <c r="N9" s="5" t="s">
        <v>64</v>
      </c>
      <c r="O9" s="5" t="s">
        <v>65</v>
      </c>
    </row>
    <row r="10" spans="1:15" x14ac:dyDescent="0.2">
      <c r="A10" s="3" t="s">
        <v>66</v>
      </c>
      <c r="B10" s="3" t="s">
        <v>67</v>
      </c>
      <c r="C10" s="3" t="s">
        <v>18</v>
      </c>
      <c r="D10" s="4" t="s">
        <v>19</v>
      </c>
      <c r="E10" s="5">
        <v>100</v>
      </c>
      <c r="F10" s="5" t="s">
        <v>68</v>
      </c>
      <c r="G10" s="5" t="s">
        <v>69</v>
      </c>
      <c r="H10" s="4" t="s">
        <v>70</v>
      </c>
      <c r="I10" s="5" t="s">
        <v>62</v>
      </c>
      <c r="J10" s="3" t="s">
        <v>63</v>
      </c>
      <c r="K10" s="5" t="s">
        <v>47</v>
      </c>
      <c r="L10" s="5" t="s">
        <v>21</v>
      </c>
      <c r="M10" s="5" t="s">
        <v>21</v>
      </c>
      <c r="N10" s="5" t="s">
        <v>71</v>
      </c>
      <c r="O10" s="5" t="s">
        <v>72</v>
      </c>
    </row>
    <row r="11" spans="1:15" x14ac:dyDescent="0.2">
      <c r="A11" s="10" t="s">
        <v>73</v>
      </c>
      <c r="B11" s="3" t="s">
        <v>74</v>
      </c>
      <c r="C11" s="3"/>
      <c r="D11" s="4" t="s">
        <v>19</v>
      </c>
      <c r="E11" s="5">
        <v>100</v>
      </c>
      <c r="F11" s="5">
        <v>2708</v>
      </c>
      <c r="G11" s="5" t="s">
        <v>75</v>
      </c>
      <c r="H11" s="81" t="s">
        <v>76</v>
      </c>
      <c r="I11" s="5" t="s">
        <v>62</v>
      </c>
      <c r="J11" s="3" t="s">
        <v>63</v>
      </c>
      <c r="K11" s="5" t="s">
        <v>47</v>
      </c>
      <c r="L11" s="5" t="s">
        <v>77</v>
      </c>
      <c r="M11" s="5" t="s">
        <v>21</v>
      </c>
      <c r="N11" s="5" t="s">
        <v>21</v>
      </c>
      <c r="O11" s="5" t="s">
        <v>21</v>
      </c>
    </row>
    <row r="12" spans="1:15" x14ac:dyDescent="0.2">
      <c r="A12" s="10" t="s">
        <v>78</v>
      </c>
      <c r="B12" s="3" t="s">
        <v>17</v>
      </c>
      <c r="C12" s="3" t="s">
        <v>79</v>
      </c>
      <c r="D12" s="4" t="s">
        <v>19</v>
      </c>
      <c r="E12" s="5">
        <v>100</v>
      </c>
      <c r="F12" s="5" t="s">
        <v>80</v>
      </c>
      <c r="G12" s="5" t="s">
        <v>81</v>
      </c>
      <c r="H12" s="81" t="s">
        <v>82</v>
      </c>
      <c r="I12" s="5" t="s">
        <v>83</v>
      </c>
      <c r="J12" s="3" t="s">
        <v>84</v>
      </c>
      <c r="K12" s="5" t="s">
        <v>85</v>
      </c>
      <c r="L12" s="5" t="s">
        <v>86</v>
      </c>
      <c r="M12" s="5" t="s">
        <v>87</v>
      </c>
      <c r="N12" s="5" t="s">
        <v>21</v>
      </c>
      <c r="O12" s="5" t="s">
        <v>21</v>
      </c>
    </row>
    <row r="13" spans="1:15" x14ac:dyDescent="0.2">
      <c r="A13" s="82" t="s">
        <v>88</v>
      </c>
      <c r="B13" s="3" t="s">
        <v>89</v>
      </c>
      <c r="C13" s="3" t="s">
        <v>18</v>
      </c>
      <c r="D13" s="4" t="s">
        <v>19</v>
      </c>
      <c r="E13" s="5">
        <v>100</v>
      </c>
      <c r="F13" s="5" t="s">
        <v>90</v>
      </c>
      <c r="G13" s="5" t="s">
        <v>69</v>
      </c>
      <c r="H13" s="4" t="s">
        <v>91</v>
      </c>
      <c r="I13" s="5" t="s">
        <v>83</v>
      </c>
      <c r="J13" s="3" t="s">
        <v>92</v>
      </c>
      <c r="K13" s="5" t="s">
        <v>93</v>
      </c>
      <c r="L13" s="5" t="s">
        <v>94</v>
      </c>
      <c r="M13" s="5" t="s">
        <v>95</v>
      </c>
      <c r="N13" s="5" t="s">
        <v>21</v>
      </c>
      <c r="O13" s="5" t="s">
        <v>21</v>
      </c>
    </row>
    <row r="14" spans="1:15" x14ac:dyDescent="0.2">
      <c r="A14" s="10" t="s">
        <v>96</v>
      </c>
      <c r="B14" s="3" t="s">
        <v>97</v>
      </c>
      <c r="C14" s="3"/>
      <c r="D14" s="4" t="s">
        <v>19</v>
      </c>
      <c r="E14" s="5">
        <v>100</v>
      </c>
      <c r="F14" s="5" t="s">
        <v>80</v>
      </c>
      <c r="G14" s="5" t="s">
        <v>81</v>
      </c>
      <c r="H14" s="81" t="s">
        <v>82</v>
      </c>
      <c r="I14" s="5" t="s">
        <v>83</v>
      </c>
      <c r="J14" s="3" t="s">
        <v>92</v>
      </c>
      <c r="K14" s="5" t="s">
        <v>98</v>
      </c>
      <c r="L14" s="5" t="s">
        <v>99</v>
      </c>
      <c r="M14" s="5" t="s">
        <v>21</v>
      </c>
      <c r="N14" s="5" t="s">
        <v>21</v>
      </c>
      <c r="O14" s="5" t="s">
        <v>21</v>
      </c>
    </row>
    <row r="15" spans="1:15" x14ac:dyDescent="0.2">
      <c r="A15" s="84" t="s">
        <v>100</v>
      </c>
      <c r="B15" s="84" t="s">
        <v>101</v>
      </c>
      <c r="C15" s="84" t="s">
        <v>18</v>
      </c>
      <c r="D15" s="85" t="s">
        <v>19</v>
      </c>
      <c r="E15" s="86">
        <v>100</v>
      </c>
      <c r="F15" s="86">
        <v>1610505</v>
      </c>
      <c r="G15" s="86" t="s">
        <v>21</v>
      </c>
      <c r="H15" s="85" t="s">
        <v>102</v>
      </c>
      <c r="I15" s="5" t="s">
        <v>83</v>
      </c>
      <c r="J15" s="3" t="s">
        <v>92</v>
      </c>
      <c r="K15" s="5" t="s">
        <v>103</v>
      </c>
      <c r="L15" s="5" t="s">
        <v>104</v>
      </c>
      <c r="M15" s="5" t="s">
        <v>105</v>
      </c>
      <c r="N15" s="5"/>
      <c r="O15" s="5"/>
    </row>
    <row r="16" spans="1:15" x14ac:dyDescent="0.2">
      <c r="A16" s="84" t="s">
        <v>106</v>
      </c>
      <c r="B16" s="84" t="s">
        <v>17</v>
      </c>
      <c r="C16" s="84" t="s">
        <v>18</v>
      </c>
      <c r="D16" s="85" t="s">
        <v>19</v>
      </c>
      <c r="E16" s="86">
        <v>100</v>
      </c>
      <c r="F16" s="86">
        <v>1610505</v>
      </c>
      <c r="G16" s="86" t="s">
        <v>21</v>
      </c>
      <c r="H16" s="85" t="s">
        <v>102</v>
      </c>
      <c r="I16" s="5" t="s">
        <v>83</v>
      </c>
      <c r="J16" s="3" t="s">
        <v>92</v>
      </c>
      <c r="K16" s="5" t="s">
        <v>107</v>
      </c>
      <c r="L16" s="5" t="s">
        <v>104</v>
      </c>
      <c r="M16" s="5" t="s">
        <v>105</v>
      </c>
      <c r="N16" s="5" t="s">
        <v>21</v>
      </c>
      <c r="O16" s="5" t="s">
        <v>21</v>
      </c>
    </row>
    <row r="17" spans="1:15" x14ac:dyDescent="0.2">
      <c r="A17" s="10" t="s">
        <v>108</v>
      </c>
      <c r="B17" s="3" t="s">
        <v>17</v>
      </c>
      <c r="C17" s="3"/>
      <c r="D17" s="4" t="s">
        <v>19</v>
      </c>
      <c r="E17" s="5">
        <v>100</v>
      </c>
      <c r="F17" s="5" t="s">
        <v>109</v>
      </c>
      <c r="G17" s="5" t="s">
        <v>110</v>
      </c>
      <c r="H17" s="81" t="s">
        <v>111</v>
      </c>
      <c r="I17" s="5" t="s">
        <v>83</v>
      </c>
      <c r="J17" s="3" t="s">
        <v>112</v>
      </c>
      <c r="K17" s="5" t="s">
        <v>113</v>
      </c>
      <c r="L17" s="5" t="s">
        <v>114</v>
      </c>
      <c r="M17" s="5" t="s">
        <v>115</v>
      </c>
      <c r="N17" s="5" t="s">
        <v>21</v>
      </c>
      <c r="O17" s="5" t="s">
        <v>21</v>
      </c>
    </row>
    <row r="18" spans="1:15" x14ac:dyDescent="0.2">
      <c r="A18" s="84" t="s">
        <v>116</v>
      </c>
      <c r="B18" s="84" t="s">
        <v>117</v>
      </c>
      <c r="C18" s="84" t="s">
        <v>18</v>
      </c>
      <c r="D18" s="85" t="s">
        <v>19</v>
      </c>
      <c r="E18" s="86">
        <v>100</v>
      </c>
      <c r="F18" s="86">
        <v>1610505</v>
      </c>
      <c r="G18" s="86" t="s">
        <v>21</v>
      </c>
      <c r="H18" s="85" t="s">
        <v>102</v>
      </c>
      <c r="I18" s="5" t="s">
        <v>83</v>
      </c>
      <c r="J18" s="3" t="s">
        <v>112</v>
      </c>
      <c r="K18" s="5" t="s">
        <v>118</v>
      </c>
      <c r="L18" s="5" t="s">
        <v>104</v>
      </c>
      <c r="M18" s="5" t="s">
        <v>105</v>
      </c>
      <c r="N18" s="5" t="s">
        <v>21</v>
      </c>
      <c r="O18" s="5" t="s">
        <v>21</v>
      </c>
    </row>
    <row r="19" spans="1:15" x14ac:dyDescent="0.2">
      <c r="A19" s="84" t="s">
        <v>119</v>
      </c>
      <c r="B19" s="84" t="s">
        <v>120</v>
      </c>
      <c r="C19" s="84" t="s">
        <v>13</v>
      </c>
      <c r="D19" s="85" t="s">
        <v>19</v>
      </c>
      <c r="E19" s="86">
        <v>100</v>
      </c>
      <c r="F19" s="86" t="s">
        <v>121</v>
      </c>
      <c r="G19" s="86" t="s">
        <v>21</v>
      </c>
      <c r="H19" s="85" t="s">
        <v>122</v>
      </c>
      <c r="I19" s="5" t="s">
        <v>23</v>
      </c>
      <c r="J19" s="3" t="s">
        <v>123</v>
      </c>
      <c r="K19" s="5" t="s">
        <v>124</v>
      </c>
      <c r="L19" s="5" t="s">
        <v>125</v>
      </c>
      <c r="M19" s="5" t="s">
        <v>126</v>
      </c>
      <c r="N19" s="5" t="s">
        <v>21</v>
      </c>
      <c r="O19" s="5" t="s">
        <v>21</v>
      </c>
    </row>
    <row r="20" spans="1:15" x14ac:dyDescent="0.2">
      <c r="A20" s="10" t="s">
        <v>127</v>
      </c>
      <c r="B20" s="3" t="s">
        <v>17</v>
      </c>
      <c r="C20" s="3"/>
      <c r="D20" s="4" t="s">
        <v>19</v>
      </c>
      <c r="E20" s="5">
        <v>100</v>
      </c>
      <c r="F20" s="5" t="s">
        <v>109</v>
      </c>
      <c r="G20" s="5" t="s">
        <v>110</v>
      </c>
      <c r="H20" s="81" t="s">
        <v>111</v>
      </c>
      <c r="I20" s="5" t="s">
        <v>23</v>
      </c>
      <c r="J20" s="3" t="s">
        <v>128</v>
      </c>
      <c r="K20" s="5" t="s">
        <v>129</v>
      </c>
      <c r="L20" s="5" t="s">
        <v>130</v>
      </c>
      <c r="M20" s="5" t="s">
        <v>87</v>
      </c>
      <c r="N20" s="5" t="s">
        <v>21</v>
      </c>
      <c r="O20" s="5" t="s">
        <v>21</v>
      </c>
    </row>
    <row r="21" spans="1:15" x14ac:dyDescent="0.2">
      <c r="A21" s="3" t="s">
        <v>131</v>
      </c>
      <c r="B21" s="3" t="s">
        <v>17</v>
      </c>
      <c r="C21" s="3"/>
      <c r="D21" s="4" t="s">
        <v>19</v>
      </c>
      <c r="E21" s="5">
        <v>100</v>
      </c>
      <c r="F21" s="5" t="s">
        <v>132</v>
      </c>
      <c r="G21" s="5" t="s">
        <v>21</v>
      </c>
      <c r="H21" s="4" t="s">
        <v>133</v>
      </c>
      <c r="I21" s="5" t="s">
        <v>23</v>
      </c>
      <c r="J21" s="3" t="s">
        <v>123</v>
      </c>
      <c r="K21" s="5" t="s">
        <v>134</v>
      </c>
      <c r="L21" s="5" t="s">
        <v>135</v>
      </c>
      <c r="M21" s="5" t="s">
        <v>29</v>
      </c>
      <c r="N21" s="5" t="s">
        <v>21</v>
      </c>
      <c r="O21" s="5" t="s">
        <v>21</v>
      </c>
    </row>
    <row r="22" spans="1:15" x14ac:dyDescent="0.2">
      <c r="A22" s="3" t="s">
        <v>136</v>
      </c>
      <c r="B22" s="3" t="s">
        <v>17</v>
      </c>
      <c r="C22" s="3"/>
      <c r="D22" s="4" t="s">
        <v>19</v>
      </c>
      <c r="E22" s="5">
        <v>100</v>
      </c>
      <c r="F22" s="5" t="s">
        <v>137</v>
      </c>
      <c r="G22" s="5" t="s">
        <v>21</v>
      </c>
      <c r="H22" s="4" t="s">
        <v>138</v>
      </c>
      <c r="I22" s="5" t="s">
        <v>23</v>
      </c>
      <c r="J22" s="3" t="s">
        <v>123</v>
      </c>
      <c r="K22" s="5" t="s">
        <v>139</v>
      </c>
      <c r="L22" s="5" t="s">
        <v>135</v>
      </c>
      <c r="M22" s="5" t="s">
        <v>29</v>
      </c>
      <c r="N22" s="5" t="s">
        <v>21</v>
      </c>
      <c r="O22" s="5" t="s">
        <v>21</v>
      </c>
    </row>
    <row r="23" spans="1:15" x14ac:dyDescent="0.2">
      <c r="A23" s="82" t="s">
        <v>140</v>
      </c>
      <c r="B23" s="3" t="s">
        <v>17</v>
      </c>
      <c r="C23" s="3" t="s">
        <v>13</v>
      </c>
      <c r="D23" s="4" t="s">
        <v>19</v>
      </c>
      <c r="E23" s="5">
        <v>100</v>
      </c>
      <c r="F23" s="5">
        <v>1360017</v>
      </c>
      <c r="G23" s="5" t="s">
        <v>21</v>
      </c>
      <c r="H23" s="4" t="s">
        <v>141</v>
      </c>
      <c r="I23" s="5" t="s">
        <v>23</v>
      </c>
      <c r="J23" s="3"/>
      <c r="K23" s="5" t="s">
        <v>142</v>
      </c>
      <c r="L23" s="5" t="s">
        <v>143</v>
      </c>
      <c r="M23" s="5" t="s">
        <v>23</v>
      </c>
      <c r="N23" s="5" t="s">
        <v>21</v>
      </c>
      <c r="O23" s="5" t="s">
        <v>21</v>
      </c>
    </row>
    <row r="24" spans="1:15" x14ac:dyDescent="0.2">
      <c r="A24" s="84" t="s">
        <v>144</v>
      </c>
      <c r="B24" s="84" t="s">
        <v>50</v>
      </c>
      <c r="C24" s="84"/>
      <c r="D24" s="85" t="s">
        <v>19</v>
      </c>
      <c r="E24" s="86">
        <v>100</v>
      </c>
      <c r="F24" s="86" t="s">
        <v>145</v>
      </c>
      <c r="G24" s="86" t="s">
        <v>21</v>
      </c>
      <c r="H24" s="85" t="s">
        <v>146</v>
      </c>
      <c r="I24" s="5" t="s">
        <v>23</v>
      </c>
      <c r="J24" s="3" t="s">
        <v>123</v>
      </c>
      <c r="K24" s="5" t="s">
        <v>147</v>
      </c>
      <c r="L24" s="5" t="s">
        <v>135</v>
      </c>
      <c r="M24" s="5" t="s">
        <v>29</v>
      </c>
      <c r="N24" s="5" t="s">
        <v>21</v>
      </c>
      <c r="O24" s="5" t="s">
        <v>21</v>
      </c>
    </row>
    <row r="25" spans="1:15" x14ac:dyDescent="0.2">
      <c r="A25" s="83" t="s">
        <v>148</v>
      </c>
      <c r="B25" s="84" t="s">
        <v>149</v>
      </c>
      <c r="C25" s="84"/>
      <c r="D25" s="85" t="s">
        <v>19</v>
      </c>
      <c r="E25" s="86">
        <v>100</v>
      </c>
      <c r="F25" s="86">
        <v>16008</v>
      </c>
      <c r="G25" s="86" t="s">
        <v>21</v>
      </c>
      <c r="H25" s="85" t="s">
        <v>91</v>
      </c>
      <c r="I25" s="5" t="s">
        <v>23</v>
      </c>
      <c r="J25" s="3" t="s">
        <v>123</v>
      </c>
      <c r="K25" s="5" t="s">
        <v>150</v>
      </c>
      <c r="L25" s="5" t="s">
        <v>151</v>
      </c>
      <c r="M25" s="5" t="s">
        <v>23</v>
      </c>
      <c r="N25" s="5" t="s">
        <v>21</v>
      </c>
      <c r="O25" s="5" t="s">
        <v>21</v>
      </c>
    </row>
    <row r="26" spans="1:15" x14ac:dyDescent="0.2">
      <c r="A26" s="84" t="s">
        <v>152</v>
      </c>
      <c r="B26" s="84" t="s">
        <v>97</v>
      </c>
      <c r="C26" s="84"/>
      <c r="D26" s="85" t="s">
        <v>19</v>
      </c>
      <c r="E26" s="86">
        <v>100</v>
      </c>
      <c r="F26" s="86" t="s">
        <v>153</v>
      </c>
      <c r="G26" s="86" t="s">
        <v>21</v>
      </c>
      <c r="H26" s="85" t="s">
        <v>133</v>
      </c>
      <c r="I26" s="5" t="s">
        <v>23</v>
      </c>
      <c r="J26" s="3" t="s">
        <v>123</v>
      </c>
      <c r="K26" s="5" t="s">
        <v>154</v>
      </c>
      <c r="L26" s="5" t="s">
        <v>135</v>
      </c>
      <c r="M26" s="5" t="s">
        <v>29</v>
      </c>
      <c r="N26" s="5" t="s">
        <v>21</v>
      </c>
      <c r="O26" s="5" t="s">
        <v>21</v>
      </c>
    </row>
    <row r="27" spans="1:15" x14ac:dyDescent="0.2">
      <c r="A27" s="83" t="s">
        <v>155</v>
      </c>
      <c r="B27" s="84" t="s">
        <v>17</v>
      </c>
      <c r="C27" s="84" t="s">
        <v>79</v>
      </c>
      <c r="D27" s="85" t="s">
        <v>19</v>
      </c>
      <c r="E27" s="86">
        <v>100</v>
      </c>
      <c r="F27" s="86">
        <v>1606577</v>
      </c>
      <c r="G27" s="86" t="s">
        <v>156</v>
      </c>
      <c r="H27" s="85" t="s">
        <v>91</v>
      </c>
      <c r="I27" s="5" t="s">
        <v>157</v>
      </c>
      <c r="J27" s="3" t="s">
        <v>158</v>
      </c>
      <c r="K27" s="5" t="s">
        <v>25</v>
      </c>
      <c r="L27" s="5" t="s">
        <v>159</v>
      </c>
      <c r="M27" s="5" t="s">
        <v>105</v>
      </c>
      <c r="N27" s="5" t="s">
        <v>21</v>
      </c>
      <c r="O27" s="5" t="s">
        <v>21</v>
      </c>
    </row>
    <row r="28" spans="1:15" x14ac:dyDescent="0.2">
      <c r="A28" s="83" t="s">
        <v>160</v>
      </c>
      <c r="B28" s="84" t="s">
        <v>161</v>
      </c>
      <c r="C28" s="84" t="s">
        <v>18</v>
      </c>
      <c r="D28" s="85" t="s">
        <v>19</v>
      </c>
      <c r="E28" s="86">
        <v>100</v>
      </c>
      <c r="F28" s="86">
        <v>580</v>
      </c>
      <c r="G28" s="86" t="s">
        <v>156</v>
      </c>
      <c r="H28" s="85" t="s">
        <v>162</v>
      </c>
      <c r="I28" s="5" t="s">
        <v>157</v>
      </c>
      <c r="J28" s="3" t="s">
        <v>158</v>
      </c>
      <c r="K28" s="5" t="s">
        <v>25</v>
      </c>
      <c r="L28" s="5" t="s">
        <v>163</v>
      </c>
      <c r="M28" s="5" t="s">
        <v>95</v>
      </c>
      <c r="N28" s="5" t="s">
        <v>21</v>
      </c>
      <c r="O28" s="5" t="s">
        <v>21</v>
      </c>
    </row>
    <row r="29" spans="1:15" x14ac:dyDescent="0.2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</row>
  </sheetData>
  <mergeCells count="4">
    <mergeCell ref="N1:O1"/>
    <mergeCell ref="I1:K1"/>
    <mergeCell ref="A1:H1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CCE4-B1FD-B747-8110-6BF7B5BBE77A}">
  <dimension ref="A1:V221"/>
  <sheetViews>
    <sheetView topLeftCell="A253" workbookViewId="0">
      <selection activeCell="I62" sqref="I62"/>
    </sheetView>
  </sheetViews>
  <sheetFormatPr baseColWidth="10" defaultColWidth="11" defaultRowHeight="16" x14ac:dyDescent="0.2"/>
  <sheetData>
    <row r="1" spans="1:22" ht="17" thickBot="1" x14ac:dyDescent="0.25">
      <c r="A1" s="13" t="s">
        <v>0</v>
      </c>
      <c r="B1" s="14" t="s">
        <v>166</v>
      </c>
      <c r="C1" s="14" t="s">
        <v>167</v>
      </c>
      <c r="D1" s="15" t="s">
        <v>168</v>
      </c>
      <c r="E1" s="16" t="s">
        <v>169</v>
      </c>
      <c r="F1" s="16" t="s">
        <v>170</v>
      </c>
      <c r="G1" s="16" t="s">
        <v>171</v>
      </c>
      <c r="H1" s="16" t="s">
        <v>172</v>
      </c>
      <c r="I1" s="15" t="s">
        <v>173</v>
      </c>
      <c r="J1" s="16" t="s">
        <v>169</v>
      </c>
      <c r="K1" s="16" t="s">
        <v>170</v>
      </c>
      <c r="L1" s="16" t="s">
        <v>171</v>
      </c>
      <c r="M1" s="16" t="s">
        <v>172</v>
      </c>
      <c r="N1" s="17" t="s">
        <v>174</v>
      </c>
      <c r="O1" s="16" t="s">
        <v>169</v>
      </c>
      <c r="P1" s="16" t="s">
        <v>170</v>
      </c>
      <c r="Q1" s="16" t="s">
        <v>171</v>
      </c>
      <c r="R1" s="16" t="s">
        <v>172</v>
      </c>
    </row>
    <row r="2" spans="1:22" x14ac:dyDescent="0.2">
      <c r="A2" s="18" t="s">
        <v>175</v>
      </c>
      <c r="B2" s="18"/>
      <c r="C2" s="19" t="s">
        <v>176</v>
      </c>
      <c r="D2" s="20">
        <v>253</v>
      </c>
      <c r="E2" s="21">
        <f>(D2-F2)/F2</f>
        <v>-3.9510075069140385E-4</v>
      </c>
      <c r="F2" s="22">
        <f>AVERAGE($D$2:$D$11)</f>
        <v>253.1</v>
      </c>
      <c r="G2" s="22">
        <f>_xlfn.STDEV.S($D$2:$D$11)</f>
        <v>1.7919573407620815</v>
      </c>
      <c r="H2" s="23">
        <f>G2/F2</f>
        <v>7.080036905421104E-3</v>
      </c>
      <c r="I2" s="24">
        <v>0</v>
      </c>
      <c r="J2" s="25" t="e">
        <f>(I2-K2)/K2</f>
        <v>#DIV/0!</v>
      </c>
      <c r="K2" s="26">
        <f>AVERAGE($I$2:$I$11)</f>
        <v>0</v>
      </c>
      <c r="L2" s="26">
        <f>_xlfn.STDEV.S($I$2:$I$11)</f>
        <v>0</v>
      </c>
      <c r="M2" s="23" t="e">
        <f>L2/K2</f>
        <v>#DIV/0!</v>
      </c>
      <c r="N2" s="27">
        <f t="shared" ref="N2:N11" si="0">D2-I2</f>
        <v>253</v>
      </c>
      <c r="O2" s="25">
        <f>(N2-P2)/P2</f>
        <v>-3.9510075069140385E-4</v>
      </c>
      <c r="P2" s="26">
        <f>AVERAGE($N$2:$N$11)</f>
        <v>253.1</v>
      </c>
      <c r="Q2" s="26">
        <f>_xlfn.STDEV.S($N$2:$N$11)</f>
        <v>1.7919573407620815</v>
      </c>
      <c r="R2" s="28">
        <f>Q2/P2</f>
        <v>7.080036905421104E-3</v>
      </c>
      <c r="U2" s="56"/>
      <c r="V2" s="56"/>
    </row>
    <row r="3" spans="1:22" x14ac:dyDescent="0.2">
      <c r="A3" s="29" t="s">
        <v>175</v>
      </c>
      <c r="B3" s="29"/>
      <c r="C3" s="29" t="s">
        <v>176</v>
      </c>
      <c r="D3" s="30">
        <v>253</v>
      </c>
      <c r="E3" s="31">
        <f t="shared" ref="E3:E66" si="1">(D3-F3)/F3</f>
        <v>-3.9510075069140385E-4</v>
      </c>
      <c r="F3" s="32">
        <f t="shared" ref="F3:F11" si="2">AVERAGE($D$2:$D$11)</f>
        <v>253.1</v>
      </c>
      <c r="G3" s="33">
        <f t="shared" ref="G3:G11" si="3">_xlfn.STDEV.S($D$2:$D$11)</f>
        <v>1.7919573407620815</v>
      </c>
      <c r="H3" s="34">
        <f t="shared" ref="H3:H66" si="4">G3/F3</f>
        <v>7.080036905421104E-3</v>
      </c>
      <c r="I3" s="35">
        <v>0</v>
      </c>
      <c r="J3" s="36" t="e">
        <f t="shared" ref="J3:J66" si="5">(I3-K3)/K3</f>
        <v>#DIV/0!</v>
      </c>
      <c r="K3" s="37">
        <f t="shared" ref="K3:K11" si="6">AVERAGE($I$2:$I$11)</f>
        <v>0</v>
      </c>
      <c r="L3" s="38">
        <f t="shared" ref="L3:L11" si="7">_xlfn.STDEV.S($I$2:$I$11)</f>
        <v>0</v>
      </c>
      <c r="M3" s="34" t="e">
        <f t="shared" ref="M3:M66" si="8">L3/K3</f>
        <v>#DIV/0!</v>
      </c>
      <c r="N3" s="39">
        <f t="shared" si="0"/>
        <v>253</v>
      </c>
      <c r="O3" s="36">
        <f t="shared" ref="O3:O66" si="9">(N3-P3)/P3</f>
        <v>-3.9510075069140385E-4</v>
      </c>
      <c r="P3" s="37">
        <f t="shared" ref="P3:P11" si="10">AVERAGE($N$2:$N$11)</f>
        <v>253.1</v>
      </c>
      <c r="Q3" s="38">
        <f t="shared" ref="Q3:Q11" si="11">_xlfn.STDEV.S($N$2:$N$11)</f>
        <v>1.7919573407620815</v>
      </c>
      <c r="R3" s="40">
        <f t="shared" ref="R3:R68" si="12">Q3/P3</f>
        <v>7.080036905421104E-3</v>
      </c>
      <c r="U3" s="56"/>
      <c r="V3" s="56"/>
    </row>
    <row r="4" spans="1:22" x14ac:dyDescent="0.2">
      <c r="A4" s="29" t="s">
        <v>175</v>
      </c>
      <c r="B4" s="29"/>
      <c r="C4" s="29" t="s">
        <v>176</v>
      </c>
      <c r="D4" s="30">
        <v>250</v>
      </c>
      <c r="E4" s="31">
        <f t="shared" si="1"/>
        <v>-1.2248123271434194E-2</v>
      </c>
      <c r="F4" s="32">
        <f t="shared" si="2"/>
        <v>253.1</v>
      </c>
      <c r="G4" s="33">
        <f t="shared" si="3"/>
        <v>1.7919573407620815</v>
      </c>
      <c r="H4" s="34">
        <f t="shared" si="4"/>
        <v>7.080036905421104E-3</v>
      </c>
      <c r="I4" s="35">
        <v>0</v>
      </c>
      <c r="J4" s="36" t="e">
        <f t="shared" si="5"/>
        <v>#DIV/0!</v>
      </c>
      <c r="K4" s="37">
        <f t="shared" si="6"/>
        <v>0</v>
      </c>
      <c r="L4" s="38">
        <f t="shared" si="7"/>
        <v>0</v>
      </c>
      <c r="M4" s="34" t="e">
        <f t="shared" si="8"/>
        <v>#DIV/0!</v>
      </c>
      <c r="N4" s="39">
        <f t="shared" si="0"/>
        <v>250</v>
      </c>
      <c r="O4" s="36">
        <f t="shared" si="9"/>
        <v>-1.2248123271434194E-2</v>
      </c>
      <c r="P4" s="37">
        <f t="shared" si="10"/>
        <v>253.1</v>
      </c>
      <c r="Q4" s="38">
        <f t="shared" si="11"/>
        <v>1.7919573407620815</v>
      </c>
      <c r="R4" s="40">
        <f t="shared" si="12"/>
        <v>7.080036905421104E-3</v>
      </c>
    </row>
    <row r="5" spans="1:22" x14ac:dyDescent="0.2">
      <c r="A5" s="29" t="s">
        <v>175</v>
      </c>
      <c r="B5" s="29"/>
      <c r="C5" s="29" t="s">
        <v>176</v>
      </c>
      <c r="D5" s="30">
        <v>255</v>
      </c>
      <c r="E5" s="31">
        <f t="shared" si="1"/>
        <v>7.5069142631371223E-3</v>
      </c>
      <c r="F5" s="32">
        <f t="shared" si="2"/>
        <v>253.1</v>
      </c>
      <c r="G5" s="33">
        <f t="shared" si="3"/>
        <v>1.7919573407620815</v>
      </c>
      <c r="H5" s="34">
        <f t="shared" si="4"/>
        <v>7.080036905421104E-3</v>
      </c>
      <c r="I5" s="35">
        <v>0</v>
      </c>
      <c r="J5" s="36" t="e">
        <f t="shared" si="5"/>
        <v>#DIV/0!</v>
      </c>
      <c r="K5" s="37">
        <f t="shared" si="6"/>
        <v>0</v>
      </c>
      <c r="L5" s="38">
        <f t="shared" si="7"/>
        <v>0</v>
      </c>
      <c r="M5" s="34" t="e">
        <f t="shared" si="8"/>
        <v>#DIV/0!</v>
      </c>
      <c r="N5" s="39">
        <f t="shared" si="0"/>
        <v>255</v>
      </c>
      <c r="O5" s="36">
        <f t="shared" si="9"/>
        <v>7.5069142631371223E-3</v>
      </c>
      <c r="P5" s="37">
        <f t="shared" si="10"/>
        <v>253.1</v>
      </c>
      <c r="Q5" s="38">
        <f t="shared" si="11"/>
        <v>1.7919573407620815</v>
      </c>
      <c r="R5" s="40">
        <f t="shared" si="12"/>
        <v>7.080036905421104E-3</v>
      </c>
    </row>
    <row r="6" spans="1:22" x14ac:dyDescent="0.2">
      <c r="A6" s="29" t="s">
        <v>175</v>
      </c>
      <c r="B6" s="29"/>
      <c r="C6" s="29" t="s">
        <v>176</v>
      </c>
      <c r="D6" s="30">
        <v>252</v>
      </c>
      <c r="E6" s="31">
        <f t="shared" si="1"/>
        <v>-4.3461082576056673E-3</v>
      </c>
      <c r="F6" s="32">
        <f t="shared" si="2"/>
        <v>253.1</v>
      </c>
      <c r="G6" s="33">
        <f t="shared" si="3"/>
        <v>1.7919573407620815</v>
      </c>
      <c r="H6" s="34">
        <f t="shared" si="4"/>
        <v>7.080036905421104E-3</v>
      </c>
      <c r="I6" s="35">
        <v>0</v>
      </c>
      <c r="J6" s="36" t="e">
        <f t="shared" si="5"/>
        <v>#DIV/0!</v>
      </c>
      <c r="K6" s="37">
        <f t="shared" si="6"/>
        <v>0</v>
      </c>
      <c r="L6" s="38">
        <f t="shared" si="7"/>
        <v>0</v>
      </c>
      <c r="M6" s="34" t="e">
        <f t="shared" si="8"/>
        <v>#DIV/0!</v>
      </c>
      <c r="N6" s="39">
        <f t="shared" si="0"/>
        <v>252</v>
      </c>
      <c r="O6" s="36">
        <f t="shared" si="9"/>
        <v>-4.3461082576056673E-3</v>
      </c>
      <c r="P6" s="37">
        <f t="shared" si="10"/>
        <v>253.1</v>
      </c>
      <c r="Q6" s="38">
        <f t="shared" si="11"/>
        <v>1.7919573407620815</v>
      </c>
      <c r="R6" s="40">
        <f t="shared" si="12"/>
        <v>7.080036905421104E-3</v>
      </c>
    </row>
    <row r="7" spans="1:22" x14ac:dyDescent="0.2">
      <c r="A7" s="29" t="s">
        <v>175</v>
      </c>
      <c r="B7" s="29"/>
      <c r="C7" s="29" t="s">
        <v>176</v>
      </c>
      <c r="D7" s="30">
        <v>251</v>
      </c>
      <c r="E7" s="31">
        <f t="shared" si="1"/>
        <v>-8.2971157645199307E-3</v>
      </c>
      <c r="F7" s="32">
        <f t="shared" si="2"/>
        <v>253.1</v>
      </c>
      <c r="G7" s="32">
        <f t="shared" si="3"/>
        <v>1.7919573407620815</v>
      </c>
      <c r="H7" s="34">
        <f t="shared" si="4"/>
        <v>7.080036905421104E-3</v>
      </c>
      <c r="I7" s="35">
        <v>0</v>
      </c>
      <c r="J7" s="36" t="e">
        <f t="shared" si="5"/>
        <v>#DIV/0!</v>
      </c>
      <c r="K7" s="37">
        <f t="shared" si="6"/>
        <v>0</v>
      </c>
      <c r="L7" s="37">
        <f t="shared" si="7"/>
        <v>0</v>
      </c>
      <c r="M7" s="34" t="e">
        <f t="shared" si="8"/>
        <v>#DIV/0!</v>
      </c>
      <c r="N7" s="39">
        <f t="shared" si="0"/>
        <v>251</v>
      </c>
      <c r="O7" s="36">
        <f t="shared" si="9"/>
        <v>-8.2971157645199307E-3</v>
      </c>
      <c r="P7" s="37">
        <f t="shared" si="10"/>
        <v>253.1</v>
      </c>
      <c r="Q7" s="37">
        <f t="shared" si="11"/>
        <v>1.7919573407620815</v>
      </c>
      <c r="R7" s="40">
        <f t="shared" si="12"/>
        <v>7.080036905421104E-3</v>
      </c>
    </row>
    <row r="8" spans="1:22" x14ac:dyDescent="0.2">
      <c r="A8" s="29" t="s">
        <v>175</v>
      </c>
      <c r="B8" s="29"/>
      <c r="C8" s="29" t="s">
        <v>176</v>
      </c>
      <c r="D8" s="30">
        <v>254</v>
      </c>
      <c r="E8" s="31">
        <f t="shared" si="1"/>
        <v>3.5559067562228592E-3</v>
      </c>
      <c r="F8" s="32">
        <f t="shared" si="2"/>
        <v>253.1</v>
      </c>
      <c r="G8" s="33">
        <f t="shared" si="3"/>
        <v>1.7919573407620815</v>
      </c>
      <c r="H8" s="34">
        <f t="shared" si="4"/>
        <v>7.080036905421104E-3</v>
      </c>
      <c r="I8" s="35">
        <v>0</v>
      </c>
      <c r="J8" s="36" t="e">
        <f t="shared" si="5"/>
        <v>#DIV/0!</v>
      </c>
      <c r="K8" s="37">
        <f t="shared" si="6"/>
        <v>0</v>
      </c>
      <c r="L8" s="38">
        <f t="shared" si="7"/>
        <v>0</v>
      </c>
      <c r="M8" s="34" t="e">
        <f t="shared" si="8"/>
        <v>#DIV/0!</v>
      </c>
      <c r="N8" s="39">
        <f t="shared" si="0"/>
        <v>254</v>
      </c>
      <c r="O8" s="36">
        <f t="shared" si="9"/>
        <v>3.5559067562228592E-3</v>
      </c>
      <c r="P8" s="37">
        <f t="shared" si="10"/>
        <v>253.1</v>
      </c>
      <c r="Q8" s="38">
        <f t="shared" si="11"/>
        <v>1.7919573407620815</v>
      </c>
      <c r="R8" s="40">
        <f t="shared" si="12"/>
        <v>7.080036905421104E-3</v>
      </c>
    </row>
    <row r="9" spans="1:22" x14ac:dyDescent="0.2">
      <c r="A9" s="29" t="s">
        <v>175</v>
      </c>
      <c r="B9" s="29"/>
      <c r="C9" s="29" t="s">
        <v>176</v>
      </c>
      <c r="D9" s="30">
        <v>254</v>
      </c>
      <c r="E9" s="31">
        <f t="shared" si="1"/>
        <v>3.5559067562228592E-3</v>
      </c>
      <c r="F9" s="32">
        <f t="shared" si="2"/>
        <v>253.1</v>
      </c>
      <c r="G9" s="33">
        <f t="shared" si="3"/>
        <v>1.7919573407620815</v>
      </c>
      <c r="H9" s="34">
        <f t="shared" si="4"/>
        <v>7.080036905421104E-3</v>
      </c>
      <c r="I9" s="35">
        <v>0</v>
      </c>
      <c r="J9" s="36" t="e">
        <f t="shared" si="5"/>
        <v>#DIV/0!</v>
      </c>
      <c r="K9" s="37">
        <f t="shared" si="6"/>
        <v>0</v>
      </c>
      <c r="L9" s="38">
        <f t="shared" si="7"/>
        <v>0</v>
      </c>
      <c r="M9" s="34" t="e">
        <f t="shared" si="8"/>
        <v>#DIV/0!</v>
      </c>
      <c r="N9" s="39">
        <f t="shared" si="0"/>
        <v>254</v>
      </c>
      <c r="O9" s="36">
        <f t="shared" si="9"/>
        <v>3.5559067562228592E-3</v>
      </c>
      <c r="P9" s="37">
        <f t="shared" si="10"/>
        <v>253.1</v>
      </c>
      <c r="Q9" s="38">
        <f t="shared" si="11"/>
        <v>1.7919573407620815</v>
      </c>
      <c r="R9" s="40">
        <f t="shared" si="12"/>
        <v>7.080036905421104E-3</v>
      </c>
    </row>
    <row r="10" spans="1:22" x14ac:dyDescent="0.2">
      <c r="A10" s="29" t="s">
        <v>175</v>
      </c>
      <c r="B10" s="29"/>
      <c r="C10" s="29" t="s">
        <v>176</v>
      </c>
      <c r="D10" s="30">
        <v>256</v>
      </c>
      <c r="E10" s="31">
        <f t="shared" si="1"/>
        <v>1.1457921770051387E-2</v>
      </c>
      <c r="F10" s="32">
        <f t="shared" si="2"/>
        <v>253.1</v>
      </c>
      <c r="G10" s="33">
        <f t="shared" si="3"/>
        <v>1.7919573407620815</v>
      </c>
      <c r="H10" s="34">
        <f t="shared" si="4"/>
        <v>7.080036905421104E-3</v>
      </c>
      <c r="I10" s="35">
        <v>0</v>
      </c>
      <c r="J10" s="36" t="e">
        <f t="shared" si="5"/>
        <v>#DIV/0!</v>
      </c>
      <c r="K10" s="37">
        <f t="shared" si="6"/>
        <v>0</v>
      </c>
      <c r="L10" s="38">
        <f t="shared" si="7"/>
        <v>0</v>
      </c>
      <c r="M10" s="34" t="e">
        <f t="shared" si="8"/>
        <v>#DIV/0!</v>
      </c>
      <c r="N10" s="39">
        <f t="shared" si="0"/>
        <v>256</v>
      </c>
      <c r="O10" s="36">
        <f t="shared" si="9"/>
        <v>1.1457921770051387E-2</v>
      </c>
      <c r="P10" s="37">
        <f t="shared" si="10"/>
        <v>253.1</v>
      </c>
      <c r="Q10" s="38">
        <f t="shared" si="11"/>
        <v>1.7919573407620815</v>
      </c>
      <c r="R10" s="40">
        <f t="shared" si="12"/>
        <v>7.080036905421104E-3</v>
      </c>
    </row>
    <row r="11" spans="1:22" ht="17" thickBot="1" x14ac:dyDescent="0.25">
      <c r="A11" s="41" t="s">
        <v>175</v>
      </c>
      <c r="B11" s="41"/>
      <c r="C11" s="41" t="s">
        <v>176</v>
      </c>
      <c r="D11" s="42">
        <v>253</v>
      </c>
      <c r="E11" s="43">
        <f t="shared" si="1"/>
        <v>-3.9510075069140385E-4</v>
      </c>
      <c r="F11" s="44">
        <f t="shared" si="2"/>
        <v>253.1</v>
      </c>
      <c r="G11" s="44">
        <f t="shared" si="3"/>
        <v>1.7919573407620815</v>
      </c>
      <c r="H11" s="45">
        <f t="shared" si="4"/>
        <v>7.080036905421104E-3</v>
      </c>
      <c r="I11" s="46">
        <v>0</v>
      </c>
      <c r="J11" s="47" t="e">
        <f t="shared" si="5"/>
        <v>#DIV/0!</v>
      </c>
      <c r="K11" s="48">
        <f t="shared" si="6"/>
        <v>0</v>
      </c>
      <c r="L11" s="48">
        <f t="shared" si="7"/>
        <v>0</v>
      </c>
      <c r="M11" s="45" t="e">
        <f t="shared" si="8"/>
        <v>#DIV/0!</v>
      </c>
      <c r="N11" s="49">
        <f t="shared" si="0"/>
        <v>253</v>
      </c>
      <c r="O11" s="47">
        <f t="shared" si="9"/>
        <v>-3.9510075069140385E-4</v>
      </c>
      <c r="P11" s="48">
        <f t="shared" si="10"/>
        <v>253.1</v>
      </c>
      <c r="Q11" s="48">
        <f t="shared" si="11"/>
        <v>1.7919573407620815</v>
      </c>
      <c r="R11" s="50">
        <f t="shared" si="12"/>
        <v>7.080036905421104E-3</v>
      </c>
    </row>
    <row r="12" spans="1:22" x14ac:dyDescent="0.2">
      <c r="A12" s="51" t="s">
        <v>16</v>
      </c>
      <c r="B12" s="51" t="s">
        <v>177</v>
      </c>
      <c r="C12" s="52" t="str">
        <f>LOOKUP(A12,'[1]Samples Info'!$A$4:$A$228,'[1]Samples Info'!$I$4:$I$228)</f>
        <v>GHA</v>
      </c>
      <c r="D12" s="24">
        <v>405</v>
      </c>
      <c r="E12" s="25">
        <f t="shared" si="1"/>
        <v>1.0479041916167636E-2</v>
      </c>
      <c r="F12" s="26">
        <f>AVERAGE($D$12:$D$16)</f>
        <v>400.8</v>
      </c>
      <c r="G12" s="26">
        <f>_xlfn.STDEV.S($D$12:$D$16)</f>
        <v>7.5960516059331766</v>
      </c>
      <c r="H12" s="23">
        <f t="shared" si="4"/>
        <v>1.8952224565701538E-2</v>
      </c>
      <c r="I12" s="24">
        <v>75</v>
      </c>
      <c r="J12" s="25">
        <f t="shared" si="5"/>
        <v>0</v>
      </c>
      <c r="K12" s="26">
        <f>AVERAGE($I$12:$I$16)</f>
        <v>75</v>
      </c>
      <c r="L12" s="26">
        <f>_xlfn.STDEV.S($I$12:$I$16)</f>
        <v>1.2247448713915889</v>
      </c>
      <c r="M12" s="23">
        <f t="shared" si="8"/>
        <v>1.6329931618554519E-2</v>
      </c>
      <c r="N12" s="27">
        <f>D12-I12</f>
        <v>330</v>
      </c>
      <c r="O12" s="25">
        <f t="shared" si="9"/>
        <v>1.2891344383057056E-2</v>
      </c>
      <c r="P12" s="26">
        <f>AVERAGE($N$12:$N$16)</f>
        <v>325.8</v>
      </c>
      <c r="Q12" s="26">
        <f>_xlfn.STDEV.S($N$12:$N$16)</f>
        <v>7.2594765651526139</v>
      </c>
      <c r="R12" s="28">
        <f t="shared" si="12"/>
        <v>2.2282002962408266E-2</v>
      </c>
    </row>
    <row r="13" spans="1:22" x14ac:dyDescent="0.2">
      <c r="A13" s="53" t="s">
        <v>16</v>
      </c>
      <c r="B13" s="53" t="s">
        <v>177</v>
      </c>
      <c r="C13" s="53" t="str">
        <f>LOOKUP(A13,'[1]Samples Info'!$A$4:$A$228,'[1]Samples Info'!$I$4:$I$228)</f>
        <v>GHA</v>
      </c>
      <c r="D13" s="35">
        <v>407</v>
      </c>
      <c r="E13" s="36">
        <f t="shared" si="1"/>
        <v>1.5469061876247477E-2</v>
      </c>
      <c r="F13" s="37">
        <f t="shared" ref="F13:F16" si="13">AVERAGE($D$12:$D$16)</f>
        <v>400.8</v>
      </c>
      <c r="G13" s="38">
        <f t="shared" ref="G13:G16" si="14">_xlfn.STDEV.S($D$12:$D$16)</f>
        <v>7.5960516059331766</v>
      </c>
      <c r="H13" s="34">
        <f t="shared" si="4"/>
        <v>1.8952224565701538E-2</v>
      </c>
      <c r="I13" s="35">
        <v>74</v>
      </c>
      <c r="J13" s="36">
        <f t="shared" si="5"/>
        <v>-1.3333333333333334E-2</v>
      </c>
      <c r="K13" s="37">
        <f t="shared" ref="K13:K16" si="15">AVERAGE($I$12:$I$16)</f>
        <v>75</v>
      </c>
      <c r="L13" s="38">
        <f t="shared" ref="L13:L16" si="16">_xlfn.STDEV.S($I$12:$I$16)</f>
        <v>1.2247448713915889</v>
      </c>
      <c r="M13" s="34">
        <f t="shared" si="8"/>
        <v>1.6329931618554519E-2</v>
      </c>
      <c r="N13" s="39">
        <f>D13-I13</f>
        <v>333</v>
      </c>
      <c r="O13" s="36">
        <f t="shared" si="9"/>
        <v>2.2099447513812119E-2</v>
      </c>
      <c r="P13" s="37">
        <f t="shared" ref="P13:P16" si="17">AVERAGE($N$12:$N$16)</f>
        <v>325.8</v>
      </c>
      <c r="Q13" s="38">
        <f t="shared" ref="Q13:Q16" si="18">_xlfn.STDEV.S($N$12:$N$16)</f>
        <v>7.2594765651526139</v>
      </c>
      <c r="R13" s="40">
        <f t="shared" si="12"/>
        <v>2.2282002962408266E-2</v>
      </c>
    </row>
    <row r="14" spans="1:22" x14ac:dyDescent="0.2">
      <c r="A14" s="53" t="s">
        <v>16</v>
      </c>
      <c r="B14" s="53" t="s">
        <v>177</v>
      </c>
      <c r="C14" s="53" t="str">
        <f>LOOKUP(A14,'[1]Samples Info'!$A$4:$A$228,'[1]Samples Info'!$I$4:$I$228)</f>
        <v>GHA</v>
      </c>
      <c r="D14" s="35">
        <v>400</v>
      </c>
      <c r="E14" s="36">
        <f t="shared" si="1"/>
        <v>-1.9960079840319646E-3</v>
      </c>
      <c r="F14" s="37">
        <f t="shared" si="13"/>
        <v>400.8</v>
      </c>
      <c r="G14" s="38">
        <f t="shared" si="14"/>
        <v>7.5960516059331766</v>
      </c>
      <c r="H14" s="34">
        <f t="shared" si="4"/>
        <v>1.8952224565701538E-2</v>
      </c>
      <c r="I14" s="35">
        <v>75</v>
      </c>
      <c r="J14" s="36">
        <f t="shared" si="5"/>
        <v>0</v>
      </c>
      <c r="K14" s="37">
        <f t="shared" si="15"/>
        <v>75</v>
      </c>
      <c r="L14" s="38">
        <f t="shared" si="16"/>
        <v>1.2247448713915889</v>
      </c>
      <c r="M14" s="34">
        <f t="shared" si="8"/>
        <v>1.6329931618554519E-2</v>
      </c>
      <c r="N14" s="39">
        <f t="shared" ref="N14:N15" si="19">D14-I14</f>
        <v>325</v>
      </c>
      <c r="O14" s="36">
        <f t="shared" si="9"/>
        <v>-2.4554941682013855E-3</v>
      </c>
      <c r="P14" s="37">
        <f t="shared" si="17"/>
        <v>325.8</v>
      </c>
      <c r="Q14" s="38">
        <f t="shared" si="18"/>
        <v>7.2594765651526139</v>
      </c>
      <c r="R14" s="40">
        <f t="shared" si="12"/>
        <v>2.2282002962408266E-2</v>
      </c>
    </row>
    <row r="15" spans="1:22" x14ac:dyDescent="0.2">
      <c r="A15" s="53" t="s">
        <v>16</v>
      </c>
      <c r="B15" s="53" t="s">
        <v>177</v>
      </c>
      <c r="C15" s="53" t="str">
        <f>LOOKUP(A15,'[1]Samples Info'!$A$4:$A$228,'[1]Samples Info'!$I$4:$I$228)</f>
        <v>GHA</v>
      </c>
      <c r="D15" s="35">
        <v>388</v>
      </c>
      <c r="E15" s="36">
        <f t="shared" si="1"/>
        <v>-3.1936127744511003E-2</v>
      </c>
      <c r="F15" s="37">
        <f t="shared" si="13"/>
        <v>400.8</v>
      </c>
      <c r="G15" s="38">
        <f t="shared" si="14"/>
        <v>7.5960516059331766</v>
      </c>
      <c r="H15" s="34">
        <f t="shared" si="4"/>
        <v>1.8952224565701538E-2</v>
      </c>
      <c r="I15" s="35">
        <v>74</v>
      </c>
      <c r="J15" s="36">
        <f t="shared" si="5"/>
        <v>-1.3333333333333334E-2</v>
      </c>
      <c r="K15" s="37">
        <f t="shared" si="15"/>
        <v>75</v>
      </c>
      <c r="L15" s="38">
        <f t="shared" si="16"/>
        <v>1.2247448713915889</v>
      </c>
      <c r="M15" s="34">
        <f t="shared" si="8"/>
        <v>1.6329931618554519E-2</v>
      </c>
      <c r="N15" s="39">
        <f t="shared" si="19"/>
        <v>314</v>
      </c>
      <c r="O15" s="36">
        <f t="shared" si="9"/>
        <v>-3.6218538980969953E-2</v>
      </c>
      <c r="P15" s="37">
        <f t="shared" si="17"/>
        <v>325.8</v>
      </c>
      <c r="Q15" s="38">
        <f t="shared" si="18"/>
        <v>7.2594765651526139</v>
      </c>
      <c r="R15" s="40">
        <f t="shared" si="12"/>
        <v>2.2282002962408266E-2</v>
      </c>
    </row>
    <row r="16" spans="1:22" ht="17" thickBot="1" x14ac:dyDescent="0.25">
      <c r="A16" s="54" t="s">
        <v>16</v>
      </c>
      <c r="B16" s="53" t="s">
        <v>177</v>
      </c>
      <c r="C16" s="54" t="str">
        <f>LOOKUP(A16,'[1]Samples Info'!$A$4:$A$228,'[1]Samples Info'!$I$4:$I$228)</f>
        <v>GHA</v>
      </c>
      <c r="D16" s="46">
        <v>404</v>
      </c>
      <c r="E16" s="47">
        <f t="shared" si="1"/>
        <v>7.9840319361277161E-3</v>
      </c>
      <c r="F16" s="48">
        <f t="shared" si="13"/>
        <v>400.8</v>
      </c>
      <c r="G16" s="55">
        <f t="shared" si="14"/>
        <v>7.5960516059331766</v>
      </c>
      <c r="H16" s="45">
        <f t="shared" si="4"/>
        <v>1.8952224565701538E-2</v>
      </c>
      <c r="I16" s="46">
        <v>77</v>
      </c>
      <c r="J16" s="47">
        <f t="shared" si="5"/>
        <v>2.6666666666666668E-2</v>
      </c>
      <c r="K16" s="48">
        <f t="shared" si="15"/>
        <v>75</v>
      </c>
      <c r="L16" s="55">
        <f t="shared" si="16"/>
        <v>1.2247448713915889</v>
      </c>
      <c r="M16" s="45">
        <f t="shared" si="8"/>
        <v>1.6329931618554519E-2</v>
      </c>
      <c r="N16" s="49">
        <f>D16-I16</f>
        <v>327</v>
      </c>
      <c r="O16" s="47">
        <f t="shared" si="9"/>
        <v>3.6832412523019908E-3</v>
      </c>
      <c r="P16" s="48">
        <f t="shared" si="17"/>
        <v>325.8</v>
      </c>
      <c r="Q16" s="55">
        <f t="shared" si="18"/>
        <v>7.2594765651526139</v>
      </c>
      <c r="R16" s="50">
        <f t="shared" si="12"/>
        <v>2.2282002962408266E-2</v>
      </c>
    </row>
    <row r="17" spans="1:18" x14ac:dyDescent="0.2">
      <c r="A17" s="51" t="s">
        <v>16</v>
      </c>
      <c r="B17" s="51" t="s">
        <v>178</v>
      </c>
      <c r="C17" s="52" t="str">
        <f>LOOKUP(A17,'[1]Samples Info'!$A$4:$A$228,'[1]Samples Info'!$I$4:$I$228)</f>
        <v>GHA</v>
      </c>
      <c r="D17" s="24">
        <v>405</v>
      </c>
      <c r="E17" s="25">
        <f t="shared" si="1"/>
        <v>-5.8910162002944952E-3</v>
      </c>
      <c r="F17" s="26">
        <f>AVERAGE($D$17:$D$21)</f>
        <v>407.4</v>
      </c>
      <c r="G17" s="26">
        <f>_xlfn.STDEV.S($D$17:$D$21)</f>
        <v>4.9295030175464953</v>
      </c>
      <c r="H17" s="23">
        <f t="shared" si="4"/>
        <v>1.2099909223236366E-2</v>
      </c>
      <c r="I17" s="24">
        <v>76</v>
      </c>
      <c r="J17" s="25">
        <f t="shared" si="5"/>
        <v>0</v>
      </c>
      <c r="K17" s="26">
        <f>AVERAGE($I$17:$I$21)</f>
        <v>76</v>
      </c>
      <c r="L17" s="26">
        <f>_xlfn.STDEV.S($I$17:$I$21)</f>
        <v>0.70710678118654757</v>
      </c>
      <c r="M17" s="23">
        <f t="shared" si="8"/>
        <v>9.304036594559837E-3</v>
      </c>
      <c r="N17" s="27">
        <f t="shared" ref="N17:N80" si="20">D17-I17</f>
        <v>329</v>
      </c>
      <c r="O17" s="25">
        <f t="shared" si="9"/>
        <v>-7.2420036210017425E-3</v>
      </c>
      <c r="P17" s="26">
        <f>AVERAGE($N$17:$N$21)</f>
        <v>331.4</v>
      </c>
      <c r="Q17" s="26">
        <f>_xlfn.STDEV.S($N$17:$N$21)</f>
        <v>4.6151923036857303</v>
      </c>
      <c r="R17" s="28">
        <f t="shared" si="12"/>
        <v>1.3926349739546562E-2</v>
      </c>
    </row>
    <row r="18" spans="1:18" x14ac:dyDescent="0.2">
      <c r="A18" s="53" t="s">
        <v>16</v>
      </c>
      <c r="B18" s="53" t="s">
        <v>178</v>
      </c>
      <c r="C18" s="53" t="str">
        <f>LOOKUP(A18,'[1]Samples Info'!$A$4:$A$228,'[1]Samples Info'!$I$4:$I$228)</f>
        <v>GHA</v>
      </c>
      <c r="D18" s="35">
        <v>410</v>
      </c>
      <c r="E18" s="36">
        <f t="shared" si="1"/>
        <v>6.3819342169858196E-3</v>
      </c>
      <c r="F18" s="37">
        <f t="shared" ref="F18:F21" si="21">AVERAGE($D$17:$D$21)</f>
        <v>407.4</v>
      </c>
      <c r="G18" s="38">
        <f t="shared" ref="G18:G21" si="22">_xlfn.STDEV.S($D$17:$D$21)</f>
        <v>4.9295030175464953</v>
      </c>
      <c r="H18" s="34">
        <f t="shared" si="4"/>
        <v>1.2099909223236366E-2</v>
      </c>
      <c r="I18" s="35">
        <v>76</v>
      </c>
      <c r="J18" s="36">
        <f t="shared" si="5"/>
        <v>0</v>
      </c>
      <c r="K18" s="37">
        <f t="shared" ref="K18:K21" si="23">AVERAGE($I$17:$I$21)</f>
        <v>76</v>
      </c>
      <c r="L18" s="38">
        <f t="shared" ref="L18:L21" si="24">_xlfn.STDEV.S($I$17:$I$21)</f>
        <v>0.70710678118654757</v>
      </c>
      <c r="M18" s="34">
        <f t="shared" si="8"/>
        <v>9.304036594559837E-3</v>
      </c>
      <c r="N18" s="39">
        <f t="shared" si="20"/>
        <v>334</v>
      </c>
      <c r="O18" s="36">
        <f t="shared" si="9"/>
        <v>7.8455039227520312E-3</v>
      </c>
      <c r="P18" s="37">
        <f t="shared" ref="P18:P21" si="25">AVERAGE($N$17:$N$21)</f>
        <v>331.4</v>
      </c>
      <c r="Q18" s="38">
        <f t="shared" ref="Q18:Q21" si="26">_xlfn.STDEV.S($N$17:$N$21)</f>
        <v>4.6151923036857303</v>
      </c>
      <c r="R18" s="40">
        <f t="shared" si="12"/>
        <v>1.3926349739546562E-2</v>
      </c>
    </row>
    <row r="19" spans="1:18" x14ac:dyDescent="0.2">
      <c r="A19" s="53" t="s">
        <v>16</v>
      </c>
      <c r="B19" s="53" t="s">
        <v>178</v>
      </c>
      <c r="C19" s="53" t="str">
        <f>LOOKUP(A19,'[1]Samples Info'!$A$4:$A$228,'[1]Samples Info'!$I$4:$I$228)</f>
        <v>GHA</v>
      </c>
      <c r="D19" s="35">
        <v>401</v>
      </c>
      <c r="E19" s="36">
        <f t="shared" si="1"/>
        <v>-1.5709376534118746E-2</v>
      </c>
      <c r="F19" s="37">
        <f t="shared" si="21"/>
        <v>407.4</v>
      </c>
      <c r="G19" s="38">
        <f t="shared" si="22"/>
        <v>4.9295030175464953</v>
      </c>
      <c r="H19" s="34">
        <f t="shared" si="4"/>
        <v>1.2099909223236366E-2</v>
      </c>
      <c r="I19" s="35">
        <v>76</v>
      </c>
      <c r="J19" s="36">
        <f t="shared" si="5"/>
        <v>0</v>
      </c>
      <c r="K19" s="37">
        <f t="shared" si="23"/>
        <v>76</v>
      </c>
      <c r="L19" s="38">
        <f t="shared" si="24"/>
        <v>0.70710678118654757</v>
      </c>
      <c r="M19" s="34">
        <f t="shared" si="8"/>
        <v>9.304036594559837E-3</v>
      </c>
      <c r="N19" s="39">
        <f t="shared" si="20"/>
        <v>325</v>
      </c>
      <c r="O19" s="36">
        <f t="shared" si="9"/>
        <v>-1.9312009656004762E-2</v>
      </c>
      <c r="P19" s="37">
        <f t="shared" si="25"/>
        <v>331.4</v>
      </c>
      <c r="Q19" s="38">
        <f t="shared" si="26"/>
        <v>4.6151923036857303</v>
      </c>
      <c r="R19" s="40">
        <f t="shared" si="12"/>
        <v>1.3926349739546562E-2</v>
      </c>
    </row>
    <row r="20" spans="1:18" x14ac:dyDescent="0.2">
      <c r="A20" s="53" t="s">
        <v>16</v>
      </c>
      <c r="B20" s="53" t="s">
        <v>178</v>
      </c>
      <c r="C20" s="53" t="str">
        <f>LOOKUP(A20,'[1]Samples Info'!$A$4:$A$228,'[1]Samples Info'!$I$4:$I$228)</f>
        <v>GHA</v>
      </c>
      <c r="D20" s="35">
        <v>407</v>
      </c>
      <c r="E20" s="36">
        <f t="shared" si="1"/>
        <v>-9.8183603338236939E-4</v>
      </c>
      <c r="F20" s="37">
        <f t="shared" si="21"/>
        <v>407.4</v>
      </c>
      <c r="G20" s="38">
        <f t="shared" si="22"/>
        <v>4.9295030175464953</v>
      </c>
      <c r="H20" s="34">
        <f t="shared" si="4"/>
        <v>1.2099909223236366E-2</v>
      </c>
      <c r="I20" s="35">
        <v>75</v>
      </c>
      <c r="J20" s="36">
        <f t="shared" si="5"/>
        <v>-1.3157894736842105E-2</v>
      </c>
      <c r="K20" s="37">
        <f t="shared" si="23"/>
        <v>76</v>
      </c>
      <c r="L20" s="38">
        <f t="shared" si="24"/>
        <v>0.70710678118654757</v>
      </c>
      <c r="M20" s="34">
        <f t="shared" si="8"/>
        <v>9.304036594559837E-3</v>
      </c>
      <c r="N20" s="39">
        <f t="shared" si="20"/>
        <v>332</v>
      </c>
      <c r="O20" s="36">
        <f t="shared" si="9"/>
        <v>1.8105009052505213E-3</v>
      </c>
      <c r="P20" s="37">
        <f t="shared" si="25"/>
        <v>331.4</v>
      </c>
      <c r="Q20" s="38">
        <f t="shared" si="26"/>
        <v>4.6151923036857303</v>
      </c>
      <c r="R20" s="40">
        <f t="shared" si="12"/>
        <v>1.3926349739546562E-2</v>
      </c>
    </row>
    <row r="21" spans="1:18" ht="17" thickBot="1" x14ac:dyDescent="0.25">
      <c r="A21" s="54" t="s">
        <v>16</v>
      </c>
      <c r="B21" s="53" t="s">
        <v>178</v>
      </c>
      <c r="C21" s="54" t="str">
        <f>LOOKUP(A21,'[1]Samples Info'!$A$4:$A$228,'[1]Samples Info'!$I$4:$I$228)</f>
        <v>GHA</v>
      </c>
      <c r="D21" s="46">
        <v>414</v>
      </c>
      <c r="E21" s="47">
        <f t="shared" si="1"/>
        <v>1.6200294550810072E-2</v>
      </c>
      <c r="F21" s="48">
        <f t="shared" si="21"/>
        <v>407.4</v>
      </c>
      <c r="G21" s="55">
        <f t="shared" si="22"/>
        <v>4.9295030175464953</v>
      </c>
      <c r="H21" s="45">
        <f t="shared" si="4"/>
        <v>1.2099909223236366E-2</v>
      </c>
      <c r="I21" s="46">
        <v>77</v>
      </c>
      <c r="J21" s="47">
        <f t="shared" si="5"/>
        <v>1.3157894736842105E-2</v>
      </c>
      <c r="K21" s="48">
        <f t="shared" si="23"/>
        <v>76</v>
      </c>
      <c r="L21" s="55">
        <f t="shared" si="24"/>
        <v>0.70710678118654757</v>
      </c>
      <c r="M21" s="45">
        <f t="shared" si="8"/>
        <v>9.304036594559837E-3</v>
      </c>
      <c r="N21" s="49">
        <f t="shared" si="20"/>
        <v>337</v>
      </c>
      <c r="O21" s="47">
        <f t="shared" si="9"/>
        <v>1.6898008449004295E-2</v>
      </c>
      <c r="P21" s="48">
        <f t="shared" si="25"/>
        <v>331.4</v>
      </c>
      <c r="Q21" s="55">
        <f t="shared" si="26"/>
        <v>4.6151923036857303</v>
      </c>
      <c r="R21" s="50">
        <f t="shared" si="12"/>
        <v>1.3926349739546562E-2</v>
      </c>
    </row>
    <row r="22" spans="1:18" x14ac:dyDescent="0.2">
      <c r="A22" s="51" t="s">
        <v>16</v>
      </c>
      <c r="B22" s="51" t="s">
        <v>179</v>
      </c>
      <c r="C22" s="52" t="str">
        <f>LOOKUP(A22,'[1]Samples Info'!$A$4:$A$228,'[1]Samples Info'!$I$4:$I$228)</f>
        <v>GHA</v>
      </c>
      <c r="D22" s="24">
        <v>391</v>
      </c>
      <c r="E22" s="25">
        <f t="shared" si="1"/>
        <v>-2.6879044300647116E-2</v>
      </c>
      <c r="F22" s="26">
        <f>AVERAGE($D$22:$D$26)</f>
        <v>401.8</v>
      </c>
      <c r="G22" s="26">
        <f>_xlfn.STDEV.S($D$22:$D$26)</f>
        <v>7.6615925237511817</v>
      </c>
      <c r="H22" s="23">
        <f t="shared" si="4"/>
        <v>1.9068174524019866E-2</v>
      </c>
      <c r="I22" s="24">
        <v>76</v>
      </c>
      <c r="J22" s="25">
        <f t="shared" si="5"/>
        <v>-2.6246719160105359E-3</v>
      </c>
      <c r="K22" s="26">
        <f>AVERAGE($I$22:$I$26)</f>
        <v>76.2</v>
      </c>
      <c r="L22" s="26">
        <f>_xlfn.STDEV.S($I$22:$I$26)</f>
        <v>1.3038404810405297</v>
      </c>
      <c r="M22" s="23">
        <f t="shared" si="8"/>
        <v>1.7110767467723487E-2</v>
      </c>
      <c r="N22" s="27">
        <f t="shared" si="20"/>
        <v>315</v>
      </c>
      <c r="O22" s="25">
        <f t="shared" si="9"/>
        <v>-3.2555282555282623E-2</v>
      </c>
      <c r="P22" s="26">
        <f>AVERAGE($N$22:$N$26)</f>
        <v>325.60000000000002</v>
      </c>
      <c r="Q22" s="26">
        <f>_xlfn.STDEV.S($N$22:$N$26)</f>
        <v>8.0808415403347684</v>
      </c>
      <c r="R22" s="28">
        <f t="shared" si="12"/>
        <v>2.4818309399062554E-2</v>
      </c>
    </row>
    <row r="23" spans="1:18" x14ac:dyDescent="0.2">
      <c r="A23" s="53" t="s">
        <v>16</v>
      </c>
      <c r="B23" s="53" t="s">
        <v>179</v>
      </c>
      <c r="C23" s="53" t="str">
        <f>LOOKUP(A23,'[1]Samples Info'!$A$4:$A$228,'[1]Samples Info'!$I$4:$I$228)</f>
        <v>GHA</v>
      </c>
      <c r="D23" s="35">
        <v>399</v>
      </c>
      <c r="E23" s="36">
        <f t="shared" si="1"/>
        <v>-6.9686411149826061E-3</v>
      </c>
      <c r="F23" s="37">
        <f t="shared" ref="F23:F26" si="27">AVERAGE($D$22:$D$26)</f>
        <v>401.8</v>
      </c>
      <c r="G23" s="38">
        <f t="shared" ref="G23:G26" si="28">_xlfn.STDEV.S($D$22:$D$26)</f>
        <v>7.6615925237511817</v>
      </c>
      <c r="H23" s="34">
        <f t="shared" si="4"/>
        <v>1.9068174524019866E-2</v>
      </c>
      <c r="I23" s="35">
        <v>77</v>
      </c>
      <c r="J23" s="36">
        <f t="shared" si="5"/>
        <v>1.0498687664041956E-2</v>
      </c>
      <c r="K23" s="37">
        <f t="shared" ref="K23:K26" si="29">AVERAGE($I$22:$I$26)</f>
        <v>76.2</v>
      </c>
      <c r="L23" s="38">
        <f t="shared" ref="L23:L26" si="30">_xlfn.STDEV.S($I$22:$I$26)</f>
        <v>1.3038404810405297</v>
      </c>
      <c r="M23" s="34">
        <f t="shared" si="8"/>
        <v>1.7110767467723487E-2</v>
      </c>
      <c r="N23" s="39">
        <f t="shared" si="20"/>
        <v>322</v>
      </c>
      <c r="O23" s="36">
        <f t="shared" si="9"/>
        <v>-1.1056511056511125E-2</v>
      </c>
      <c r="P23" s="37">
        <f t="shared" ref="P23:P26" si="31">AVERAGE($N$22:$N$26)</f>
        <v>325.60000000000002</v>
      </c>
      <c r="Q23" s="38">
        <f t="shared" ref="Q23:Q26" si="32">_xlfn.STDEV.S($N$22:$N$26)</f>
        <v>8.0808415403347684</v>
      </c>
      <c r="R23" s="40">
        <f t="shared" si="12"/>
        <v>2.4818309399062554E-2</v>
      </c>
    </row>
    <row r="24" spans="1:18" x14ac:dyDescent="0.2">
      <c r="A24" s="53" t="s">
        <v>16</v>
      </c>
      <c r="B24" s="53" t="s">
        <v>179</v>
      </c>
      <c r="C24" s="53" t="str">
        <f>LOOKUP(A24,'[1]Samples Info'!$A$4:$A$228,'[1]Samples Info'!$I$4:$I$228)</f>
        <v>GHA</v>
      </c>
      <c r="D24" s="35">
        <v>404</v>
      </c>
      <c r="E24" s="36">
        <f t="shared" si="1"/>
        <v>5.4753608760577119E-3</v>
      </c>
      <c r="F24" s="37">
        <f t="shared" si="27"/>
        <v>401.8</v>
      </c>
      <c r="G24" s="38">
        <f t="shared" si="28"/>
        <v>7.6615925237511817</v>
      </c>
      <c r="H24" s="34">
        <f t="shared" si="4"/>
        <v>1.9068174524019866E-2</v>
      </c>
      <c r="I24" s="35">
        <v>78</v>
      </c>
      <c r="J24" s="36">
        <f t="shared" si="5"/>
        <v>2.362204724409445E-2</v>
      </c>
      <c r="K24" s="37">
        <f t="shared" si="29"/>
        <v>76.2</v>
      </c>
      <c r="L24" s="38">
        <f t="shared" si="30"/>
        <v>1.3038404810405297</v>
      </c>
      <c r="M24" s="34">
        <f t="shared" si="8"/>
        <v>1.7110767467723487E-2</v>
      </c>
      <c r="N24" s="39">
        <f t="shared" si="20"/>
        <v>326</v>
      </c>
      <c r="O24" s="36">
        <f t="shared" si="9"/>
        <v>1.2285012285011586E-3</v>
      </c>
      <c r="P24" s="37">
        <f t="shared" si="31"/>
        <v>325.60000000000002</v>
      </c>
      <c r="Q24" s="38">
        <f t="shared" si="32"/>
        <v>8.0808415403347684</v>
      </c>
      <c r="R24" s="40">
        <f t="shared" si="12"/>
        <v>2.4818309399062554E-2</v>
      </c>
    </row>
    <row r="25" spans="1:18" x14ac:dyDescent="0.2">
      <c r="A25" s="53" t="s">
        <v>16</v>
      </c>
      <c r="B25" s="53" t="s">
        <v>179</v>
      </c>
      <c r="C25" s="53" t="str">
        <f>LOOKUP(A25,'[1]Samples Info'!$A$4:$A$228,'[1]Samples Info'!$I$4:$I$228)</f>
        <v>GHA</v>
      </c>
      <c r="D25" s="35">
        <v>403</v>
      </c>
      <c r="E25" s="36">
        <f t="shared" si="1"/>
        <v>2.986560477849648E-3</v>
      </c>
      <c r="F25" s="37">
        <f t="shared" si="27"/>
        <v>401.8</v>
      </c>
      <c r="G25" s="38">
        <f t="shared" si="28"/>
        <v>7.6615925237511817</v>
      </c>
      <c r="H25" s="34">
        <f t="shared" si="4"/>
        <v>1.9068174524019866E-2</v>
      </c>
      <c r="I25" s="35">
        <v>75</v>
      </c>
      <c r="J25" s="36">
        <f t="shared" si="5"/>
        <v>-1.574803149606303E-2</v>
      </c>
      <c r="K25" s="37">
        <f t="shared" si="29"/>
        <v>76.2</v>
      </c>
      <c r="L25" s="38">
        <f t="shared" si="30"/>
        <v>1.3038404810405297</v>
      </c>
      <c r="M25" s="34">
        <f t="shared" si="8"/>
        <v>1.7110767467723487E-2</v>
      </c>
      <c r="N25" s="39">
        <f t="shared" si="20"/>
        <v>328</v>
      </c>
      <c r="O25" s="36">
        <f t="shared" si="9"/>
        <v>7.371007371007301E-3</v>
      </c>
      <c r="P25" s="37">
        <f t="shared" si="31"/>
        <v>325.60000000000002</v>
      </c>
      <c r="Q25" s="38">
        <f t="shared" si="32"/>
        <v>8.0808415403347684</v>
      </c>
      <c r="R25" s="40">
        <f t="shared" si="12"/>
        <v>2.4818309399062554E-2</v>
      </c>
    </row>
    <row r="26" spans="1:18" ht="17" thickBot="1" x14ac:dyDescent="0.25">
      <c r="A26" s="54" t="s">
        <v>16</v>
      </c>
      <c r="B26" s="53" t="s">
        <v>179</v>
      </c>
      <c r="C26" s="54" t="str">
        <f>LOOKUP(A26,'[1]Samples Info'!$A$4:$A$228,'[1]Samples Info'!$I$4:$I$228)</f>
        <v>GHA</v>
      </c>
      <c r="D26" s="46">
        <v>412</v>
      </c>
      <c r="E26" s="47">
        <f t="shared" si="1"/>
        <v>2.5385764061722219E-2</v>
      </c>
      <c r="F26" s="48">
        <f t="shared" si="27"/>
        <v>401.8</v>
      </c>
      <c r="G26" s="55">
        <f t="shared" si="28"/>
        <v>7.6615925237511817</v>
      </c>
      <c r="H26" s="45">
        <f t="shared" si="4"/>
        <v>1.9068174524019866E-2</v>
      </c>
      <c r="I26" s="46">
        <v>75</v>
      </c>
      <c r="J26" s="47">
        <f t="shared" si="5"/>
        <v>-1.574803149606303E-2</v>
      </c>
      <c r="K26" s="48">
        <f t="shared" si="29"/>
        <v>76.2</v>
      </c>
      <c r="L26" s="55">
        <f t="shared" si="30"/>
        <v>1.3038404810405297</v>
      </c>
      <c r="M26" s="45">
        <f t="shared" si="8"/>
        <v>1.7110767467723487E-2</v>
      </c>
      <c r="N26" s="49">
        <f t="shared" si="20"/>
        <v>337</v>
      </c>
      <c r="O26" s="47">
        <f t="shared" si="9"/>
        <v>3.5012285012284941E-2</v>
      </c>
      <c r="P26" s="48">
        <f t="shared" si="31"/>
        <v>325.60000000000002</v>
      </c>
      <c r="Q26" s="55">
        <f t="shared" si="32"/>
        <v>8.0808415403347684</v>
      </c>
      <c r="R26" s="50">
        <f t="shared" si="12"/>
        <v>2.4818309399062554E-2</v>
      </c>
    </row>
    <row r="27" spans="1:18" x14ac:dyDescent="0.2">
      <c r="A27" s="51" t="s">
        <v>30</v>
      </c>
      <c r="B27" s="51" t="s">
        <v>177</v>
      </c>
      <c r="C27" s="52" t="str">
        <f>LOOKUP(A27,'[1]Samples Info'!$A$4:$A$228,'[1]Samples Info'!$I$4:$I$228)</f>
        <v>GHA</v>
      </c>
      <c r="D27" s="24">
        <v>409</v>
      </c>
      <c r="E27" s="25">
        <f t="shared" si="1"/>
        <v>-4.8661800486618006E-3</v>
      </c>
      <c r="F27" s="26">
        <f>AVERAGE($D$27:$D$31)</f>
        <v>411</v>
      </c>
      <c r="G27" s="26">
        <f>_xlfn.STDEV.S($D$27:$D$31)</f>
        <v>1.8708286933869707</v>
      </c>
      <c r="H27" s="23">
        <f t="shared" si="4"/>
        <v>4.5518946311118511E-3</v>
      </c>
      <c r="I27" s="24">
        <v>74</v>
      </c>
      <c r="J27" s="25">
        <f t="shared" si="5"/>
        <v>-1.3333333333333334E-2</v>
      </c>
      <c r="K27" s="26">
        <f>AVERAGE($I$27:$I$31)</f>
        <v>75</v>
      </c>
      <c r="L27" s="26">
        <f>_xlfn.STDEV.S($I$27:$I$31)</f>
        <v>1.5811388300841898</v>
      </c>
      <c r="M27" s="23">
        <f t="shared" si="8"/>
        <v>2.1081851067789197E-2</v>
      </c>
      <c r="N27" s="27">
        <f t="shared" si="20"/>
        <v>335</v>
      </c>
      <c r="O27" s="25">
        <f t="shared" si="9"/>
        <v>-2.976190476190476E-3</v>
      </c>
      <c r="P27" s="26">
        <f>AVERAGE($N$27:$N$31)</f>
        <v>336</v>
      </c>
      <c r="Q27" s="26">
        <f>_xlfn.STDEV.S($N$27:$N$31)</f>
        <v>1.2247448713915889</v>
      </c>
      <c r="R27" s="28">
        <f t="shared" si="12"/>
        <v>3.6450740219987768E-3</v>
      </c>
    </row>
    <row r="28" spans="1:18" x14ac:dyDescent="0.2">
      <c r="A28" s="53" t="s">
        <v>30</v>
      </c>
      <c r="B28" s="53" t="s">
        <v>177</v>
      </c>
      <c r="C28" s="53" t="str">
        <f>LOOKUP(A28,'[1]Samples Info'!$A$4:$A$228,'[1]Samples Info'!$I$4:$I$228)</f>
        <v>GHA</v>
      </c>
      <c r="D28" s="35">
        <v>412</v>
      </c>
      <c r="E28" s="36">
        <f t="shared" si="1"/>
        <v>2.4330900243309003E-3</v>
      </c>
      <c r="F28" s="37">
        <f t="shared" ref="F28:F31" si="33">AVERAGE($D$27:$D$31)</f>
        <v>411</v>
      </c>
      <c r="G28" s="38">
        <f t="shared" ref="G28:G31" si="34">_xlfn.STDEV.S($D$27:$D$31)</f>
        <v>1.8708286933869707</v>
      </c>
      <c r="H28" s="34">
        <f t="shared" si="4"/>
        <v>4.5518946311118511E-3</v>
      </c>
      <c r="I28" s="35">
        <v>76</v>
      </c>
      <c r="J28" s="36">
        <f t="shared" si="5"/>
        <v>1.3333333333333334E-2</v>
      </c>
      <c r="K28" s="37">
        <f t="shared" ref="K28:K31" si="35">AVERAGE($I$27:$I$31)</f>
        <v>75</v>
      </c>
      <c r="L28" s="38">
        <f t="shared" ref="L28:L31" si="36">_xlfn.STDEV.S($I$27:$I$31)</f>
        <v>1.5811388300841898</v>
      </c>
      <c r="M28" s="34">
        <f t="shared" si="8"/>
        <v>2.1081851067789197E-2</v>
      </c>
      <c r="N28" s="39">
        <f t="shared" si="20"/>
        <v>336</v>
      </c>
      <c r="O28" s="36">
        <f t="shared" si="9"/>
        <v>0</v>
      </c>
      <c r="P28" s="37">
        <f t="shared" ref="P28:P31" si="37">AVERAGE($N$27:$N$31)</f>
        <v>336</v>
      </c>
      <c r="Q28" s="38">
        <f t="shared" ref="Q28:Q31" si="38">_xlfn.STDEV.S($N$27:$N$31)</f>
        <v>1.2247448713915889</v>
      </c>
      <c r="R28" s="40">
        <f t="shared" si="12"/>
        <v>3.6450740219987768E-3</v>
      </c>
    </row>
    <row r="29" spans="1:18" x14ac:dyDescent="0.2">
      <c r="A29" s="53" t="s">
        <v>30</v>
      </c>
      <c r="B29" s="53" t="s">
        <v>177</v>
      </c>
      <c r="C29" s="53" t="str">
        <f>LOOKUP(A29,'[1]Samples Info'!$A$4:$A$228,'[1]Samples Info'!$I$4:$I$228)</f>
        <v>GHA</v>
      </c>
      <c r="D29" s="35">
        <v>412</v>
      </c>
      <c r="E29" s="36">
        <f t="shared" si="1"/>
        <v>2.4330900243309003E-3</v>
      </c>
      <c r="F29" s="37">
        <f t="shared" si="33"/>
        <v>411</v>
      </c>
      <c r="G29" s="38">
        <f t="shared" si="34"/>
        <v>1.8708286933869707</v>
      </c>
      <c r="H29" s="34">
        <f t="shared" si="4"/>
        <v>4.5518946311118511E-3</v>
      </c>
      <c r="I29" s="35">
        <v>77</v>
      </c>
      <c r="J29" s="36">
        <f t="shared" si="5"/>
        <v>2.6666666666666668E-2</v>
      </c>
      <c r="K29" s="37">
        <f t="shared" si="35"/>
        <v>75</v>
      </c>
      <c r="L29" s="38">
        <f t="shared" si="36"/>
        <v>1.5811388300841898</v>
      </c>
      <c r="M29" s="34">
        <f t="shared" si="8"/>
        <v>2.1081851067789197E-2</v>
      </c>
      <c r="N29" s="39">
        <f t="shared" si="20"/>
        <v>335</v>
      </c>
      <c r="O29" s="36">
        <f t="shared" si="9"/>
        <v>-2.976190476190476E-3</v>
      </c>
      <c r="P29" s="37">
        <f t="shared" si="37"/>
        <v>336</v>
      </c>
      <c r="Q29" s="38">
        <f t="shared" si="38"/>
        <v>1.2247448713915889</v>
      </c>
      <c r="R29" s="40">
        <f t="shared" si="12"/>
        <v>3.6450740219987768E-3</v>
      </c>
    </row>
    <row r="30" spans="1:18" x14ac:dyDescent="0.2">
      <c r="A30" s="53" t="s">
        <v>30</v>
      </c>
      <c r="B30" s="53" t="s">
        <v>177</v>
      </c>
      <c r="C30" s="53" t="str">
        <f>LOOKUP(A30,'[1]Samples Info'!$A$4:$A$228,'[1]Samples Info'!$I$4:$I$228)</f>
        <v>GHA</v>
      </c>
      <c r="D30" s="35">
        <v>413</v>
      </c>
      <c r="E30" s="36">
        <f t="shared" si="1"/>
        <v>4.8661800486618006E-3</v>
      </c>
      <c r="F30" s="37">
        <f t="shared" si="33"/>
        <v>411</v>
      </c>
      <c r="G30" s="38">
        <f t="shared" si="34"/>
        <v>1.8708286933869707</v>
      </c>
      <c r="H30" s="34">
        <f t="shared" si="4"/>
        <v>4.5518946311118511E-3</v>
      </c>
      <c r="I30" s="35">
        <v>75</v>
      </c>
      <c r="J30" s="36">
        <f t="shared" si="5"/>
        <v>0</v>
      </c>
      <c r="K30" s="37">
        <f t="shared" si="35"/>
        <v>75</v>
      </c>
      <c r="L30" s="38">
        <f t="shared" si="36"/>
        <v>1.5811388300841898</v>
      </c>
      <c r="M30" s="34">
        <f t="shared" si="8"/>
        <v>2.1081851067789197E-2</v>
      </c>
      <c r="N30" s="39">
        <f t="shared" si="20"/>
        <v>338</v>
      </c>
      <c r="O30" s="36">
        <f t="shared" si="9"/>
        <v>5.9523809523809521E-3</v>
      </c>
      <c r="P30" s="37">
        <f t="shared" si="37"/>
        <v>336</v>
      </c>
      <c r="Q30" s="38">
        <f t="shared" si="38"/>
        <v>1.2247448713915889</v>
      </c>
      <c r="R30" s="40">
        <f t="shared" si="12"/>
        <v>3.6450740219987768E-3</v>
      </c>
    </row>
    <row r="31" spans="1:18" ht="17" thickBot="1" x14ac:dyDescent="0.25">
      <c r="A31" s="54" t="s">
        <v>30</v>
      </c>
      <c r="B31" s="53" t="s">
        <v>177</v>
      </c>
      <c r="C31" s="54" t="str">
        <f>LOOKUP(A31,'[1]Samples Info'!$A$4:$A$228,'[1]Samples Info'!$I$4:$I$228)</f>
        <v>GHA</v>
      </c>
      <c r="D31" s="46">
        <v>409</v>
      </c>
      <c r="E31" s="47">
        <f t="shared" si="1"/>
        <v>-4.8661800486618006E-3</v>
      </c>
      <c r="F31" s="48">
        <f t="shared" si="33"/>
        <v>411</v>
      </c>
      <c r="G31" s="55">
        <f t="shared" si="34"/>
        <v>1.8708286933869707</v>
      </c>
      <c r="H31" s="45">
        <f t="shared" si="4"/>
        <v>4.5518946311118511E-3</v>
      </c>
      <c r="I31" s="46">
        <v>73</v>
      </c>
      <c r="J31" s="47">
        <f t="shared" si="5"/>
        <v>-2.6666666666666668E-2</v>
      </c>
      <c r="K31" s="48">
        <f t="shared" si="35"/>
        <v>75</v>
      </c>
      <c r="L31" s="55">
        <f t="shared" si="36"/>
        <v>1.5811388300841898</v>
      </c>
      <c r="M31" s="45">
        <f t="shared" si="8"/>
        <v>2.1081851067789197E-2</v>
      </c>
      <c r="N31" s="49">
        <f t="shared" si="20"/>
        <v>336</v>
      </c>
      <c r="O31" s="47">
        <f t="shared" si="9"/>
        <v>0</v>
      </c>
      <c r="P31" s="48">
        <f t="shared" si="37"/>
        <v>336</v>
      </c>
      <c r="Q31" s="55">
        <f t="shared" si="38"/>
        <v>1.2247448713915889</v>
      </c>
      <c r="R31" s="50">
        <f t="shared" si="12"/>
        <v>3.6450740219987768E-3</v>
      </c>
    </row>
    <row r="32" spans="1:18" x14ac:dyDescent="0.2">
      <c r="A32" s="51" t="s">
        <v>30</v>
      </c>
      <c r="B32" s="51" t="s">
        <v>178</v>
      </c>
      <c r="C32" s="52" t="str">
        <f>LOOKUP(A32,'[1]Samples Info'!$A$4:$A$228,'[1]Samples Info'!$I$4:$I$228)</f>
        <v>GHA</v>
      </c>
      <c r="D32" s="24">
        <v>403</v>
      </c>
      <c r="E32" s="25">
        <f t="shared" si="1"/>
        <v>-7.3891625615763543E-3</v>
      </c>
      <c r="F32" s="26">
        <f>AVERAGE($D$32:$D$36)</f>
        <v>406</v>
      </c>
      <c r="G32" s="26">
        <f>_xlfn.STDEV.S($D$32:$D$36)</f>
        <v>4.4721359549995796</v>
      </c>
      <c r="H32" s="23">
        <f t="shared" si="4"/>
        <v>1.1015113189654136E-2</v>
      </c>
      <c r="I32" s="24">
        <v>75</v>
      </c>
      <c r="J32" s="25">
        <f t="shared" si="5"/>
        <v>-5.3050397877984837E-3</v>
      </c>
      <c r="K32" s="26">
        <f>AVERAGE($I$32:$I$36)</f>
        <v>75.400000000000006</v>
      </c>
      <c r="L32" s="26">
        <f>_xlfn.STDEV.S($I$32:$I$36)</f>
        <v>1.1401754250991381</v>
      </c>
      <c r="M32" s="23">
        <f t="shared" si="8"/>
        <v>1.5121689988052227E-2</v>
      </c>
      <c r="N32" s="27">
        <f t="shared" si="20"/>
        <v>328</v>
      </c>
      <c r="O32" s="25">
        <f t="shared" si="9"/>
        <v>-7.8644888082275329E-3</v>
      </c>
      <c r="P32" s="26">
        <f>AVERAGE($N$32:$N$36)</f>
        <v>330.6</v>
      </c>
      <c r="Q32" s="26">
        <f>_xlfn.STDEV.S($N$32:$N$36)</f>
        <v>4.0987803063838397</v>
      </c>
      <c r="R32" s="28">
        <f t="shared" si="12"/>
        <v>1.2398004556514941E-2</v>
      </c>
    </row>
    <row r="33" spans="1:18" x14ac:dyDescent="0.2">
      <c r="A33" s="53" t="s">
        <v>30</v>
      </c>
      <c r="B33" s="53" t="s">
        <v>178</v>
      </c>
      <c r="C33" s="53" t="str">
        <f>LOOKUP(A33,'[1]Samples Info'!$A$4:$A$228,'[1]Samples Info'!$I$4:$I$228)</f>
        <v>GHA</v>
      </c>
      <c r="D33" s="35">
        <v>403</v>
      </c>
      <c r="E33" s="36">
        <f t="shared" si="1"/>
        <v>-7.3891625615763543E-3</v>
      </c>
      <c r="F33" s="37">
        <f t="shared" ref="F33:F36" si="39">AVERAGE($D$32:$D$36)</f>
        <v>406</v>
      </c>
      <c r="G33" s="38">
        <f t="shared" ref="G33:G36" si="40">_xlfn.STDEV.S($D$32:$D$36)</f>
        <v>4.4721359549995796</v>
      </c>
      <c r="H33" s="34">
        <f t="shared" si="4"/>
        <v>1.1015113189654136E-2</v>
      </c>
      <c r="I33" s="35">
        <v>75</v>
      </c>
      <c r="J33" s="36">
        <f t="shared" si="5"/>
        <v>-5.3050397877984837E-3</v>
      </c>
      <c r="K33" s="37">
        <f t="shared" ref="K33:K36" si="41">AVERAGE($I$32:$I$36)</f>
        <v>75.400000000000006</v>
      </c>
      <c r="L33" s="38">
        <f t="shared" ref="L33:L36" si="42">_xlfn.STDEV.S($I$32:$I$36)</f>
        <v>1.1401754250991381</v>
      </c>
      <c r="M33" s="34">
        <f t="shared" si="8"/>
        <v>1.5121689988052227E-2</v>
      </c>
      <c r="N33" s="39">
        <f t="shared" si="20"/>
        <v>328</v>
      </c>
      <c r="O33" s="36">
        <f t="shared" si="9"/>
        <v>-7.8644888082275329E-3</v>
      </c>
      <c r="P33" s="37">
        <f t="shared" ref="P33:P36" si="43">AVERAGE($N$32:$N$36)</f>
        <v>330.6</v>
      </c>
      <c r="Q33" s="38">
        <f t="shared" ref="Q33:Q36" si="44">_xlfn.STDEV.S($N$32:$N$36)</f>
        <v>4.0987803063838397</v>
      </c>
      <c r="R33" s="40">
        <f t="shared" si="12"/>
        <v>1.2398004556514941E-2</v>
      </c>
    </row>
    <row r="34" spans="1:18" x14ac:dyDescent="0.2">
      <c r="A34" s="53" t="s">
        <v>30</v>
      </c>
      <c r="B34" s="53" t="s">
        <v>178</v>
      </c>
      <c r="C34" s="53" t="str">
        <f>LOOKUP(A34,'[1]Samples Info'!$A$4:$A$228,'[1]Samples Info'!$I$4:$I$228)</f>
        <v>GHA</v>
      </c>
      <c r="D34" s="35">
        <v>413</v>
      </c>
      <c r="E34" s="36">
        <f t="shared" si="1"/>
        <v>1.7241379310344827E-2</v>
      </c>
      <c r="F34" s="37">
        <f t="shared" si="39"/>
        <v>406</v>
      </c>
      <c r="G34" s="38">
        <f t="shared" si="40"/>
        <v>4.4721359549995796</v>
      </c>
      <c r="H34" s="34">
        <f t="shared" si="4"/>
        <v>1.1015113189654136E-2</v>
      </c>
      <c r="I34" s="35">
        <v>77</v>
      </c>
      <c r="J34" s="36">
        <f t="shared" si="5"/>
        <v>2.1220159151193557E-2</v>
      </c>
      <c r="K34" s="37">
        <f t="shared" si="41"/>
        <v>75.400000000000006</v>
      </c>
      <c r="L34" s="38">
        <f t="shared" si="42"/>
        <v>1.1401754250991381</v>
      </c>
      <c r="M34" s="34">
        <f t="shared" si="8"/>
        <v>1.5121689988052227E-2</v>
      </c>
      <c r="N34" s="39">
        <f t="shared" si="20"/>
        <v>336</v>
      </c>
      <c r="O34" s="36">
        <f t="shared" si="9"/>
        <v>1.6333938294010818E-2</v>
      </c>
      <c r="P34" s="37">
        <f t="shared" si="43"/>
        <v>330.6</v>
      </c>
      <c r="Q34" s="38">
        <f t="shared" si="44"/>
        <v>4.0987803063838397</v>
      </c>
      <c r="R34" s="40">
        <f t="shared" si="12"/>
        <v>1.2398004556514941E-2</v>
      </c>
    </row>
    <row r="35" spans="1:18" x14ac:dyDescent="0.2">
      <c r="A35" s="53" t="s">
        <v>30</v>
      </c>
      <c r="B35" s="53" t="s">
        <v>178</v>
      </c>
      <c r="C35" s="53" t="str">
        <f>LOOKUP(A35,'[1]Samples Info'!$A$4:$A$228,'[1]Samples Info'!$I$4:$I$228)</f>
        <v>GHA</v>
      </c>
      <c r="D35" s="35">
        <v>408</v>
      </c>
      <c r="E35" s="36">
        <f t="shared" si="1"/>
        <v>4.9261083743842365E-3</v>
      </c>
      <c r="F35" s="37">
        <f t="shared" si="39"/>
        <v>406</v>
      </c>
      <c r="G35" s="38">
        <f t="shared" si="40"/>
        <v>4.4721359549995796</v>
      </c>
      <c r="H35" s="34">
        <f t="shared" si="4"/>
        <v>1.1015113189654136E-2</v>
      </c>
      <c r="I35" s="35">
        <v>74</v>
      </c>
      <c r="J35" s="36">
        <f t="shared" si="5"/>
        <v>-1.8567639257294502E-2</v>
      </c>
      <c r="K35" s="37">
        <f t="shared" si="41"/>
        <v>75.400000000000006</v>
      </c>
      <c r="L35" s="38">
        <f t="shared" si="42"/>
        <v>1.1401754250991381</v>
      </c>
      <c r="M35" s="34">
        <f t="shared" si="8"/>
        <v>1.5121689988052227E-2</v>
      </c>
      <c r="N35" s="39">
        <f t="shared" si="20"/>
        <v>334</v>
      </c>
      <c r="O35" s="36">
        <f t="shared" si="9"/>
        <v>1.0284331518451231E-2</v>
      </c>
      <c r="P35" s="37">
        <f t="shared" si="43"/>
        <v>330.6</v>
      </c>
      <c r="Q35" s="38">
        <f t="shared" si="44"/>
        <v>4.0987803063838397</v>
      </c>
      <c r="R35" s="40">
        <f t="shared" si="12"/>
        <v>1.2398004556514941E-2</v>
      </c>
    </row>
    <row r="36" spans="1:18" ht="17" thickBot="1" x14ac:dyDescent="0.25">
      <c r="A36" s="54" t="s">
        <v>30</v>
      </c>
      <c r="B36" s="53" t="s">
        <v>178</v>
      </c>
      <c r="C36" s="54" t="str">
        <f>LOOKUP(A36,'[1]Samples Info'!$A$4:$A$228,'[1]Samples Info'!$I$4:$I$228)</f>
        <v>GHA</v>
      </c>
      <c r="D36" s="46">
        <v>403</v>
      </c>
      <c r="E36" s="47">
        <f t="shared" si="1"/>
        <v>-7.3891625615763543E-3</v>
      </c>
      <c r="F36" s="48">
        <f t="shared" si="39"/>
        <v>406</v>
      </c>
      <c r="G36" s="55">
        <f t="shared" si="40"/>
        <v>4.4721359549995796</v>
      </c>
      <c r="H36" s="45">
        <f t="shared" si="4"/>
        <v>1.1015113189654136E-2</v>
      </c>
      <c r="I36" s="46">
        <v>76</v>
      </c>
      <c r="J36" s="47">
        <f t="shared" si="5"/>
        <v>7.9575596816975364E-3</v>
      </c>
      <c r="K36" s="48">
        <f t="shared" si="41"/>
        <v>75.400000000000006</v>
      </c>
      <c r="L36" s="55">
        <f t="shared" si="42"/>
        <v>1.1401754250991381</v>
      </c>
      <c r="M36" s="45">
        <f t="shared" si="8"/>
        <v>1.5121689988052227E-2</v>
      </c>
      <c r="N36" s="49">
        <f t="shared" si="20"/>
        <v>327</v>
      </c>
      <c r="O36" s="47">
        <f t="shared" si="9"/>
        <v>-1.0889292196007327E-2</v>
      </c>
      <c r="P36" s="48">
        <f t="shared" si="43"/>
        <v>330.6</v>
      </c>
      <c r="Q36" s="55">
        <f t="shared" si="44"/>
        <v>4.0987803063838397</v>
      </c>
      <c r="R36" s="50">
        <f t="shared" si="12"/>
        <v>1.2398004556514941E-2</v>
      </c>
    </row>
    <row r="37" spans="1:18" x14ac:dyDescent="0.2">
      <c r="A37" s="51" t="s">
        <v>30</v>
      </c>
      <c r="B37" s="51" t="s">
        <v>179</v>
      </c>
      <c r="C37" s="52" t="str">
        <f>LOOKUP(A37,'[1]Samples Info'!$A$4:$A$228,'[1]Samples Info'!$I$4:$I$228)</f>
        <v>GHA</v>
      </c>
      <c r="D37" s="24">
        <v>405</v>
      </c>
      <c r="E37" s="25">
        <f t="shared" si="1"/>
        <v>-7.3529411764705881E-3</v>
      </c>
      <c r="F37" s="26">
        <f>AVERAGE($D$37:$D$41)</f>
        <v>408</v>
      </c>
      <c r="G37" s="26">
        <f>_xlfn.STDEV.S($D$37:$D$41)</f>
        <v>5</v>
      </c>
      <c r="H37" s="23">
        <f t="shared" si="4"/>
        <v>1.2254901960784314E-2</v>
      </c>
      <c r="I37" s="24">
        <v>74</v>
      </c>
      <c r="J37" s="25">
        <f t="shared" si="5"/>
        <v>-3.1413612565445101E-2</v>
      </c>
      <c r="K37" s="26">
        <f>AVERAGE($I$37:$I$41)</f>
        <v>76.400000000000006</v>
      </c>
      <c r="L37" s="26">
        <f>_xlfn.STDEV.S($I$37:$I$41)</f>
        <v>1.8165902124584949</v>
      </c>
      <c r="M37" s="23">
        <f t="shared" si="8"/>
        <v>2.377735880181276E-2</v>
      </c>
      <c r="N37" s="27">
        <f t="shared" si="20"/>
        <v>331</v>
      </c>
      <c r="O37" s="25">
        <f t="shared" si="9"/>
        <v>-1.8094089264174388E-3</v>
      </c>
      <c r="P37" s="26">
        <f>AVERAGE($N$37:$N$41)</f>
        <v>331.6</v>
      </c>
      <c r="Q37" s="26">
        <f>_xlfn.STDEV.S($N$37:$N$41)</f>
        <v>3.9749213828703582</v>
      </c>
      <c r="R37" s="28">
        <f t="shared" si="12"/>
        <v>1.1987097053288173E-2</v>
      </c>
    </row>
    <row r="38" spans="1:18" x14ac:dyDescent="0.2">
      <c r="A38" s="53" t="s">
        <v>30</v>
      </c>
      <c r="B38" s="53" t="s">
        <v>179</v>
      </c>
      <c r="C38" s="53" t="str">
        <f>LOOKUP(A38,'[1]Samples Info'!$A$4:$A$228,'[1]Samples Info'!$I$4:$I$228)</f>
        <v>GHA</v>
      </c>
      <c r="D38" s="35">
        <v>409</v>
      </c>
      <c r="E38" s="36">
        <f t="shared" si="1"/>
        <v>2.4509803921568627E-3</v>
      </c>
      <c r="F38" s="37">
        <f t="shared" ref="F38:F41" si="45">AVERAGE($D$37:$D$41)</f>
        <v>408</v>
      </c>
      <c r="G38" s="38">
        <f t="shared" ref="G38:G41" si="46">_xlfn.STDEV.S($D$37:$D$41)</f>
        <v>5</v>
      </c>
      <c r="H38" s="34">
        <f t="shared" si="4"/>
        <v>1.2254901960784314E-2</v>
      </c>
      <c r="I38" s="35">
        <v>76</v>
      </c>
      <c r="J38" s="36">
        <f t="shared" si="5"/>
        <v>-5.2356020942409117E-3</v>
      </c>
      <c r="K38" s="37">
        <f t="shared" ref="K38:K41" si="47">AVERAGE($I$37:$I$41)</f>
        <v>76.400000000000006</v>
      </c>
      <c r="L38" s="38">
        <f t="shared" ref="L38:L41" si="48">_xlfn.STDEV.S($I$37:$I$41)</f>
        <v>1.8165902124584949</v>
      </c>
      <c r="M38" s="34">
        <f t="shared" si="8"/>
        <v>2.377735880181276E-2</v>
      </c>
      <c r="N38" s="39">
        <f t="shared" si="20"/>
        <v>333</v>
      </c>
      <c r="O38" s="36">
        <f t="shared" si="9"/>
        <v>4.2219541616404623E-3</v>
      </c>
      <c r="P38" s="37">
        <f t="shared" ref="P38:P41" si="49">AVERAGE($N$37:$N$41)</f>
        <v>331.6</v>
      </c>
      <c r="Q38" s="38">
        <f t="shared" ref="Q38:Q41" si="50">_xlfn.STDEV.S($N$37:$N$41)</f>
        <v>3.9749213828703582</v>
      </c>
      <c r="R38" s="40">
        <f t="shared" si="12"/>
        <v>1.1987097053288173E-2</v>
      </c>
    </row>
    <row r="39" spans="1:18" x14ac:dyDescent="0.2">
      <c r="A39" s="53" t="s">
        <v>30</v>
      </c>
      <c r="B39" s="53" t="s">
        <v>179</v>
      </c>
      <c r="C39" s="53" t="str">
        <f>LOOKUP(A39,'[1]Samples Info'!$A$4:$A$228,'[1]Samples Info'!$I$4:$I$228)</f>
        <v>GHA</v>
      </c>
      <c r="D39" s="35">
        <v>407</v>
      </c>
      <c r="E39" s="36">
        <f t="shared" si="1"/>
        <v>-2.4509803921568627E-3</v>
      </c>
      <c r="F39" s="37">
        <f t="shared" si="45"/>
        <v>408</v>
      </c>
      <c r="G39" s="38">
        <f t="shared" si="46"/>
        <v>5</v>
      </c>
      <c r="H39" s="34">
        <f t="shared" si="4"/>
        <v>1.2254901960784314E-2</v>
      </c>
      <c r="I39" s="35">
        <v>76</v>
      </c>
      <c r="J39" s="36">
        <f t="shared" si="5"/>
        <v>-5.2356020942409117E-3</v>
      </c>
      <c r="K39" s="37">
        <f t="shared" si="47"/>
        <v>76.400000000000006</v>
      </c>
      <c r="L39" s="38">
        <f t="shared" si="48"/>
        <v>1.8165902124584949</v>
      </c>
      <c r="M39" s="34">
        <f t="shared" si="8"/>
        <v>2.377735880181276E-2</v>
      </c>
      <c r="N39" s="39">
        <f t="shared" si="20"/>
        <v>331</v>
      </c>
      <c r="O39" s="36">
        <f t="shared" si="9"/>
        <v>-1.8094089264174388E-3</v>
      </c>
      <c r="P39" s="37">
        <f t="shared" si="49"/>
        <v>331.6</v>
      </c>
      <c r="Q39" s="38">
        <f t="shared" si="50"/>
        <v>3.9749213828703582</v>
      </c>
      <c r="R39" s="40">
        <f t="shared" si="12"/>
        <v>1.1987097053288173E-2</v>
      </c>
    </row>
    <row r="40" spans="1:18" x14ac:dyDescent="0.2">
      <c r="A40" s="53" t="s">
        <v>30</v>
      </c>
      <c r="B40" s="53" t="s">
        <v>179</v>
      </c>
      <c r="C40" s="53" t="str">
        <f>LOOKUP(A40,'[1]Samples Info'!$A$4:$A$228,'[1]Samples Info'!$I$4:$I$228)</f>
        <v>GHA</v>
      </c>
      <c r="D40" s="35">
        <v>403</v>
      </c>
      <c r="E40" s="36">
        <f t="shared" si="1"/>
        <v>-1.2254901960784314E-2</v>
      </c>
      <c r="F40" s="37">
        <f t="shared" si="45"/>
        <v>408</v>
      </c>
      <c r="G40" s="38">
        <f t="shared" si="46"/>
        <v>5</v>
      </c>
      <c r="H40" s="34">
        <f t="shared" si="4"/>
        <v>1.2254901960784314E-2</v>
      </c>
      <c r="I40" s="35">
        <v>77</v>
      </c>
      <c r="J40" s="36">
        <f t="shared" si="5"/>
        <v>7.8534031413611816E-3</v>
      </c>
      <c r="K40" s="37">
        <f t="shared" si="47"/>
        <v>76.400000000000006</v>
      </c>
      <c r="L40" s="38">
        <f t="shared" si="48"/>
        <v>1.8165902124584949</v>
      </c>
      <c r="M40" s="34">
        <f t="shared" si="8"/>
        <v>2.377735880181276E-2</v>
      </c>
      <c r="N40" s="39">
        <f t="shared" si="20"/>
        <v>326</v>
      </c>
      <c r="O40" s="36">
        <f t="shared" si="9"/>
        <v>-1.6887816646562189E-2</v>
      </c>
      <c r="P40" s="37">
        <f t="shared" si="49"/>
        <v>331.6</v>
      </c>
      <c r="Q40" s="38">
        <f t="shared" si="50"/>
        <v>3.9749213828703582</v>
      </c>
      <c r="R40" s="40">
        <f t="shared" si="12"/>
        <v>1.1987097053288173E-2</v>
      </c>
    </row>
    <row r="41" spans="1:18" ht="17" thickBot="1" x14ac:dyDescent="0.25">
      <c r="A41" s="54" t="s">
        <v>30</v>
      </c>
      <c r="B41" s="54" t="s">
        <v>179</v>
      </c>
      <c r="C41" s="54" t="str">
        <f>LOOKUP(A41,'[1]Samples Info'!$A$4:$A$228,'[1]Samples Info'!$I$4:$I$228)</f>
        <v>GHA</v>
      </c>
      <c r="D41" s="46">
        <v>416</v>
      </c>
      <c r="E41" s="47">
        <f t="shared" si="1"/>
        <v>1.9607843137254902E-2</v>
      </c>
      <c r="F41" s="48">
        <f t="shared" si="45"/>
        <v>408</v>
      </c>
      <c r="G41" s="55">
        <f t="shared" si="46"/>
        <v>5</v>
      </c>
      <c r="H41" s="45">
        <f t="shared" si="4"/>
        <v>1.2254901960784314E-2</v>
      </c>
      <c r="I41" s="46">
        <v>79</v>
      </c>
      <c r="J41" s="47">
        <f t="shared" si="5"/>
        <v>3.403141361256537E-2</v>
      </c>
      <c r="K41" s="48">
        <f t="shared" si="47"/>
        <v>76.400000000000006</v>
      </c>
      <c r="L41" s="55">
        <f t="shared" si="48"/>
        <v>1.8165902124584949</v>
      </c>
      <c r="M41" s="45">
        <f t="shared" si="8"/>
        <v>2.377735880181276E-2</v>
      </c>
      <c r="N41" s="49">
        <f t="shared" si="20"/>
        <v>337</v>
      </c>
      <c r="O41" s="47">
        <f t="shared" si="9"/>
        <v>1.6284680337756263E-2</v>
      </c>
      <c r="P41" s="48">
        <f t="shared" si="49"/>
        <v>331.6</v>
      </c>
      <c r="Q41" s="55">
        <f t="shared" si="50"/>
        <v>3.9749213828703582</v>
      </c>
      <c r="R41" s="50">
        <f t="shared" si="12"/>
        <v>1.1987097053288173E-2</v>
      </c>
    </row>
    <row r="42" spans="1:18" x14ac:dyDescent="0.2">
      <c r="A42" s="51" t="s">
        <v>31</v>
      </c>
      <c r="B42" s="51" t="s">
        <v>177</v>
      </c>
      <c r="C42" s="52" t="str">
        <f>LOOKUP(A42,'[1]Samples Info'!$A$4:$A$228,'[1]Samples Info'!$I$4:$I$228)</f>
        <v>HAI</v>
      </c>
      <c r="D42" s="24">
        <v>454</v>
      </c>
      <c r="E42" s="25">
        <f t="shared" si="1"/>
        <v>6.3730084348641025E-2</v>
      </c>
      <c r="F42" s="26">
        <f>AVERAGE($D$42:$D$46)</f>
        <v>426.8</v>
      </c>
      <c r="G42" s="26">
        <f>_xlfn.STDEV.S($D$42:$D$46)</f>
        <v>37.897229450185407</v>
      </c>
      <c r="H42" s="23">
        <f t="shared" si="4"/>
        <v>8.879388343529851E-2</v>
      </c>
      <c r="I42" s="24">
        <v>72</v>
      </c>
      <c r="J42" s="25">
        <f t="shared" si="5"/>
        <v>-2.1739130434782532E-2</v>
      </c>
      <c r="K42" s="26">
        <f>AVERAGE($I$42:$I$46)</f>
        <v>73.599999999999994</v>
      </c>
      <c r="L42" s="26">
        <f>_xlfn.STDEV.S($I$42:$I$46)</f>
        <v>1.51657508881031</v>
      </c>
      <c r="M42" s="23">
        <f t="shared" si="8"/>
        <v>2.0605639793618343E-2</v>
      </c>
      <c r="N42" s="27">
        <f t="shared" si="20"/>
        <v>382</v>
      </c>
      <c r="O42" s="25">
        <f t="shared" si="9"/>
        <v>8.1540203850509654E-2</v>
      </c>
      <c r="P42" s="26">
        <f>AVERAGE($N$42:$N$46)</f>
        <v>353.2</v>
      </c>
      <c r="Q42" s="26">
        <f>_xlfn.STDEV.S($N$42:$N$46)</f>
        <v>37.90382566443656</v>
      </c>
      <c r="R42" s="28">
        <f t="shared" si="12"/>
        <v>0.10731547470112276</v>
      </c>
    </row>
    <row r="43" spans="1:18" x14ac:dyDescent="0.2">
      <c r="A43" s="53" t="s">
        <v>31</v>
      </c>
      <c r="B43" s="53" t="s">
        <v>177</v>
      </c>
      <c r="C43" s="53" t="str">
        <f>LOOKUP(A43,'[1]Samples Info'!$A$4:$A$228,'[1]Samples Info'!$I$4:$I$228)</f>
        <v>HAI</v>
      </c>
      <c r="D43" s="35">
        <v>417</v>
      </c>
      <c r="E43" s="36">
        <f t="shared" si="1"/>
        <v>-2.2961574507966286E-2</v>
      </c>
      <c r="F43" s="37">
        <f t="shared" ref="F43:F46" si="51">AVERAGE($D$42:$D$46)</f>
        <v>426.8</v>
      </c>
      <c r="G43" s="38">
        <f t="shared" ref="G43:G46" si="52">_xlfn.STDEV.S($D$42:$D$46)</f>
        <v>37.897229450185407</v>
      </c>
      <c r="H43" s="34">
        <f t="shared" si="4"/>
        <v>8.879388343529851E-2</v>
      </c>
      <c r="I43" s="35">
        <v>73</v>
      </c>
      <c r="J43" s="36">
        <f t="shared" si="5"/>
        <v>-8.1521739130434017E-3</v>
      </c>
      <c r="K43" s="37">
        <f t="shared" ref="K43:K46" si="53">AVERAGE($I$42:$I$46)</f>
        <v>73.599999999999994</v>
      </c>
      <c r="L43" s="38">
        <f t="shared" ref="L43:L46" si="54">_xlfn.STDEV.S($I$42:$I$46)</f>
        <v>1.51657508881031</v>
      </c>
      <c r="M43" s="34">
        <f t="shared" si="8"/>
        <v>2.0605639793618343E-2</v>
      </c>
      <c r="N43" s="39">
        <f t="shared" si="20"/>
        <v>344</v>
      </c>
      <c r="O43" s="36">
        <f t="shared" si="9"/>
        <v>-2.6047565118912767E-2</v>
      </c>
      <c r="P43" s="37">
        <f t="shared" ref="P43:P46" si="55">AVERAGE($N$42:$N$46)</f>
        <v>353.2</v>
      </c>
      <c r="Q43" s="38">
        <f t="shared" ref="Q43:Q46" si="56">_xlfn.STDEV.S($N$42:$N$46)</f>
        <v>37.90382566443656</v>
      </c>
      <c r="R43" s="40">
        <f t="shared" si="12"/>
        <v>0.10731547470112276</v>
      </c>
    </row>
    <row r="44" spans="1:18" x14ac:dyDescent="0.2">
      <c r="A44" s="53" t="s">
        <v>31</v>
      </c>
      <c r="B44" s="53" t="s">
        <v>177</v>
      </c>
      <c r="C44" s="53" t="str">
        <f>LOOKUP(A44,'[1]Samples Info'!$A$4:$A$228,'[1]Samples Info'!$I$4:$I$228)</f>
        <v>HAI</v>
      </c>
      <c r="D44" s="35">
        <v>423</v>
      </c>
      <c r="E44" s="36">
        <f t="shared" si="1"/>
        <v>-8.9034676663542912E-3</v>
      </c>
      <c r="F44" s="37">
        <f t="shared" si="51"/>
        <v>426.8</v>
      </c>
      <c r="G44" s="38">
        <f t="shared" si="52"/>
        <v>37.897229450185407</v>
      </c>
      <c r="H44" s="34">
        <f t="shared" si="4"/>
        <v>8.879388343529851E-2</v>
      </c>
      <c r="I44" s="35">
        <v>76</v>
      </c>
      <c r="J44" s="36">
        <f t="shared" si="5"/>
        <v>3.2608695652173995E-2</v>
      </c>
      <c r="K44" s="37">
        <f t="shared" si="53"/>
        <v>73.599999999999994</v>
      </c>
      <c r="L44" s="38">
        <f t="shared" si="54"/>
        <v>1.51657508881031</v>
      </c>
      <c r="M44" s="34">
        <f t="shared" si="8"/>
        <v>2.0605639793618343E-2</v>
      </c>
      <c r="N44" s="39">
        <f t="shared" si="20"/>
        <v>347</v>
      </c>
      <c r="O44" s="36">
        <f t="shared" si="9"/>
        <v>-1.7553793884484678E-2</v>
      </c>
      <c r="P44" s="37">
        <f t="shared" si="55"/>
        <v>353.2</v>
      </c>
      <c r="Q44" s="38">
        <f t="shared" si="56"/>
        <v>37.90382566443656</v>
      </c>
      <c r="R44" s="40">
        <f t="shared" si="12"/>
        <v>0.10731547470112276</v>
      </c>
    </row>
    <row r="45" spans="1:18" x14ac:dyDescent="0.2">
      <c r="A45" s="53" t="s">
        <v>31</v>
      </c>
      <c r="B45" s="53" t="s">
        <v>177</v>
      </c>
      <c r="C45" s="53" t="str">
        <f>LOOKUP(A45,'[1]Samples Info'!$A$4:$A$228,'[1]Samples Info'!$I$4:$I$228)</f>
        <v>HAI</v>
      </c>
      <c r="D45" s="35">
        <v>371</v>
      </c>
      <c r="E45" s="36">
        <f t="shared" si="1"/>
        <v>-0.13074039362699158</v>
      </c>
      <c r="F45" s="37">
        <f t="shared" si="51"/>
        <v>426.8</v>
      </c>
      <c r="G45" s="38">
        <f t="shared" si="52"/>
        <v>37.897229450185407</v>
      </c>
      <c r="H45" s="34">
        <f t="shared" si="4"/>
        <v>8.879388343529851E-2</v>
      </c>
      <c r="I45" s="35">
        <v>73</v>
      </c>
      <c r="J45" s="36">
        <f t="shared" si="5"/>
        <v>-8.1521739130434017E-3</v>
      </c>
      <c r="K45" s="37">
        <f t="shared" si="53"/>
        <v>73.599999999999994</v>
      </c>
      <c r="L45" s="38">
        <f t="shared" si="54"/>
        <v>1.51657508881031</v>
      </c>
      <c r="M45" s="34">
        <f t="shared" si="8"/>
        <v>2.0605639793618343E-2</v>
      </c>
      <c r="N45" s="39">
        <f t="shared" si="20"/>
        <v>298</v>
      </c>
      <c r="O45" s="36">
        <f t="shared" si="9"/>
        <v>-0.15628539071347675</v>
      </c>
      <c r="P45" s="37">
        <f t="shared" si="55"/>
        <v>353.2</v>
      </c>
      <c r="Q45" s="38">
        <f t="shared" si="56"/>
        <v>37.90382566443656</v>
      </c>
      <c r="R45" s="40">
        <f t="shared" si="12"/>
        <v>0.10731547470112276</v>
      </c>
    </row>
    <row r="46" spans="1:18" ht="17" thickBot="1" x14ac:dyDescent="0.25">
      <c r="A46" s="54" t="s">
        <v>31</v>
      </c>
      <c r="B46" s="53" t="s">
        <v>177</v>
      </c>
      <c r="C46" s="54" t="str">
        <f>LOOKUP(A46,'[1]Samples Info'!$A$4:$A$228,'[1]Samples Info'!$I$4:$I$228)</f>
        <v>HAI</v>
      </c>
      <c r="D46" s="46">
        <v>469</v>
      </c>
      <c r="E46" s="47">
        <f t="shared" si="1"/>
        <v>9.8875351452671012E-2</v>
      </c>
      <c r="F46" s="48">
        <f t="shared" si="51"/>
        <v>426.8</v>
      </c>
      <c r="G46" s="55">
        <f t="shared" si="52"/>
        <v>37.897229450185407</v>
      </c>
      <c r="H46" s="45">
        <f t="shared" si="4"/>
        <v>8.879388343529851E-2</v>
      </c>
      <c r="I46" s="46">
        <v>74</v>
      </c>
      <c r="J46" s="47">
        <f t="shared" si="5"/>
        <v>5.4347826086957301E-3</v>
      </c>
      <c r="K46" s="48">
        <f t="shared" si="53"/>
        <v>73.599999999999994</v>
      </c>
      <c r="L46" s="55">
        <f t="shared" si="54"/>
        <v>1.51657508881031</v>
      </c>
      <c r="M46" s="45">
        <f t="shared" si="8"/>
        <v>2.0605639793618343E-2</v>
      </c>
      <c r="N46" s="49">
        <f t="shared" si="20"/>
        <v>395</v>
      </c>
      <c r="O46" s="47">
        <f t="shared" si="9"/>
        <v>0.1183465458663647</v>
      </c>
      <c r="P46" s="48">
        <f t="shared" si="55"/>
        <v>353.2</v>
      </c>
      <c r="Q46" s="55">
        <f t="shared" si="56"/>
        <v>37.90382566443656</v>
      </c>
      <c r="R46" s="50">
        <f t="shared" si="12"/>
        <v>0.10731547470112276</v>
      </c>
    </row>
    <row r="47" spans="1:18" x14ac:dyDescent="0.2">
      <c r="A47" s="51" t="s">
        <v>31</v>
      </c>
      <c r="B47" s="51" t="s">
        <v>178</v>
      </c>
      <c r="C47" s="52" t="str">
        <f>LOOKUP(A47,'[1]Samples Info'!$A$4:$A$228,'[1]Samples Info'!$I$4:$I$228)</f>
        <v>HAI</v>
      </c>
      <c r="D47" s="24">
        <v>403</v>
      </c>
      <c r="E47" s="25">
        <f t="shared" si="1"/>
        <v>2.0253164556962026E-2</v>
      </c>
      <c r="F47" s="26">
        <f>AVERAGE($D$47:$D$51)</f>
        <v>395</v>
      </c>
      <c r="G47" s="26">
        <f>_xlfn.STDEV.S($D$47:$D$51)</f>
        <v>50.965674723288025</v>
      </c>
      <c r="H47" s="23">
        <f t="shared" si="4"/>
        <v>0.12902702461591906</v>
      </c>
      <c r="I47" s="24">
        <v>71</v>
      </c>
      <c r="J47" s="25">
        <f t="shared" si="5"/>
        <v>-2.4725274725274686E-2</v>
      </c>
      <c r="K47" s="26">
        <f>AVERAGE($I$47:$I$51)</f>
        <v>72.8</v>
      </c>
      <c r="L47" s="26">
        <f>_xlfn.STDEV.S($I$47:$I$51)</f>
        <v>1.0954451150103321</v>
      </c>
      <c r="M47" s="23">
        <f t="shared" si="8"/>
        <v>1.5047323008383684E-2</v>
      </c>
      <c r="N47" s="27">
        <f t="shared" si="20"/>
        <v>332</v>
      </c>
      <c r="O47" s="25">
        <f t="shared" si="9"/>
        <v>3.0415890751086319E-2</v>
      </c>
      <c r="P47" s="26">
        <f>AVERAGE($N$47:$N$51)</f>
        <v>322.2</v>
      </c>
      <c r="Q47" s="26">
        <f>_xlfn.STDEV.S($N$47:$N$51)</f>
        <v>51.226946034289384</v>
      </c>
      <c r="R47" s="28">
        <f t="shared" si="12"/>
        <v>0.158991142254157</v>
      </c>
    </row>
    <row r="48" spans="1:18" x14ac:dyDescent="0.2">
      <c r="A48" s="53" t="s">
        <v>31</v>
      </c>
      <c r="B48" s="53" t="s">
        <v>178</v>
      </c>
      <c r="C48" s="53" t="str">
        <f>LOOKUP(A48,'[1]Samples Info'!$A$4:$A$228,'[1]Samples Info'!$I$4:$I$228)</f>
        <v>HAI</v>
      </c>
      <c r="D48" s="35">
        <v>352</v>
      </c>
      <c r="E48" s="36">
        <f t="shared" si="1"/>
        <v>-0.10886075949367088</v>
      </c>
      <c r="F48" s="37">
        <f t="shared" ref="F48:F51" si="57">AVERAGE($D$47:$D$51)</f>
        <v>395</v>
      </c>
      <c r="G48" s="38">
        <f t="shared" ref="G48:G51" si="58">_xlfn.STDEV.S($D$47:$D$51)</f>
        <v>50.965674723288025</v>
      </c>
      <c r="H48" s="34">
        <f t="shared" si="4"/>
        <v>0.12902702461591906</v>
      </c>
      <c r="I48" s="35">
        <v>73</v>
      </c>
      <c r="J48" s="36">
        <f t="shared" si="5"/>
        <v>2.7472527472527865E-3</v>
      </c>
      <c r="K48" s="37">
        <f t="shared" ref="K48:K51" si="59">AVERAGE($I$47:$I$51)</f>
        <v>72.8</v>
      </c>
      <c r="L48" s="38">
        <f t="shared" ref="L48:L51" si="60">_xlfn.STDEV.S($I$47:$I$51)</f>
        <v>1.0954451150103321</v>
      </c>
      <c r="M48" s="34">
        <f t="shared" si="8"/>
        <v>1.5047323008383684E-2</v>
      </c>
      <c r="N48" s="39">
        <f t="shared" si="20"/>
        <v>279</v>
      </c>
      <c r="O48" s="36">
        <f t="shared" si="9"/>
        <v>-0.13407821229050276</v>
      </c>
      <c r="P48" s="37">
        <f t="shared" ref="P48:P51" si="61">AVERAGE($N$47:$N$51)</f>
        <v>322.2</v>
      </c>
      <c r="Q48" s="38">
        <f t="shared" ref="Q48:Q51" si="62">_xlfn.STDEV.S($N$47:$N$51)</f>
        <v>51.226946034289384</v>
      </c>
      <c r="R48" s="40">
        <f t="shared" si="12"/>
        <v>0.158991142254157</v>
      </c>
    </row>
    <row r="49" spans="1:18" x14ac:dyDescent="0.2">
      <c r="A49" s="53" t="s">
        <v>31</v>
      </c>
      <c r="B49" s="53" t="s">
        <v>178</v>
      </c>
      <c r="C49" s="53" t="str">
        <f>LOOKUP(A49,'[1]Samples Info'!$A$4:$A$228,'[1]Samples Info'!$I$4:$I$228)</f>
        <v>HAI</v>
      </c>
      <c r="D49" s="35">
        <v>381</v>
      </c>
      <c r="E49" s="36">
        <f t="shared" si="1"/>
        <v>-3.5443037974683546E-2</v>
      </c>
      <c r="F49" s="37">
        <f t="shared" si="57"/>
        <v>395</v>
      </c>
      <c r="G49" s="38">
        <f t="shared" si="58"/>
        <v>50.965674723288025</v>
      </c>
      <c r="H49" s="34">
        <f t="shared" si="4"/>
        <v>0.12902702461591906</v>
      </c>
      <c r="I49" s="35">
        <v>73</v>
      </c>
      <c r="J49" s="36">
        <f t="shared" si="5"/>
        <v>2.7472527472527865E-3</v>
      </c>
      <c r="K49" s="37">
        <f t="shared" si="59"/>
        <v>72.8</v>
      </c>
      <c r="L49" s="38">
        <f t="shared" si="60"/>
        <v>1.0954451150103321</v>
      </c>
      <c r="M49" s="34">
        <f t="shared" si="8"/>
        <v>1.5047323008383684E-2</v>
      </c>
      <c r="N49" s="39">
        <f t="shared" si="20"/>
        <v>308</v>
      </c>
      <c r="O49" s="36">
        <f t="shared" si="9"/>
        <v>-4.4072004965859682E-2</v>
      </c>
      <c r="P49" s="37">
        <f t="shared" si="61"/>
        <v>322.2</v>
      </c>
      <c r="Q49" s="38">
        <f t="shared" si="62"/>
        <v>51.226946034289384</v>
      </c>
      <c r="R49" s="40">
        <f t="shared" si="12"/>
        <v>0.158991142254157</v>
      </c>
    </row>
    <row r="50" spans="1:18" x14ac:dyDescent="0.2">
      <c r="A50" s="53" t="s">
        <v>31</v>
      </c>
      <c r="B50" s="53" t="s">
        <v>178</v>
      </c>
      <c r="C50" s="53" t="str">
        <f>LOOKUP(A50,'[1]Samples Info'!$A$4:$A$228,'[1]Samples Info'!$I$4:$I$228)</f>
        <v>HAI</v>
      </c>
      <c r="D50" s="35">
        <v>479</v>
      </c>
      <c r="E50" s="36">
        <f t="shared" si="1"/>
        <v>0.21265822784810126</v>
      </c>
      <c r="F50" s="37">
        <f t="shared" si="57"/>
        <v>395</v>
      </c>
      <c r="G50" s="38">
        <f t="shared" si="58"/>
        <v>50.965674723288025</v>
      </c>
      <c r="H50" s="34">
        <f t="shared" si="4"/>
        <v>0.12902702461591906</v>
      </c>
      <c r="I50" s="35">
        <v>73</v>
      </c>
      <c r="J50" s="36">
        <f t="shared" si="5"/>
        <v>2.7472527472527865E-3</v>
      </c>
      <c r="K50" s="37">
        <f t="shared" si="59"/>
        <v>72.8</v>
      </c>
      <c r="L50" s="38">
        <f t="shared" si="60"/>
        <v>1.0954451150103321</v>
      </c>
      <c r="M50" s="34">
        <f t="shared" si="8"/>
        <v>1.5047323008383684E-2</v>
      </c>
      <c r="N50" s="39">
        <f t="shared" si="20"/>
        <v>406</v>
      </c>
      <c r="O50" s="36">
        <f t="shared" si="9"/>
        <v>0.26008690254500316</v>
      </c>
      <c r="P50" s="37">
        <f t="shared" si="61"/>
        <v>322.2</v>
      </c>
      <c r="Q50" s="38">
        <f t="shared" si="62"/>
        <v>51.226946034289384</v>
      </c>
      <c r="R50" s="40">
        <f t="shared" si="12"/>
        <v>0.158991142254157</v>
      </c>
    </row>
    <row r="51" spans="1:18" ht="17" thickBot="1" x14ac:dyDescent="0.25">
      <c r="A51" s="54" t="s">
        <v>31</v>
      </c>
      <c r="B51" s="53" t="s">
        <v>178</v>
      </c>
      <c r="C51" s="54" t="str">
        <f>LOOKUP(A51,'[1]Samples Info'!$A$4:$A$228,'[1]Samples Info'!$I$4:$I$228)</f>
        <v>HAI</v>
      </c>
      <c r="D51" s="46">
        <v>360</v>
      </c>
      <c r="E51" s="47">
        <f t="shared" si="1"/>
        <v>-8.8607594936708861E-2</v>
      </c>
      <c r="F51" s="48">
        <f t="shared" si="57"/>
        <v>395</v>
      </c>
      <c r="G51" s="55">
        <f t="shared" si="58"/>
        <v>50.965674723288025</v>
      </c>
      <c r="H51" s="45">
        <f t="shared" si="4"/>
        <v>0.12902702461591906</v>
      </c>
      <c r="I51" s="46">
        <v>74</v>
      </c>
      <c r="J51" s="47">
        <f t="shared" si="5"/>
        <v>1.6483516483516522E-2</v>
      </c>
      <c r="K51" s="48">
        <f t="shared" si="59"/>
        <v>72.8</v>
      </c>
      <c r="L51" s="55">
        <f t="shared" si="60"/>
        <v>1.0954451150103321</v>
      </c>
      <c r="M51" s="45">
        <f t="shared" si="8"/>
        <v>1.5047323008383684E-2</v>
      </c>
      <c r="N51" s="49">
        <f t="shared" si="20"/>
        <v>286</v>
      </c>
      <c r="O51" s="47">
        <f t="shared" si="9"/>
        <v>-0.11235257603972684</v>
      </c>
      <c r="P51" s="48">
        <f t="shared" si="61"/>
        <v>322.2</v>
      </c>
      <c r="Q51" s="55">
        <f t="shared" si="62"/>
        <v>51.226946034289384</v>
      </c>
      <c r="R51" s="50">
        <f t="shared" si="12"/>
        <v>0.158991142254157</v>
      </c>
    </row>
    <row r="52" spans="1:18" x14ac:dyDescent="0.2">
      <c r="A52" s="51" t="s">
        <v>39</v>
      </c>
      <c r="B52" s="51"/>
      <c r="C52" s="52" t="str">
        <f>LOOKUP(A52,'[1]Samples Info'!$A$4:$A$228,'[1]Samples Info'!$I$4:$I$228)</f>
        <v>IND</v>
      </c>
      <c r="D52" s="24">
        <v>614</v>
      </c>
      <c r="E52" s="25">
        <f t="shared" si="1"/>
        <v>-7.756948933419449E-3</v>
      </c>
      <c r="F52" s="26">
        <f>AVERAGE($D$52:$D$56)</f>
        <v>618.79999999999995</v>
      </c>
      <c r="G52" s="26">
        <f>_xlfn.STDEV.S($D$52:$D$56)</f>
        <v>9.2574294488264943</v>
      </c>
      <c r="H52" s="23">
        <f t="shared" si="4"/>
        <v>1.4960293226933574E-2</v>
      </c>
      <c r="I52" s="24">
        <v>87</v>
      </c>
      <c r="J52" s="25">
        <f t="shared" si="5"/>
        <v>-5.8441558441558503E-2</v>
      </c>
      <c r="K52" s="26">
        <f>AVERAGE($I$52:$I$56)</f>
        <v>92.4</v>
      </c>
      <c r="L52" s="26">
        <f>_xlfn.STDEV.S($I$52:$I$56)</f>
        <v>5.4129474410897434</v>
      </c>
      <c r="M52" s="23">
        <f t="shared" si="8"/>
        <v>5.8581682262876009E-2</v>
      </c>
      <c r="N52" s="27">
        <f t="shared" si="20"/>
        <v>527</v>
      </c>
      <c r="O52" s="25">
        <f t="shared" si="9"/>
        <v>1.1398176291793746E-3</v>
      </c>
      <c r="P52" s="26">
        <f>AVERAGE($N$52:$N$56)</f>
        <v>526.4</v>
      </c>
      <c r="Q52" s="26">
        <f>_xlfn.STDEV.S($N$52:$N$56)</f>
        <v>5.727128425310541</v>
      </c>
      <c r="R52" s="28">
        <f t="shared" si="12"/>
        <v>1.0879803239571696E-2</v>
      </c>
    </row>
    <row r="53" spans="1:18" x14ac:dyDescent="0.2">
      <c r="A53" s="53" t="s">
        <v>39</v>
      </c>
      <c r="B53" s="53"/>
      <c r="C53" s="53" t="str">
        <f>LOOKUP(A53,'[1]Samples Info'!$A$4:$A$228,'[1]Samples Info'!$I$4:$I$228)</f>
        <v>IND</v>
      </c>
      <c r="D53" s="35">
        <v>626</v>
      </c>
      <c r="E53" s="36">
        <f t="shared" si="1"/>
        <v>1.1635423400129357E-2</v>
      </c>
      <c r="F53" s="37">
        <f t="shared" ref="F53:F56" si="63">AVERAGE($D$52:$D$56)</f>
        <v>618.79999999999995</v>
      </c>
      <c r="G53" s="38">
        <f t="shared" ref="G53:G56" si="64">_xlfn.STDEV.S($D$52:$D$56)</f>
        <v>9.2574294488264943</v>
      </c>
      <c r="H53" s="34">
        <f t="shared" si="4"/>
        <v>1.4960293226933574E-2</v>
      </c>
      <c r="I53" s="35">
        <v>100</v>
      </c>
      <c r="J53" s="36">
        <f t="shared" si="5"/>
        <v>8.2251082251082186E-2</v>
      </c>
      <c r="K53" s="37">
        <f t="shared" ref="K53:K56" si="65">AVERAGE($I$52:$I$56)</f>
        <v>92.4</v>
      </c>
      <c r="L53" s="38">
        <f t="shared" ref="L53:L56" si="66">_xlfn.STDEV.S($I$52:$I$56)</f>
        <v>5.4129474410897434</v>
      </c>
      <c r="M53" s="34">
        <f t="shared" si="8"/>
        <v>5.8581682262876009E-2</v>
      </c>
      <c r="N53" s="39">
        <f t="shared" si="20"/>
        <v>526</v>
      </c>
      <c r="O53" s="36">
        <f t="shared" si="9"/>
        <v>-7.5987841945284438E-4</v>
      </c>
      <c r="P53" s="37">
        <f t="shared" ref="P53:P56" si="67">AVERAGE($N$52:$N$56)</f>
        <v>526.4</v>
      </c>
      <c r="Q53" s="38">
        <f t="shared" ref="Q53:Q56" si="68">_xlfn.STDEV.S($N$52:$N$56)</f>
        <v>5.727128425310541</v>
      </c>
      <c r="R53" s="40">
        <f t="shared" si="12"/>
        <v>1.0879803239571696E-2</v>
      </c>
    </row>
    <row r="54" spans="1:18" x14ac:dyDescent="0.2">
      <c r="A54" s="53" t="s">
        <v>39</v>
      </c>
      <c r="B54" s="53"/>
      <c r="C54" s="53" t="str">
        <f>LOOKUP(A54,'[1]Samples Info'!$A$4:$A$228,'[1]Samples Info'!$I$4:$I$228)</f>
        <v>IND</v>
      </c>
      <c r="D54" s="35">
        <v>614</v>
      </c>
      <c r="E54" s="36">
        <f t="shared" si="1"/>
        <v>-7.756948933419449E-3</v>
      </c>
      <c r="F54" s="37">
        <f t="shared" si="63"/>
        <v>618.79999999999995</v>
      </c>
      <c r="G54" s="38">
        <f t="shared" si="64"/>
        <v>9.2574294488264943</v>
      </c>
      <c r="H54" s="34">
        <f t="shared" si="4"/>
        <v>1.4960293226933574E-2</v>
      </c>
      <c r="I54" s="35">
        <v>89</v>
      </c>
      <c r="J54" s="36">
        <f t="shared" si="5"/>
        <v>-3.6796536796536855E-2</v>
      </c>
      <c r="K54" s="37">
        <f t="shared" si="65"/>
        <v>92.4</v>
      </c>
      <c r="L54" s="38">
        <f t="shared" si="66"/>
        <v>5.4129474410897434</v>
      </c>
      <c r="M54" s="34">
        <f t="shared" si="8"/>
        <v>5.8581682262876009E-2</v>
      </c>
      <c r="N54" s="39">
        <f t="shared" si="20"/>
        <v>525</v>
      </c>
      <c r="O54" s="36">
        <f t="shared" si="9"/>
        <v>-2.6595744680850634E-3</v>
      </c>
      <c r="P54" s="37">
        <f t="shared" si="67"/>
        <v>526.4</v>
      </c>
      <c r="Q54" s="38">
        <f t="shared" si="68"/>
        <v>5.727128425310541</v>
      </c>
      <c r="R54" s="40">
        <f t="shared" si="12"/>
        <v>1.0879803239571696E-2</v>
      </c>
    </row>
    <row r="55" spans="1:18" x14ac:dyDescent="0.2">
      <c r="A55" s="53" t="s">
        <v>39</v>
      </c>
      <c r="B55" s="53"/>
      <c r="C55" s="53" t="str">
        <f>LOOKUP(A55,'[1]Samples Info'!$A$4:$A$228,'[1]Samples Info'!$I$4:$I$228)</f>
        <v>IND</v>
      </c>
      <c r="D55" s="35">
        <v>631</v>
      </c>
      <c r="E55" s="36">
        <f t="shared" si="1"/>
        <v>1.9715578539108027E-2</v>
      </c>
      <c r="F55" s="37">
        <f t="shared" si="63"/>
        <v>618.79999999999995</v>
      </c>
      <c r="G55" s="38">
        <f t="shared" si="64"/>
        <v>9.2574294488264943</v>
      </c>
      <c r="H55" s="34">
        <f t="shared" si="4"/>
        <v>1.4960293226933574E-2</v>
      </c>
      <c r="I55" s="35">
        <v>96</v>
      </c>
      <c r="J55" s="36">
        <f t="shared" si="5"/>
        <v>3.8961038961038898E-2</v>
      </c>
      <c r="K55" s="37">
        <f t="shared" si="65"/>
        <v>92.4</v>
      </c>
      <c r="L55" s="38">
        <f t="shared" si="66"/>
        <v>5.4129474410897434</v>
      </c>
      <c r="M55" s="34">
        <f t="shared" si="8"/>
        <v>5.8581682262876009E-2</v>
      </c>
      <c r="N55" s="39">
        <f t="shared" si="20"/>
        <v>535</v>
      </c>
      <c r="O55" s="36">
        <f t="shared" si="9"/>
        <v>1.6337386018237126E-2</v>
      </c>
      <c r="P55" s="37">
        <f t="shared" si="67"/>
        <v>526.4</v>
      </c>
      <c r="Q55" s="38">
        <f t="shared" si="68"/>
        <v>5.727128425310541</v>
      </c>
      <c r="R55" s="40">
        <f t="shared" si="12"/>
        <v>1.0879803239571696E-2</v>
      </c>
    </row>
    <row r="56" spans="1:18" ht="17" thickBot="1" x14ac:dyDescent="0.25">
      <c r="A56" s="54" t="s">
        <v>39</v>
      </c>
      <c r="B56" s="53"/>
      <c r="C56" s="54" t="str">
        <f>LOOKUP(A56,'[1]Samples Info'!$A$4:$A$228,'[1]Samples Info'!$I$4:$I$228)</f>
        <v>IND</v>
      </c>
      <c r="D56" s="46">
        <v>609</v>
      </c>
      <c r="E56" s="47">
        <f t="shared" si="1"/>
        <v>-1.5837104072398116E-2</v>
      </c>
      <c r="F56" s="48">
        <f t="shared" si="63"/>
        <v>618.79999999999995</v>
      </c>
      <c r="G56" s="55">
        <f t="shared" si="64"/>
        <v>9.2574294488264943</v>
      </c>
      <c r="H56" s="45">
        <f t="shared" si="4"/>
        <v>1.4960293226933574E-2</v>
      </c>
      <c r="I56" s="46">
        <v>90</v>
      </c>
      <c r="J56" s="47">
        <f t="shared" si="5"/>
        <v>-2.5974025974026035E-2</v>
      </c>
      <c r="K56" s="48">
        <f t="shared" si="65"/>
        <v>92.4</v>
      </c>
      <c r="L56" s="55">
        <f t="shared" si="66"/>
        <v>5.4129474410897434</v>
      </c>
      <c r="M56" s="45">
        <f t="shared" si="8"/>
        <v>5.8581682262876009E-2</v>
      </c>
      <c r="N56" s="49">
        <f t="shared" si="20"/>
        <v>519</v>
      </c>
      <c r="O56" s="47">
        <f t="shared" si="9"/>
        <v>-1.4057750759878376E-2</v>
      </c>
      <c r="P56" s="48">
        <f t="shared" si="67"/>
        <v>526.4</v>
      </c>
      <c r="Q56" s="55">
        <f t="shared" si="68"/>
        <v>5.727128425310541</v>
      </c>
      <c r="R56" s="50">
        <f t="shared" si="12"/>
        <v>1.0879803239571696E-2</v>
      </c>
    </row>
    <row r="57" spans="1:18" x14ac:dyDescent="0.2">
      <c r="A57" s="51" t="s">
        <v>49</v>
      </c>
      <c r="B57" s="51"/>
      <c r="C57" s="52" t="str">
        <f>LOOKUP(A57,'[1]Samples Info'!$A$4:$A$228,'[1]Samples Info'!$I$4:$I$228)</f>
        <v>PNG</v>
      </c>
      <c r="D57" s="24">
        <v>354</v>
      </c>
      <c r="E57" s="25">
        <f t="shared" si="1"/>
        <v>-2.2547914317925912E-3</v>
      </c>
      <c r="F57" s="26">
        <f>AVERAGE($D$57:$D$61)</f>
        <v>354.8</v>
      </c>
      <c r="G57" s="26">
        <f>_xlfn.STDEV.S($D$57:$D$61)</f>
        <v>2.3874672772626644</v>
      </c>
      <c r="H57" s="23">
        <f t="shared" si="4"/>
        <v>6.7290509505712071E-3</v>
      </c>
      <c r="I57" s="24">
        <v>62</v>
      </c>
      <c r="J57" s="25">
        <f t="shared" si="5"/>
        <v>-1.8987341772151944E-2</v>
      </c>
      <c r="K57" s="26">
        <f>AVERAGE($I$57:$I$61)</f>
        <v>63.2</v>
      </c>
      <c r="L57" s="26">
        <f>_xlfn.STDEV.S($I$57:$I$61)</f>
        <v>1.3038404810405297</v>
      </c>
      <c r="M57" s="23">
        <f t="shared" si="8"/>
        <v>2.0630387358236229E-2</v>
      </c>
      <c r="N57" s="27">
        <f t="shared" si="20"/>
        <v>292</v>
      </c>
      <c r="O57" s="25">
        <f t="shared" si="9"/>
        <v>1.3717421124827751E-3</v>
      </c>
      <c r="P57" s="26">
        <f>AVERAGE($N$57:$N$61)</f>
        <v>291.60000000000002</v>
      </c>
      <c r="Q57" s="26">
        <f>_xlfn.STDEV.S($N$57:$N$61)</f>
        <v>2.1908902300206647</v>
      </c>
      <c r="R57" s="28">
        <f t="shared" si="12"/>
        <v>7.5133409808664769E-3</v>
      </c>
    </row>
    <row r="58" spans="1:18" x14ac:dyDescent="0.2">
      <c r="A58" s="53" t="s">
        <v>49</v>
      </c>
      <c r="B58" s="53"/>
      <c r="C58" s="53" t="str">
        <f>LOOKUP(A58,'[1]Samples Info'!$A$4:$A$228,'[1]Samples Info'!$I$4:$I$228)</f>
        <v>PNG</v>
      </c>
      <c r="D58" s="35">
        <v>359</v>
      </c>
      <c r="E58" s="36">
        <f t="shared" si="1"/>
        <v>1.1837655016910904E-2</v>
      </c>
      <c r="F58" s="37">
        <f t="shared" ref="F58:F61" si="69">AVERAGE($D$57:$D$61)</f>
        <v>354.8</v>
      </c>
      <c r="G58" s="38">
        <f t="shared" ref="G58:G61" si="70">_xlfn.STDEV.S($D$57:$D$61)</f>
        <v>2.3874672772626644</v>
      </c>
      <c r="H58" s="34">
        <f t="shared" si="4"/>
        <v>6.7290509505712071E-3</v>
      </c>
      <c r="I58" s="35">
        <v>64</v>
      </c>
      <c r="J58" s="36">
        <f t="shared" si="5"/>
        <v>1.2658227848101221E-2</v>
      </c>
      <c r="K58" s="37">
        <f t="shared" ref="K58:K61" si="71">AVERAGE($I$57:$I$61)</f>
        <v>63.2</v>
      </c>
      <c r="L58" s="38">
        <f t="shared" ref="L58:L61" si="72">_xlfn.STDEV.S($I$57:$I$61)</f>
        <v>1.3038404810405297</v>
      </c>
      <c r="M58" s="34">
        <f t="shared" si="8"/>
        <v>2.0630387358236229E-2</v>
      </c>
      <c r="N58" s="39">
        <f t="shared" si="20"/>
        <v>295</v>
      </c>
      <c r="O58" s="36">
        <f t="shared" si="9"/>
        <v>1.1659807956104173E-2</v>
      </c>
      <c r="P58" s="37">
        <f t="shared" ref="P58:P61" si="73">AVERAGE($N$57:$N$61)</f>
        <v>291.60000000000002</v>
      </c>
      <c r="Q58" s="38">
        <f t="shared" ref="Q58:Q61" si="74">_xlfn.STDEV.S($N$57:$N$61)</f>
        <v>2.1908902300206647</v>
      </c>
      <c r="R58" s="40">
        <f t="shared" si="12"/>
        <v>7.5133409808664769E-3</v>
      </c>
    </row>
    <row r="59" spans="1:18" x14ac:dyDescent="0.2">
      <c r="A59" s="53" t="s">
        <v>49</v>
      </c>
      <c r="B59" s="53"/>
      <c r="C59" s="53" t="str">
        <f>LOOKUP(A59,'[1]Samples Info'!$A$4:$A$228,'[1]Samples Info'!$I$4:$I$228)</f>
        <v>PNG</v>
      </c>
      <c r="D59" s="35">
        <v>354</v>
      </c>
      <c r="E59" s="36">
        <f t="shared" si="1"/>
        <v>-2.2547914317925912E-3</v>
      </c>
      <c r="F59" s="37">
        <f t="shared" si="69"/>
        <v>354.8</v>
      </c>
      <c r="G59" s="38">
        <f t="shared" si="70"/>
        <v>2.3874672772626644</v>
      </c>
      <c r="H59" s="34">
        <f t="shared" si="4"/>
        <v>6.7290509505712071E-3</v>
      </c>
      <c r="I59" s="35">
        <v>63</v>
      </c>
      <c r="J59" s="36">
        <f t="shared" si="5"/>
        <v>-3.1645569620253611E-3</v>
      </c>
      <c r="K59" s="37">
        <f t="shared" si="71"/>
        <v>63.2</v>
      </c>
      <c r="L59" s="38">
        <f t="shared" si="72"/>
        <v>1.3038404810405297</v>
      </c>
      <c r="M59" s="34">
        <f t="shared" si="8"/>
        <v>2.0630387358236229E-2</v>
      </c>
      <c r="N59" s="39">
        <f t="shared" si="20"/>
        <v>291</v>
      </c>
      <c r="O59" s="36">
        <f t="shared" si="9"/>
        <v>-2.0576131687243576E-3</v>
      </c>
      <c r="P59" s="37">
        <f t="shared" si="73"/>
        <v>291.60000000000002</v>
      </c>
      <c r="Q59" s="38">
        <f t="shared" si="74"/>
        <v>2.1908902300206647</v>
      </c>
      <c r="R59" s="40">
        <f t="shared" si="12"/>
        <v>7.5133409808664769E-3</v>
      </c>
    </row>
    <row r="60" spans="1:18" x14ac:dyDescent="0.2">
      <c r="A60" s="53" t="s">
        <v>49</v>
      </c>
      <c r="B60" s="53"/>
      <c r="C60" s="53" t="str">
        <f>LOOKUP(A60,'[1]Samples Info'!$A$4:$A$228,'[1]Samples Info'!$I$4:$I$228)</f>
        <v>PNG</v>
      </c>
      <c r="D60" s="35">
        <v>353</v>
      </c>
      <c r="E60" s="36">
        <f t="shared" si="1"/>
        <v>-5.07328072153329E-3</v>
      </c>
      <c r="F60" s="37">
        <f t="shared" si="69"/>
        <v>354.8</v>
      </c>
      <c r="G60" s="38">
        <f t="shared" si="70"/>
        <v>2.3874672772626644</v>
      </c>
      <c r="H60" s="34">
        <f t="shared" si="4"/>
        <v>6.7290509505712071E-3</v>
      </c>
      <c r="I60" s="35">
        <v>62</v>
      </c>
      <c r="J60" s="36">
        <f t="shared" si="5"/>
        <v>-1.8987341772151944E-2</v>
      </c>
      <c r="K60" s="37">
        <f t="shared" si="71"/>
        <v>63.2</v>
      </c>
      <c r="L60" s="38">
        <f t="shared" si="72"/>
        <v>1.3038404810405297</v>
      </c>
      <c r="M60" s="34">
        <f t="shared" si="8"/>
        <v>2.0630387358236229E-2</v>
      </c>
      <c r="N60" s="39">
        <f t="shared" si="20"/>
        <v>291</v>
      </c>
      <c r="O60" s="36">
        <f t="shared" si="9"/>
        <v>-2.0576131687243576E-3</v>
      </c>
      <c r="P60" s="37">
        <f t="shared" si="73"/>
        <v>291.60000000000002</v>
      </c>
      <c r="Q60" s="38">
        <f t="shared" si="74"/>
        <v>2.1908902300206647</v>
      </c>
      <c r="R60" s="40">
        <f t="shared" si="12"/>
        <v>7.5133409808664769E-3</v>
      </c>
    </row>
    <row r="61" spans="1:18" ht="17" thickBot="1" x14ac:dyDescent="0.25">
      <c r="A61" s="54" t="s">
        <v>49</v>
      </c>
      <c r="B61" s="53"/>
      <c r="C61" s="53" t="str">
        <f>LOOKUP(A61,'[1]Samples Info'!$A$4:$A$228,'[1]Samples Info'!$I$4:$I$228)</f>
        <v>PNG</v>
      </c>
      <c r="D61" s="46">
        <v>354</v>
      </c>
      <c r="E61" s="47">
        <f t="shared" si="1"/>
        <v>-2.2547914317925912E-3</v>
      </c>
      <c r="F61" s="48">
        <f t="shared" si="69"/>
        <v>354.8</v>
      </c>
      <c r="G61" s="55">
        <f t="shared" si="70"/>
        <v>2.3874672772626644</v>
      </c>
      <c r="H61" s="45">
        <f t="shared" si="4"/>
        <v>6.7290509505712071E-3</v>
      </c>
      <c r="I61" s="46">
        <v>65</v>
      </c>
      <c r="J61" s="47">
        <f t="shared" si="5"/>
        <v>2.8481012658227802E-2</v>
      </c>
      <c r="K61" s="48">
        <f t="shared" si="71"/>
        <v>63.2</v>
      </c>
      <c r="L61" s="55">
        <f t="shared" si="72"/>
        <v>1.3038404810405297</v>
      </c>
      <c r="M61" s="45">
        <f t="shared" si="8"/>
        <v>2.0630387358236229E-2</v>
      </c>
      <c r="N61" s="49">
        <f t="shared" si="20"/>
        <v>289</v>
      </c>
      <c r="O61" s="47">
        <f t="shared" si="9"/>
        <v>-8.9163237311386239E-3</v>
      </c>
      <c r="P61" s="48">
        <f t="shared" si="73"/>
        <v>291.60000000000002</v>
      </c>
      <c r="Q61" s="55">
        <f t="shared" si="74"/>
        <v>2.1908902300206647</v>
      </c>
      <c r="R61" s="50">
        <f t="shared" si="12"/>
        <v>7.5133409808664769E-3</v>
      </c>
    </row>
    <row r="62" spans="1:18" x14ac:dyDescent="0.2">
      <c r="A62" s="51" t="s">
        <v>58</v>
      </c>
      <c r="B62" s="51"/>
      <c r="C62" s="52" t="str">
        <f>LOOKUP(A62,'[1]Samples Info'!$A$4:$A$228,'[1]Samples Info'!$I$4:$I$228)</f>
        <v>ETH</v>
      </c>
      <c r="D62" s="24">
        <v>210</v>
      </c>
      <c r="E62" s="25">
        <f t="shared" si="1"/>
        <v>-4.7393364928909956E-3</v>
      </c>
      <c r="F62" s="26">
        <f>AVERAGE($D$62:$D$66)</f>
        <v>211</v>
      </c>
      <c r="G62" s="26">
        <f>_xlfn.STDEV.S($D$62:$D$66)</f>
        <v>2.3452078799117149</v>
      </c>
      <c r="H62" s="23">
        <f t="shared" si="4"/>
        <v>1.1114729288681112E-2</v>
      </c>
      <c r="I62" s="24">
        <v>0</v>
      </c>
      <c r="J62" s="25" t="e">
        <f t="shared" si="5"/>
        <v>#DIV/0!</v>
      </c>
      <c r="K62" s="26">
        <f>AVERAGE($I$62:$I$66)</f>
        <v>0</v>
      </c>
      <c r="L62" s="26">
        <f>_xlfn.STDEV.S($I$62:$I$66)</f>
        <v>0</v>
      </c>
      <c r="M62" s="23" t="e">
        <f t="shared" si="8"/>
        <v>#DIV/0!</v>
      </c>
      <c r="N62" s="27">
        <f t="shared" si="20"/>
        <v>210</v>
      </c>
      <c r="O62" s="25">
        <f t="shared" si="9"/>
        <v>-4.7393364928909956E-3</v>
      </c>
      <c r="P62" s="26">
        <f>AVERAGE($N$62:$N$66)</f>
        <v>211</v>
      </c>
      <c r="Q62" s="26">
        <f>_xlfn.STDEV.S($N$62:$N$66)</f>
        <v>2.3452078799117149</v>
      </c>
      <c r="R62" s="28">
        <f t="shared" si="12"/>
        <v>1.1114729288681112E-2</v>
      </c>
    </row>
    <row r="63" spans="1:18" x14ac:dyDescent="0.2">
      <c r="A63" s="53" t="s">
        <v>58</v>
      </c>
      <c r="B63" s="53"/>
      <c r="C63" s="53" t="str">
        <f>LOOKUP(A63,'[1]Samples Info'!$A$4:$A$228,'[1]Samples Info'!$I$4:$I$228)</f>
        <v>ETH</v>
      </c>
      <c r="D63" s="35">
        <v>209</v>
      </c>
      <c r="E63" s="36">
        <f t="shared" si="1"/>
        <v>-9.4786729857819912E-3</v>
      </c>
      <c r="F63" s="37">
        <f t="shared" ref="F63:F66" si="75">AVERAGE($D$62:$D$66)</f>
        <v>211</v>
      </c>
      <c r="G63" s="38">
        <f t="shared" ref="G63:G66" si="76">_xlfn.STDEV.S($D$62:$D$66)</f>
        <v>2.3452078799117149</v>
      </c>
      <c r="H63" s="34">
        <f t="shared" si="4"/>
        <v>1.1114729288681112E-2</v>
      </c>
      <c r="I63" s="35">
        <v>0</v>
      </c>
      <c r="J63" s="36" t="e">
        <f t="shared" si="5"/>
        <v>#DIV/0!</v>
      </c>
      <c r="K63" s="37">
        <f t="shared" ref="K63:K66" si="77">AVERAGE($I$62:$I$66)</f>
        <v>0</v>
      </c>
      <c r="L63" s="38">
        <f t="shared" ref="L63:L66" si="78">_xlfn.STDEV.S($I$62:$I$66)</f>
        <v>0</v>
      </c>
      <c r="M63" s="34" t="e">
        <f t="shared" si="8"/>
        <v>#DIV/0!</v>
      </c>
      <c r="N63" s="39">
        <f t="shared" si="20"/>
        <v>209</v>
      </c>
      <c r="O63" s="36">
        <f t="shared" si="9"/>
        <v>-9.4786729857819912E-3</v>
      </c>
      <c r="P63" s="37">
        <f t="shared" ref="P63:P66" si="79">AVERAGE($N$62:$N$66)</f>
        <v>211</v>
      </c>
      <c r="Q63" s="38">
        <f t="shared" ref="Q63:Q66" si="80">_xlfn.STDEV.S($N$62:$N$66)</f>
        <v>2.3452078799117149</v>
      </c>
      <c r="R63" s="40">
        <f t="shared" si="12"/>
        <v>1.1114729288681112E-2</v>
      </c>
    </row>
    <row r="64" spans="1:18" x14ac:dyDescent="0.2">
      <c r="A64" s="53" t="s">
        <v>58</v>
      </c>
      <c r="B64" s="53"/>
      <c r="C64" s="53" t="str">
        <f>LOOKUP(A64,'[1]Samples Info'!$A$4:$A$228,'[1]Samples Info'!$I$4:$I$228)</f>
        <v>ETH</v>
      </c>
      <c r="D64" s="35">
        <v>213</v>
      </c>
      <c r="E64" s="36">
        <f t="shared" si="1"/>
        <v>9.4786729857819912E-3</v>
      </c>
      <c r="F64" s="37">
        <f t="shared" si="75"/>
        <v>211</v>
      </c>
      <c r="G64" s="38">
        <f t="shared" si="76"/>
        <v>2.3452078799117149</v>
      </c>
      <c r="H64" s="34">
        <f t="shared" si="4"/>
        <v>1.1114729288681112E-2</v>
      </c>
      <c r="I64" s="35">
        <v>0</v>
      </c>
      <c r="J64" s="36" t="e">
        <f t="shared" si="5"/>
        <v>#DIV/0!</v>
      </c>
      <c r="K64" s="37">
        <f t="shared" si="77"/>
        <v>0</v>
      </c>
      <c r="L64" s="38">
        <f t="shared" si="78"/>
        <v>0</v>
      </c>
      <c r="M64" s="34" t="e">
        <f t="shared" si="8"/>
        <v>#DIV/0!</v>
      </c>
      <c r="N64" s="39">
        <f t="shared" si="20"/>
        <v>213</v>
      </c>
      <c r="O64" s="36">
        <f t="shared" si="9"/>
        <v>9.4786729857819912E-3</v>
      </c>
      <c r="P64" s="37">
        <f t="shared" si="79"/>
        <v>211</v>
      </c>
      <c r="Q64" s="38">
        <f t="shared" si="80"/>
        <v>2.3452078799117149</v>
      </c>
      <c r="R64" s="40">
        <f t="shared" si="12"/>
        <v>1.1114729288681112E-2</v>
      </c>
    </row>
    <row r="65" spans="1:18" x14ac:dyDescent="0.2">
      <c r="A65" s="53" t="s">
        <v>58</v>
      </c>
      <c r="B65" s="53"/>
      <c r="C65" s="53" t="str">
        <f>LOOKUP(A65,'[1]Samples Info'!$A$4:$A$228,'[1]Samples Info'!$I$4:$I$228)</f>
        <v>ETH</v>
      </c>
      <c r="D65" s="35">
        <v>214</v>
      </c>
      <c r="E65" s="36">
        <f t="shared" si="1"/>
        <v>1.4218009478672985E-2</v>
      </c>
      <c r="F65" s="37">
        <f t="shared" si="75"/>
        <v>211</v>
      </c>
      <c r="G65" s="38">
        <f t="shared" si="76"/>
        <v>2.3452078799117149</v>
      </c>
      <c r="H65" s="34">
        <f t="shared" si="4"/>
        <v>1.1114729288681112E-2</v>
      </c>
      <c r="I65" s="35">
        <v>0</v>
      </c>
      <c r="J65" s="36" t="e">
        <f t="shared" si="5"/>
        <v>#DIV/0!</v>
      </c>
      <c r="K65" s="37">
        <f t="shared" si="77"/>
        <v>0</v>
      </c>
      <c r="L65" s="38">
        <f t="shared" si="78"/>
        <v>0</v>
      </c>
      <c r="M65" s="34" t="e">
        <f t="shared" si="8"/>
        <v>#DIV/0!</v>
      </c>
      <c r="N65" s="39">
        <f t="shared" si="20"/>
        <v>214</v>
      </c>
      <c r="O65" s="36">
        <f t="shared" si="9"/>
        <v>1.4218009478672985E-2</v>
      </c>
      <c r="P65" s="37">
        <f t="shared" si="79"/>
        <v>211</v>
      </c>
      <c r="Q65" s="38">
        <f t="shared" si="80"/>
        <v>2.3452078799117149</v>
      </c>
      <c r="R65" s="40">
        <f t="shared" si="12"/>
        <v>1.1114729288681112E-2</v>
      </c>
    </row>
    <row r="66" spans="1:18" ht="17" thickBot="1" x14ac:dyDescent="0.25">
      <c r="A66" s="54" t="s">
        <v>58</v>
      </c>
      <c r="B66" s="53"/>
      <c r="C66" s="54" t="str">
        <f>LOOKUP(A66,'[1]Samples Info'!$A$4:$A$228,'[1]Samples Info'!$I$4:$I$228)</f>
        <v>ETH</v>
      </c>
      <c r="D66" s="46">
        <v>209</v>
      </c>
      <c r="E66" s="47">
        <f t="shared" si="1"/>
        <v>-9.4786729857819912E-3</v>
      </c>
      <c r="F66" s="48">
        <f t="shared" si="75"/>
        <v>211</v>
      </c>
      <c r="G66" s="55">
        <f t="shared" si="76"/>
        <v>2.3452078799117149</v>
      </c>
      <c r="H66" s="45">
        <f t="shared" si="4"/>
        <v>1.1114729288681112E-2</v>
      </c>
      <c r="I66" s="46">
        <v>0</v>
      </c>
      <c r="J66" s="47" t="e">
        <f t="shared" si="5"/>
        <v>#DIV/0!</v>
      </c>
      <c r="K66" s="48">
        <f t="shared" si="77"/>
        <v>0</v>
      </c>
      <c r="L66" s="55">
        <f t="shared" si="78"/>
        <v>0</v>
      </c>
      <c r="M66" s="45" t="e">
        <f t="shared" si="8"/>
        <v>#DIV/0!</v>
      </c>
      <c r="N66" s="49">
        <f t="shared" si="20"/>
        <v>209</v>
      </c>
      <c r="O66" s="47">
        <f t="shared" si="9"/>
        <v>-9.4786729857819912E-3</v>
      </c>
      <c r="P66" s="48">
        <f t="shared" si="79"/>
        <v>211</v>
      </c>
      <c r="Q66" s="55">
        <f t="shared" si="80"/>
        <v>2.3452078799117149</v>
      </c>
      <c r="R66" s="50">
        <f t="shared" si="12"/>
        <v>1.1114729288681112E-2</v>
      </c>
    </row>
    <row r="67" spans="1:18" x14ac:dyDescent="0.2">
      <c r="A67" s="51" t="s">
        <v>66</v>
      </c>
      <c r="B67" s="51"/>
      <c r="C67" s="53" t="str">
        <f>LOOKUP(A67,'[1]Samples Info'!$A$4:$A$228,'[1]Samples Info'!$I$4:$I$228)</f>
        <v>ETH</v>
      </c>
      <c r="D67" s="24">
        <v>441</v>
      </c>
      <c r="E67" s="25">
        <f t="shared" ref="E67:E130" si="81">(D67-F67)/F67</f>
        <v>7.3092736409319063E-3</v>
      </c>
      <c r="F67" s="26">
        <f>AVERAGE($D$67:$D$71)</f>
        <v>437.8</v>
      </c>
      <c r="G67" s="26">
        <f>_xlfn.STDEV.S($D$67:$D$71)</f>
        <v>5.4954526656136347</v>
      </c>
      <c r="H67" s="23">
        <f t="shared" ref="H67:H130" si="82">G67/F67</f>
        <v>1.2552427285549644E-2</v>
      </c>
      <c r="I67" s="24">
        <v>77</v>
      </c>
      <c r="J67" s="25">
        <f t="shared" ref="J67:J130" si="83">(I67-K67)/K67</f>
        <v>2.6041666666667038E-3</v>
      </c>
      <c r="K67" s="26">
        <f>AVERAGE($I$67:$I$71)</f>
        <v>76.8</v>
      </c>
      <c r="L67" s="26">
        <f>_xlfn.STDEV.S($I$67:$I$71)</f>
        <v>0.83666002653407556</v>
      </c>
      <c r="M67" s="23">
        <f t="shared" ref="M67:M130" si="84">L67/K67</f>
        <v>1.0894010762162443E-2</v>
      </c>
      <c r="N67" s="27">
        <f t="shared" si="20"/>
        <v>364</v>
      </c>
      <c r="O67" s="25">
        <f t="shared" ref="O67:O130" si="85">(N67-P67)/P67</f>
        <v>8.3102493074792248E-3</v>
      </c>
      <c r="P67" s="26">
        <f>AVERAGE($N$67:$N$71)</f>
        <v>361</v>
      </c>
      <c r="Q67" s="26">
        <f>_xlfn.STDEV.S($N$67:$N$71)</f>
        <v>5.0990195135927845</v>
      </c>
      <c r="R67" s="28">
        <f t="shared" si="12"/>
        <v>1.4124707793885829E-2</v>
      </c>
    </row>
    <row r="68" spans="1:18" x14ac:dyDescent="0.2">
      <c r="A68" s="53" t="s">
        <v>66</v>
      </c>
      <c r="B68" s="53"/>
      <c r="C68" s="53" t="str">
        <f>LOOKUP(A68,'[1]Samples Info'!$A$4:$A$228,'[1]Samples Info'!$I$4:$I$228)</f>
        <v>ETH</v>
      </c>
      <c r="D68" s="35">
        <v>440</v>
      </c>
      <c r="E68" s="36">
        <f t="shared" si="81"/>
        <v>5.0251256281406776E-3</v>
      </c>
      <c r="F68" s="37">
        <f t="shared" ref="F68:F71" si="86">AVERAGE($D$67:$D$71)</f>
        <v>437.8</v>
      </c>
      <c r="G68" s="38">
        <f t="shared" ref="G68:G71" si="87">_xlfn.STDEV.S($D$67:$D$71)</f>
        <v>5.4954526656136347</v>
      </c>
      <c r="H68" s="34">
        <f t="shared" si="82"/>
        <v>1.2552427285549644E-2</v>
      </c>
      <c r="I68" s="35">
        <v>77</v>
      </c>
      <c r="J68" s="36">
        <f t="shared" si="83"/>
        <v>2.6041666666667038E-3</v>
      </c>
      <c r="K68" s="37">
        <f t="shared" ref="K68:K71" si="88">AVERAGE($I$67:$I$71)</f>
        <v>76.8</v>
      </c>
      <c r="L68" s="38">
        <f t="shared" ref="L68:L71" si="89">_xlfn.STDEV.S($I$67:$I$71)</f>
        <v>0.83666002653407556</v>
      </c>
      <c r="M68" s="34">
        <f t="shared" si="84"/>
        <v>1.0894010762162443E-2</v>
      </c>
      <c r="N68" s="39">
        <f t="shared" si="20"/>
        <v>363</v>
      </c>
      <c r="O68" s="36">
        <f t="shared" si="85"/>
        <v>5.5401662049861496E-3</v>
      </c>
      <c r="P68" s="37">
        <f t="shared" ref="P68:P71" si="90">AVERAGE($N$67:$N$71)</f>
        <v>361</v>
      </c>
      <c r="Q68" s="38">
        <f t="shared" ref="Q68:Q71" si="91">_xlfn.STDEV.S($N$67:$N$71)</f>
        <v>5.0990195135927845</v>
      </c>
      <c r="R68" s="40">
        <f t="shared" si="12"/>
        <v>1.4124707793885829E-2</v>
      </c>
    </row>
    <row r="69" spans="1:18" x14ac:dyDescent="0.2">
      <c r="A69" s="53" t="s">
        <v>66</v>
      </c>
      <c r="B69" s="53"/>
      <c r="C69" s="53" t="str">
        <f>LOOKUP(A69,'[1]Samples Info'!$A$4:$A$228,'[1]Samples Info'!$I$4:$I$228)</f>
        <v>ETH</v>
      </c>
      <c r="D69" s="35">
        <v>440</v>
      </c>
      <c r="E69" s="36">
        <f t="shared" si="81"/>
        <v>5.0251256281406776E-3</v>
      </c>
      <c r="F69" s="37">
        <f t="shared" si="86"/>
        <v>437.8</v>
      </c>
      <c r="G69" s="38">
        <f t="shared" si="87"/>
        <v>5.4954526656136347</v>
      </c>
      <c r="H69" s="34">
        <f t="shared" si="82"/>
        <v>1.2552427285549644E-2</v>
      </c>
      <c r="I69" s="35">
        <v>78</v>
      </c>
      <c r="J69" s="36">
        <f t="shared" si="83"/>
        <v>1.5625000000000038E-2</v>
      </c>
      <c r="K69" s="37">
        <f t="shared" si="88"/>
        <v>76.8</v>
      </c>
      <c r="L69" s="38">
        <f t="shared" si="89"/>
        <v>0.83666002653407556</v>
      </c>
      <c r="M69" s="34">
        <f t="shared" si="84"/>
        <v>1.0894010762162443E-2</v>
      </c>
      <c r="N69" s="39">
        <f t="shared" si="20"/>
        <v>362</v>
      </c>
      <c r="O69" s="36">
        <f t="shared" si="85"/>
        <v>2.7700831024930748E-3</v>
      </c>
      <c r="P69" s="37">
        <f t="shared" si="90"/>
        <v>361</v>
      </c>
      <c r="Q69" s="38">
        <f t="shared" si="91"/>
        <v>5.0990195135927845</v>
      </c>
      <c r="R69" s="40">
        <f t="shared" ref="R69:R132" si="92">Q69/P69</f>
        <v>1.4124707793885829E-2</v>
      </c>
    </row>
    <row r="70" spans="1:18" x14ac:dyDescent="0.2">
      <c r="A70" s="53" t="s">
        <v>66</v>
      </c>
      <c r="B70" s="53"/>
      <c r="C70" s="53" t="str">
        <f>LOOKUP(A70,'[1]Samples Info'!$A$4:$A$228,'[1]Samples Info'!$I$4:$I$228)</f>
        <v>ETH</v>
      </c>
      <c r="D70" s="35">
        <v>428</v>
      </c>
      <c r="E70" s="36">
        <f t="shared" si="81"/>
        <v>-2.2384650525354068E-2</v>
      </c>
      <c r="F70" s="37">
        <f t="shared" si="86"/>
        <v>437.8</v>
      </c>
      <c r="G70" s="38">
        <f t="shared" si="87"/>
        <v>5.4954526656136347</v>
      </c>
      <c r="H70" s="34">
        <f t="shared" si="82"/>
        <v>1.2552427285549644E-2</v>
      </c>
      <c r="I70" s="35">
        <v>76</v>
      </c>
      <c r="J70" s="36">
        <f t="shared" si="83"/>
        <v>-1.041666666666663E-2</v>
      </c>
      <c r="K70" s="37">
        <f t="shared" si="88"/>
        <v>76.8</v>
      </c>
      <c r="L70" s="38">
        <f t="shared" si="89"/>
        <v>0.83666002653407556</v>
      </c>
      <c r="M70" s="34">
        <f t="shared" si="84"/>
        <v>1.0894010762162443E-2</v>
      </c>
      <c r="N70" s="39">
        <f t="shared" si="20"/>
        <v>352</v>
      </c>
      <c r="O70" s="36">
        <f t="shared" si="85"/>
        <v>-2.4930747922437674E-2</v>
      </c>
      <c r="P70" s="37">
        <f t="shared" si="90"/>
        <v>361</v>
      </c>
      <c r="Q70" s="38">
        <f t="shared" si="91"/>
        <v>5.0990195135927845</v>
      </c>
      <c r="R70" s="40">
        <f t="shared" si="92"/>
        <v>1.4124707793885829E-2</v>
      </c>
    </row>
    <row r="71" spans="1:18" ht="17" thickBot="1" x14ac:dyDescent="0.25">
      <c r="A71" s="54" t="s">
        <v>66</v>
      </c>
      <c r="B71" s="54"/>
      <c r="C71" s="54" t="str">
        <f>LOOKUP(A71,'[1]Samples Info'!$A$4:$A$228,'[1]Samples Info'!$I$4:$I$228)</f>
        <v>ETH</v>
      </c>
      <c r="D71" s="46">
        <v>440</v>
      </c>
      <c r="E71" s="47">
        <f t="shared" si="81"/>
        <v>5.0251256281406776E-3</v>
      </c>
      <c r="F71" s="48">
        <f t="shared" si="86"/>
        <v>437.8</v>
      </c>
      <c r="G71" s="55">
        <f t="shared" si="87"/>
        <v>5.4954526656136347</v>
      </c>
      <c r="H71" s="45">
        <f t="shared" si="82"/>
        <v>1.2552427285549644E-2</v>
      </c>
      <c r="I71" s="46">
        <v>76</v>
      </c>
      <c r="J71" s="47">
        <f t="shared" si="83"/>
        <v>-1.041666666666663E-2</v>
      </c>
      <c r="K71" s="48">
        <f t="shared" si="88"/>
        <v>76.8</v>
      </c>
      <c r="L71" s="55">
        <f t="shared" si="89"/>
        <v>0.83666002653407556</v>
      </c>
      <c r="M71" s="45">
        <f t="shared" si="84"/>
        <v>1.0894010762162443E-2</v>
      </c>
      <c r="N71" s="49">
        <f t="shared" si="20"/>
        <v>364</v>
      </c>
      <c r="O71" s="47">
        <f t="shared" si="85"/>
        <v>8.3102493074792248E-3</v>
      </c>
      <c r="P71" s="48">
        <f t="shared" si="90"/>
        <v>361</v>
      </c>
      <c r="Q71" s="55">
        <f t="shared" si="91"/>
        <v>5.0990195135927845</v>
      </c>
      <c r="R71" s="50">
        <f t="shared" si="92"/>
        <v>1.4124707793885829E-2</v>
      </c>
    </row>
    <row r="72" spans="1:18" x14ac:dyDescent="0.2">
      <c r="A72" s="51" t="s">
        <v>73</v>
      </c>
      <c r="B72" s="51"/>
      <c r="C72" s="53" t="str">
        <f>LOOKUP(A72,'[1]Samples Info'!$A$4:$A$228,'[1]Samples Info'!$I$4:$I$228)</f>
        <v>ETH</v>
      </c>
      <c r="D72" s="24">
        <v>342</v>
      </c>
      <c r="E72" s="25">
        <f t="shared" si="81"/>
        <v>-8.6956521739130436E-3</v>
      </c>
      <c r="F72" s="26">
        <f>AVERAGE($D$72:$D$76)</f>
        <v>345</v>
      </c>
      <c r="G72" s="26">
        <f>_xlfn.STDEV.S($D$72:$D$76)</f>
        <v>5.6124860801609122</v>
      </c>
      <c r="H72" s="23">
        <f t="shared" si="82"/>
        <v>1.626807559466931E-2</v>
      </c>
      <c r="I72" s="24">
        <v>62</v>
      </c>
      <c r="J72" s="25">
        <f t="shared" si="83"/>
        <v>-9.5846645367412362E-3</v>
      </c>
      <c r="K72" s="26">
        <f>AVERAGE($I$72:$I$76)</f>
        <v>62.6</v>
      </c>
      <c r="L72" s="26">
        <f>_xlfn.STDEV.S($I$72:$I$76)</f>
        <v>1.3416407864998738</v>
      </c>
      <c r="M72" s="23">
        <f t="shared" si="84"/>
        <v>2.1431961445684884E-2</v>
      </c>
      <c r="N72" s="27">
        <f t="shared" si="20"/>
        <v>280</v>
      </c>
      <c r="O72" s="25">
        <f t="shared" si="85"/>
        <v>-8.4985835694050185E-3</v>
      </c>
      <c r="P72" s="26">
        <f>AVERAGE($N$72:$N$76)</f>
        <v>282.39999999999998</v>
      </c>
      <c r="Q72" s="26">
        <f>_xlfn.STDEV.S($N$72:$N$76)</f>
        <v>4.6690470119715011</v>
      </c>
      <c r="R72" s="28">
        <f t="shared" si="92"/>
        <v>1.6533452591967073E-2</v>
      </c>
    </row>
    <row r="73" spans="1:18" x14ac:dyDescent="0.2">
      <c r="A73" s="53" t="s">
        <v>73</v>
      </c>
      <c r="B73" s="53"/>
      <c r="C73" s="53" t="str">
        <f>LOOKUP(A73,'[1]Samples Info'!$A$4:$A$228,'[1]Samples Info'!$I$4:$I$228)</f>
        <v>ETH</v>
      </c>
      <c r="D73" s="35">
        <v>345</v>
      </c>
      <c r="E73" s="36">
        <f t="shared" si="81"/>
        <v>0</v>
      </c>
      <c r="F73" s="37">
        <f t="shared" ref="F73:F76" si="93">AVERAGE($D$72:$D$76)</f>
        <v>345</v>
      </c>
      <c r="G73" s="38">
        <f t="shared" ref="G73:G76" si="94">_xlfn.STDEV.S($D$72:$D$76)</f>
        <v>5.6124860801609122</v>
      </c>
      <c r="H73" s="34">
        <f t="shared" si="82"/>
        <v>1.626807559466931E-2</v>
      </c>
      <c r="I73" s="35">
        <v>64</v>
      </c>
      <c r="J73" s="36">
        <f t="shared" si="83"/>
        <v>2.2364217252396144E-2</v>
      </c>
      <c r="K73" s="37">
        <f t="shared" ref="K73:K76" si="95">AVERAGE($I$72:$I$76)</f>
        <v>62.6</v>
      </c>
      <c r="L73" s="38">
        <f t="shared" ref="L73:L76" si="96">_xlfn.STDEV.S($I$72:$I$76)</f>
        <v>1.3416407864998738</v>
      </c>
      <c r="M73" s="34">
        <f t="shared" si="84"/>
        <v>2.1431961445684884E-2</v>
      </c>
      <c r="N73" s="39">
        <f t="shared" si="20"/>
        <v>281</v>
      </c>
      <c r="O73" s="36">
        <f t="shared" si="85"/>
        <v>-4.9575070821528946E-3</v>
      </c>
      <c r="P73" s="37">
        <f t="shared" ref="P73:P76" si="97">AVERAGE($N$72:$N$76)</f>
        <v>282.39999999999998</v>
      </c>
      <c r="Q73" s="38">
        <f t="shared" ref="Q73:Q76" si="98">_xlfn.STDEV.S($N$72:$N$76)</f>
        <v>4.6690470119715011</v>
      </c>
      <c r="R73" s="40">
        <f t="shared" si="92"/>
        <v>1.6533452591967073E-2</v>
      </c>
    </row>
    <row r="74" spans="1:18" x14ac:dyDescent="0.2">
      <c r="A74" s="53" t="s">
        <v>73</v>
      </c>
      <c r="B74" s="53"/>
      <c r="C74" s="53" t="str">
        <f>LOOKUP(A74,'[1]Samples Info'!$A$4:$A$228,'[1]Samples Info'!$I$4:$I$228)</f>
        <v>ETH</v>
      </c>
      <c r="D74" s="35">
        <v>347</v>
      </c>
      <c r="E74" s="36">
        <f t="shared" si="81"/>
        <v>5.7971014492753624E-3</v>
      </c>
      <c r="F74" s="37">
        <f t="shared" si="93"/>
        <v>345</v>
      </c>
      <c r="G74" s="38">
        <f t="shared" si="94"/>
        <v>5.6124860801609122</v>
      </c>
      <c r="H74" s="34">
        <f t="shared" si="82"/>
        <v>1.626807559466931E-2</v>
      </c>
      <c r="I74" s="35">
        <v>62</v>
      </c>
      <c r="J74" s="36">
        <f t="shared" si="83"/>
        <v>-9.5846645367412362E-3</v>
      </c>
      <c r="K74" s="37">
        <f t="shared" si="95"/>
        <v>62.6</v>
      </c>
      <c r="L74" s="38">
        <f t="shared" si="96"/>
        <v>1.3416407864998738</v>
      </c>
      <c r="M74" s="34">
        <f t="shared" si="84"/>
        <v>2.1431961445684884E-2</v>
      </c>
      <c r="N74" s="39">
        <f t="shared" si="20"/>
        <v>285</v>
      </c>
      <c r="O74" s="36">
        <f t="shared" si="85"/>
        <v>9.2067988668556051E-3</v>
      </c>
      <c r="P74" s="37">
        <f t="shared" si="97"/>
        <v>282.39999999999998</v>
      </c>
      <c r="Q74" s="38">
        <f t="shared" si="98"/>
        <v>4.6690470119715011</v>
      </c>
      <c r="R74" s="40">
        <f t="shared" si="92"/>
        <v>1.6533452591967073E-2</v>
      </c>
    </row>
    <row r="75" spans="1:18" x14ac:dyDescent="0.2">
      <c r="A75" s="53" t="s">
        <v>73</v>
      </c>
      <c r="B75" s="53"/>
      <c r="C75" s="53" t="str">
        <f>LOOKUP(A75,'[1]Samples Info'!$A$4:$A$228,'[1]Samples Info'!$I$4:$I$228)</f>
        <v>ETH</v>
      </c>
      <c r="D75" s="35">
        <v>353</v>
      </c>
      <c r="E75" s="36">
        <f t="shared" si="81"/>
        <v>2.318840579710145E-2</v>
      </c>
      <c r="F75" s="37">
        <f t="shared" si="93"/>
        <v>345</v>
      </c>
      <c r="G75" s="38">
        <f t="shared" si="94"/>
        <v>5.6124860801609122</v>
      </c>
      <c r="H75" s="34">
        <f t="shared" si="82"/>
        <v>1.626807559466931E-2</v>
      </c>
      <c r="I75" s="35">
        <v>64</v>
      </c>
      <c r="J75" s="36">
        <f t="shared" si="83"/>
        <v>2.2364217252396144E-2</v>
      </c>
      <c r="K75" s="37">
        <f t="shared" si="95"/>
        <v>62.6</v>
      </c>
      <c r="L75" s="38">
        <f t="shared" si="96"/>
        <v>1.3416407864998738</v>
      </c>
      <c r="M75" s="34">
        <f t="shared" si="84"/>
        <v>2.1431961445684884E-2</v>
      </c>
      <c r="N75" s="39">
        <f t="shared" si="20"/>
        <v>289</v>
      </c>
      <c r="O75" s="36">
        <f t="shared" si="85"/>
        <v>2.3371104815864106E-2</v>
      </c>
      <c r="P75" s="37">
        <f t="shared" si="97"/>
        <v>282.39999999999998</v>
      </c>
      <c r="Q75" s="38">
        <f t="shared" si="98"/>
        <v>4.6690470119715011</v>
      </c>
      <c r="R75" s="40">
        <f t="shared" si="92"/>
        <v>1.6533452591967073E-2</v>
      </c>
    </row>
    <row r="76" spans="1:18" ht="17" thickBot="1" x14ac:dyDescent="0.25">
      <c r="A76" s="54" t="s">
        <v>73</v>
      </c>
      <c r="B76" s="53"/>
      <c r="C76" s="53" t="str">
        <f>LOOKUP(A76,'[1]Samples Info'!$A$4:$A$228,'[1]Samples Info'!$I$4:$I$228)</f>
        <v>ETH</v>
      </c>
      <c r="D76" s="46">
        <v>338</v>
      </c>
      <c r="E76" s="47">
        <f t="shared" si="81"/>
        <v>-2.0289855072463767E-2</v>
      </c>
      <c r="F76" s="48">
        <f t="shared" si="93"/>
        <v>345</v>
      </c>
      <c r="G76" s="55">
        <f t="shared" si="94"/>
        <v>5.6124860801609122</v>
      </c>
      <c r="H76" s="45">
        <f t="shared" si="82"/>
        <v>1.626807559466931E-2</v>
      </c>
      <c r="I76" s="46">
        <v>61</v>
      </c>
      <c r="J76" s="47">
        <f t="shared" si="83"/>
        <v>-2.5559105431309927E-2</v>
      </c>
      <c r="K76" s="48">
        <f t="shared" si="95"/>
        <v>62.6</v>
      </c>
      <c r="L76" s="55">
        <f t="shared" si="96"/>
        <v>1.3416407864998738</v>
      </c>
      <c r="M76" s="45">
        <f t="shared" si="84"/>
        <v>2.1431961445684884E-2</v>
      </c>
      <c r="N76" s="49">
        <f t="shared" si="20"/>
        <v>277</v>
      </c>
      <c r="O76" s="47">
        <f t="shared" si="85"/>
        <v>-1.9121813031161394E-2</v>
      </c>
      <c r="P76" s="48">
        <f t="shared" si="97"/>
        <v>282.39999999999998</v>
      </c>
      <c r="Q76" s="55">
        <f t="shared" si="98"/>
        <v>4.6690470119715011</v>
      </c>
      <c r="R76" s="50">
        <f t="shared" si="92"/>
        <v>1.6533452591967073E-2</v>
      </c>
    </row>
    <row r="77" spans="1:18" x14ac:dyDescent="0.2">
      <c r="A77" s="51" t="s">
        <v>78</v>
      </c>
      <c r="B77" s="51" t="s">
        <v>177</v>
      </c>
      <c r="C77" s="52" t="str">
        <f>LOOKUP(A77,'[1]Samples Info'!$A$4:$A$228,'[1]Samples Info'!$I$4:$I$228)</f>
        <v>SLE</v>
      </c>
      <c r="D77" s="24">
        <v>390</v>
      </c>
      <c r="E77" s="25">
        <f t="shared" si="81"/>
        <v>-5.3398058252427182E-2</v>
      </c>
      <c r="F77" s="26">
        <f>AVERAGE($D$77:$D$81)</f>
        <v>412</v>
      </c>
      <c r="G77" s="26">
        <f>_xlfn.STDEV.S($D$77:$D$81)</f>
        <v>33.860005906674026</v>
      </c>
      <c r="H77" s="23">
        <f t="shared" si="82"/>
        <v>8.218448035600491E-2</v>
      </c>
      <c r="I77" s="24">
        <v>74</v>
      </c>
      <c r="J77" s="25">
        <f t="shared" si="83"/>
        <v>-3.3942558746736219E-2</v>
      </c>
      <c r="K77" s="26">
        <f>AVERAGE($I$77:$I$81)</f>
        <v>76.599999999999994</v>
      </c>
      <c r="L77" s="26">
        <f>_xlfn.STDEV.S($I$77:$I$81)</f>
        <v>4.7749345545253288</v>
      </c>
      <c r="M77" s="23">
        <f t="shared" si="84"/>
        <v>6.2335960241845026E-2</v>
      </c>
      <c r="N77" s="27">
        <f t="shared" si="20"/>
        <v>316</v>
      </c>
      <c r="O77" s="25">
        <f t="shared" si="85"/>
        <v>-5.7841383422778711E-2</v>
      </c>
      <c r="P77" s="26">
        <f>AVERAGE($N$77:$N$81)</f>
        <v>335.4</v>
      </c>
      <c r="Q77" s="26">
        <f>_xlfn.STDEV.S($N$77:$N$81)</f>
        <v>34.846807601271024</v>
      </c>
      <c r="R77" s="28">
        <f t="shared" si="92"/>
        <v>0.10389626595489275</v>
      </c>
    </row>
    <row r="78" spans="1:18" x14ac:dyDescent="0.2">
      <c r="A78" s="53" t="s">
        <v>78</v>
      </c>
      <c r="B78" s="53" t="s">
        <v>177</v>
      </c>
      <c r="C78" s="53" t="str">
        <f>LOOKUP(A78,'[1]Samples Info'!$A$4:$A$228,'[1]Samples Info'!$I$4:$I$228)</f>
        <v>SLE</v>
      </c>
      <c r="D78" s="35">
        <v>441</v>
      </c>
      <c r="E78" s="36">
        <f t="shared" si="81"/>
        <v>7.0388349514563103E-2</v>
      </c>
      <c r="F78" s="37">
        <f t="shared" ref="F78:F81" si="99">AVERAGE($D$77:$D$81)</f>
        <v>412</v>
      </c>
      <c r="G78" s="38">
        <f t="shared" ref="G78:G81" si="100">_xlfn.STDEV.S($D$77:$D$81)</f>
        <v>33.860005906674026</v>
      </c>
      <c r="H78" s="34">
        <f t="shared" si="82"/>
        <v>8.218448035600491E-2</v>
      </c>
      <c r="I78" s="35">
        <v>74</v>
      </c>
      <c r="J78" s="36">
        <f t="shared" si="83"/>
        <v>-3.3942558746736219E-2</v>
      </c>
      <c r="K78" s="37">
        <f t="shared" ref="K78:K81" si="101">AVERAGE($I$77:$I$81)</f>
        <v>76.599999999999994</v>
      </c>
      <c r="L78" s="38">
        <f t="shared" ref="L78:L81" si="102">_xlfn.STDEV.S($I$77:$I$81)</f>
        <v>4.7749345545253288</v>
      </c>
      <c r="M78" s="34">
        <f t="shared" si="84"/>
        <v>6.2335960241845026E-2</v>
      </c>
      <c r="N78" s="39">
        <f t="shared" si="20"/>
        <v>367</v>
      </c>
      <c r="O78" s="36">
        <f t="shared" si="85"/>
        <v>9.4215861657722194E-2</v>
      </c>
      <c r="P78" s="37">
        <f t="shared" ref="P78:P81" si="103">AVERAGE($N$77:$N$81)</f>
        <v>335.4</v>
      </c>
      <c r="Q78" s="38">
        <f t="shared" ref="Q78:Q81" si="104">_xlfn.STDEV.S($N$77:$N$81)</f>
        <v>34.846807601271024</v>
      </c>
      <c r="R78" s="40">
        <f t="shared" si="92"/>
        <v>0.10389626595489275</v>
      </c>
    </row>
    <row r="79" spans="1:18" x14ac:dyDescent="0.2">
      <c r="A79" s="53" t="s">
        <v>78</v>
      </c>
      <c r="B79" s="53" t="s">
        <v>177</v>
      </c>
      <c r="C79" s="53" t="str">
        <f>LOOKUP(A79,'[1]Samples Info'!$A$4:$A$228,'[1]Samples Info'!$I$4:$I$228)</f>
        <v>SLE</v>
      </c>
      <c r="D79" s="35">
        <v>455</v>
      </c>
      <c r="E79" s="36">
        <f t="shared" si="81"/>
        <v>0.10436893203883495</v>
      </c>
      <c r="F79" s="37">
        <f t="shared" si="99"/>
        <v>412</v>
      </c>
      <c r="G79" s="38">
        <f t="shared" si="100"/>
        <v>33.860005906674026</v>
      </c>
      <c r="H79" s="34">
        <f t="shared" si="82"/>
        <v>8.218448035600491E-2</v>
      </c>
      <c r="I79" s="35">
        <v>76</v>
      </c>
      <c r="J79" s="36">
        <f t="shared" si="83"/>
        <v>-7.8328981723236862E-3</v>
      </c>
      <c r="K79" s="37">
        <f t="shared" si="101"/>
        <v>76.599999999999994</v>
      </c>
      <c r="L79" s="38">
        <f t="shared" si="102"/>
        <v>4.7749345545253288</v>
      </c>
      <c r="M79" s="34">
        <f t="shared" si="84"/>
        <v>6.2335960241845026E-2</v>
      </c>
      <c r="N79" s="39">
        <f t="shared" si="20"/>
        <v>379</v>
      </c>
      <c r="O79" s="36">
        <f t="shared" si="85"/>
        <v>0.12999403697078124</v>
      </c>
      <c r="P79" s="37">
        <f t="shared" si="103"/>
        <v>335.4</v>
      </c>
      <c r="Q79" s="38">
        <f t="shared" si="104"/>
        <v>34.846807601271024</v>
      </c>
      <c r="R79" s="40">
        <f t="shared" si="92"/>
        <v>0.10389626595489275</v>
      </c>
    </row>
    <row r="80" spans="1:18" x14ac:dyDescent="0.2">
      <c r="A80" s="53" t="s">
        <v>78</v>
      </c>
      <c r="B80" s="53" t="s">
        <v>177</v>
      </c>
      <c r="C80" s="53" t="str">
        <f>LOOKUP(A80,'[1]Samples Info'!$A$4:$A$228,'[1]Samples Info'!$I$4:$I$228)</f>
        <v>SLE</v>
      </c>
      <c r="D80" s="35">
        <v>378</v>
      </c>
      <c r="E80" s="36">
        <f t="shared" si="81"/>
        <v>-8.2524271844660199E-2</v>
      </c>
      <c r="F80" s="37">
        <f t="shared" si="99"/>
        <v>412</v>
      </c>
      <c r="G80" s="38">
        <f t="shared" si="100"/>
        <v>33.860005906674026</v>
      </c>
      <c r="H80" s="34">
        <f t="shared" si="82"/>
        <v>8.218448035600491E-2</v>
      </c>
      <c r="I80" s="35">
        <v>74</v>
      </c>
      <c r="J80" s="36">
        <f t="shared" si="83"/>
        <v>-3.3942558746736219E-2</v>
      </c>
      <c r="K80" s="37">
        <f t="shared" si="101"/>
        <v>76.599999999999994</v>
      </c>
      <c r="L80" s="38">
        <f t="shared" si="102"/>
        <v>4.7749345545253288</v>
      </c>
      <c r="M80" s="34">
        <f t="shared" si="84"/>
        <v>6.2335960241845026E-2</v>
      </c>
      <c r="N80" s="39">
        <f t="shared" si="20"/>
        <v>304</v>
      </c>
      <c r="O80" s="36">
        <f t="shared" si="85"/>
        <v>-9.3619558735837743E-2</v>
      </c>
      <c r="P80" s="37">
        <f t="shared" si="103"/>
        <v>335.4</v>
      </c>
      <c r="Q80" s="38">
        <f t="shared" si="104"/>
        <v>34.846807601271024</v>
      </c>
      <c r="R80" s="40">
        <f t="shared" si="92"/>
        <v>0.10389626595489275</v>
      </c>
    </row>
    <row r="81" spans="1:18" ht="17" thickBot="1" x14ac:dyDescent="0.25">
      <c r="A81" s="54" t="s">
        <v>78</v>
      </c>
      <c r="B81" s="53" t="s">
        <v>177</v>
      </c>
      <c r="C81" s="54" t="str">
        <f>LOOKUP(A81,'[1]Samples Info'!$A$4:$A$228,'[1]Samples Info'!$I$4:$I$228)</f>
        <v>SLE</v>
      </c>
      <c r="D81" s="46">
        <v>396</v>
      </c>
      <c r="E81" s="47">
        <f t="shared" si="81"/>
        <v>-3.8834951456310676E-2</v>
      </c>
      <c r="F81" s="48">
        <f t="shared" si="99"/>
        <v>412</v>
      </c>
      <c r="G81" s="55">
        <f t="shared" si="100"/>
        <v>33.860005906674026</v>
      </c>
      <c r="H81" s="45">
        <f t="shared" si="82"/>
        <v>8.218448035600491E-2</v>
      </c>
      <c r="I81" s="46">
        <v>85</v>
      </c>
      <c r="J81" s="47">
        <f t="shared" si="83"/>
        <v>0.10966057441253271</v>
      </c>
      <c r="K81" s="48">
        <f t="shared" si="101"/>
        <v>76.599999999999994</v>
      </c>
      <c r="L81" s="55">
        <f t="shared" si="102"/>
        <v>4.7749345545253288</v>
      </c>
      <c r="M81" s="45">
        <f t="shared" si="84"/>
        <v>6.2335960241845026E-2</v>
      </c>
      <c r="N81" s="49">
        <f t="shared" ref="N81:N131" si="105">D81-I81</f>
        <v>311</v>
      </c>
      <c r="O81" s="47">
        <f t="shared" si="85"/>
        <v>-7.2748956469886633E-2</v>
      </c>
      <c r="P81" s="48">
        <f t="shared" si="103"/>
        <v>335.4</v>
      </c>
      <c r="Q81" s="55">
        <f t="shared" si="104"/>
        <v>34.846807601271024</v>
      </c>
      <c r="R81" s="50">
        <f t="shared" si="92"/>
        <v>0.10389626595489275</v>
      </c>
    </row>
    <row r="82" spans="1:18" x14ac:dyDescent="0.2">
      <c r="A82" s="51" t="s">
        <v>78</v>
      </c>
      <c r="B82" s="51" t="s">
        <v>178</v>
      </c>
      <c r="C82" s="53" t="str">
        <f>LOOKUP(A82,'[1]Samples Info'!$A$4:$A$228,'[1]Samples Info'!$I$4:$I$228)</f>
        <v>SLE</v>
      </c>
      <c r="D82" s="24">
        <v>469</v>
      </c>
      <c r="E82" s="25">
        <f t="shared" si="81"/>
        <v>5.2513464991023287E-2</v>
      </c>
      <c r="F82" s="26">
        <f>AVERAGE($D$82:$D$86)</f>
        <v>445.6</v>
      </c>
      <c r="G82" s="26">
        <f>_xlfn.STDEV.S($D$82:$D$86)</f>
        <v>46.779268912628382</v>
      </c>
      <c r="H82" s="23">
        <f t="shared" si="82"/>
        <v>0.10498040599781952</v>
      </c>
      <c r="I82" s="24">
        <v>80</v>
      </c>
      <c r="J82" s="25">
        <f t="shared" si="83"/>
        <v>1.0101010101010065E-2</v>
      </c>
      <c r="K82" s="26">
        <f>AVERAGE($I$82:$I$86)</f>
        <v>79.2</v>
      </c>
      <c r="L82" s="26">
        <f>_xlfn.STDEV.S($I$82:$I$86)</f>
        <v>1.9235384061671343</v>
      </c>
      <c r="M82" s="23">
        <f t="shared" si="84"/>
        <v>2.4287101087968867E-2</v>
      </c>
      <c r="N82" s="27">
        <f t="shared" si="105"/>
        <v>389</v>
      </c>
      <c r="O82" s="25">
        <f t="shared" si="85"/>
        <v>6.1681222707423648E-2</v>
      </c>
      <c r="P82" s="26">
        <f>AVERAGE($N$82:$N$86)</f>
        <v>366.4</v>
      </c>
      <c r="Q82" s="26">
        <f>_xlfn.STDEV.S($N$82:$N$86)</f>
        <v>46.01412826513166</v>
      </c>
      <c r="R82" s="28">
        <f t="shared" si="92"/>
        <v>0.12558441120396197</v>
      </c>
    </row>
    <row r="83" spans="1:18" x14ac:dyDescent="0.2">
      <c r="A83" s="53" t="s">
        <v>78</v>
      </c>
      <c r="B83" s="53" t="s">
        <v>178</v>
      </c>
      <c r="C83" s="53" t="str">
        <f>LOOKUP(A83,'[1]Samples Info'!$A$4:$A$228,'[1]Samples Info'!$I$4:$I$228)</f>
        <v>SLE</v>
      </c>
      <c r="D83" s="35">
        <v>504</v>
      </c>
      <c r="E83" s="36">
        <f t="shared" si="81"/>
        <v>0.13105924596050264</v>
      </c>
      <c r="F83" s="37">
        <f t="shared" ref="F83:F86" si="106">AVERAGE($D$82:$D$86)</f>
        <v>445.6</v>
      </c>
      <c r="G83" s="38">
        <f t="shared" ref="G83:G86" si="107">_xlfn.STDEV.S($D$82:$D$86)</f>
        <v>46.779268912628382</v>
      </c>
      <c r="H83" s="34">
        <f t="shared" si="82"/>
        <v>0.10498040599781952</v>
      </c>
      <c r="I83" s="35">
        <v>81</v>
      </c>
      <c r="J83" s="36">
        <f t="shared" si="83"/>
        <v>2.272727272727269E-2</v>
      </c>
      <c r="K83" s="37">
        <f t="shared" ref="K83:K86" si="108">AVERAGE($I$82:$I$86)</f>
        <v>79.2</v>
      </c>
      <c r="L83" s="38">
        <f t="shared" ref="L83:L86" si="109">_xlfn.STDEV.S($I$82:$I$86)</f>
        <v>1.9235384061671343</v>
      </c>
      <c r="M83" s="34">
        <f t="shared" si="84"/>
        <v>2.4287101087968867E-2</v>
      </c>
      <c r="N83" s="39">
        <f t="shared" si="105"/>
        <v>423</v>
      </c>
      <c r="O83" s="36">
        <f t="shared" si="85"/>
        <v>0.15447598253275116</v>
      </c>
      <c r="P83" s="37">
        <f t="shared" ref="P83:P86" si="110">AVERAGE($N$82:$N$86)</f>
        <v>366.4</v>
      </c>
      <c r="Q83" s="38">
        <f t="shared" ref="Q83:Q86" si="111">_xlfn.STDEV.S($N$82:$N$86)</f>
        <v>46.01412826513166</v>
      </c>
      <c r="R83" s="40">
        <f t="shared" si="92"/>
        <v>0.12558441120396197</v>
      </c>
    </row>
    <row r="84" spans="1:18" x14ac:dyDescent="0.2">
      <c r="A84" s="53" t="s">
        <v>78</v>
      </c>
      <c r="B84" s="53" t="s">
        <v>178</v>
      </c>
      <c r="C84" s="53" t="str">
        <f>LOOKUP(A84,'[1]Samples Info'!$A$4:$A$228,'[1]Samples Info'!$I$4:$I$228)</f>
        <v>SLE</v>
      </c>
      <c r="D84" s="35">
        <v>438</v>
      </c>
      <c r="E84" s="36">
        <f t="shared" si="81"/>
        <v>-1.7055655296229853E-2</v>
      </c>
      <c r="F84" s="37">
        <f t="shared" si="106"/>
        <v>445.6</v>
      </c>
      <c r="G84" s="38">
        <f t="shared" si="107"/>
        <v>46.779268912628382</v>
      </c>
      <c r="H84" s="34">
        <f t="shared" si="82"/>
        <v>0.10498040599781952</v>
      </c>
      <c r="I84" s="35">
        <v>80</v>
      </c>
      <c r="J84" s="36">
        <f t="shared" si="83"/>
        <v>1.0101010101010065E-2</v>
      </c>
      <c r="K84" s="37">
        <f t="shared" si="108"/>
        <v>79.2</v>
      </c>
      <c r="L84" s="38">
        <f t="shared" si="109"/>
        <v>1.9235384061671343</v>
      </c>
      <c r="M84" s="34">
        <f t="shared" si="84"/>
        <v>2.4287101087968867E-2</v>
      </c>
      <c r="N84" s="39">
        <f t="shared" si="105"/>
        <v>358</v>
      </c>
      <c r="O84" s="36">
        <f t="shared" si="85"/>
        <v>-2.2925764192139677E-2</v>
      </c>
      <c r="P84" s="37">
        <f t="shared" si="110"/>
        <v>366.4</v>
      </c>
      <c r="Q84" s="38">
        <f t="shared" si="111"/>
        <v>46.01412826513166</v>
      </c>
      <c r="R84" s="40">
        <f t="shared" si="92"/>
        <v>0.12558441120396197</v>
      </c>
    </row>
    <row r="85" spans="1:18" x14ac:dyDescent="0.2">
      <c r="A85" s="53" t="s">
        <v>78</v>
      </c>
      <c r="B85" s="53" t="s">
        <v>178</v>
      </c>
      <c r="C85" s="53" t="str">
        <f>LOOKUP(A85,'[1]Samples Info'!$A$4:$A$228,'[1]Samples Info'!$I$4:$I$228)</f>
        <v>SLE</v>
      </c>
      <c r="D85" s="35">
        <v>377</v>
      </c>
      <c r="E85" s="36">
        <f t="shared" si="81"/>
        <v>-0.15394973070017959</v>
      </c>
      <c r="F85" s="37">
        <f t="shared" si="106"/>
        <v>445.6</v>
      </c>
      <c r="G85" s="38">
        <f t="shared" si="107"/>
        <v>46.779268912628382</v>
      </c>
      <c r="H85" s="34">
        <f t="shared" si="82"/>
        <v>0.10498040599781952</v>
      </c>
      <c r="I85" s="35">
        <v>79</v>
      </c>
      <c r="J85" s="36">
        <f t="shared" si="83"/>
        <v>-2.525252525252561E-3</v>
      </c>
      <c r="K85" s="37">
        <f t="shared" si="108"/>
        <v>79.2</v>
      </c>
      <c r="L85" s="38">
        <f t="shared" si="109"/>
        <v>1.9235384061671343</v>
      </c>
      <c r="M85" s="34">
        <f t="shared" si="84"/>
        <v>2.4287101087968867E-2</v>
      </c>
      <c r="N85" s="39">
        <f t="shared" si="105"/>
        <v>298</v>
      </c>
      <c r="O85" s="36">
        <f t="shared" si="85"/>
        <v>-0.18668122270742354</v>
      </c>
      <c r="P85" s="37">
        <f t="shared" si="110"/>
        <v>366.4</v>
      </c>
      <c r="Q85" s="38">
        <f t="shared" si="111"/>
        <v>46.01412826513166</v>
      </c>
      <c r="R85" s="40">
        <f t="shared" si="92"/>
        <v>0.12558441120396197</v>
      </c>
    </row>
    <row r="86" spans="1:18" ht="17" thickBot="1" x14ac:dyDescent="0.25">
      <c r="A86" s="54" t="s">
        <v>78</v>
      </c>
      <c r="B86" s="53" t="s">
        <v>178</v>
      </c>
      <c r="C86" s="54" t="str">
        <f>LOOKUP(A86,'[1]Samples Info'!$A$4:$A$228,'[1]Samples Info'!$I$4:$I$228)</f>
        <v>SLE</v>
      </c>
      <c r="D86" s="46">
        <v>440</v>
      </c>
      <c r="E86" s="47">
        <f t="shared" si="81"/>
        <v>-1.2567324955116747E-2</v>
      </c>
      <c r="F86" s="48">
        <f t="shared" si="106"/>
        <v>445.6</v>
      </c>
      <c r="G86" s="55">
        <f t="shared" si="107"/>
        <v>46.779268912628382</v>
      </c>
      <c r="H86" s="45">
        <f t="shared" si="82"/>
        <v>0.10498040599781952</v>
      </c>
      <c r="I86" s="46">
        <v>76</v>
      </c>
      <c r="J86" s="47">
        <f t="shared" si="83"/>
        <v>-4.0404040404040435E-2</v>
      </c>
      <c r="K86" s="48">
        <f t="shared" si="108"/>
        <v>79.2</v>
      </c>
      <c r="L86" s="55">
        <f t="shared" si="109"/>
        <v>1.9235384061671343</v>
      </c>
      <c r="M86" s="45">
        <f t="shared" si="84"/>
        <v>2.4287101087968867E-2</v>
      </c>
      <c r="N86" s="49">
        <f t="shared" si="105"/>
        <v>364</v>
      </c>
      <c r="O86" s="47">
        <f t="shared" si="85"/>
        <v>-6.5502183406112918E-3</v>
      </c>
      <c r="P86" s="48">
        <f t="shared" si="110"/>
        <v>366.4</v>
      </c>
      <c r="Q86" s="55">
        <f t="shared" si="111"/>
        <v>46.01412826513166</v>
      </c>
      <c r="R86" s="50">
        <f t="shared" si="92"/>
        <v>0.12558441120396197</v>
      </c>
    </row>
    <row r="87" spans="1:18" x14ac:dyDescent="0.2">
      <c r="A87" s="51" t="s">
        <v>78</v>
      </c>
      <c r="B87" s="51" t="s">
        <v>179</v>
      </c>
      <c r="C87" s="53" t="str">
        <f>LOOKUP(A87,'[1]Samples Info'!$A$4:$A$228,'[1]Samples Info'!$I$4:$I$228)</f>
        <v>SLE</v>
      </c>
      <c r="D87" s="24">
        <v>394</v>
      </c>
      <c r="E87" s="25">
        <f t="shared" si="81"/>
        <v>-7.1630537229029165E-2</v>
      </c>
      <c r="F87" s="26">
        <f>AVERAGE($D$87:$D$91)</f>
        <v>424.4</v>
      </c>
      <c r="G87" s="26">
        <f>_xlfn.STDEV.S($D$87:$D$91)</f>
        <v>32.88312637204681</v>
      </c>
      <c r="H87" s="23">
        <f t="shared" si="82"/>
        <v>7.7481447624992483E-2</v>
      </c>
      <c r="I87" s="24">
        <v>73</v>
      </c>
      <c r="J87" s="25">
        <f t="shared" si="83"/>
        <v>-6.4102564102564097E-2</v>
      </c>
      <c r="K87" s="26">
        <f>AVERAGE($I$87:$I$91)</f>
        <v>78</v>
      </c>
      <c r="L87" s="26">
        <f>_xlfn.STDEV.S($I$87:$I$91)</f>
        <v>4.2426406871192848</v>
      </c>
      <c r="M87" s="23">
        <f t="shared" si="84"/>
        <v>5.4392829322042112E-2</v>
      </c>
      <c r="N87" s="27">
        <f t="shared" si="105"/>
        <v>321</v>
      </c>
      <c r="O87" s="25">
        <f t="shared" si="85"/>
        <v>-7.3325635103926035E-2</v>
      </c>
      <c r="P87" s="26">
        <f>AVERAGE($N$87:$N$91)</f>
        <v>346.4</v>
      </c>
      <c r="Q87" s="26">
        <f>_xlfn.STDEV.S($N$87:$N$91)</f>
        <v>29.03101789465881</v>
      </c>
      <c r="R87" s="28">
        <f t="shared" si="92"/>
        <v>8.3807788379500037E-2</v>
      </c>
    </row>
    <row r="88" spans="1:18" x14ac:dyDescent="0.2">
      <c r="A88" s="53" t="s">
        <v>78</v>
      </c>
      <c r="B88" s="53" t="s">
        <v>179</v>
      </c>
      <c r="C88" s="53" t="str">
        <f>LOOKUP(A88,'[1]Samples Info'!$A$4:$A$228,'[1]Samples Info'!$I$4:$I$228)</f>
        <v>SLE</v>
      </c>
      <c r="D88" s="35">
        <v>438</v>
      </c>
      <c r="E88" s="36">
        <f t="shared" si="81"/>
        <v>3.2045240339302603E-2</v>
      </c>
      <c r="F88" s="37">
        <f t="shared" ref="F88:F91" si="112">AVERAGE($D$87:$D$91)</f>
        <v>424.4</v>
      </c>
      <c r="G88" s="38">
        <f t="shared" ref="G88:G91" si="113">_xlfn.STDEV.S($D$87:$D$91)</f>
        <v>32.88312637204681</v>
      </c>
      <c r="H88" s="34">
        <f t="shared" si="82"/>
        <v>7.7481447624992483E-2</v>
      </c>
      <c r="I88" s="35">
        <v>79</v>
      </c>
      <c r="J88" s="36">
        <f t="shared" si="83"/>
        <v>1.282051282051282E-2</v>
      </c>
      <c r="K88" s="37">
        <f t="shared" ref="K88:K91" si="114">AVERAGE($I$87:$I$91)</f>
        <v>78</v>
      </c>
      <c r="L88" s="38">
        <f t="shared" ref="L88:L91" si="115">_xlfn.STDEV.S($I$87:$I$91)</f>
        <v>4.2426406871192848</v>
      </c>
      <c r="M88" s="34">
        <f t="shared" si="84"/>
        <v>5.4392829322042112E-2</v>
      </c>
      <c r="N88" s="39">
        <f t="shared" si="105"/>
        <v>359</v>
      </c>
      <c r="O88" s="36">
        <f t="shared" si="85"/>
        <v>3.6374133949191756E-2</v>
      </c>
      <c r="P88" s="37">
        <f t="shared" ref="P88:P91" si="116">AVERAGE($N$87:$N$91)</f>
        <v>346.4</v>
      </c>
      <c r="Q88" s="38">
        <f t="shared" ref="Q88:Q91" si="117">_xlfn.STDEV.S($N$87:$N$91)</f>
        <v>29.03101789465881</v>
      </c>
      <c r="R88" s="40">
        <f t="shared" si="92"/>
        <v>8.3807788379500037E-2</v>
      </c>
    </row>
    <row r="89" spans="1:18" x14ac:dyDescent="0.2">
      <c r="A89" s="53" t="s">
        <v>78</v>
      </c>
      <c r="B89" s="53" t="s">
        <v>179</v>
      </c>
      <c r="C89" s="53" t="str">
        <f>LOOKUP(A89,'[1]Samples Info'!$A$4:$A$228,'[1]Samples Info'!$I$4:$I$228)</f>
        <v>SLE</v>
      </c>
      <c r="D89" s="35">
        <v>385</v>
      </c>
      <c r="E89" s="36">
        <f t="shared" si="81"/>
        <v>-9.2836946277097029E-2</v>
      </c>
      <c r="F89" s="37">
        <f t="shared" si="112"/>
        <v>424.4</v>
      </c>
      <c r="G89" s="38">
        <f t="shared" si="113"/>
        <v>32.88312637204681</v>
      </c>
      <c r="H89" s="34">
        <f t="shared" si="82"/>
        <v>7.7481447624992483E-2</v>
      </c>
      <c r="I89" s="35">
        <v>75</v>
      </c>
      <c r="J89" s="36">
        <f t="shared" si="83"/>
        <v>-3.8461538461538464E-2</v>
      </c>
      <c r="K89" s="37">
        <f t="shared" si="114"/>
        <v>78</v>
      </c>
      <c r="L89" s="38">
        <f t="shared" si="115"/>
        <v>4.2426406871192848</v>
      </c>
      <c r="M89" s="34">
        <f t="shared" si="84"/>
        <v>5.4392829322042112E-2</v>
      </c>
      <c r="N89" s="39">
        <f t="shared" si="105"/>
        <v>310</v>
      </c>
      <c r="O89" s="36">
        <f t="shared" si="85"/>
        <v>-0.10508083140877593</v>
      </c>
      <c r="P89" s="37">
        <f t="shared" si="116"/>
        <v>346.4</v>
      </c>
      <c r="Q89" s="38">
        <f t="shared" si="117"/>
        <v>29.03101789465881</v>
      </c>
      <c r="R89" s="40">
        <f t="shared" si="92"/>
        <v>8.3807788379500037E-2</v>
      </c>
    </row>
    <row r="90" spans="1:18" x14ac:dyDescent="0.2">
      <c r="A90" s="53" t="s">
        <v>78</v>
      </c>
      <c r="B90" s="53" t="s">
        <v>179</v>
      </c>
      <c r="C90" s="53" t="str">
        <f>LOOKUP(A90,'[1]Samples Info'!$A$4:$A$228,'[1]Samples Info'!$I$4:$I$228)</f>
        <v>SLE</v>
      </c>
      <c r="D90" s="35">
        <v>446</v>
      </c>
      <c r="E90" s="36">
        <f t="shared" si="81"/>
        <v>5.0895381715362918E-2</v>
      </c>
      <c r="F90" s="37">
        <f t="shared" si="112"/>
        <v>424.4</v>
      </c>
      <c r="G90" s="38">
        <f t="shared" si="113"/>
        <v>32.88312637204681</v>
      </c>
      <c r="H90" s="34">
        <f t="shared" si="82"/>
        <v>7.7481447624992483E-2</v>
      </c>
      <c r="I90" s="35">
        <v>79</v>
      </c>
      <c r="J90" s="36">
        <f t="shared" si="83"/>
        <v>1.282051282051282E-2</v>
      </c>
      <c r="K90" s="37">
        <f t="shared" si="114"/>
        <v>78</v>
      </c>
      <c r="L90" s="38">
        <f t="shared" si="115"/>
        <v>4.2426406871192848</v>
      </c>
      <c r="M90" s="34">
        <f t="shared" si="84"/>
        <v>5.4392829322042112E-2</v>
      </c>
      <c r="N90" s="39">
        <f t="shared" si="105"/>
        <v>367</v>
      </c>
      <c r="O90" s="36">
        <f t="shared" si="85"/>
        <v>5.9468822170900763E-2</v>
      </c>
      <c r="P90" s="37">
        <f t="shared" si="116"/>
        <v>346.4</v>
      </c>
      <c r="Q90" s="38">
        <f t="shared" si="117"/>
        <v>29.03101789465881</v>
      </c>
      <c r="R90" s="40">
        <f t="shared" si="92"/>
        <v>8.3807788379500037E-2</v>
      </c>
    </row>
    <row r="91" spans="1:18" ht="17" thickBot="1" x14ac:dyDescent="0.25">
      <c r="A91" s="54" t="s">
        <v>78</v>
      </c>
      <c r="B91" s="53" t="s">
        <v>179</v>
      </c>
      <c r="C91" s="53" t="str">
        <f>LOOKUP(A91,'[1]Samples Info'!$A$4:$A$228,'[1]Samples Info'!$I$4:$I$228)</f>
        <v>SLE</v>
      </c>
      <c r="D91" s="46">
        <v>459</v>
      </c>
      <c r="E91" s="47">
        <f t="shared" si="81"/>
        <v>8.1526861451460944E-2</v>
      </c>
      <c r="F91" s="48">
        <f t="shared" si="112"/>
        <v>424.4</v>
      </c>
      <c r="G91" s="55">
        <f t="shared" si="113"/>
        <v>32.88312637204681</v>
      </c>
      <c r="H91" s="45">
        <f t="shared" si="82"/>
        <v>7.7481447624992483E-2</v>
      </c>
      <c r="I91" s="46">
        <v>84</v>
      </c>
      <c r="J91" s="47">
        <f t="shared" si="83"/>
        <v>7.6923076923076927E-2</v>
      </c>
      <c r="K91" s="48">
        <f t="shared" si="114"/>
        <v>78</v>
      </c>
      <c r="L91" s="55">
        <f t="shared" si="115"/>
        <v>4.2426406871192848</v>
      </c>
      <c r="M91" s="45">
        <f t="shared" si="84"/>
        <v>5.4392829322042112E-2</v>
      </c>
      <c r="N91" s="49">
        <f t="shared" si="105"/>
        <v>375</v>
      </c>
      <c r="O91" s="47">
        <f t="shared" si="85"/>
        <v>8.2563510392609771E-2</v>
      </c>
      <c r="P91" s="48">
        <f t="shared" si="116"/>
        <v>346.4</v>
      </c>
      <c r="Q91" s="55">
        <f t="shared" si="117"/>
        <v>29.03101789465881</v>
      </c>
      <c r="R91" s="50">
        <f t="shared" si="92"/>
        <v>8.3807788379500037E-2</v>
      </c>
    </row>
    <row r="92" spans="1:18" x14ac:dyDescent="0.2">
      <c r="A92" s="51" t="s">
        <v>88</v>
      </c>
      <c r="B92" s="51" t="s">
        <v>177</v>
      </c>
      <c r="C92" s="52" t="str">
        <f>LOOKUP(A92,'[1]Samples Info'!$A$4:$A$228,'[1]Samples Info'!$I$4:$I$228)</f>
        <v>SLE</v>
      </c>
      <c r="D92" s="24">
        <v>309</v>
      </c>
      <c r="E92" s="25">
        <f t="shared" si="81"/>
        <v>6.5517241379310351E-2</v>
      </c>
      <c r="F92" s="26">
        <f>AVERAGE($D$92:$D$96)</f>
        <v>290</v>
      </c>
      <c r="G92" s="26">
        <f>_xlfn.STDEV.S($D$92:$D$96)</f>
        <v>10.770329614269007</v>
      </c>
      <c r="H92" s="23">
        <f t="shared" si="82"/>
        <v>3.7139067635410368E-2</v>
      </c>
      <c r="I92" s="24">
        <v>61</v>
      </c>
      <c r="J92" s="25">
        <f t="shared" si="83"/>
        <v>-1.929260450160776E-2</v>
      </c>
      <c r="K92" s="26">
        <f>AVERAGE($I$92:$I$96)</f>
        <v>62.2</v>
      </c>
      <c r="L92" s="26">
        <f>_xlfn.STDEV.S($I$92:$I$96)</f>
        <v>1.3038404810405297</v>
      </c>
      <c r="M92" s="23">
        <f t="shared" si="84"/>
        <v>2.0962065611584077E-2</v>
      </c>
      <c r="N92" s="27">
        <f t="shared" si="105"/>
        <v>248</v>
      </c>
      <c r="O92" s="25">
        <f t="shared" si="85"/>
        <v>8.8674275680421369E-2</v>
      </c>
      <c r="P92" s="26">
        <f>AVERAGE($N$92:$N$96)</f>
        <v>227.8</v>
      </c>
      <c r="Q92" s="26">
        <f>_xlfn.STDEV.S($N$92:$N$96)</f>
        <v>11.649034294738771</v>
      </c>
      <c r="R92" s="28">
        <f t="shared" si="92"/>
        <v>5.1137112795165807E-2</v>
      </c>
    </row>
    <row r="93" spans="1:18" x14ac:dyDescent="0.2">
      <c r="A93" s="53" t="s">
        <v>88</v>
      </c>
      <c r="B93" s="53" t="s">
        <v>177</v>
      </c>
      <c r="C93" s="53" t="str">
        <f>LOOKUP(A93,'[1]Samples Info'!$A$4:$A$228,'[1]Samples Info'!$I$4:$I$228)</f>
        <v>SLE</v>
      </c>
      <c r="D93" s="35">
        <v>287</v>
      </c>
      <c r="E93" s="36">
        <f t="shared" si="81"/>
        <v>-1.0344827586206896E-2</v>
      </c>
      <c r="F93" s="37">
        <f t="shared" ref="F93:F96" si="118">AVERAGE($D$92:$D$96)</f>
        <v>290</v>
      </c>
      <c r="G93" s="38">
        <f t="shared" ref="G93:G96" si="119">_xlfn.STDEV.S($D$92:$D$96)</f>
        <v>10.770329614269007</v>
      </c>
      <c r="H93" s="34">
        <f t="shared" si="82"/>
        <v>3.7139067635410368E-2</v>
      </c>
      <c r="I93" s="35">
        <v>61</v>
      </c>
      <c r="J93" s="36">
        <f t="shared" si="83"/>
        <v>-1.929260450160776E-2</v>
      </c>
      <c r="K93" s="37">
        <f t="shared" ref="K93:K96" si="120">AVERAGE($I$92:$I$96)</f>
        <v>62.2</v>
      </c>
      <c r="L93" s="38">
        <f t="shared" ref="L93:L96" si="121">_xlfn.STDEV.S($I$92:$I$96)</f>
        <v>1.3038404810405297</v>
      </c>
      <c r="M93" s="34">
        <f t="shared" si="84"/>
        <v>2.0962065611584077E-2</v>
      </c>
      <c r="N93" s="39">
        <f t="shared" si="105"/>
        <v>226</v>
      </c>
      <c r="O93" s="36">
        <f t="shared" si="85"/>
        <v>-7.9016681299385917E-3</v>
      </c>
      <c r="P93" s="37">
        <f t="shared" ref="P93:P96" si="122">AVERAGE($N$92:$N$96)</f>
        <v>227.8</v>
      </c>
      <c r="Q93" s="38">
        <f t="shared" ref="Q93:Q96" si="123">_xlfn.STDEV.S($N$92:$N$96)</f>
        <v>11.649034294738771</v>
      </c>
      <c r="R93" s="40">
        <f t="shared" si="92"/>
        <v>5.1137112795165807E-2</v>
      </c>
    </row>
    <row r="94" spans="1:18" x14ac:dyDescent="0.2">
      <c r="A94" s="53" t="s">
        <v>88</v>
      </c>
      <c r="B94" s="53" t="s">
        <v>177</v>
      </c>
      <c r="C94" s="53" t="str">
        <f>LOOKUP(A94,'[1]Samples Info'!$A$4:$A$228,'[1]Samples Info'!$I$4:$I$228)</f>
        <v>SLE</v>
      </c>
      <c r="D94" s="35">
        <v>284</v>
      </c>
      <c r="E94" s="36">
        <f t="shared" si="81"/>
        <v>-2.0689655172413793E-2</v>
      </c>
      <c r="F94" s="37">
        <f t="shared" si="118"/>
        <v>290</v>
      </c>
      <c r="G94" s="38">
        <f t="shared" si="119"/>
        <v>10.770329614269007</v>
      </c>
      <c r="H94" s="34">
        <f t="shared" si="82"/>
        <v>3.7139067635410368E-2</v>
      </c>
      <c r="I94" s="35">
        <v>63</v>
      </c>
      <c r="J94" s="36">
        <f t="shared" si="83"/>
        <v>1.2861736334405098E-2</v>
      </c>
      <c r="K94" s="37">
        <f t="shared" si="120"/>
        <v>62.2</v>
      </c>
      <c r="L94" s="38">
        <f t="shared" si="121"/>
        <v>1.3038404810405297</v>
      </c>
      <c r="M94" s="34">
        <f t="shared" si="84"/>
        <v>2.0962065611584077E-2</v>
      </c>
      <c r="N94" s="39">
        <f t="shared" si="105"/>
        <v>221</v>
      </c>
      <c r="O94" s="36">
        <f t="shared" si="85"/>
        <v>-2.9850746268656764E-2</v>
      </c>
      <c r="P94" s="37">
        <f t="shared" si="122"/>
        <v>227.8</v>
      </c>
      <c r="Q94" s="38">
        <f t="shared" si="123"/>
        <v>11.649034294738771</v>
      </c>
      <c r="R94" s="40">
        <f t="shared" si="92"/>
        <v>5.1137112795165807E-2</v>
      </c>
    </row>
    <row r="95" spans="1:18" x14ac:dyDescent="0.2">
      <c r="A95" s="53" t="s">
        <v>88</v>
      </c>
      <c r="B95" s="53" t="s">
        <v>177</v>
      </c>
      <c r="C95" s="53" t="str">
        <f>LOOKUP(A95,'[1]Samples Info'!$A$4:$A$228,'[1]Samples Info'!$I$4:$I$228)</f>
        <v>SLE</v>
      </c>
      <c r="D95" s="35">
        <v>287</v>
      </c>
      <c r="E95" s="36">
        <f t="shared" si="81"/>
        <v>-1.0344827586206896E-2</v>
      </c>
      <c r="F95" s="37">
        <f t="shared" si="118"/>
        <v>290</v>
      </c>
      <c r="G95" s="38">
        <f t="shared" si="119"/>
        <v>10.770329614269007</v>
      </c>
      <c r="H95" s="34">
        <f t="shared" si="82"/>
        <v>3.7139067635410368E-2</v>
      </c>
      <c r="I95" s="35">
        <v>62</v>
      </c>
      <c r="J95" s="36">
        <f t="shared" si="83"/>
        <v>-3.2154340836013317E-3</v>
      </c>
      <c r="K95" s="37">
        <f t="shared" si="120"/>
        <v>62.2</v>
      </c>
      <c r="L95" s="38">
        <f t="shared" si="121"/>
        <v>1.3038404810405297</v>
      </c>
      <c r="M95" s="34">
        <f t="shared" si="84"/>
        <v>2.0962065611584077E-2</v>
      </c>
      <c r="N95" s="39">
        <f t="shared" si="105"/>
        <v>225</v>
      </c>
      <c r="O95" s="36">
        <f t="shared" si="85"/>
        <v>-1.2291483757682227E-2</v>
      </c>
      <c r="P95" s="37">
        <f t="shared" si="122"/>
        <v>227.8</v>
      </c>
      <c r="Q95" s="38">
        <f t="shared" si="123"/>
        <v>11.649034294738771</v>
      </c>
      <c r="R95" s="40">
        <f t="shared" si="92"/>
        <v>5.1137112795165807E-2</v>
      </c>
    </row>
    <row r="96" spans="1:18" ht="17" thickBot="1" x14ac:dyDescent="0.25">
      <c r="A96" s="54" t="s">
        <v>88</v>
      </c>
      <c r="B96" s="53" t="s">
        <v>177</v>
      </c>
      <c r="C96" s="54" t="str">
        <f>LOOKUP(A96,'[1]Samples Info'!$A$4:$A$228,'[1]Samples Info'!$I$4:$I$228)</f>
        <v>SLE</v>
      </c>
      <c r="D96" s="46">
        <v>283</v>
      </c>
      <c r="E96" s="47">
        <f t="shared" si="81"/>
        <v>-2.4137931034482758E-2</v>
      </c>
      <c r="F96" s="48">
        <f t="shared" si="118"/>
        <v>290</v>
      </c>
      <c r="G96" s="55">
        <f t="shared" si="119"/>
        <v>10.770329614269007</v>
      </c>
      <c r="H96" s="45">
        <f t="shared" si="82"/>
        <v>3.7139067635410368E-2</v>
      </c>
      <c r="I96" s="46">
        <v>64</v>
      </c>
      <c r="J96" s="47">
        <f t="shared" si="83"/>
        <v>2.8938906752411529E-2</v>
      </c>
      <c r="K96" s="48">
        <f t="shared" si="120"/>
        <v>62.2</v>
      </c>
      <c r="L96" s="55">
        <f t="shared" si="121"/>
        <v>1.3038404810405297</v>
      </c>
      <c r="M96" s="45">
        <f t="shared" si="84"/>
        <v>2.0962065611584077E-2</v>
      </c>
      <c r="N96" s="49">
        <f t="shared" si="105"/>
        <v>219</v>
      </c>
      <c r="O96" s="47">
        <f t="shared" si="85"/>
        <v>-3.8630377524144034E-2</v>
      </c>
      <c r="P96" s="48">
        <f t="shared" si="122"/>
        <v>227.8</v>
      </c>
      <c r="Q96" s="55">
        <f t="shared" si="123"/>
        <v>11.649034294738771</v>
      </c>
      <c r="R96" s="50">
        <f t="shared" si="92"/>
        <v>5.1137112795165807E-2</v>
      </c>
    </row>
    <row r="97" spans="1:18" x14ac:dyDescent="0.2">
      <c r="A97" s="51" t="s">
        <v>88</v>
      </c>
      <c r="B97" s="51" t="s">
        <v>178</v>
      </c>
      <c r="C97" s="52" t="str">
        <f>LOOKUP(A97,'[1]Samples Info'!$A$4:$A$228,'[1]Samples Info'!$I$4:$I$228)</f>
        <v>SLE</v>
      </c>
      <c r="D97" s="24">
        <v>292</v>
      </c>
      <c r="E97" s="25">
        <f t="shared" si="81"/>
        <v>-5.449591280654028E-3</v>
      </c>
      <c r="F97" s="26">
        <f>AVERAGE($D$97:$D$101)</f>
        <v>293.60000000000002</v>
      </c>
      <c r="G97" s="26">
        <f>_xlfn.STDEV.S($D$97:$D$101)</f>
        <v>13.126309458488322</v>
      </c>
      <c r="H97" s="23">
        <f t="shared" si="82"/>
        <v>4.470813848258965E-2</v>
      </c>
      <c r="I97" s="24">
        <v>63</v>
      </c>
      <c r="J97" s="25">
        <f t="shared" si="83"/>
        <v>-4.8338368580060465E-2</v>
      </c>
      <c r="K97" s="26">
        <f>AVERAGE($I$97:$I$101)</f>
        <v>66.2</v>
      </c>
      <c r="L97" s="26">
        <f>_xlfn.STDEV.S($I$97:$I$101)</f>
        <v>3.4205262752974139</v>
      </c>
      <c r="M97" s="23">
        <f t="shared" si="84"/>
        <v>5.1669581197846128E-2</v>
      </c>
      <c r="N97" s="27">
        <f t="shared" si="105"/>
        <v>229</v>
      </c>
      <c r="O97" s="25">
        <f t="shared" si="85"/>
        <v>7.0360598065083305E-3</v>
      </c>
      <c r="P97" s="26">
        <f>AVERAGE($N$97:$N$101)</f>
        <v>227.4</v>
      </c>
      <c r="Q97" s="26">
        <f>_xlfn.STDEV.S($N$97:$N$101)</f>
        <v>10.334408546211051</v>
      </c>
      <c r="R97" s="28">
        <f t="shared" si="92"/>
        <v>4.5445947872520015E-2</v>
      </c>
    </row>
    <row r="98" spans="1:18" x14ac:dyDescent="0.2">
      <c r="A98" s="53" t="s">
        <v>88</v>
      </c>
      <c r="B98" s="53" t="s">
        <v>178</v>
      </c>
      <c r="C98" s="53" t="str">
        <f>LOOKUP(A98,'[1]Samples Info'!$A$4:$A$228,'[1]Samples Info'!$I$4:$I$228)</f>
        <v>SLE</v>
      </c>
      <c r="D98" s="35">
        <v>282</v>
      </c>
      <c r="E98" s="36">
        <f t="shared" si="81"/>
        <v>-3.9509536784741221E-2</v>
      </c>
      <c r="F98" s="37">
        <f t="shared" ref="F98:F101" si="124">AVERAGE($D$97:$D$101)</f>
        <v>293.60000000000002</v>
      </c>
      <c r="G98" s="38">
        <f t="shared" ref="G98:G101" si="125">_xlfn.STDEV.S($D$97:$D$101)</f>
        <v>13.126309458488322</v>
      </c>
      <c r="H98" s="34">
        <f t="shared" si="82"/>
        <v>4.470813848258965E-2</v>
      </c>
      <c r="I98" s="35">
        <v>65</v>
      </c>
      <c r="J98" s="36">
        <f t="shared" si="83"/>
        <v>-1.8126888217522702E-2</v>
      </c>
      <c r="K98" s="37">
        <f t="shared" ref="K98:K101" si="126">AVERAGE($I$97:$I$101)</f>
        <v>66.2</v>
      </c>
      <c r="L98" s="38">
        <f t="shared" ref="L98:L101" si="127">_xlfn.STDEV.S($I$97:$I$101)</f>
        <v>3.4205262752974139</v>
      </c>
      <c r="M98" s="34">
        <f t="shared" si="84"/>
        <v>5.1669581197846128E-2</v>
      </c>
      <c r="N98" s="39">
        <f t="shared" si="105"/>
        <v>217</v>
      </c>
      <c r="O98" s="36">
        <f t="shared" si="85"/>
        <v>-4.5734388742304337E-2</v>
      </c>
      <c r="P98" s="37">
        <f t="shared" ref="P98:P101" si="128">AVERAGE($N$97:$N$101)</f>
        <v>227.4</v>
      </c>
      <c r="Q98" s="38">
        <f t="shared" ref="Q98:Q101" si="129">_xlfn.STDEV.S($N$97:$N$101)</f>
        <v>10.334408546211051</v>
      </c>
      <c r="R98" s="40">
        <f t="shared" si="92"/>
        <v>4.5445947872520015E-2</v>
      </c>
    </row>
    <row r="99" spans="1:18" x14ac:dyDescent="0.2">
      <c r="A99" s="53" t="s">
        <v>88</v>
      </c>
      <c r="B99" s="53" t="s">
        <v>178</v>
      </c>
      <c r="C99" s="53" t="str">
        <f>LOOKUP(A99,'[1]Samples Info'!$A$4:$A$228,'[1]Samples Info'!$I$4:$I$228)</f>
        <v>SLE</v>
      </c>
      <c r="D99" s="35">
        <v>315</v>
      </c>
      <c r="E99" s="36">
        <f t="shared" si="81"/>
        <v>7.2888283378746505E-2</v>
      </c>
      <c r="F99" s="37">
        <f t="shared" si="124"/>
        <v>293.60000000000002</v>
      </c>
      <c r="G99" s="38">
        <f t="shared" si="125"/>
        <v>13.126309458488322</v>
      </c>
      <c r="H99" s="34">
        <f t="shared" si="82"/>
        <v>4.470813848258965E-2</v>
      </c>
      <c r="I99" s="35">
        <v>72</v>
      </c>
      <c r="J99" s="36">
        <f t="shared" si="83"/>
        <v>8.7613293051359467E-2</v>
      </c>
      <c r="K99" s="37">
        <f t="shared" si="126"/>
        <v>66.2</v>
      </c>
      <c r="L99" s="38">
        <f t="shared" si="127"/>
        <v>3.4205262752974139</v>
      </c>
      <c r="M99" s="34">
        <f t="shared" si="84"/>
        <v>5.1669581197846128E-2</v>
      </c>
      <c r="N99" s="39">
        <f t="shared" si="105"/>
        <v>243</v>
      </c>
      <c r="O99" s="36">
        <f t="shared" si="85"/>
        <v>6.8601583113456432E-2</v>
      </c>
      <c r="P99" s="37">
        <f t="shared" si="128"/>
        <v>227.4</v>
      </c>
      <c r="Q99" s="38">
        <f t="shared" si="129"/>
        <v>10.334408546211051</v>
      </c>
      <c r="R99" s="40">
        <f t="shared" si="92"/>
        <v>4.5445947872520015E-2</v>
      </c>
    </row>
    <row r="100" spans="1:18" x14ac:dyDescent="0.2">
      <c r="A100" s="53" t="s">
        <v>88</v>
      </c>
      <c r="B100" s="53" t="s">
        <v>178</v>
      </c>
      <c r="C100" s="53" t="str">
        <f>LOOKUP(A100,'[1]Samples Info'!$A$4:$A$228,'[1]Samples Info'!$I$4:$I$228)</f>
        <v>SLE</v>
      </c>
      <c r="D100" s="35">
        <v>284</v>
      </c>
      <c r="E100" s="36">
        <f t="shared" si="81"/>
        <v>-3.2697547683923779E-2</v>
      </c>
      <c r="F100" s="37">
        <f t="shared" si="124"/>
        <v>293.60000000000002</v>
      </c>
      <c r="G100" s="38">
        <f t="shared" si="125"/>
        <v>13.126309458488322</v>
      </c>
      <c r="H100" s="34">
        <f t="shared" si="82"/>
        <v>4.470813848258965E-2</v>
      </c>
      <c r="I100" s="35">
        <v>65</v>
      </c>
      <c r="J100" s="36">
        <f t="shared" si="83"/>
        <v>-1.8126888217522702E-2</v>
      </c>
      <c r="K100" s="37">
        <f t="shared" si="126"/>
        <v>66.2</v>
      </c>
      <c r="L100" s="38">
        <f t="shared" si="127"/>
        <v>3.4205262752974139</v>
      </c>
      <c r="M100" s="34">
        <f t="shared" si="84"/>
        <v>5.1669581197846128E-2</v>
      </c>
      <c r="N100" s="39">
        <f t="shared" si="105"/>
        <v>219</v>
      </c>
      <c r="O100" s="36">
        <f t="shared" si="85"/>
        <v>-3.6939313984168887E-2</v>
      </c>
      <c r="P100" s="37">
        <f t="shared" si="128"/>
        <v>227.4</v>
      </c>
      <c r="Q100" s="38">
        <f t="shared" si="129"/>
        <v>10.334408546211051</v>
      </c>
      <c r="R100" s="40">
        <f t="shared" si="92"/>
        <v>4.5445947872520015E-2</v>
      </c>
    </row>
    <row r="101" spans="1:18" ht="17" thickBot="1" x14ac:dyDescent="0.25">
      <c r="A101" s="54" t="s">
        <v>88</v>
      </c>
      <c r="B101" s="54" t="s">
        <v>178</v>
      </c>
      <c r="C101" s="54" t="str">
        <f>LOOKUP(A101,'[1]Samples Info'!$A$4:$A$228,'[1]Samples Info'!$I$4:$I$228)</f>
        <v>SLE</v>
      </c>
      <c r="D101" s="46">
        <v>295</v>
      </c>
      <c r="E101" s="47">
        <f t="shared" si="81"/>
        <v>4.7683923705721292E-3</v>
      </c>
      <c r="F101" s="48">
        <f t="shared" si="124"/>
        <v>293.60000000000002</v>
      </c>
      <c r="G101" s="55">
        <f t="shared" si="125"/>
        <v>13.126309458488322</v>
      </c>
      <c r="H101" s="45">
        <f t="shared" si="82"/>
        <v>4.470813848258965E-2</v>
      </c>
      <c r="I101" s="46">
        <v>66</v>
      </c>
      <c r="J101" s="47">
        <f t="shared" si="83"/>
        <v>-3.0211480362538194E-3</v>
      </c>
      <c r="K101" s="48">
        <f t="shared" si="126"/>
        <v>66.2</v>
      </c>
      <c r="L101" s="55">
        <f t="shared" si="127"/>
        <v>3.4205262752974139</v>
      </c>
      <c r="M101" s="45">
        <f t="shared" si="84"/>
        <v>5.1669581197846128E-2</v>
      </c>
      <c r="N101" s="49">
        <f t="shared" si="105"/>
        <v>229</v>
      </c>
      <c r="O101" s="47">
        <f t="shared" si="85"/>
        <v>7.0360598065083305E-3</v>
      </c>
      <c r="P101" s="48">
        <f t="shared" si="128"/>
        <v>227.4</v>
      </c>
      <c r="Q101" s="55">
        <f t="shared" si="129"/>
        <v>10.334408546211051</v>
      </c>
      <c r="R101" s="50">
        <f t="shared" si="92"/>
        <v>4.5445947872520015E-2</v>
      </c>
    </row>
    <row r="102" spans="1:18" x14ac:dyDescent="0.2">
      <c r="A102" s="51" t="s">
        <v>96</v>
      </c>
      <c r="B102" s="51" t="s">
        <v>177</v>
      </c>
      <c r="C102" s="52" t="str">
        <f>LOOKUP(A102,'[1]Samples Info'!$A$4:$A$228,'[1]Samples Info'!$I$4:$I$228)</f>
        <v>SLE</v>
      </c>
      <c r="D102" s="24">
        <v>441</v>
      </c>
      <c r="E102" s="25">
        <f t="shared" si="81"/>
        <v>1.6597510373443956E-2</v>
      </c>
      <c r="F102" s="26">
        <f>AVERAGE($D$102:$D$106)</f>
        <v>433.8</v>
      </c>
      <c r="G102" s="26">
        <f>_xlfn.STDEV.S($D$102:$D$106)</f>
        <v>28.172681803477637</v>
      </c>
      <c r="H102" s="23">
        <f t="shared" si="82"/>
        <v>6.4943941455688423E-2</v>
      </c>
      <c r="I102" s="24">
        <v>76</v>
      </c>
      <c r="J102" s="25">
        <f t="shared" si="83"/>
        <v>2.6385224274406709E-3</v>
      </c>
      <c r="K102" s="26">
        <f>AVERAGE($I$102:$I$106)</f>
        <v>75.8</v>
      </c>
      <c r="L102" s="26">
        <f>_xlfn.STDEV.S($I$102:$I$106)</f>
        <v>2.8635642126552705</v>
      </c>
      <c r="M102" s="23">
        <f t="shared" si="84"/>
        <v>3.7777891987536553E-2</v>
      </c>
      <c r="N102" s="27">
        <f t="shared" si="105"/>
        <v>365</v>
      </c>
      <c r="O102" s="25">
        <f t="shared" si="85"/>
        <v>1.9553072625698324E-2</v>
      </c>
      <c r="P102" s="26">
        <f>AVERAGE($N$102:$N$106)</f>
        <v>358</v>
      </c>
      <c r="Q102" s="26">
        <f>_xlfn.STDEV.S($N$102:$N$106)</f>
        <v>25.563646062328434</v>
      </c>
      <c r="R102" s="28">
        <f t="shared" si="92"/>
        <v>7.1406832576336413E-2</v>
      </c>
    </row>
    <row r="103" spans="1:18" x14ac:dyDescent="0.2">
      <c r="A103" s="53" t="s">
        <v>96</v>
      </c>
      <c r="B103" s="53" t="s">
        <v>177</v>
      </c>
      <c r="C103" s="53" t="str">
        <f>LOOKUP(A103,'[1]Samples Info'!$A$4:$A$228,'[1]Samples Info'!$I$4:$I$228)</f>
        <v>SLE</v>
      </c>
      <c r="D103" s="35">
        <v>466</v>
      </c>
      <c r="E103" s="36">
        <f t="shared" si="81"/>
        <v>7.4227754725680009E-2</v>
      </c>
      <c r="F103" s="37">
        <f t="shared" ref="F103:F106" si="130">AVERAGE($D$102:$D$106)</f>
        <v>433.8</v>
      </c>
      <c r="G103" s="38">
        <f t="shared" ref="G103:G106" si="131">_xlfn.STDEV.S($D$102:$D$106)</f>
        <v>28.172681803477637</v>
      </c>
      <c r="H103" s="34">
        <f t="shared" si="82"/>
        <v>6.4943941455688423E-2</v>
      </c>
      <c r="I103" s="35">
        <v>78</v>
      </c>
      <c r="J103" s="36">
        <f t="shared" si="83"/>
        <v>2.9023746701847004E-2</v>
      </c>
      <c r="K103" s="37">
        <f t="shared" ref="K103:K106" si="132">AVERAGE($I$102:$I$106)</f>
        <v>75.8</v>
      </c>
      <c r="L103" s="38">
        <f t="shared" ref="L103:L106" si="133">_xlfn.STDEV.S($I$102:$I$106)</f>
        <v>2.8635642126552705</v>
      </c>
      <c r="M103" s="34">
        <f t="shared" si="84"/>
        <v>3.7777891987536553E-2</v>
      </c>
      <c r="N103" s="39">
        <f t="shared" si="105"/>
        <v>388</v>
      </c>
      <c r="O103" s="36">
        <f t="shared" si="85"/>
        <v>8.3798882681564241E-2</v>
      </c>
      <c r="P103" s="37">
        <f t="shared" ref="P103:P106" si="134">AVERAGE($N$102:$N$106)</f>
        <v>358</v>
      </c>
      <c r="Q103" s="38">
        <f t="shared" ref="Q103:Q106" si="135">_xlfn.STDEV.S($N$102:$N$106)</f>
        <v>25.563646062328434</v>
      </c>
      <c r="R103" s="40">
        <f t="shared" si="92"/>
        <v>7.1406832576336413E-2</v>
      </c>
    </row>
    <row r="104" spans="1:18" x14ac:dyDescent="0.2">
      <c r="A104" s="53" t="s">
        <v>96</v>
      </c>
      <c r="B104" s="53" t="s">
        <v>177</v>
      </c>
      <c r="C104" s="53" t="str">
        <f>LOOKUP(A104,'[1]Samples Info'!$A$4:$A$228,'[1]Samples Info'!$I$4:$I$228)</f>
        <v>SLE</v>
      </c>
      <c r="D104" s="35">
        <v>404</v>
      </c>
      <c r="E104" s="36">
        <f t="shared" si="81"/>
        <v>-6.8695251267865395E-2</v>
      </c>
      <c r="F104" s="37">
        <f t="shared" si="130"/>
        <v>433.8</v>
      </c>
      <c r="G104" s="38">
        <f t="shared" si="131"/>
        <v>28.172681803477637</v>
      </c>
      <c r="H104" s="34">
        <f t="shared" si="82"/>
        <v>6.4943941455688423E-2</v>
      </c>
      <c r="I104" s="35">
        <v>74</v>
      </c>
      <c r="J104" s="36">
        <f t="shared" si="83"/>
        <v>-2.3746701846965663E-2</v>
      </c>
      <c r="K104" s="37">
        <f t="shared" si="132"/>
        <v>75.8</v>
      </c>
      <c r="L104" s="38">
        <f t="shared" si="133"/>
        <v>2.8635642126552705</v>
      </c>
      <c r="M104" s="34">
        <f t="shared" si="84"/>
        <v>3.7777891987536553E-2</v>
      </c>
      <c r="N104" s="39">
        <f t="shared" si="105"/>
        <v>330</v>
      </c>
      <c r="O104" s="36">
        <f t="shared" si="85"/>
        <v>-7.8212290502793297E-2</v>
      </c>
      <c r="P104" s="37">
        <f t="shared" si="134"/>
        <v>358</v>
      </c>
      <c r="Q104" s="38">
        <f t="shared" si="135"/>
        <v>25.563646062328434</v>
      </c>
      <c r="R104" s="40">
        <f t="shared" si="92"/>
        <v>7.1406832576336413E-2</v>
      </c>
    </row>
    <row r="105" spans="1:18" x14ac:dyDescent="0.2">
      <c r="A105" s="53" t="s">
        <v>96</v>
      </c>
      <c r="B105" s="53" t="s">
        <v>177</v>
      </c>
      <c r="C105" s="53" t="str">
        <f>LOOKUP(A105,'[1]Samples Info'!$A$4:$A$228,'[1]Samples Info'!$I$4:$I$228)</f>
        <v>SLE</v>
      </c>
      <c r="D105" s="35">
        <v>405</v>
      </c>
      <c r="E105" s="36">
        <f t="shared" si="81"/>
        <v>-6.6390041493775961E-2</v>
      </c>
      <c r="F105" s="37">
        <f t="shared" si="130"/>
        <v>433.8</v>
      </c>
      <c r="G105" s="38">
        <f t="shared" si="131"/>
        <v>28.172681803477637</v>
      </c>
      <c r="H105" s="34">
        <f t="shared" si="82"/>
        <v>6.4943941455688423E-2</v>
      </c>
      <c r="I105" s="35">
        <v>72</v>
      </c>
      <c r="J105" s="36">
        <f t="shared" si="83"/>
        <v>-5.0131926121371996E-2</v>
      </c>
      <c r="K105" s="37">
        <f t="shared" si="132"/>
        <v>75.8</v>
      </c>
      <c r="L105" s="38">
        <f t="shared" si="133"/>
        <v>2.8635642126552705</v>
      </c>
      <c r="M105" s="34">
        <f t="shared" si="84"/>
        <v>3.7777891987536553E-2</v>
      </c>
      <c r="N105" s="39">
        <f t="shared" si="105"/>
        <v>333</v>
      </c>
      <c r="O105" s="36">
        <f t="shared" si="85"/>
        <v>-6.9832402234636867E-2</v>
      </c>
      <c r="P105" s="37">
        <f t="shared" si="134"/>
        <v>358</v>
      </c>
      <c r="Q105" s="38">
        <f t="shared" si="135"/>
        <v>25.563646062328434</v>
      </c>
      <c r="R105" s="40">
        <f t="shared" si="92"/>
        <v>7.1406832576336413E-2</v>
      </c>
    </row>
    <row r="106" spans="1:18" ht="17" thickBot="1" x14ac:dyDescent="0.25">
      <c r="A106" s="54" t="s">
        <v>96</v>
      </c>
      <c r="B106" s="53" t="s">
        <v>177</v>
      </c>
      <c r="C106" s="54" t="str">
        <f>LOOKUP(A106,'[1]Samples Info'!$A$4:$A$228,'[1]Samples Info'!$I$4:$I$228)</f>
        <v>SLE</v>
      </c>
      <c r="D106" s="46">
        <v>453</v>
      </c>
      <c r="E106" s="47">
        <f t="shared" si="81"/>
        <v>4.4260027662517264E-2</v>
      </c>
      <c r="F106" s="48">
        <f t="shared" si="130"/>
        <v>433.8</v>
      </c>
      <c r="G106" s="55">
        <f t="shared" si="131"/>
        <v>28.172681803477637</v>
      </c>
      <c r="H106" s="45">
        <f t="shared" si="82"/>
        <v>6.4943941455688423E-2</v>
      </c>
      <c r="I106" s="46">
        <v>79</v>
      </c>
      <c r="J106" s="47">
        <f t="shared" si="83"/>
        <v>4.2216358839050172E-2</v>
      </c>
      <c r="K106" s="48">
        <f t="shared" si="132"/>
        <v>75.8</v>
      </c>
      <c r="L106" s="55">
        <f t="shared" si="133"/>
        <v>2.8635642126552705</v>
      </c>
      <c r="M106" s="45">
        <f t="shared" si="84"/>
        <v>3.7777891987536553E-2</v>
      </c>
      <c r="N106" s="49">
        <f t="shared" si="105"/>
        <v>374</v>
      </c>
      <c r="O106" s="47">
        <f t="shared" si="85"/>
        <v>4.4692737430167599E-2</v>
      </c>
      <c r="P106" s="48">
        <f t="shared" si="134"/>
        <v>358</v>
      </c>
      <c r="Q106" s="55">
        <f t="shared" si="135"/>
        <v>25.563646062328434</v>
      </c>
      <c r="R106" s="50">
        <f t="shared" si="92"/>
        <v>7.1406832576336413E-2</v>
      </c>
    </row>
    <row r="107" spans="1:18" x14ac:dyDescent="0.2">
      <c r="A107" s="51" t="s">
        <v>96</v>
      </c>
      <c r="B107" s="51" t="s">
        <v>178</v>
      </c>
      <c r="C107" s="52" t="str">
        <f>LOOKUP(A107,'[1]Samples Info'!$A$4:$A$228,'[1]Samples Info'!$I$4:$I$228)</f>
        <v>SLE</v>
      </c>
      <c r="D107" s="24">
        <v>438</v>
      </c>
      <c r="E107" s="25">
        <f t="shared" si="81"/>
        <v>-1.2623985572587967E-2</v>
      </c>
      <c r="F107" s="26">
        <f>AVERAGE($D$107:$D$111)</f>
        <v>443.6</v>
      </c>
      <c r="G107" s="26">
        <f>_xlfn.STDEV.S($D$107:$D$111)</f>
        <v>17.501428513124292</v>
      </c>
      <c r="H107" s="23">
        <f t="shared" si="82"/>
        <v>3.945317518738569E-2</v>
      </c>
      <c r="I107" s="24">
        <v>77</v>
      </c>
      <c r="J107" s="25">
        <f t="shared" si="83"/>
        <v>2.1220159151193557E-2</v>
      </c>
      <c r="K107" s="26">
        <f>AVERAGE($I$107:$I$111)</f>
        <v>75.400000000000006</v>
      </c>
      <c r="L107" s="26">
        <f>_xlfn.STDEV.S($I$107:$I$111)</f>
        <v>2.7018512172212592</v>
      </c>
      <c r="M107" s="23">
        <f t="shared" si="84"/>
        <v>3.5833570520175849E-2</v>
      </c>
      <c r="N107" s="27">
        <f t="shared" si="105"/>
        <v>361</v>
      </c>
      <c r="O107" s="25">
        <f t="shared" si="85"/>
        <v>-1.9554589896795191E-2</v>
      </c>
      <c r="P107" s="26">
        <f>AVERAGE($N$107:$N$111)</f>
        <v>368.2</v>
      </c>
      <c r="Q107" s="26">
        <f>_xlfn.STDEV.S($N$107:$N$111)</f>
        <v>18.646715528478467</v>
      </c>
      <c r="R107" s="28">
        <f t="shared" si="92"/>
        <v>5.0642899316888833E-2</v>
      </c>
    </row>
    <row r="108" spans="1:18" x14ac:dyDescent="0.2">
      <c r="A108" s="53" t="s">
        <v>96</v>
      </c>
      <c r="B108" s="53" t="s">
        <v>178</v>
      </c>
      <c r="C108" s="53" t="str">
        <f>LOOKUP(A108,'[1]Samples Info'!$A$4:$A$228,'[1]Samples Info'!$I$4:$I$228)</f>
        <v>SLE</v>
      </c>
      <c r="D108" s="35">
        <v>459</v>
      </c>
      <c r="E108" s="36">
        <f t="shared" si="81"/>
        <v>3.4715960324616719E-2</v>
      </c>
      <c r="F108" s="37">
        <f t="shared" ref="F108:F111" si="136">AVERAGE($D$107:$D$111)</f>
        <v>443.6</v>
      </c>
      <c r="G108" s="38">
        <f t="shared" ref="G108:G111" si="137">_xlfn.STDEV.S($D$107:$D$111)</f>
        <v>17.501428513124292</v>
      </c>
      <c r="H108" s="34">
        <f t="shared" si="82"/>
        <v>3.945317518738569E-2</v>
      </c>
      <c r="I108" s="35">
        <v>78</v>
      </c>
      <c r="J108" s="36">
        <f t="shared" si="83"/>
        <v>3.4482758620689578E-2</v>
      </c>
      <c r="K108" s="37">
        <f t="shared" ref="K108:K111" si="138">AVERAGE($I$107:$I$111)</f>
        <v>75.400000000000006</v>
      </c>
      <c r="L108" s="38">
        <f t="shared" ref="L108:L111" si="139">_xlfn.STDEV.S($I$107:$I$111)</f>
        <v>2.7018512172212592</v>
      </c>
      <c r="M108" s="34">
        <f t="shared" si="84"/>
        <v>3.5833570520175849E-2</v>
      </c>
      <c r="N108" s="39">
        <f t="shared" si="105"/>
        <v>381</v>
      </c>
      <c r="O108" s="36">
        <f t="shared" si="85"/>
        <v>3.4763715372080423E-2</v>
      </c>
      <c r="P108" s="37">
        <f t="shared" ref="P108:P111" si="140">AVERAGE($N$107:$N$111)</f>
        <v>368.2</v>
      </c>
      <c r="Q108" s="38">
        <f t="shared" ref="Q108:Q111" si="141">_xlfn.STDEV.S($N$107:$N$111)</f>
        <v>18.646715528478467</v>
      </c>
      <c r="R108" s="40">
        <f t="shared" si="92"/>
        <v>5.0642899316888833E-2</v>
      </c>
    </row>
    <row r="109" spans="1:18" x14ac:dyDescent="0.2">
      <c r="A109" s="53" t="s">
        <v>96</v>
      </c>
      <c r="B109" s="53" t="s">
        <v>178</v>
      </c>
      <c r="C109" s="53" t="str">
        <f>LOOKUP(A109,'[1]Samples Info'!$A$4:$A$228,'[1]Samples Info'!$I$4:$I$228)</f>
        <v>SLE</v>
      </c>
      <c r="D109" s="35">
        <v>422</v>
      </c>
      <c r="E109" s="36">
        <f t="shared" si="81"/>
        <v>-4.8692515779982015E-2</v>
      </c>
      <c r="F109" s="37">
        <f t="shared" si="136"/>
        <v>443.6</v>
      </c>
      <c r="G109" s="38">
        <f t="shared" si="137"/>
        <v>17.501428513124292</v>
      </c>
      <c r="H109" s="34">
        <f t="shared" si="82"/>
        <v>3.945317518738569E-2</v>
      </c>
      <c r="I109" s="35">
        <v>76</v>
      </c>
      <c r="J109" s="36">
        <f t="shared" si="83"/>
        <v>7.9575596816975364E-3</v>
      </c>
      <c r="K109" s="37">
        <f t="shared" si="138"/>
        <v>75.400000000000006</v>
      </c>
      <c r="L109" s="38">
        <f t="shared" si="139"/>
        <v>2.7018512172212592</v>
      </c>
      <c r="M109" s="34">
        <f t="shared" si="84"/>
        <v>3.5833570520175849E-2</v>
      </c>
      <c r="N109" s="39">
        <f t="shared" si="105"/>
        <v>346</v>
      </c>
      <c r="O109" s="36">
        <f t="shared" si="85"/>
        <v>-6.0293318848451898E-2</v>
      </c>
      <c r="P109" s="37">
        <f t="shared" si="140"/>
        <v>368.2</v>
      </c>
      <c r="Q109" s="38">
        <f t="shared" si="141"/>
        <v>18.646715528478467</v>
      </c>
      <c r="R109" s="40">
        <f t="shared" si="92"/>
        <v>5.0642899316888833E-2</v>
      </c>
    </row>
    <row r="110" spans="1:18" x14ac:dyDescent="0.2">
      <c r="A110" s="53" t="s">
        <v>96</v>
      </c>
      <c r="B110" s="53" t="s">
        <v>178</v>
      </c>
      <c r="C110" s="53" t="str">
        <f>LOOKUP(A110,'[1]Samples Info'!$A$4:$A$228,'[1]Samples Info'!$I$4:$I$228)</f>
        <v>SLE</v>
      </c>
      <c r="D110" s="35">
        <v>435</v>
      </c>
      <c r="E110" s="36">
        <f t="shared" si="81"/>
        <v>-1.9386834986474352E-2</v>
      </c>
      <c r="F110" s="37">
        <f t="shared" si="136"/>
        <v>443.6</v>
      </c>
      <c r="G110" s="38">
        <f t="shared" si="137"/>
        <v>17.501428513124292</v>
      </c>
      <c r="H110" s="34">
        <f t="shared" si="82"/>
        <v>3.945317518738569E-2</v>
      </c>
      <c r="I110" s="35">
        <v>75</v>
      </c>
      <c r="J110" s="36">
        <f t="shared" si="83"/>
        <v>-5.3050397877984837E-3</v>
      </c>
      <c r="K110" s="37">
        <f t="shared" si="138"/>
        <v>75.400000000000006</v>
      </c>
      <c r="L110" s="38">
        <f t="shared" si="139"/>
        <v>2.7018512172212592</v>
      </c>
      <c r="M110" s="34">
        <f t="shared" si="84"/>
        <v>3.5833570520175849E-2</v>
      </c>
      <c r="N110" s="39">
        <f t="shared" si="105"/>
        <v>360</v>
      </c>
      <c r="O110" s="36">
        <f t="shared" si="85"/>
        <v>-2.2270505160238971E-2</v>
      </c>
      <c r="P110" s="37">
        <f t="shared" si="140"/>
        <v>368.2</v>
      </c>
      <c r="Q110" s="38">
        <f t="shared" si="141"/>
        <v>18.646715528478467</v>
      </c>
      <c r="R110" s="40">
        <f t="shared" si="92"/>
        <v>5.0642899316888833E-2</v>
      </c>
    </row>
    <row r="111" spans="1:18" ht="17" thickBot="1" x14ac:dyDescent="0.25">
      <c r="A111" s="54" t="s">
        <v>96</v>
      </c>
      <c r="B111" s="53" t="s">
        <v>178</v>
      </c>
      <c r="C111" s="54" t="str">
        <f>LOOKUP(A111,'[1]Samples Info'!$A$4:$A$228,'[1]Samples Info'!$I$4:$I$228)</f>
        <v>SLE</v>
      </c>
      <c r="D111" s="46">
        <v>464</v>
      </c>
      <c r="E111" s="47">
        <f t="shared" si="81"/>
        <v>4.5987376014427359E-2</v>
      </c>
      <c r="F111" s="48">
        <f t="shared" si="136"/>
        <v>443.6</v>
      </c>
      <c r="G111" s="55">
        <f t="shared" si="137"/>
        <v>17.501428513124292</v>
      </c>
      <c r="H111" s="45">
        <f t="shared" si="82"/>
        <v>3.945317518738569E-2</v>
      </c>
      <c r="I111" s="46">
        <v>71</v>
      </c>
      <c r="J111" s="47">
        <f t="shared" si="83"/>
        <v>-5.8355437665782564E-2</v>
      </c>
      <c r="K111" s="48">
        <f t="shared" si="138"/>
        <v>75.400000000000006</v>
      </c>
      <c r="L111" s="55">
        <f t="shared" si="139"/>
        <v>2.7018512172212592</v>
      </c>
      <c r="M111" s="45">
        <f t="shared" si="84"/>
        <v>3.5833570520175849E-2</v>
      </c>
      <c r="N111" s="49">
        <f t="shared" si="105"/>
        <v>393</v>
      </c>
      <c r="O111" s="47">
        <f t="shared" si="85"/>
        <v>6.7354698533405796E-2</v>
      </c>
      <c r="P111" s="48">
        <f t="shared" si="140"/>
        <v>368.2</v>
      </c>
      <c r="Q111" s="55">
        <f t="shared" si="141"/>
        <v>18.646715528478467</v>
      </c>
      <c r="R111" s="50">
        <f t="shared" si="92"/>
        <v>5.0642899316888833E-2</v>
      </c>
    </row>
    <row r="112" spans="1:18" x14ac:dyDescent="0.2">
      <c r="A112" s="51" t="s">
        <v>100</v>
      </c>
      <c r="B112" s="51" t="s">
        <v>177</v>
      </c>
      <c r="C112" s="52" t="str">
        <f>LOOKUP(A112,'[1]Samples Info'!$A$4:$A$228,'[1]Samples Info'!$I$4:$I$228)</f>
        <v>SLE</v>
      </c>
      <c r="D112" s="24">
        <v>308</v>
      </c>
      <c r="E112" s="25">
        <f t="shared" si="81"/>
        <v>5.4072553045859041E-2</v>
      </c>
      <c r="F112" s="26">
        <f>AVERAGE($D$112:$D$116)</f>
        <v>292.2</v>
      </c>
      <c r="G112" s="26">
        <f>_xlfn.STDEV.S($D$112:$D$116)</f>
        <v>9.8843310345212547</v>
      </c>
      <c r="H112" s="23">
        <f t="shared" si="82"/>
        <v>3.3827279378922846E-2</v>
      </c>
      <c r="I112" s="24">
        <v>64</v>
      </c>
      <c r="J112" s="25">
        <f t="shared" si="83"/>
        <v>-1.5384615384615385E-2</v>
      </c>
      <c r="K112" s="26">
        <f>AVERAGE($I$112:$I$116)</f>
        <v>65</v>
      </c>
      <c r="L112" s="26">
        <f>_xlfn.STDEV.S($I$112:$I$116)</f>
        <v>1.4142135623730951</v>
      </c>
      <c r="M112" s="23">
        <f t="shared" si="84"/>
        <v>2.175713172881685E-2</v>
      </c>
      <c r="N112" s="27">
        <f t="shared" si="105"/>
        <v>244</v>
      </c>
      <c r="O112" s="25">
        <f t="shared" si="85"/>
        <v>7.394366197183104E-2</v>
      </c>
      <c r="P112" s="26">
        <f>AVERAGE($N$112:$N$116)</f>
        <v>227.2</v>
      </c>
      <c r="Q112" s="26">
        <f>_xlfn.STDEV.S($N$112:$N$116)</f>
        <v>10.592450141492289</v>
      </c>
      <c r="R112" s="28">
        <f t="shared" si="92"/>
        <v>4.6621699566427331E-2</v>
      </c>
    </row>
    <row r="113" spans="1:18" x14ac:dyDescent="0.2">
      <c r="A113" s="53" t="s">
        <v>100</v>
      </c>
      <c r="B113" s="53" t="s">
        <v>177</v>
      </c>
      <c r="C113" s="53" t="str">
        <f>LOOKUP(A113,'[1]Samples Info'!$A$4:$A$228,'[1]Samples Info'!$I$4:$I$228)</f>
        <v>SLE</v>
      </c>
      <c r="D113" s="35">
        <v>289</v>
      </c>
      <c r="E113" s="36">
        <f t="shared" si="81"/>
        <v>-1.0951403148528367E-2</v>
      </c>
      <c r="F113" s="37">
        <f t="shared" ref="F113:F116" si="142">AVERAGE($D$112:$D$116)</f>
        <v>292.2</v>
      </c>
      <c r="G113" s="38">
        <f t="shared" ref="G113:G116" si="143">_xlfn.STDEV.S($D$112:$D$116)</f>
        <v>9.8843310345212547</v>
      </c>
      <c r="H113" s="34">
        <f t="shared" si="82"/>
        <v>3.3827279378922846E-2</v>
      </c>
      <c r="I113" s="35">
        <v>66</v>
      </c>
      <c r="J113" s="36">
        <f t="shared" si="83"/>
        <v>1.5384615384615385E-2</v>
      </c>
      <c r="K113" s="37">
        <f t="shared" ref="K113:K116" si="144">AVERAGE($I$112:$I$116)</f>
        <v>65</v>
      </c>
      <c r="L113" s="38">
        <f t="shared" ref="L113:L116" si="145">_xlfn.STDEV.S($I$112:$I$116)</f>
        <v>1.4142135623730951</v>
      </c>
      <c r="M113" s="34">
        <f t="shared" si="84"/>
        <v>2.175713172881685E-2</v>
      </c>
      <c r="N113" s="39">
        <f t="shared" si="105"/>
        <v>223</v>
      </c>
      <c r="O113" s="36">
        <f t="shared" si="85"/>
        <v>-1.8485915492957698E-2</v>
      </c>
      <c r="P113" s="37">
        <f t="shared" ref="P113:P116" si="146">AVERAGE($N$112:$N$116)</f>
        <v>227.2</v>
      </c>
      <c r="Q113" s="38">
        <f t="shared" ref="Q113:Q116" si="147">_xlfn.STDEV.S($N$112:$N$116)</f>
        <v>10.592450141492289</v>
      </c>
      <c r="R113" s="40">
        <f t="shared" si="92"/>
        <v>4.6621699566427331E-2</v>
      </c>
    </row>
    <row r="114" spans="1:18" x14ac:dyDescent="0.2">
      <c r="A114" s="53" t="s">
        <v>100</v>
      </c>
      <c r="B114" s="53" t="s">
        <v>177</v>
      </c>
      <c r="C114" s="53" t="str">
        <f>LOOKUP(A114,'[1]Samples Info'!$A$4:$A$228,'[1]Samples Info'!$I$4:$I$228)</f>
        <v>SLE</v>
      </c>
      <c r="D114" s="35">
        <v>293</v>
      </c>
      <c r="E114" s="36">
        <f t="shared" si="81"/>
        <v>2.7378507871321403E-3</v>
      </c>
      <c r="F114" s="37">
        <f t="shared" si="142"/>
        <v>292.2</v>
      </c>
      <c r="G114" s="38">
        <f t="shared" si="143"/>
        <v>9.8843310345212547</v>
      </c>
      <c r="H114" s="34">
        <f t="shared" si="82"/>
        <v>3.3827279378922846E-2</v>
      </c>
      <c r="I114" s="35">
        <v>66</v>
      </c>
      <c r="J114" s="36">
        <f t="shared" si="83"/>
        <v>1.5384615384615385E-2</v>
      </c>
      <c r="K114" s="37">
        <f t="shared" si="144"/>
        <v>65</v>
      </c>
      <c r="L114" s="38">
        <f t="shared" si="145"/>
        <v>1.4142135623730951</v>
      </c>
      <c r="M114" s="34">
        <f t="shared" si="84"/>
        <v>2.175713172881685E-2</v>
      </c>
      <c r="N114" s="39">
        <f t="shared" si="105"/>
        <v>227</v>
      </c>
      <c r="O114" s="36">
        <f t="shared" si="85"/>
        <v>-8.8028169014079511E-4</v>
      </c>
      <c r="P114" s="37">
        <f t="shared" si="146"/>
        <v>227.2</v>
      </c>
      <c r="Q114" s="38">
        <f t="shared" si="147"/>
        <v>10.592450141492289</v>
      </c>
      <c r="R114" s="40">
        <f t="shared" si="92"/>
        <v>4.6621699566427331E-2</v>
      </c>
    </row>
    <row r="115" spans="1:18" x14ac:dyDescent="0.2">
      <c r="A115" s="53" t="s">
        <v>100</v>
      </c>
      <c r="B115" s="53" t="s">
        <v>177</v>
      </c>
      <c r="C115" s="53" t="str">
        <f>LOOKUP(A115,'[1]Samples Info'!$A$4:$A$228,'[1]Samples Info'!$I$4:$I$228)</f>
        <v>SLE</v>
      </c>
      <c r="D115" s="35">
        <v>290</v>
      </c>
      <c r="E115" s="36">
        <f t="shared" si="81"/>
        <v>-7.5290896646132395E-3</v>
      </c>
      <c r="F115" s="37">
        <f t="shared" si="142"/>
        <v>292.2</v>
      </c>
      <c r="G115" s="38">
        <f t="shared" si="143"/>
        <v>9.8843310345212547</v>
      </c>
      <c r="H115" s="34">
        <f t="shared" si="82"/>
        <v>3.3827279378922846E-2</v>
      </c>
      <c r="I115" s="35">
        <v>63</v>
      </c>
      <c r="J115" s="36">
        <f t="shared" si="83"/>
        <v>-3.0769230769230771E-2</v>
      </c>
      <c r="K115" s="37">
        <f t="shared" si="144"/>
        <v>65</v>
      </c>
      <c r="L115" s="38">
        <f t="shared" si="145"/>
        <v>1.4142135623730951</v>
      </c>
      <c r="M115" s="34">
        <f t="shared" si="84"/>
        <v>2.175713172881685E-2</v>
      </c>
      <c r="N115" s="39">
        <f t="shared" si="105"/>
        <v>227</v>
      </c>
      <c r="O115" s="36">
        <f t="shared" si="85"/>
        <v>-8.8028169014079511E-4</v>
      </c>
      <c r="P115" s="37">
        <f t="shared" si="146"/>
        <v>227.2</v>
      </c>
      <c r="Q115" s="38">
        <f t="shared" si="147"/>
        <v>10.592450141492289</v>
      </c>
      <c r="R115" s="40">
        <f t="shared" si="92"/>
        <v>4.6621699566427331E-2</v>
      </c>
    </row>
    <row r="116" spans="1:18" ht="17" thickBot="1" x14ac:dyDescent="0.25">
      <c r="A116" s="54" t="s">
        <v>100</v>
      </c>
      <c r="B116" s="53" t="s">
        <v>177</v>
      </c>
      <c r="C116" s="54" t="str">
        <f>LOOKUP(A116,'[1]Samples Info'!$A$4:$A$228,'[1]Samples Info'!$I$4:$I$228)</f>
        <v>SLE</v>
      </c>
      <c r="D116" s="46">
        <v>281</v>
      </c>
      <c r="E116" s="47">
        <f t="shared" si="81"/>
        <v>-3.832991101984938E-2</v>
      </c>
      <c r="F116" s="48">
        <f t="shared" si="142"/>
        <v>292.2</v>
      </c>
      <c r="G116" s="55">
        <f t="shared" si="143"/>
        <v>9.8843310345212547</v>
      </c>
      <c r="H116" s="45">
        <f t="shared" si="82"/>
        <v>3.3827279378922846E-2</v>
      </c>
      <c r="I116" s="46">
        <v>66</v>
      </c>
      <c r="J116" s="47">
        <f t="shared" si="83"/>
        <v>1.5384615384615385E-2</v>
      </c>
      <c r="K116" s="48">
        <f t="shared" si="144"/>
        <v>65</v>
      </c>
      <c r="L116" s="55">
        <f t="shared" si="145"/>
        <v>1.4142135623730951</v>
      </c>
      <c r="M116" s="45">
        <f t="shared" si="84"/>
        <v>2.175713172881685E-2</v>
      </c>
      <c r="N116" s="49">
        <f t="shared" si="105"/>
        <v>215</v>
      </c>
      <c r="O116" s="47">
        <f t="shared" si="85"/>
        <v>-5.3697183098591499E-2</v>
      </c>
      <c r="P116" s="48">
        <f t="shared" si="146"/>
        <v>227.2</v>
      </c>
      <c r="Q116" s="55">
        <f t="shared" si="147"/>
        <v>10.592450141492289</v>
      </c>
      <c r="R116" s="50">
        <f t="shared" si="92"/>
        <v>4.6621699566427331E-2</v>
      </c>
    </row>
    <row r="117" spans="1:18" x14ac:dyDescent="0.2">
      <c r="A117" s="51" t="s">
        <v>100</v>
      </c>
      <c r="B117" s="51" t="s">
        <v>178</v>
      </c>
      <c r="C117" s="52" t="str">
        <f>LOOKUP(A117,'[1]Samples Info'!$A$4:$A$228,'[1]Samples Info'!$I$4:$I$228)</f>
        <v>SLE</v>
      </c>
      <c r="D117" s="24">
        <v>296</v>
      </c>
      <c r="E117" s="25">
        <f t="shared" si="81"/>
        <v>-4.0376850605652378E-3</v>
      </c>
      <c r="F117" s="26">
        <f>AVERAGE($D$117:$D$121)</f>
        <v>297.2</v>
      </c>
      <c r="G117" s="26">
        <f>_xlfn.STDEV.S($D$117:$D$121)</f>
        <v>7.8230428862431785</v>
      </c>
      <c r="H117" s="23">
        <f t="shared" si="82"/>
        <v>2.6322486158287951E-2</v>
      </c>
      <c r="I117" s="24">
        <v>66</v>
      </c>
      <c r="J117" s="25">
        <f t="shared" si="83"/>
        <v>9.1743119266054166E-3</v>
      </c>
      <c r="K117" s="26">
        <f>AVERAGE($I$117:$I$121)</f>
        <v>65.400000000000006</v>
      </c>
      <c r="L117" s="26">
        <f>_xlfn.STDEV.S($I$117:$I$121)</f>
        <v>1.51657508881031</v>
      </c>
      <c r="M117" s="23">
        <f t="shared" si="84"/>
        <v>2.3189221541442047E-2</v>
      </c>
      <c r="N117" s="27">
        <f t="shared" si="105"/>
        <v>230</v>
      </c>
      <c r="O117" s="25">
        <f t="shared" si="85"/>
        <v>-7.765314926660963E-3</v>
      </c>
      <c r="P117" s="26">
        <f>AVERAGE($N$117:$N$121)</f>
        <v>231.8</v>
      </c>
      <c r="Q117" s="26">
        <f>_xlfn.STDEV.S($N$117:$N$121)</f>
        <v>9.2574294488264925</v>
      </c>
      <c r="R117" s="28">
        <f t="shared" si="92"/>
        <v>3.9937141711934826E-2</v>
      </c>
    </row>
    <row r="118" spans="1:18" x14ac:dyDescent="0.2">
      <c r="A118" s="53" t="s">
        <v>100</v>
      </c>
      <c r="B118" s="53" t="s">
        <v>178</v>
      </c>
      <c r="C118" s="53" t="str">
        <f>LOOKUP(A118,'[1]Samples Info'!$A$4:$A$228,'[1]Samples Info'!$I$4:$I$228)</f>
        <v>SLE</v>
      </c>
      <c r="D118" s="35">
        <v>298</v>
      </c>
      <c r="E118" s="36">
        <f t="shared" si="81"/>
        <v>2.6917900403768888E-3</v>
      </c>
      <c r="F118" s="37">
        <f t="shared" ref="F118:F121" si="148">AVERAGE($D$117:$D$121)</f>
        <v>297.2</v>
      </c>
      <c r="G118" s="38">
        <f t="shared" ref="G118:G121" si="149">_xlfn.STDEV.S($D$117:$D$121)</f>
        <v>7.8230428862431785</v>
      </c>
      <c r="H118" s="34">
        <f t="shared" si="82"/>
        <v>2.6322486158287951E-2</v>
      </c>
      <c r="I118" s="35">
        <v>65</v>
      </c>
      <c r="J118" s="36">
        <f t="shared" si="83"/>
        <v>-6.1162079510704232E-3</v>
      </c>
      <c r="K118" s="37">
        <f t="shared" ref="K118:K121" si="150">AVERAGE($I$117:$I$121)</f>
        <v>65.400000000000006</v>
      </c>
      <c r="L118" s="38">
        <f t="shared" ref="L118:L121" si="151">_xlfn.STDEV.S($I$117:$I$121)</f>
        <v>1.51657508881031</v>
      </c>
      <c r="M118" s="34">
        <f t="shared" si="84"/>
        <v>2.3189221541442047E-2</v>
      </c>
      <c r="N118" s="39">
        <f t="shared" si="105"/>
        <v>233</v>
      </c>
      <c r="O118" s="36">
        <f t="shared" si="85"/>
        <v>5.1768766177738941E-3</v>
      </c>
      <c r="P118" s="37">
        <f t="shared" ref="P118:P121" si="152">AVERAGE($N$117:$N$121)</f>
        <v>231.8</v>
      </c>
      <c r="Q118" s="38">
        <f t="shared" ref="Q118:Q121" si="153">_xlfn.STDEV.S($N$117:$N$121)</f>
        <v>9.2574294488264925</v>
      </c>
      <c r="R118" s="40">
        <f t="shared" si="92"/>
        <v>3.9937141711934826E-2</v>
      </c>
    </row>
    <row r="119" spans="1:18" x14ac:dyDescent="0.2">
      <c r="A119" s="53" t="s">
        <v>100</v>
      </c>
      <c r="B119" s="53" t="s">
        <v>178</v>
      </c>
      <c r="C119" s="53" t="str">
        <f>LOOKUP(A119,'[1]Samples Info'!$A$4:$A$228,'[1]Samples Info'!$I$4:$I$228)</f>
        <v>SLE</v>
      </c>
      <c r="D119" s="35">
        <v>290</v>
      </c>
      <c r="E119" s="36">
        <f t="shared" si="81"/>
        <v>-2.4226110363391617E-2</v>
      </c>
      <c r="F119" s="37">
        <f t="shared" si="148"/>
        <v>297.2</v>
      </c>
      <c r="G119" s="38">
        <f t="shared" si="149"/>
        <v>7.8230428862431785</v>
      </c>
      <c r="H119" s="34">
        <f t="shared" si="82"/>
        <v>2.6322486158287951E-2</v>
      </c>
      <c r="I119" s="35">
        <v>66</v>
      </c>
      <c r="J119" s="36">
        <f t="shared" si="83"/>
        <v>9.1743119266054166E-3</v>
      </c>
      <c r="K119" s="37">
        <f t="shared" si="150"/>
        <v>65.400000000000006</v>
      </c>
      <c r="L119" s="38">
        <f t="shared" si="151"/>
        <v>1.51657508881031</v>
      </c>
      <c r="M119" s="34">
        <f t="shared" si="84"/>
        <v>2.3189221541442047E-2</v>
      </c>
      <c r="N119" s="39">
        <f t="shared" si="105"/>
        <v>224</v>
      </c>
      <c r="O119" s="36">
        <f t="shared" si="85"/>
        <v>-3.364969801553068E-2</v>
      </c>
      <c r="P119" s="37">
        <f t="shared" si="152"/>
        <v>231.8</v>
      </c>
      <c r="Q119" s="38">
        <f t="shared" si="153"/>
        <v>9.2574294488264925</v>
      </c>
      <c r="R119" s="40">
        <f t="shared" si="92"/>
        <v>3.9937141711934826E-2</v>
      </c>
    </row>
    <row r="120" spans="1:18" x14ac:dyDescent="0.2">
      <c r="A120" s="53" t="s">
        <v>100</v>
      </c>
      <c r="B120" s="53" t="s">
        <v>178</v>
      </c>
      <c r="C120" s="53" t="str">
        <f>LOOKUP(A120,'[1]Samples Info'!$A$4:$A$228,'[1]Samples Info'!$I$4:$I$228)</f>
        <v>SLE</v>
      </c>
      <c r="D120" s="35">
        <v>310</v>
      </c>
      <c r="E120" s="36">
        <f t="shared" si="81"/>
        <v>4.3068640646029652E-2</v>
      </c>
      <c r="F120" s="37">
        <f t="shared" si="148"/>
        <v>297.2</v>
      </c>
      <c r="G120" s="38">
        <f t="shared" si="149"/>
        <v>7.8230428862431785</v>
      </c>
      <c r="H120" s="34">
        <f t="shared" si="82"/>
        <v>2.6322486158287951E-2</v>
      </c>
      <c r="I120" s="35">
        <v>63</v>
      </c>
      <c r="J120" s="36">
        <f t="shared" si="83"/>
        <v>-3.6697247706422104E-2</v>
      </c>
      <c r="K120" s="37">
        <f t="shared" si="150"/>
        <v>65.400000000000006</v>
      </c>
      <c r="L120" s="38">
        <f t="shared" si="151"/>
        <v>1.51657508881031</v>
      </c>
      <c r="M120" s="34">
        <f t="shared" si="84"/>
        <v>2.3189221541442047E-2</v>
      </c>
      <c r="N120" s="39">
        <f t="shared" si="105"/>
        <v>247</v>
      </c>
      <c r="O120" s="36">
        <f t="shared" si="85"/>
        <v>6.5573770491803227E-2</v>
      </c>
      <c r="P120" s="37">
        <f t="shared" si="152"/>
        <v>231.8</v>
      </c>
      <c r="Q120" s="38">
        <f t="shared" si="153"/>
        <v>9.2574294488264925</v>
      </c>
      <c r="R120" s="40">
        <f t="shared" si="92"/>
        <v>3.9937141711934826E-2</v>
      </c>
    </row>
    <row r="121" spans="1:18" ht="17" thickBot="1" x14ac:dyDescent="0.25">
      <c r="A121" s="54" t="s">
        <v>100</v>
      </c>
      <c r="B121" s="53" t="s">
        <v>178</v>
      </c>
      <c r="C121" s="54" t="str">
        <f>LOOKUP(A121,'[1]Samples Info'!$A$4:$A$228,'[1]Samples Info'!$I$4:$I$228)</f>
        <v>SLE</v>
      </c>
      <c r="D121" s="46">
        <v>292</v>
      </c>
      <c r="E121" s="47">
        <f t="shared" si="81"/>
        <v>-1.7496635262449493E-2</v>
      </c>
      <c r="F121" s="48">
        <f t="shared" si="148"/>
        <v>297.2</v>
      </c>
      <c r="G121" s="55">
        <f t="shared" si="149"/>
        <v>7.8230428862431785</v>
      </c>
      <c r="H121" s="45">
        <f t="shared" si="82"/>
        <v>2.6322486158287951E-2</v>
      </c>
      <c r="I121" s="46">
        <v>67</v>
      </c>
      <c r="J121" s="47">
        <f t="shared" si="83"/>
        <v>2.4464831804281256E-2</v>
      </c>
      <c r="K121" s="48">
        <f t="shared" si="150"/>
        <v>65.400000000000006</v>
      </c>
      <c r="L121" s="55">
        <f t="shared" si="151"/>
        <v>1.51657508881031</v>
      </c>
      <c r="M121" s="45">
        <f t="shared" si="84"/>
        <v>2.3189221541442047E-2</v>
      </c>
      <c r="N121" s="49">
        <f t="shared" si="105"/>
        <v>225</v>
      </c>
      <c r="O121" s="47">
        <f t="shared" si="85"/>
        <v>-2.9335634167385726E-2</v>
      </c>
      <c r="P121" s="48">
        <f t="shared" si="152"/>
        <v>231.8</v>
      </c>
      <c r="Q121" s="55">
        <f t="shared" si="153"/>
        <v>9.2574294488264925</v>
      </c>
      <c r="R121" s="50">
        <f t="shared" si="92"/>
        <v>3.9937141711934826E-2</v>
      </c>
    </row>
    <row r="122" spans="1:18" x14ac:dyDescent="0.2">
      <c r="A122" s="51" t="s">
        <v>106</v>
      </c>
      <c r="B122" s="51" t="s">
        <v>177</v>
      </c>
      <c r="C122" s="52" t="str">
        <f>LOOKUP(A122,'[1]Samples Info'!$A$4:$A$228,'[1]Samples Info'!$I$4:$I$228)</f>
        <v>SLE</v>
      </c>
      <c r="D122" s="24">
        <v>280</v>
      </c>
      <c r="E122" s="25">
        <f t="shared" si="81"/>
        <v>-2.5069637883008318E-2</v>
      </c>
      <c r="F122" s="26">
        <f>AVERAGE($D$122:$D$126)</f>
        <v>287.2</v>
      </c>
      <c r="G122" s="26">
        <f>_xlfn.STDEV.S($D$122:$D$126)</f>
        <v>6.5345237010818158</v>
      </c>
      <c r="H122" s="23">
        <f t="shared" si="82"/>
        <v>2.2752519850563428E-2</v>
      </c>
      <c r="I122" s="24">
        <v>65</v>
      </c>
      <c r="J122" s="25">
        <f t="shared" si="83"/>
        <v>-1.8126888217522702E-2</v>
      </c>
      <c r="K122" s="26">
        <f>AVERAGE($I$122:$I$126)</f>
        <v>66.2</v>
      </c>
      <c r="L122" s="26">
        <f>_xlfn.STDEV.S($I$122:$I$126)</f>
        <v>1.3038404810405297</v>
      </c>
      <c r="M122" s="23">
        <f t="shared" si="84"/>
        <v>1.9695475544418879E-2</v>
      </c>
      <c r="N122" s="27">
        <f t="shared" si="105"/>
        <v>215</v>
      </c>
      <c r="O122" s="25">
        <f t="shared" si="85"/>
        <v>-2.7149321266968326E-2</v>
      </c>
      <c r="P122" s="26">
        <f>AVERAGE($N$122:$N$126)</f>
        <v>221</v>
      </c>
      <c r="Q122" s="26">
        <f>_xlfn.STDEV.S($N$122:$N$126)</f>
        <v>6.2048368229954285</v>
      </c>
      <c r="R122" s="28">
        <f t="shared" si="92"/>
        <v>2.8076184719436327E-2</v>
      </c>
    </row>
    <row r="123" spans="1:18" x14ac:dyDescent="0.2">
      <c r="A123" s="53" t="s">
        <v>106</v>
      </c>
      <c r="B123" s="53" t="s">
        <v>177</v>
      </c>
      <c r="C123" s="53" t="str">
        <f>LOOKUP(A123,'[1]Samples Info'!$A$4:$A$228,'[1]Samples Info'!$I$4:$I$228)</f>
        <v>SLE</v>
      </c>
      <c r="D123" s="35">
        <v>281</v>
      </c>
      <c r="E123" s="36">
        <f t="shared" si="81"/>
        <v>-2.1587743732590491E-2</v>
      </c>
      <c r="F123" s="37">
        <f t="shared" ref="F123:F126" si="154">AVERAGE($D$122:$D$126)</f>
        <v>287.2</v>
      </c>
      <c r="G123" s="38">
        <f t="shared" ref="G123:G126" si="155">_xlfn.STDEV.S($D$122:$D$126)</f>
        <v>6.5345237010818158</v>
      </c>
      <c r="H123" s="34">
        <f t="shared" si="82"/>
        <v>2.2752519850563428E-2</v>
      </c>
      <c r="I123" s="35">
        <v>67</v>
      </c>
      <c r="J123" s="36">
        <f t="shared" si="83"/>
        <v>1.2084592145015062E-2</v>
      </c>
      <c r="K123" s="37">
        <f t="shared" ref="K123:K126" si="156">AVERAGE($I$122:$I$126)</f>
        <v>66.2</v>
      </c>
      <c r="L123" s="38">
        <f t="shared" ref="L123:L126" si="157">_xlfn.STDEV.S($I$122:$I$126)</f>
        <v>1.3038404810405297</v>
      </c>
      <c r="M123" s="34">
        <f t="shared" si="84"/>
        <v>1.9695475544418879E-2</v>
      </c>
      <c r="N123" s="39">
        <f t="shared" si="105"/>
        <v>214</v>
      </c>
      <c r="O123" s="36">
        <f t="shared" si="85"/>
        <v>-3.1674208144796379E-2</v>
      </c>
      <c r="P123" s="37">
        <f t="shared" ref="P123:P126" si="158">AVERAGE($N$122:$N$126)</f>
        <v>221</v>
      </c>
      <c r="Q123" s="38">
        <f t="shared" ref="Q123:Q126" si="159">_xlfn.STDEV.S($N$122:$N$126)</f>
        <v>6.2048368229954285</v>
      </c>
      <c r="R123" s="40">
        <f t="shared" si="92"/>
        <v>2.8076184719436327E-2</v>
      </c>
    </row>
    <row r="124" spans="1:18" x14ac:dyDescent="0.2">
      <c r="A124" s="53" t="s">
        <v>106</v>
      </c>
      <c r="B124" s="53" t="s">
        <v>177</v>
      </c>
      <c r="C124" s="53" t="str">
        <f>LOOKUP(A124,'[1]Samples Info'!$A$4:$A$228,'[1]Samples Info'!$I$4:$I$228)</f>
        <v>SLE</v>
      </c>
      <c r="D124" s="35">
        <v>294</v>
      </c>
      <c r="E124" s="36">
        <f t="shared" si="81"/>
        <v>2.3676880222841267E-2</v>
      </c>
      <c r="F124" s="37">
        <f t="shared" si="154"/>
        <v>287.2</v>
      </c>
      <c r="G124" s="38">
        <f t="shared" si="155"/>
        <v>6.5345237010818158</v>
      </c>
      <c r="H124" s="34">
        <f t="shared" si="82"/>
        <v>2.2752519850563428E-2</v>
      </c>
      <c r="I124" s="35">
        <v>66</v>
      </c>
      <c r="J124" s="36">
        <f t="shared" si="83"/>
        <v>-3.0211480362538194E-3</v>
      </c>
      <c r="K124" s="37">
        <f t="shared" si="156"/>
        <v>66.2</v>
      </c>
      <c r="L124" s="38">
        <f t="shared" si="157"/>
        <v>1.3038404810405297</v>
      </c>
      <c r="M124" s="34">
        <f t="shared" si="84"/>
        <v>1.9695475544418879E-2</v>
      </c>
      <c r="N124" s="39">
        <f t="shared" si="105"/>
        <v>228</v>
      </c>
      <c r="O124" s="36">
        <f t="shared" si="85"/>
        <v>3.1674208144796379E-2</v>
      </c>
      <c r="P124" s="37">
        <f t="shared" si="158"/>
        <v>221</v>
      </c>
      <c r="Q124" s="38">
        <f t="shared" si="159"/>
        <v>6.2048368229954285</v>
      </c>
      <c r="R124" s="40">
        <f t="shared" si="92"/>
        <v>2.8076184719436327E-2</v>
      </c>
    </row>
    <row r="125" spans="1:18" x14ac:dyDescent="0.2">
      <c r="A125" s="53" t="s">
        <v>106</v>
      </c>
      <c r="B125" s="53" t="s">
        <v>177</v>
      </c>
      <c r="C125" s="53" t="str">
        <f>LOOKUP(A125,'[1]Samples Info'!$A$4:$A$228,'[1]Samples Info'!$I$4:$I$228)</f>
        <v>SLE</v>
      </c>
      <c r="D125" s="35">
        <v>293</v>
      </c>
      <c r="E125" s="36">
        <f t="shared" si="81"/>
        <v>2.019498607242344E-2</v>
      </c>
      <c r="F125" s="37">
        <f t="shared" si="154"/>
        <v>287.2</v>
      </c>
      <c r="G125" s="38">
        <f t="shared" si="155"/>
        <v>6.5345237010818158</v>
      </c>
      <c r="H125" s="34">
        <f t="shared" si="82"/>
        <v>2.2752519850563428E-2</v>
      </c>
      <c r="I125" s="35">
        <v>68</v>
      </c>
      <c r="J125" s="36">
        <f t="shared" si="83"/>
        <v>2.7190332326283945E-2</v>
      </c>
      <c r="K125" s="37">
        <f t="shared" si="156"/>
        <v>66.2</v>
      </c>
      <c r="L125" s="38">
        <f t="shared" si="157"/>
        <v>1.3038404810405297</v>
      </c>
      <c r="M125" s="34">
        <f t="shared" si="84"/>
        <v>1.9695475544418879E-2</v>
      </c>
      <c r="N125" s="39">
        <f t="shared" si="105"/>
        <v>225</v>
      </c>
      <c r="O125" s="36">
        <f t="shared" si="85"/>
        <v>1.8099547511312219E-2</v>
      </c>
      <c r="P125" s="37">
        <f t="shared" si="158"/>
        <v>221</v>
      </c>
      <c r="Q125" s="38">
        <f t="shared" si="159"/>
        <v>6.2048368229954285</v>
      </c>
      <c r="R125" s="40">
        <f t="shared" si="92"/>
        <v>2.8076184719436327E-2</v>
      </c>
    </row>
    <row r="126" spans="1:18" ht="17" thickBot="1" x14ac:dyDescent="0.25">
      <c r="A126" s="54" t="s">
        <v>106</v>
      </c>
      <c r="B126" s="53" t="s">
        <v>177</v>
      </c>
      <c r="C126" s="54" t="str">
        <f>LOOKUP(A126,'[1]Samples Info'!$A$4:$A$228,'[1]Samples Info'!$I$4:$I$228)</f>
        <v>SLE</v>
      </c>
      <c r="D126" s="46">
        <v>288</v>
      </c>
      <c r="E126" s="47">
        <f t="shared" si="81"/>
        <v>2.7855153203343017E-3</v>
      </c>
      <c r="F126" s="48">
        <f t="shared" si="154"/>
        <v>287.2</v>
      </c>
      <c r="G126" s="55">
        <f t="shared" si="155"/>
        <v>6.5345237010818158</v>
      </c>
      <c r="H126" s="45">
        <f t="shared" si="82"/>
        <v>2.2752519850563428E-2</v>
      </c>
      <c r="I126" s="46">
        <v>65</v>
      </c>
      <c r="J126" s="47">
        <f t="shared" si="83"/>
        <v>-1.8126888217522702E-2</v>
      </c>
      <c r="K126" s="48">
        <f t="shared" si="156"/>
        <v>66.2</v>
      </c>
      <c r="L126" s="55">
        <f t="shared" si="157"/>
        <v>1.3038404810405297</v>
      </c>
      <c r="M126" s="45">
        <f t="shared" si="84"/>
        <v>1.9695475544418879E-2</v>
      </c>
      <c r="N126" s="49">
        <f t="shared" si="105"/>
        <v>223</v>
      </c>
      <c r="O126" s="47">
        <f t="shared" si="85"/>
        <v>9.0497737556561094E-3</v>
      </c>
      <c r="P126" s="48">
        <f t="shared" si="158"/>
        <v>221</v>
      </c>
      <c r="Q126" s="55">
        <f t="shared" si="159"/>
        <v>6.2048368229954285</v>
      </c>
      <c r="R126" s="50">
        <f t="shared" si="92"/>
        <v>2.8076184719436327E-2</v>
      </c>
    </row>
    <row r="127" spans="1:18" x14ac:dyDescent="0.2">
      <c r="A127" s="51" t="s">
        <v>106</v>
      </c>
      <c r="B127" s="51" t="s">
        <v>178</v>
      </c>
      <c r="C127" s="53" t="str">
        <f>LOOKUP(A127,'[1]Samples Info'!$A$4:$A$228,'[1]Samples Info'!$I$4:$I$228)</f>
        <v>SLE</v>
      </c>
      <c r="D127" s="24">
        <v>297</v>
      </c>
      <c r="E127" s="25">
        <f t="shared" si="81"/>
        <v>4.2105263157894736E-2</v>
      </c>
      <c r="F127" s="26">
        <f>AVERAGE($D$127:$D$131)</f>
        <v>285</v>
      </c>
      <c r="G127" s="26">
        <f>_xlfn.STDEV.S($D$127:$D$131)</f>
        <v>11.423659658795863</v>
      </c>
      <c r="H127" s="23">
        <f t="shared" si="82"/>
        <v>4.0083016346652151E-2</v>
      </c>
      <c r="I127" s="24">
        <v>65</v>
      </c>
      <c r="J127" s="25">
        <f t="shared" si="83"/>
        <v>-9.1463414634145486E-3</v>
      </c>
      <c r="K127" s="26">
        <f>AVERAGE($I$127:$I$131)</f>
        <v>65.599999999999994</v>
      </c>
      <c r="L127" s="26">
        <f>_xlfn.STDEV.S($I$127:$I$131)</f>
        <v>1.51657508881031</v>
      </c>
      <c r="M127" s="23">
        <f t="shared" si="84"/>
        <v>2.3118522695279118E-2</v>
      </c>
      <c r="N127" s="27">
        <f t="shared" si="105"/>
        <v>232</v>
      </c>
      <c r="O127" s="25">
        <f t="shared" si="85"/>
        <v>5.742935278030991E-2</v>
      </c>
      <c r="P127" s="26">
        <f>AVERAGE($N$127:$N$131)</f>
        <v>219.4</v>
      </c>
      <c r="Q127" s="26">
        <f>_xlfn.STDEV.S($N$127:$N$131)</f>
        <v>10.922453936730518</v>
      </c>
      <c r="R127" s="28">
        <f t="shared" si="92"/>
        <v>4.978329050469698E-2</v>
      </c>
    </row>
    <row r="128" spans="1:18" x14ac:dyDescent="0.2">
      <c r="A128" s="53" t="s">
        <v>106</v>
      </c>
      <c r="B128" s="53" t="s">
        <v>178</v>
      </c>
      <c r="C128" s="53" t="str">
        <f>LOOKUP(A128,'[1]Samples Info'!$A$4:$A$228,'[1]Samples Info'!$I$4:$I$228)</f>
        <v>SLE</v>
      </c>
      <c r="D128" s="35">
        <v>288</v>
      </c>
      <c r="E128" s="36">
        <f t="shared" si="81"/>
        <v>1.0526315789473684E-2</v>
      </c>
      <c r="F128" s="37">
        <f t="shared" ref="F128:F131" si="160">AVERAGE($D$127:$D$131)</f>
        <v>285</v>
      </c>
      <c r="G128" s="38">
        <f t="shared" ref="G128:G131" si="161">_xlfn.STDEV.S($D$127:$D$131)</f>
        <v>11.423659658795863</v>
      </c>
      <c r="H128" s="34">
        <f t="shared" si="82"/>
        <v>4.0083016346652151E-2</v>
      </c>
      <c r="I128" s="35">
        <v>65</v>
      </c>
      <c r="J128" s="36">
        <f t="shared" si="83"/>
        <v>-9.1463414634145486E-3</v>
      </c>
      <c r="K128" s="37">
        <f t="shared" ref="K128:K131" si="162">AVERAGE($I$127:$I$131)</f>
        <v>65.599999999999994</v>
      </c>
      <c r="L128" s="38">
        <f t="shared" ref="L128:L131" si="163">_xlfn.STDEV.S($I$127:$I$131)</f>
        <v>1.51657508881031</v>
      </c>
      <c r="M128" s="34">
        <f t="shared" si="84"/>
        <v>2.3118522695279118E-2</v>
      </c>
      <c r="N128" s="39">
        <f t="shared" si="105"/>
        <v>223</v>
      </c>
      <c r="O128" s="36">
        <f t="shared" si="85"/>
        <v>1.6408386508659955E-2</v>
      </c>
      <c r="P128" s="37">
        <f t="shared" ref="P128:P131" si="164">AVERAGE($N$127:$N$131)</f>
        <v>219.4</v>
      </c>
      <c r="Q128" s="38">
        <f t="shared" ref="Q128:Q131" si="165">_xlfn.STDEV.S($N$127:$N$131)</f>
        <v>10.922453936730518</v>
      </c>
      <c r="R128" s="40">
        <f t="shared" si="92"/>
        <v>4.978329050469698E-2</v>
      </c>
    </row>
    <row r="129" spans="1:18" x14ac:dyDescent="0.2">
      <c r="A129" s="53" t="s">
        <v>106</v>
      </c>
      <c r="B129" s="53" t="s">
        <v>178</v>
      </c>
      <c r="C129" s="53" t="str">
        <f>LOOKUP(A129,'[1]Samples Info'!$A$4:$A$228,'[1]Samples Info'!$I$4:$I$228)</f>
        <v>SLE</v>
      </c>
      <c r="D129" s="35">
        <v>287</v>
      </c>
      <c r="E129" s="36">
        <f t="shared" si="81"/>
        <v>7.0175438596491229E-3</v>
      </c>
      <c r="F129" s="37">
        <f t="shared" si="160"/>
        <v>285</v>
      </c>
      <c r="G129" s="38">
        <f t="shared" si="161"/>
        <v>11.423659658795863</v>
      </c>
      <c r="H129" s="34">
        <f t="shared" si="82"/>
        <v>4.0083016346652151E-2</v>
      </c>
      <c r="I129" s="35">
        <v>66</v>
      </c>
      <c r="J129" s="36">
        <f t="shared" si="83"/>
        <v>6.097560975609843E-3</v>
      </c>
      <c r="K129" s="37">
        <f t="shared" si="162"/>
        <v>65.599999999999994</v>
      </c>
      <c r="L129" s="38">
        <f t="shared" si="163"/>
        <v>1.51657508881031</v>
      </c>
      <c r="M129" s="34">
        <f t="shared" si="84"/>
        <v>2.3118522695279118E-2</v>
      </c>
      <c r="N129" s="39">
        <f t="shared" si="105"/>
        <v>221</v>
      </c>
      <c r="O129" s="36">
        <f t="shared" si="85"/>
        <v>7.2926162260710768E-3</v>
      </c>
      <c r="P129" s="37">
        <f t="shared" si="164"/>
        <v>219.4</v>
      </c>
      <c r="Q129" s="38">
        <f t="shared" si="165"/>
        <v>10.922453936730518</v>
      </c>
      <c r="R129" s="40">
        <f t="shared" si="92"/>
        <v>4.978329050469698E-2</v>
      </c>
    </row>
    <row r="130" spans="1:18" x14ac:dyDescent="0.2">
      <c r="A130" s="53" t="s">
        <v>106</v>
      </c>
      <c r="B130" s="53" t="s">
        <v>178</v>
      </c>
      <c r="C130" s="53" t="str">
        <f>LOOKUP(A130,'[1]Samples Info'!$A$4:$A$228,'[1]Samples Info'!$I$4:$I$228)</f>
        <v>SLE</v>
      </c>
      <c r="D130" s="35">
        <v>266</v>
      </c>
      <c r="E130" s="36">
        <f t="shared" si="81"/>
        <v>-6.6666666666666666E-2</v>
      </c>
      <c r="F130" s="37">
        <f t="shared" si="160"/>
        <v>285</v>
      </c>
      <c r="G130" s="38">
        <f t="shared" si="161"/>
        <v>11.423659658795863</v>
      </c>
      <c r="H130" s="34">
        <f t="shared" si="82"/>
        <v>4.0083016346652151E-2</v>
      </c>
      <c r="I130" s="35">
        <v>64</v>
      </c>
      <c r="J130" s="36">
        <f t="shared" si="83"/>
        <v>-2.4390243902438939E-2</v>
      </c>
      <c r="K130" s="37">
        <f t="shared" si="162"/>
        <v>65.599999999999994</v>
      </c>
      <c r="L130" s="38">
        <f t="shared" si="163"/>
        <v>1.51657508881031</v>
      </c>
      <c r="M130" s="34">
        <f t="shared" si="84"/>
        <v>2.3118522695279118E-2</v>
      </c>
      <c r="N130" s="39">
        <f t="shared" si="105"/>
        <v>202</v>
      </c>
      <c r="O130" s="36">
        <f t="shared" si="85"/>
        <v>-7.9307201458523269E-2</v>
      </c>
      <c r="P130" s="37">
        <f t="shared" si="164"/>
        <v>219.4</v>
      </c>
      <c r="Q130" s="38">
        <f t="shared" si="165"/>
        <v>10.922453936730518</v>
      </c>
      <c r="R130" s="40">
        <f t="shared" si="92"/>
        <v>4.978329050469698E-2</v>
      </c>
    </row>
    <row r="131" spans="1:18" ht="17" thickBot="1" x14ac:dyDescent="0.25">
      <c r="A131" s="54" t="s">
        <v>106</v>
      </c>
      <c r="B131" s="54" t="s">
        <v>178</v>
      </c>
      <c r="C131" s="53" t="str">
        <f>LOOKUP(A131,'[1]Samples Info'!$A$4:$A$228,'[1]Samples Info'!$I$4:$I$228)</f>
        <v>SLE</v>
      </c>
      <c r="D131" s="46">
        <v>287</v>
      </c>
      <c r="E131" s="47">
        <f t="shared" ref="E131:E194" si="166">(D131-F131)/F131</f>
        <v>7.0175438596491229E-3</v>
      </c>
      <c r="F131" s="48">
        <f t="shared" si="160"/>
        <v>285</v>
      </c>
      <c r="G131" s="55">
        <f t="shared" si="161"/>
        <v>11.423659658795863</v>
      </c>
      <c r="H131" s="45">
        <f t="shared" ref="H131:H194" si="167">G131/F131</f>
        <v>4.0083016346652151E-2</v>
      </c>
      <c r="I131" s="46">
        <v>68</v>
      </c>
      <c r="J131" s="47">
        <f t="shared" ref="J131:J194" si="168">(I131-K131)/K131</f>
        <v>3.6585365853658625E-2</v>
      </c>
      <c r="K131" s="48">
        <f t="shared" si="162"/>
        <v>65.599999999999994</v>
      </c>
      <c r="L131" s="55">
        <f t="shared" si="163"/>
        <v>1.51657508881031</v>
      </c>
      <c r="M131" s="45">
        <f t="shared" ref="M131:M194" si="169">L131/K131</f>
        <v>2.3118522695279118E-2</v>
      </c>
      <c r="N131" s="49">
        <f t="shared" si="105"/>
        <v>219</v>
      </c>
      <c r="O131" s="47">
        <f t="shared" ref="O131:O194" si="170">(N131-P131)/P131</f>
        <v>-1.8231540565178015E-3</v>
      </c>
      <c r="P131" s="48">
        <f t="shared" si="164"/>
        <v>219.4</v>
      </c>
      <c r="Q131" s="55">
        <f t="shared" si="165"/>
        <v>10.922453936730518</v>
      </c>
      <c r="R131" s="50">
        <f t="shared" si="92"/>
        <v>4.978329050469698E-2</v>
      </c>
    </row>
    <row r="132" spans="1:18" x14ac:dyDescent="0.2">
      <c r="A132" s="51" t="s">
        <v>108</v>
      </c>
      <c r="B132" s="51" t="s">
        <v>177</v>
      </c>
      <c r="C132" s="52" t="str">
        <f>LOOKUP(A132,'[1]Samples Info'!$A$4:$A$228,'[1]Samples Info'!$I$4:$I$228)</f>
        <v>SLE</v>
      </c>
      <c r="D132" s="24">
        <v>352</v>
      </c>
      <c r="E132" s="25">
        <f t="shared" si="166"/>
        <v>-1.1235955056179775E-2</v>
      </c>
      <c r="F132" s="26">
        <f>AVERAGE($D$132:$D$136)</f>
        <v>356</v>
      </c>
      <c r="G132" s="26">
        <f>_xlfn.STDEV.S($D$132:$D$136)</f>
        <v>8.1547532151500448</v>
      </c>
      <c r="H132" s="23">
        <f t="shared" si="167"/>
        <v>2.2906610154915855E-2</v>
      </c>
      <c r="I132" s="24">
        <v>78.483129403040394</v>
      </c>
      <c r="J132" s="25">
        <f t="shared" si="168"/>
        <v>-6.7984495758083112E-4</v>
      </c>
      <c r="K132" s="26">
        <f>AVERAGE($I$132:$I$136)</f>
        <v>78.536522061549874</v>
      </c>
      <c r="L132" s="26">
        <f>_xlfn.STDEV.S($I$132:$I$136)</f>
        <v>4.2210602805350779E-2</v>
      </c>
      <c r="M132" s="23">
        <f t="shared" si="169"/>
        <v>5.3746463043359495E-4</v>
      </c>
      <c r="N132" s="27">
        <f>D132-I132</f>
        <v>273.51687059695962</v>
      </c>
      <c r="O132" s="25">
        <f t="shared" si="170"/>
        <v>-1.4223880457398374E-2</v>
      </c>
      <c r="P132" s="26">
        <f>AVERAGE($N$132:$N$136)</f>
        <v>277.46347793845013</v>
      </c>
      <c r="Q132" s="26">
        <f>_xlfn.STDEV.S($N$132:$N$136)</f>
        <v>8.1540440010071915</v>
      </c>
      <c r="R132" s="28">
        <f t="shared" si="92"/>
        <v>2.9387810106006124E-2</v>
      </c>
    </row>
    <row r="133" spans="1:18" x14ac:dyDescent="0.2">
      <c r="A133" s="53" t="s">
        <v>108</v>
      </c>
      <c r="B133" s="53" t="s">
        <v>177</v>
      </c>
      <c r="C133" s="53" t="str">
        <f>LOOKUP(A133,'[1]Samples Info'!$A$4:$A$228,'[1]Samples Info'!$I$4:$I$228)</f>
        <v>SLE</v>
      </c>
      <c r="D133" s="35">
        <v>354</v>
      </c>
      <c r="E133" s="36">
        <f t="shared" si="166"/>
        <v>-5.6179775280898875E-3</v>
      </c>
      <c r="F133" s="37">
        <f t="shared" ref="F133:F136" si="171">AVERAGE($D$132:$D$136)</f>
        <v>356</v>
      </c>
      <c r="G133" s="38">
        <f t="shared" ref="G133:G136" si="172">_xlfn.STDEV.S($D$132:$D$136)</f>
        <v>8.1547532151500448</v>
      </c>
      <c r="H133" s="34">
        <f t="shared" si="167"/>
        <v>2.2906610154915855E-2</v>
      </c>
      <c r="I133" s="35">
        <v>78.509825732295198</v>
      </c>
      <c r="J133" s="36">
        <f t="shared" si="168"/>
        <v>-3.3992247878960132E-4</v>
      </c>
      <c r="K133" s="37">
        <f t="shared" ref="K133:K136" si="173">AVERAGE($I$132:$I$136)</f>
        <v>78.536522061549874</v>
      </c>
      <c r="L133" s="38">
        <f t="shared" ref="L133:L136" si="174">_xlfn.STDEV.S($I$132:$I$136)</f>
        <v>4.2210602805350779E-2</v>
      </c>
      <c r="M133" s="34">
        <f t="shared" si="169"/>
        <v>5.3746463043359495E-4</v>
      </c>
      <c r="N133" s="39">
        <f t="shared" ref="N133:N196" si="175">D133-I133</f>
        <v>275.49017426770479</v>
      </c>
      <c r="O133" s="36">
        <f t="shared" si="170"/>
        <v>-7.111940228699494E-3</v>
      </c>
      <c r="P133" s="37">
        <f t="shared" ref="P133:P136" si="176">AVERAGE($N$132:$N$136)</f>
        <v>277.46347793845013</v>
      </c>
      <c r="Q133" s="38">
        <f t="shared" ref="Q133:Q136" si="177">_xlfn.STDEV.S($N$132:$N$136)</f>
        <v>8.1540440010071915</v>
      </c>
      <c r="R133" s="40">
        <f t="shared" ref="R133:R196" si="178">Q133/P133</f>
        <v>2.9387810106006124E-2</v>
      </c>
    </row>
    <row r="134" spans="1:18" x14ac:dyDescent="0.2">
      <c r="A134" s="53" t="s">
        <v>108</v>
      </c>
      <c r="B134" s="53" t="s">
        <v>177</v>
      </c>
      <c r="C134" s="53" t="str">
        <f>LOOKUP(A134,'[1]Samples Info'!$A$4:$A$228,'[1]Samples Info'!$I$4:$I$228)</f>
        <v>SLE</v>
      </c>
      <c r="D134" s="35">
        <v>370</v>
      </c>
      <c r="E134" s="36">
        <f t="shared" si="166"/>
        <v>3.9325842696629212E-2</v>
      </c>
      <c r="F134" s="37">
        <f t="shared" si="171"/>
        <v>356</v>
      </c>
      <c r="G134" s="38">
        <f t="shared" si="172"/>
        <v>8.1547532151500448</v>
      </c>
      <c r="H134" s="34">
        <f t="shared" si="167"/>
        <v>2.2906610154915855E-2</v>
      </c>
      <c r="I134" s="35">
        <v>78.536522061549903</v>
      </c>
      <c r="J134" s="36">
        <f t="shared" si="168"/>
        <v>3.6189162295892891E-16</v>
      </c>
      <c r="K134" s="37">
        <f t="shared" si="173"/>
        <v>78.536522061549874</v>
      </c>
      <c r="L134" s="38">
        <f t="shared" si="174"/>
        <v>4.2210602805350779E-2</v>
      </c>
      <c r="M134" s="34">
        <f t="shared" si="169"/>
        <v>5.3746463043359495E-4</v>
      </c>
      <c r="N134" s="39">
        <f t="shared" si="175"/>
        <v>291.46347793845007</v>
      </c>
      <c r="O134" s="36">
        <f t="shared" si="170"/>
        <v>5.0457091160320461E-2</v>
      </c>
      <c r="P134" s="37">
        <f t="shared" si="176"/>
        <v>277.46347793845013</v>
      </c>
      <c r="Q134" s="38">
        <f t="shared" si="177"/>
        <v>8.1540440010071915</v>
      </c>
      <c r="R134" s="40">
        <f t="shared" si="178"/>
        <v>2.9387810106006124E-2</v>
      </c>
    </row>
    <row r="135" spans="1:18" x14ac:dyDescent="0.2">
      <c r="A135" s="53" t="s">
        <v>108</v>
      </c>
      <c r="B135" s="53" t="s">
        <v>177</v>
      </c>
      <c r="C135" s="53" t="str">
        <f>LOOKUP(A135,'[1]Samples Info'!$A$4:$A$228,'[1]Samples Info'!$I$4:$I$228)</f>
        <v>SLE</v>
      </c>
      <c r="D135" s="35">
        <v>349</v>
      </c>
      <c r="E135" s="36">
        <f t="shared" si="166"/>
        <v>-1.9662921348314606E-2</v>
      </c>
      <c r="F135" s="37">
        <f t="shared" si="171"/>
        <v>356</v>
      </c>
      <c r="G135" s="38">
        <f t="shared" si="172"/>
        <v>8.1547532151500448</v>
      </c>
      <c r="H135" s="34">
        <f t="shared" si="167"/>
        <v>2.2906610154915855E-2</v>
      </c>
      <c r="I135" s="35">
        <v>78.563218390804593</v>
      </c>
      <c r="J135" s="36">
        <f t="shared" si="168"/>
        <v>3.3992247879014413E-4</v>
      </c>
      <c r="K135" s="37">
        <f t="shared" si="173"/>
        <v>78.536522061549874</v>
      </c>
      <c r="L135" s="38">
        <f t="shared" si="174"/>
        <v>4.2210602805350779E-2</v>
      </c>
      <c r="M135" s="34">
        <f t="shared" si="169"/>
        <v>5.3746463043359495E-4</v>
      </c>
      <c r="N135" s="39">
        <f t="shared" si="175"/>
        <v>270.43678160919541</v>
      </c>
      <c r="O135" s="36">
        <f t="shared" si="170"/>
        <v>-2.5324761231506853E-2</v>
      </c>
      <c r="P135" s="37">
        <f t="shared" si="176"/>
        <v>277.46347793845013</v>
      </c>
      <c r="Q135" s="38">
        <f t="shared" si="177"/>
        <v>8.1540440010071915</v>
      </c>
      <c r="R135" s="40">
        <f t="shared" si="178"/>
        <v>2.9387810106006124E-2</v>
      </c>
    </row>
    <row r="136" spans="1:18" ht="17" thickBot="1" x14ac:dyDescent="0.25">
      <c r="A136" s="54" t="s">
        <v>108</v>
      </c>
      <c r="B136" s="53" t="s">
        <v>177</v>
      </c>
      <c r="C136" s="54" t="str">
        <f>LOOKUP(A136,'[1]Samples Info'!$A$4:$A$228,'[1]Samples Info'!$I$4:$I$228)</f>
        <v>SLE</v>
      </c>
      <c r="D136" s="46">
        <v>355</v>
      </c>
      <c r="E136" s="47">
        <f t="shared" si="166"/>
        <v>-2.8089887640449437E-3</v>
      </c>
      <c r="F136" s="48">
        <f t="shared" si="171"/>
        <v>356</v>
      </c>
      <c r="G136" s="55">
        <f t="shared" si="172"/>
        <v>8.1547532151500448</v>
      </c>
      <c r="H136" s="45">
        <f t="shared" si="167"/>
        <v>2.2906610154915855E-2</v>
      </c>
      <c r="I136" s="46">
        <v>78.589914720059298</v>
      </c>
      <c r="J136" s="47">
        <f t="shared" si="168"/>
        <v>6.7984495758010742E-4</v>
      </c>
      <c r="K136" s="48">
        <f t="shared" si="173"/>
        <v>78.536522061549874</v>
      </c>
      <c r="L136" s="55">
        <f t="shared" si="174"/>
        <v>4.2210602805350779E-2</v>
      </c>
      <c r="M136" s="45">
        <f t="shared" si="169"/>
        <v>5.3746463043359495E-4</v>
      </c>
      <c r="N136" s="49">
        <f t="shared" si="175"/>
        <v>276.41008527994069</v>
      </c>
      <c r="O136" s="47">
        <f t="shared" si="170"/>
        <v>-3.7965092427159454E-3</v>
      </c>
      <c r="P136" s="48">
        <f t="shared" si="176"/>
        <v>277.46347793845013</v>
      </c>
      <c r="Q136" s="55">
        <f t="shared" si="177"/>
        <v>8.1540440010071915</v>
      </c>
      <c r="R136" s="50">
        <f t="shared" si="178"/>
        <v>2.9387810106006124E-2</v>
      </c>
    </row>
    <row r="137" spans="1:18" x14ac:dyDescent="0.2">
      <c r="A137" s="51" t="s">
        <v>108</v>
      </c>
      <c r="B137" s="51" t="s">
        <v>178</v>
      </c>
      <c r="C137" s="52" t="str">
        <f>LOOKUP(A137,'[1]Samples Info'!$A$4:$A$228,'[1]Samples Info'!$I$4:$I$228)</f>
        <v>SLE</v>
      </c>
      <c r="D137" s="24">
        <v>354</v>
      </c>
      <c r="E137" s="25">
        <f t="shared" si="166"/>
        <v>5.681818181818182E-3</v>
      </c>
      <c r="F137" s="26">
        <f>AVERAGE($D$137:$D$141)</f>
        <v>352</v>
      </c>
      <c r="G137" s="26">
        <f>_xlfn.STDEV.S($D$137:$D$141)</f>
        <v>6.8190908484929276</v>
      </c>
      <c r="H137" s="23">
        <f t="shared" si="167"/>
        <v>1.9372417183218544E-2</v>
      </c>
      <c r="I137" s="24">
        <v>78.616611049314102</v>
      </c>
      <c r="J137" s="25">
        <f t="shared" si="168"/>
        <v>-6.7869144518837719E-4</v>
      </c>
      <c r="K137" s="26">
        <f>AVERAGE($I$137:$I$141)</f>
        <v>78.67000370782354</v>
      </c>
      <c r="L137" s="26">
        <f>_xlfn.STDEV.S($I$137:$I$141)</f>
        <v>4.2210602805366502E-2</v>
      </c>
      <c r="M137" s="23">
        <f t="shared" si="169"/>
        <v>5.3655269881687777E-4</v>
      </c>
      <c r="N137" s="27">
        <f t="shared" si="175"/>
        <v>275.38338895068591</v>
      </c>
      <c r="O137" s="25">
        <f t="shared" si="170"/>
        <v>7.512503883088122E-3</v>
      </c>
      <c r="P137" s="26">
        <f>AVERAGE($N$137:$N$141)</f>
        <v>273.32999629217647</v>
      </c>
      <c r="Q137" s="26">
        <f>_xlfn.STDEV.S($N$137:$N$141)</f>
        <v>6.8035440103633702</v>
      </c>
      <c r="R137" s="28">
        <f t="shared" si="178"/>
        <v>2.4891318562382421E-2</v>
      </c>
    </row>
    <row r="138" spans="1:18" x14ac:dyDescent="0.2">
      <c r="A138" s="53" t="s">
        <v>108</v>
      </c>
      <c r="B138" s="53" t="s">
        <v>178</v>
      </c>
      <c r="C138" s="53" t="str">
        <f>LOOKUP(A138,'[1]Samples Info'!$A$4:$A$228,'[1]Samples Info'!$I$4:$I$228)</f>
        <v>SLE</v>
      </c>
      <c r="D138" s="35">
        <v>340</v>
      </c>
      <c r="E138" s="36">
        <f t="shared" si="166"/>
        <v>-3.4090909090909088E-2</v>
      </c>
      <c r="F138" s="37">
        <f t="shared" ref="F138:F141" si="179">AVERAGE($D$137:$D$141)</f>
        <v>352</v>
      </c>
      <c r="G138" s="38">
        <f t="shared" ref="G138:G141" si="180">_xlfn.STDEV.S($D$137:$D$141)</f>
        <v>6.8190908484929276</v>
      </c>
      <c r="H138" s="34">
        <f t="shared" si="167"/>
        <v>1.9372417183218544E-2</v>
      </c>
      <c r="I138" s="35">
        <v>78.643307378568807</v>
      </c>
      <c r="J138" s="36">
        <f t="shared" si="168"/>
        <v>-3.3934572259436923E-4</v>
      </c>
      <c r="K138" s="37">
        <f t="shared" ref="K138:K141" si="181">AVERAGE($I$137:$I$141)</f>
        <v>78.67000370782354</v>
      </c>
      <c r="L138" s="38">
        <f t="shared" ref="L138:L141" si="182">_xlfn.STDEV.S($I$137:$I$141)</f>
        <v>4.2210602805366502E-2</v>
      </c>
      <c r="M138" s="34">
        <f t="shared" si="169"/>
        <v>5.3655269881687777E-4</v>
      </c>
      <c r="N138" s="39">
        <f t="shared" si="175"/>
        <v>261.35669262143119</v>
      </c>
      <c r="O138" s="36">
        <f t="shared" si="170"/>
        <v>-4.3805304332373389E-2</v>
      </c>
      <c r="P138" s="37">
        <f t="shared" ref="P138:P141" si="183">AVERAGE($N$137:$N$141)</f>
        <v>273.32999629217647</v>
      </c>
      <c r="Q138" s="38">
        <f t="shared" ref="Q138:Q141" si="184">_xlfn.STDEV.S($N$137:$N$141)</f>
        <v>6.8035440103633702</v>
      </c>
      <c r="R138" s="40">
        <f t="shared" si="178"/>
        <v>2.4891318562382421E-2</v>
      </c>
    </row>
    <row r="139" spans="1:18" x14ac:dyDescent="0.2">
      <c r="A139" s="53" t="s">
        <v>108</v>
      </c>
      <c r="B139" s="53" t="s">
        <v>178</v>
      </c>
      <c r="C139" s="53" t="str">
        <f>LOOKUP(A139,'[1]Samples Info'!$A$4:$A$228,'[1]Samples Info'!$I$4:$I$228)</f>
        <v>SLE</v>
      </c>
      <c r="D139" s="35">
        <v>357</v>
      </c>
      <c r="E139" s="36">
        <f t="shared" si="166"/>
        <v>1.4204545454545454E-2</v>
      </c>
      <c r="F139" s="37">
        <f t="shared" si="179"/>
        <v>352</v>
      </c>
      <c r="G139" s="38">
        <f t="shared" si="180"/>
        <v>6.8190908484929276</v>
      </c>
      <c r="H139" s="34">
        <f t="shared" si="167"/>
        <v>1.9372417183218544E-2</v>
      </c>
      <c r="I139" s="35">
        <v>78.670003707823497</v>
      </c>
      <c r="J139" s="36">
        <f t="shared" si="168"/>
        <v>-5.4191638663118952E-16</v>
      </c>
      <c r="K139" s="37">
        <f t="shared" si="181"/>
        <v>78.67000370782354</v>
      </c>
      <c r="L139" s="38">
        <f t="shared" si="182"/>
        <v>4.2210602805366502E-2</v>
      </c>
      <c r="M139" s="34">
        <f t="shared" si="169"/>
        <v>5.3655269881687777E-4</v>
      </c>
      <c r="N139" s="39">
        <f t="shared" si="175"/>
        <v>278.32999629217647</v>
      </c>
      <c r="O139" s="36">
        <f t="shared" si="170"/>
        <v>1.8292906259199021E-2</v>
      </c>
      <c r="P139" s="37">
        <f t="shared" si="183"/>
        <v>273.32999629217647</v>
      </c>
      <c r="Q139" s="38">
        <f t="shared" si="184"/>
        <v>6.8035440103633702</v>
      </c>
      <c r="R139" s="40">
        <f t="shared" si="178"/>
        <v>2.4891318562382421E-2</v>
      </c>
    </row>
    <row r="140" spans="1:18" x14ac:dyDescent="0.2">
      <c r="A140" s="53" t="s">
        <v>108</v>
      </c>
      <c r="B140" s="53" t="s">
        <v>178</v>
      </c>
      <c r="C140" s="53" t="str">
        <f>LOOKUP(A140,'[1]Samples Info'!$A$4:$A$228,'[1]Samples Info'!$I$4:$I$228)</f>
        <v>SLE</v>
      </c>
      <c r="D140" s="35">
        <v>354</v>
      </c>
      <c r="E140" s="36">
        <f t="shared" si="166"/>
        <v>5.681818181818182E-3</v>
      </c>
      <c r="F140" s="37">
        <f t="shared" si="179"/>
        <v>352</v>
      </c>
      <c r="G140" s="38">
        <f t="shared" si="180"/>
        <v>6.8190908484929276</v>
      </c>
      <c r="H140" s="34">
        <f t="shared" si="167"/>
        <v>1.9372417183218544E-2</v>
      </c>
      <c r="I140" s="35">
        <v>78.696700037078301</v>
      </c>
      <c r="J140" s="36">
        <f t="shared" si="168"/>
        <v>3.3934572259473054E-4</v>
      </c>
      <c r="K140" s="37">
        <f t="shared" si="181"/>
        <v>78.67000370782354</v>
      </c>
      <c r="L140" s="38">
        <f t="shared" si="182"/>
        <v>4.2210602805366502E-2</v>
      </c>
      <c r="M140" s="34">
        <f t="shared" si="169"/>
        <v>5.3655269881687777E-4</v>
      </c>
      <c r="N140" s="39">
        <f t="shared" si="175"/>
        <v>275.3032999629217</v>
      </c>
      <c r="O140" s="36">
        <f t="shared" si="170"/>
        <v>7.2194918139751431E-3</v>
      </c>
      <c r="P140" s="37">
        <f t="shared" si="183"/>
        <v>273.32999629217647</v>
      </c>
      <c r="Q140" s="38">
        <f t="shared" si="184"/>
        <v>6.8035440103633702</v>
      </c>
      <c r="R140" s="40">
        <f t="shared" si="178"/>
        <v>2.4891318562382421E-2</v>
      </c>
    </row>
    <row r="141" spans="1:18" ht="17" thickBot="1" x14ac:dyDescent="0.25">
      <c r="A141" s="54" t="s">
        <v>108</v>
      </c>
      <c r="B141" s="53" t="s">
        <v>178</v>
      </c>
      <c r="C141" s="54" t="str">
        <f>LOOKUP(A141,'[1]Samples Info'!$A$4:$A$228,'[1]Samples Info'!$I$4:$I$228)</f>
        <v>SLE</v>
      </c>
      <c r="D141" s="46">
        <v>355</v>
      </c>
      <c r="E141" s="47">
        <f t="shared" si="166"/>
        <v>8.5227272727272721E-3</v>
      </c>
      <c r="F141" s="48">
        <f t="shared" si="179"/>
        <v>352</v>
      </c>
      <c r="G141" s="55">
        <f t="shared" si="180"/>
        <v>6.8190908484929276</v>
      </c>
      <c r="H141" s="45">
        <f t="shared" si="167"/>
        <v>1.9372417183218544E-2</v>
      </c>
      <c r="I141" s="46">
        <v>78.723396366333006</v>
      </c>
      <c r="J141" s="47">
        <f t="shared" si="168"/>
        <v>6.7869144518873845E-4</v>
      </c>
      <c r="K141" s="48">
        <f t="shared" si="181"/>
        <v>78.67000370782354</v>
      </c>
      <c r="L141" s="55">
        <f t="shared" si="182"/>
        <v>4.2210602805366502E-2</v>
      </c>
      <c r="M141" s="45">
        <f t="shared" si="169"/>
        <v>5.3655269881687777E-4</v>
      </c>
      <c r="N141" s="49">
        <f t="shared" si="175"/>
        <v>276.27660363366698</v>
      </c>
      <c r="O141" s="47">
        <f t="shared" si="170"/>
        <v>1.0780402376110691E-2</v>
      </c>
      <c r="P141" s="48">
        <f t="shared" si="183"/>
        <v>273.32999629217647</v>
      </c>
      <c r="Q141" s="55">
        <f t="shared" si="184"/>
        <v>6.8035440103633702</v>
      </c>
      <c r="R141" s="50">
        <f t="shared" si="178"/>
        <v>2.4891318562382421E-2</v>
      </c>
    </row>
    <row r="142" spans="1:18" x14ac:dyDescent="0.2">
      <c r="A142" s="51" t="s">
        <v>116</v>
      </c>
      <c r="B142" s="51"/>
      <c r="C142" s="52" t="str">
        <f>LOOKUP(A142,'[1]Samples Info'!$A$4:$A$228,'[1]Samples Info'!$I$4:$I$228)</f>
        <v>SLE</v>
      </c>
      <c r="D142" s="24">
        <v>282</v>
      </c>
      <c r="E142" s="25">
        <f t="shared" si="166"/>
        <v>-4.72972972972973E-2</v>
      </c>
      <c r="F142" s="26">
        <f>AVERAGE($D$142:$D$146)</f>
        <v>296</v>
      </c>
      <c r="G142" s="26">
        <f>_xlfn.STDEV.S($D$142:$D$146)</f>
        <v>10.606601717798213</v>
      </c>
      <c r="H142" s="23">
        <f t="shared" si="167"/>
        <v>3.5833113911480453E-2</v>
      </c>
      <c r="I142" s="24">
        <v>67</v>
      </c>
      <c r="J142" s="25">
        <f t="shared" si="168"/>
        <v>2.4464831804281256E-2</v>
      </c>
      <c r="K142" s="26">
        <f>AVERAGE($I$142:$I$146)</f>
        <v>65.400000000000006</v>
      </c>
      <c r="L142" s="26">
        <f>_xlfn.STDEV.S($I$142:$I$146)</f>
        <v>1.1401754250991381</v>
      </c>
      <c r="M142" s="23">
        <f t="shared" si="169"/>
        <v>1.7433875001515872E-2</v>
      </c>
      <c r="N142" s="27">
        <f t="shared" si="175"/>
        <v>215</v>
      </c>
      <c r="O142" s="25">
        <f t="shared" si="170"/>
        <v>-6.7649609713790096E-2</v>
      </c>
      <c r="P142" s="26">
        <f>AVERAGE($N$142:$N$146)</f>
        <v>230.6</v>
      </c>
      <c r="Q142" s="26">
        <f>_xlfn.STDEV.S($N$142:$N$146)</f>
        <v>11.674759098157015</v>
      </c>
      <c r="R142" s="28">
        <f t="shared" si="178"/>
        <v>5.0627749775182196E-2</v>
      </c>
    </row>
    <row r="143" spans="1:18" x14ac:dyDescent="0.2">
      <c r="A143" s="53" t="s">
        <v>116</v>
      </c>
      <c r="B143" s="53"/>
      <c r="C143" s="53" t="str">
        <f>LOOKUP(A143,'[1]Samples Info'!$A$4:$A$228,'[1]Samples Info'!$I$4:$I$228)</f>
        <v>SLE</v>
      </c>
      <c r="D143" s="35">
        <v>288</v>
      </c>
      <c r="E143" s="36">
        <f t="shared" si="166"/>
        <v>-2.7027027027027029E-2</v>
      </c>
      <c r="F143" s="37">
        <f t="shared" ref="F143:F146" si="185">AVERAGE($D$142:$D$146)</f>
        <v>296</v>
      </c>
      <c r="G143" s="38">
        <f t="shared" ref="G143:G146" si="186">_xlfn.STDEV.S($D$142:$D$146)</f>
        <v>10.606601717798213</v>
      </c>
      <c r="H143" s="34">
        <f t="shared" si="167"/>
        <v>3.5833113911480453E-2</v>
      </c>
      <c r="I143" s="35">
        <v>66</v>
      </c>
      <c r="J143" s="36">
        <f t="shared" si="168"/>
        <v>9.1743119266054166E-3</v>
      </c>
      <c r="K143" s="37">
        <f t="shared" ref="K143:K146" si="187">AVERAGE($I$142:$I$146)</f>
        <v>65.400000000000006</v>
      </c>
      <c r="L143" s="38">
        <f t="shared" ref="L143:L146" si="188">_xlfn.STDEV.S($I$142:$I$146)</f>
        <v>1.1401754250991381</v>
      </c>
      <c r="M143" s="34">
        <f t="shared" si="169"/>
        <v>1.7433875001515872E-2</v>
      </c>
      <c r="N143" s="39">
        <f t="shared" si="175"/>
        <v>222</v>
      </c>
      <c r="O143" s="36">
        <f t="shared" si="170"/>
        <v>-3.7294015611448371E-2</v>
      </c>
      <c r="P143" s="37">
        <f t="shared" ref="P143:P146" si="189">AVERAGE($N$142:$N$146)</f>
        <v>230.6</v>
      </c>
      <c r="Q143" s="38">
        <f t="shared" ref="Q143:Q146" si="190">_xlfn.STDEV.S($N$142:$N$146)</f>
        <v>11.674759098157015</v>
      </c>
      <c r="R143" s="40">
        <f t="shared" si="178"/>
        <v>5.0627749775182196E-2</v>
      </c>
    </row>
    <row r="144" spans="1:18" x14ac:dyDescent="0.2">
      <c r="A144" s="53" t="s">
        <v>116</v>
      </c>
      <c r="B144" s="53"/>
      <c r="C144" s="53" t="str">
        <f>LOOKUP(A144,'[1]Samples Info'!$A$4:$A$228,'[1]Samples Info'!$I$4:$I$228)</f>
        <v>SLE</v>
      </c>
      <c r="D144" s="35">
        <v>299</v>
      </c>
      <c r="E144" s="36">
        <f t="shared" si="166"/>
        <v>1.0135135135135136E-2</v>
      </c>
      <c r="F144" s="37">
        <f t="shared" si="185"/>
        <v>296</v>
      </c>
      <c r="G144" s="38">
        <f t="shared" si="186"/>
        <v>10.606601717798213</v>
      </c>
      <c r="H144" s="34">
        <f t="shared" si="167"/>
        <v>3.5833113911480453E-2</v>
      </c>
      <c r="I144" s="35">
        <v>65</v>
      </c>
      <c r="J144" s="36">
        <f t="shared" si="168"/>
        <v>-6.1162079510704232E-3</v>
      </c>
      <c r="K144" s="37">
        <f t="shared" si="187"/>
        <v>65.400000000000006</v>
      </c>
      <c r="L144" s="38">
        <f t="shared" si="188"/>
        <v>1.1401754250991381</v>
      </c>
      <c r="M144" s="34">
        <f t="shared" si="169"/>
        <v>1.7433875001515872E-2</v>
      </c>
      <c r="N144" s="39">
        <f t="shared" si="175"/>
        <v>234</v>
      </c>
      <c r="O144" s="36">
        <f t="shared" si="170"/>
        <v>1.4744145706851716E-2</v>
      </c>
      <c r="P144" s="37">
        <f t="shared" si="189"/>
        <v>230.6</v>
      </c>
      <c r="Q144" s="38">
        <f t="shared" si="190"/>
        <v>11.674759098157015</v>
      </c>
      <c r="R144" s="40">
        <f t="shared" si="178"/>
        <v>5.0627749775182196E-2</v>
      </c>
    </row>
    <row r="145" spans="1:18" x14ac:dyDescent="0.2">
      <c r="A145" s="53" t="s">
        <v>116</v>
      </c>
      <c r="B145" s="53"/>
      <c r="C145" s="53" t="str">
        <f>LOOKUP(A145,'[1]Samples Info'!$A$4:$A$228,'[1]Samples Info'!$I$4:$I$228)</f>
        <v>SLE</v>
      </c>
      <c r="D145" s="35">
        <v>306</v>
      </c>
      <c r="E145" s="36">
        <f t="shared" si="166"/>
        <v>3.3783783783783786E-2</v>
      </c>
      <c r="F145" s="37">
        <f t="shared" si="185"/>
        <v>296</v>
      </c>
      <c r="G145" s="38">
        <f t="shared" si="186"/>
        <v>10.606601717798213</v>
      </c>
      <c r="H145" s="34">
        <f t="shared" si="167"/>
        <v>3.5833113911480453E-2</v>
      </c>
      <c r="I145" s="35">
        <v>65</v>
      </c>
      <c r="J145" s="36">
        <f t="shared" si="168"/>
        <v>-6.1162079510704232E-3</v>
      </c>
      <c r="K145" s="37">
        <f t="shared" si="187"/>
        <v>65.400000000000006</v>
      </c>
      <c r="L145" s="38">
        <f t="shared" si="188"/>
        <v>1.1401754250991381</v>
      </c>
      <c r="M145" s="34">
        <f t="shared" si="169"/>
        <v>1.7433875001515872E-2</v>
      </c>
      <c r="N145" s="39">
        <f t="shared" si="175"/>
        <v>241</v>
      </c>
      <c r="O145" s="36">
        <f t="shared" si="170"/>
        <v>4.5099739809193434E-2</v>
      </c>
      <c r="P145" s="37">
        <f t="shared" si="189"/>
        <v>230.6</v>
      </c>
      <c r="Q145" s="38">
        <f t="shared" si="190"/>
        <v>11.674759098157015</v>
      </c>
      <c r="R145" s="40">
        <f t="shared" si="178"/>
        <v>5.0627749775182196E-2</v>
      </c>
    </row>
    <row r="146" spans="1:18" ht="17" thickBot="1" x14ac:dyDescent="0.25">
      <c r="A146" s="54" t="s">
        <v>116</v>
      </c>
      <c r="B146" s="53"/>
      <c r="C146" s="54" t="str">
        <f>LOOKUP(A146,'[1]Samples Info'!$A$4:$A$228,'[1]Samples Info'!$I$4:$I$228)</f>
        <v>SLE</v>
      </c>
      <c r="D146" s="46">
        <v>305</v>
      </c>
      <c r="E146" s="47">
        <f t="shared" si="166"/>
        <v>3.0405405405405407E-2</v>
      </c>
      <c r="F146" s="48">
        <f t="shared" si="185"/>
        <v>296</v>
      </c>
      <c r="G146" s="55">
        <f t="shared" si="186"/>
        <v>10.606601717798213</v>
      </c>
      <c r="H146" s="45">
        <f t="shared" si="167"/>
        <v>3.5833113911480453E-2</v>
      </c>
      <c r="I146" s="46">
        <v>64</v>
      </c>
      <c r="J146" s="47">
        <f t="shared" si="168"/>
        <v>-2.1406727828746263E-2</v>
      </c>
      <c r="K146" s="48">
        <f t="shared" si="187"/>
        <v>65.400000000000006</v>
      </c>
      <c r="L146" s="55">
        <f t="shared" si="188"/>
        <v>1.1401754250991381</v>
      </c>
      <c r="M146" s="45">
        <f t="shared" si="169"/>
        <v>1.7433875001515872E-2</v>
      </c>
      <c r="N146" s="49">
        <f t="shared" si="175"/>
        <v>241</v>
      </c>
      <c r="O146" s="47">
        <f t="shared" si="170"/>
        <v>4.5099739809193434E-2</v>
      </c>
      <c r="P146" s="48">
        <f t="shared" si="189"/>
        <v>230.6</v>
      </c>
      <c r="Q146" s="55">
        <f t="shared" si="190"/>
        <v>11.674759098157015</v>
      </c>
      <c r="R146" s="50">
        <f t="shared" si="178"/>
        <v>5.0627749775182196E-2</v>
      </c>
    </row>
    <row r="147" spans="1:18" x14ac:dyDescent="0.2">
      <c r="A147" s="51" t="s">
        <v>119</v>
      </c>
      <c r="B147" s="51" t="s">
        <v>177</v>
      </c>
      <c r="C147" s="52" t="str">
        <f>LOOKUP(A147,'[1]Samples Info'!$A$4:$A$228,'[1]Samples Info'!$I$4:$I$228)</f>
        <v>GHA</v>
      </c>
      <c r="D147" s="24">
        <v>289</v>
      </c>
      <c r="E147" s="25">
        <f t="shared" si="166"/>
        <v>-1.4324693042291912E-2</v>
      </c>
      <c r="F147" s="26">
        <f>AVERAGE($D$147:$D$151)</f>
        <v>293.2</v>
      </c>
      <c r="G147" s="26">
        <f>_xlfn.STDEV.S($D$147:$D$151)</f>
        <v>4.0249223594996213</v>
      </c>
      <c r="H147" s="23">
        <f t="shared" si="167"/>
        <v>1.372756602830703E-2</v>
      </c>
      <c r="I147" s="24">
        <v>62</v>
      </c>
      <c r="J147" s="25">
        <f t="shared" si="168"/>
        <v>0</v>
      </c>
      <c r="K147" s="26">
        <f>AVERAGE($I$147:$I$151)</f>
        <v>62</v>
      </c>
      <c r="L147" s="26">
        <f>_xlfn.STDEV.S($I$147:$I$151)</f>
        <v>0.70710678118654757</v>
      </c>
      <c r="M147" s="23">
        <f t="shared" si="169"/>
        <v>1.1404948083653993E-2</v>
      </c>
      <c r="N147" s="27">
        <f t="shared" si="175"/>
        <v>227</v>
      </c>
      <c r="O147" s="25">
        <f t="shared" si="170"/>
        <v>-1.8166089965397876E-2</v>
      </c>
      <c r="P147" s="26">
        <f>AVERAGE($N$147:$N$151)</f>
        <v>231.2</v>
      </c>
      <c r="Q147" s="26">
        <f>_xlfn.STDEV.S($N$147:$N$151)</f>
        <v>3.6331804249169899</v>
      </c>
      <c r="R147" s="28">
        <f t="shared" si="178"/>
        <v>1.5714448204658261E-2</v>
      </c>
    </row>
    <row r="148" spans="1:18" x14ac:dyDescent="0.2">
      <c r="A148" s="53" t="s">
        <v>119</v>
      </c>
      <c r="B148" s="53" t="s">
        <v>177</v>
      </c>
      <c r="C148" s="53" t="str">
        <f>LOOKUP(A148,'[1]Samples Info'!$A$4:$A$228,'[1]Samples Info'!$I$4:$I$228)</f>
        <v>GHA</v>
      </c>
      <c r="D148" s="35">
        <v>291</v>
      </c>
      <c r="E148" s="36">
        <f t="shared" si="166"/>
        <v>-7.503410641200507E-3</v>
      </c>
      <c r="F148" s="37">
        <f t="shared" ref="F148:F151" si="191">AVERAGE($D$147:$D$151)</f>
        <v>293.2</v>
      </c>
      <c r="G148" s="38">
        <f t="shared" ref="G148:G151" si="192">_xlfn.STDEV.S($D$147:$D$151)</f>
        <v>4.0249223594996213</v>
      </c>
      <c r="H148" s="34">
        <f t="shared" si="167"/>
        <v>1.372756602830703E-2</v>
      </c>
      <c r="I148" s="35">
        <v>61</v>
      </c>
      <c r="J148" s="36">
        <f t="shared" si="168"/>
        <v>-1.6129032258064516E-2</v>
      </c>
      <c r="K148" s="37">
        <f t="shared" ref="K148:K151" si="193">AVERAGE($I$147:$I$151)</f>
        <v>62</v>
      </c>
      <c r="L148" s="38">
        <f t="shared" ref="L148:L151" si="194">_xlfn.STDEV.S($I$147:$I$151)</f>
        <v>0.70710678118654757</v>
      </c>
      <c r="M148" s="34">
        <f t="shared" si="169"/>
        <v>1.1404948083653993E-2</v>
      </c>
      <c r="N148" s="39">
        <f t="shared" si="175"/>
        <v>230</v>
      </c>
      <c r="O148" s="36">
        <f t="shared" si="170"/>
        <v>-5.1903114186850723E-3</v>
      </c>
      <c r="P148" s="37">
        <f t="shared" ref="P148:P151" si="195">AVERAGE($N$147:$N$151)</f>
        <v>231.2</v>
      </c>
      <c r="Q148" s="38">
        <f t="shared" ref="Q148:Q151" si="196">_xlfn.STDEV.S($N$147:$N$151)</f>
        <v>3.6331804249169899</v>
      </c>
      <c r="R148" s="40">
        <f t="shared" si="178"/>
        <v>1.5714448204658261E-2</v>
      </c>
    </row>
    <row r="149" spans="1:18" x14ac:dyDescent="0.2">
      <c r="A149" s="53" t="s">
        <v>119</v>
      </c>
      <c r="B149" s="53" t="s">
        <v>177</v>
      </c>
      <c r="C149" s="53" t="str">
        <f>LOOKUP(A149,'[1]Samples Info'!$A$4:$A$228,'[1]Samples Info'!$I$4:$I$228)</f>
        <v>GHA</v>
      </c>
      <c r="D149" s="35">
        <v>291</v>
      </c>
      <c r="E149" s="36">
        <f t="shared" si="166"/>
        <v>-7.503410641200507E-3</v>
      </c>
      <c r="F149" s="37">
        <f t="shared" si="191"/>
        <v>293.2</v>
      </c>
      <c r="G149" s="38">
        <f t="shared" si="192"/>
        <v>4.0249223594996213</v>
      </c>
      <c r="H149" s="34">
        <f t="shared" si="167"/>
        <v>1.372756602830703E-2</v>
      </c>
      <c r="I149" s="35">
        <v>62</v>
      </c>
      <c r="J149" s="36">
        <f t="shared" si="168"/>
        <v>0</v>
      </c>
      <c r="K149" s="37">
        <f t="shared" si="193"/>
        <v>62</v>
      </c>
      <c r="L149" s="38">
        <f t="shared" si="194"/>
        <v>0.70710678118654757</v>
      </c>
      <c r="M149" s="34">
        <f t="shared" si="169"/>
        <v>1.1404948083653993E-2</v>
      </c>
      <c r="N149" s="39">
        <f t="shared" si="175"/>
        <v>229</v>
      </c>
      <c r="O149" s="36">
        <f t="shared" si="170"/>
        <v>-9.5155709342560069E-3</v>
      </c>
      <c r="P149" s="37">
        <f t="shared" si="195"/>
        <v>231.2</v>
      </c>
      <c r="Q149" s="38">
        <f t="shared" si="196"/>
        <v>3.6331804249169899</v>
      </c>
      <c r="R149" s="40">
        <f t="shared" si="178"/>
        <v>1.5714448204658261E-2</v>
      </c>
    </row>
    <row r="150" spans="1:18" x14ac:dyDescent="0.2">
      <c r="A150" s="53" t="s">
        <v>119</v>
      </c>
      <c r="B150" s="53" t="s">
        <v>177</v>
      </c>
      <c r="C150" s="53" t="str">
        <f>LOOKUP(A150,'[1]Samples Info'!$A$4:$A$228,'[1]Samples Info'!$I$4:$I$228)</f>
        <v>GHA</v>
      </c>
      <c r="D150" s="35">
        <v>298</v>
      </c>
      <c r="E150" s="36">
        <f t="shared" si="166"/>
        <v>1.6371077762619413E-2</v>
      </c>
      <c r="F150" s="37">
        <f t="shared" si="191"/>
        <v>293.2</v>
      </c>
      <c r="G150" s="38">
        <f t="shared" si="192"/>
        <v>4.0249223594996213</v>
      </c>
      <c r="H150" s="34">
        <f t="shared" si="167"/>
        <v>1.372756602830703E-2</v>
      </c>
      <c r="I150" s="35">
        <v>63</v>
      </c>
      <c r="J150" s="36">
        <f t="shared" si="168"/>
        <v>1.6129032258064516E-2</v>
      </c>
      <c r="K150" s="37">
        <f t="shared" si="193"/>
        <v>62</v>
      </c>
      <c r="L150" s="38">
        <f t="shared" si="194"/>
        <v>0.70710678118654757</v>
      </c>
      <c r="M150" s="34">
        <f t="shared" si="169"/>
        <v>1.1404948083653993E-2</v>
      </c>
      <c r="N150" s="39">
        <f t="shared" si="175"/>
        <v>235</v>
      </c>
      <c r="O150" s="36">
        <f t="shared" si="170"/>
        <v>1.6435986159169601E-2</v>
      </c>
      <c r="P150" s="37">
        <f t="shared" si="195"/>
        <v>231.2</v>
      </c>
      <c r="Q150" s="38">
        <f t="shared" si="196"/>
        <v>3.6331804249169899</v>
      </c>
      <c r="R150" s="40">
        <f t="shared" si="178"/>
        <v>1.5714448204658261E-2</v>
      </c>
    </row>
    <row r="151" spans="1:18" ht="17" thickBot="1" x14ac:dyDescent="0.25">
      <c r="A151" s="54" t="s">
        <v>119</v>
      </c>
      <c r="B151" s="53" t="s">
        <v>177</v>
      </c>
      <c r="C151" s="54" t="str">
        <f>LOOKUP(A151,'[1]Samples Info'!$A$4:$A$228,'[1]Samples Info'!$I$4:$I$228)</f>
        <v>GHA</v>
      </c>
      <c r="D151" s="46">
        <v>297</v>
      </c>
      <c r="E151" s="47">
        <f t="shared" si="166"/>
        <v>1.2960436562073709E-2</v>
      </c>
      <c r="F151" s="48">
        <f t="shared" si="191"/>
        <v>293.2</v>
      </c>
      <c r="G151" s="55">
        <f t="shared" si="192"/>
        <v>4.0249223594996213</v>
      </c>
      <c r="H151" s="45">
        <f t="shared" si="167"/>
        <v>1.372756602830703E-2</v>
      </c>
      <c r="I151" s="46">
        <v>62</v>
      </c>
      <c r="J151" s="47">
        <f t="shared" si="168"/>
        <v>0</v>
      </c>
      <c r="K151" s="48">
        <f t="shared" si="193"/>
        <v>62</v>
      </c>
      <c r="L151" s="55">
        <f t="shared" si="194"/>
        <v>0.70710678118654757</v>
      </c>
      <c r="M151" s="45">
        <f t="shared" si="169"/>
        <v>1.1404948083653993E-2</v>
      </c>
      <c r="N151" s="49">
        <f t="shared" si="175"/>
        <v>235</v>
      </c>
      <c r="O151" s="47">
        <f t="shared" si="170"/>
        <v>1.6435986159169601E-2</v>
      </c>
      <c r="P151" s="48">
        <f t="shared" si="195"/>
        <v>231.2</v>
      </c>
      <c r="Q151" s="55">
        <f t="shared" si="196"/>
        <v>3.6331804249169899</v>
      </c>
      <c r="R151" s="50">
        <f t="shared" si="178"/>
        <v>1.5714448204658261E-2</v>
      </c>
    </row>
    <row r="152" spans="1:18" x14ac:dyDescent="0.2">
      <c r="A152" s="51" t="s">
        <v>119</v>
      </c>
      <c r="B152" s="51" t="s">
        <v>178</v>
      </c>
      <c r="C152" s="52" t="str">
        <f>LOOKUP(A152,'[1]Samples Info'!$A$4:$A$228,'[1]Samples Info'!$I$4:$I$228)</f>
        <v>GHA</v>
      </c>
      <c r="D152" s="24">
        <v>294</v>
      </c>
      <c r="E152" s="25">
        <f t="shared" si="166"/>
        <v>-7.427413909520556E-3</v>
      </c>
      <c r="F152" s="26">
        <f>AVERAGE($D$152:$D$156)</f>
        <v>296.2</v>
      </c>
      <c r="G152" s="26">
        <f>_xlfn.STDEV.S($D$152:$D$156)</f>
        <v>5.5407580708780273</v>
      </c>
      <c r="H152" s="23">
        <f t="shared" si="167"/>
        <v>1.8706137984058162E-2</v>
      </c>
      <c r="I152" s="24">
        <v>60</v>
      </c>
      <c r="J152" s="25">
        <f t="shared" si="168"/>
        <v>-2.9126213592232966E-2</v>
      </c>
      <c r="K152" s="26">
        <f>AVERAGE($I$152:$I$156)</f>
        <v>61.8</v>
      </c>
      <c r="L152" s="26">
        <f>_xlfn.STDEV.S($I$152:$I$156)</f>
        <v>1.7888543819998317</v>
      </c>
      <c r="M152" s="23">
        <f t="shared" si="169"/>
        <v>2.8945863786405044E-2</v>
      </c>
      <c r="N152" s="27">
        <f t="shared" si="175"/>
        <v>234</v>
      </c>
      <c r="O152" s="25">
        <f t="shared" si="170"/>
        <v>-1.7064846416382496E-3</v>
      </c>
      <c r="P152" s="26">
        <f>AVERAGE($N$152:$N$156)</f>
        <v>234.4</v>
      </c>
      <c r="Q152" s="26">
        <f>_xlfn.STDEV.S($N$152:$N$156)</f>
        <v>4.1593268686170841</v>
      </c>
      <c r="R152" s="28">
        <f t="shared" si="178"/>
        <v>1.7744568552120664E-2</v>
      </c>
    </row>
    <row r="153" spans="1:18" x14ac:dyDescent="0.2">
      <c r="A153" s="53" t="s">
        <v>119</v>
      </c>
      <c r="B153" s="53" t="s">
        <v>178</v>
      </c>
      <c r="C153" s="53" t="str">
        <f>LOOKUP(A153,'[1]Samples Info'!$A$4:$A$228,'[1]Samples Info'!$I$4:$I$228)</f>
        <v>GHA</v>
      </c>
      <c r="D153" s="35">
        <v>290</v>
      </c>
      <c r="E153" s="36">
        <f t="shared" si="166"/>
        <v>-2.0931802835921637E-2</v>
      </c>
      <c r="F153" s="37">
        <f t="shared" ref="F153:F156" si="197">AVERAGE($D$152:$D$156)</f>
        <v>296.2</v>
      </c>
      <c r="G153" s="38">
        <f t="shared" ref="G153:G156" si="198">_xlfn.STDEV.S($D$152:$D$156)</f>
        <v>5.5407580708780273</v>
      </c>
      <c r="H153" s="34">
        <f t="shared" si="167"/>
        <v>1.8706137984058162E-2</v>
      </c>
      <c r="I153" s="35">
        <v>60</v>
      </c>
      <c r="J153" s="36">
        <f t="shared" si="168"/>
        <v>-2.9126213592232966E-2</v>
      </c>
      <c r="K153" s="37">
        <f t="shared" ref="K153:K156" si="199">AVERAGE($I$152:$I$156)</f>
        <v>61.8</v>
      </c>
      <c r="L153" s="38">
        <f t="shared" ref="L153:L156" si="200">_xlfn.STDEV.S($I$152:$I$156)</f>
        <v>1.7888543819998317</v>
      </c>
      <c r="M153" s="34">
        <f t="shared" si="169"/>
        <v>2.8945863786405044E-2</v>
      </c>
      <c r="N153" s="39">
        <f t="shared" si="175"/>
        <v>230</v>
      </c>
      <c r="O153" s="36">
        <f t="shared" si="170"/>
        <v>-1.87713310580205E-2</v>
      </c>
      <c r="P153" s="37">
        <f t="shared" ref="P153:P156" si="201">AVERAGE($N$152:$N$156)</f>
        <v>234.4</v>
      </c>
      <c r="Q153" s="38">
        <f t="shared" ref="Q153:Q156" si="202">_xlfn.STDEV.S($N$152:$N$156)</f>
        <v>4.1593268686170841</v>
      </c>
      <c r="R153" s="40">
        <f t="shared" si="178"/>
        <v>1.7744568552120664E-2</v>
      </c>
    </row>
    <row r="154" spans="1:18" x14ac:dyDescent="0.2">
      <c r="A154" s="53" t="s">
        <v>119</v>
      </c>
      <c r="B154" s="53" t="s">
        <v>178</v>
      </c>
      <c r="C154" s="53" t="str">
        <f>LOOKUP(A154,'[1]Samples Info'!$A$4:$A$228,'[1]Samples Info'!$I$4:$I$228)</f>
        <v>GHA</v>
      </c>
      <c r="D154" s="35">
        <v>297</v>
      </c>
      <c r="E154" s="36">
        <f t="shared" si="166"/>
        <v>2.7008777852802544E-3</v>
      </c>
      <c r="F154" s="37">
        <f t="shared" si="197"/>
        <v>296.2</v>
      </c>
      <c r="G154" s="38">
        <f t="shared" si="198"/>
        <v>5.5407580708780273</v>
      </c>
      <c r="H154" s="34">
        <f t="shared" si="167"/>
        <v>1.8706137984058162E-2</v>
      </c>
      <c r="I154" s="35">
        <v>62</v>
      </c>
      <c r="J154" s="36">
        <f t="shared" si="168"/>
        <v>3.2362459546926028E-3</v>
      </c>
      <c r="K154" s="37">
        <f t="shared" si="199"/>
        <v>61.8</v>
      </c>
      <c r="L154" s="38">
        <f t="shared" si="200"/>
        <v>1.7888543819998317</v>
      </c>
      <c r="M154" s="34">
        <f t="shared" si="169"/>
        <v>2.8945863786405044E-2</v>
      </c>
      <c r="N154" s="39">
        <f t="shared" si="175"/>
        <v>235</v>
      </c>
      <c r="O154" s="36">
        <f t="shared" si="170"/>
        <v>2.5597269624573135E-3</v>
      </c>
      <c r="P154" s="37">
        <f t="shared" si="201"/>
        <v>234.4</v>
      </c>
      <c r="Q154" s="38">
        <f t="shared" si="202"/>
        <v>4.1593268686170841</v>
      </c>
      <c r="R154" s="40">
        <f t="shared" si="178"/>
        <v>1.7744568552120664E-2</v>
      </c>
    </row>
    <row r="155" spans="1:18" x14ac:dyDescent="0.2">
      <c r="A155" s="53" t="s">
        <v>119</v>
      </c>
      <c r="B155" s="53" t="s">
        <v>178</v>
      </c>
      <c r="C155" s="53" t="str">
        <f>LOOKUP(A155,'[1]Samples Info'!$A$4:$A$228,'[1]Samples Info'!$I$4:$I$228)</f>
        <v>GHA</v>
      </c>
      <c r="D155" s="35">
        <v>305</v>
      </c>
      <c r="E155" s="36">
        <f t="shared" si="166"/>
        <v>2.9709655638082415E-2</v>
      </c>
      <c r="F155" s="37">
        <f t="shared" si="197"/>
        <v>296.2</v>
      </c>
      <c r="G155" s="38">
        <f t="shared" si="198"/>
        <v>5.5407580708780273</v>
      </c>
      <c r="H155" s="34">
        <f t="shared" si="167"/>
        <v>1.8706137984058162E-2</v>
      </c>
      <c r="I155" s="35">
        <v>64</v>
      </c>
      <c r="J155" s="36">
        <f t="shared" si="168"/>
        <v>3.5598705501618172E-2</v>
      </c>
      <c r="K155" s="37">
        <f t="shared" si="199"/>
        <v>61.8</v>
      </c>
      <c r="L155" s="38">
        <f t="shared" si="200"/>
        <v>1.7888543819998317</v>
      </c>
      <c r="M155" s="34">
        <f t="shared" si="169"/>
        <v>2.8945863786405044E-2</v>
      </c>
      <c r="N155" s="39">
        <f t="shared" si="175"/>
        <v>241</v>
      </c>
      <c r="O155" s="36">
        <f t="shared" si="170"/>
        <v>2.8156996587030692E-2</v>
      </c>
      <c r="P155" s="37">
        <f t="shared" si="201"/>
        <v>234.4</v>
      </c>
      <c r="Q155" s="38">
        <f t="shared" si="202"/>
        <v>4.1593268686170841</v>
      </c>
      <c r="R155" s="40">
        <f t="shared" si="178"/>
        <v>1.7744568552120664E-2</v>
      </c>
    </row>
    <row r="156" spans="1:18" ht="17" thickBot="1" x14ac:dyDescent="0.25">
      <c r="A156" s="54" t="s">
        <v>119</v>
      </c>
      <c r="B156" s="53" t="s">
        <v>178</v>
      </c>
      <c r="C156" s="54" t="str">
        <f>LOOKUP(A156,'[1]Samples Info'!$A$4:$A$228,'[1]Samples Info'!$I$4:$I$228)</f>
        <v>GHA</v>
      </c>
      <c r="D156" s="46">
        <v>295</v>
      </c>
      <c r="E156" s="47">
        <f t="shared" si="166"/>
        <v>-4.051316677920286E-3</v>
      </c>
      <c r="F156" s="48">
        <f t="shared" si="197"/>
        <v>296.2</v>
      </c>
      <c r="G156" s="55">
        <f t="shared" si="198"/>
        <v>5.5407580708780273</v>
      </c>
      <c r="H156" s="45">
        <f t="shared" si="167"/>
        <v>1.8706137984058162E-2</v>
      </c>
      <c r="I156" s="46">
        <v>63</v>
      </c>
      <c r="J156" s="47">
        <f t="shared" si="168"/>
        <v>1.9417475728155387E-2</v>
      </c>
      <c r="K156" s="48">
        <f t="shared" si="199"/>
        <v>61.8</v>
      </c>
      <c r="L156" s="55">
        <f t="shared" si="200"/>
        <v>1.7888543819998317</v>
      </c>
      <c r="M156" s="45">
        <f t="shared" si="169"/>
        <v>2.8945863786405044E-2</v>
      </c>
      <c r="N156" s="49">
        <f t="shared" si="175"/>
        <v>232</v>
      </c>
      <c r="O156" s="47">
        <f t="shared" si="170"/>
        <v>-1.0238907849829375E-2</v>
      </c>
      <c r="P156" s="48">
        <f t="shared" si="201"/>
        <v>234.4</v>
      </c>
      <c r="Q156" s="55">
        <f t="shared" si="202"/>
        <v>4.1593268686170841</v>
      </c>
      <c r="R156" s="50">
        <f t="shared" si="178"/>
        <v>1.7744568552120664E-2</v>
      </c>
    </row>
    <row r="157" spans="1:18" x14ac:dyDescent="0.2">
      <c r="A157" s="51" t="s">
        <v>127</v>
      </c>
      <c r="B157" s="51"/>
      <c r="C157" s="52" t="str">
        <f>LOOKUP(A157,'[1]Samples Info'!$A$4:$A$228,'[1]Samples Info'!$I$4:$I$228)</f>
        <v>GHA</v>
      </c>
      <c r="D157" s="24">
        <v>378</v>
      </c>
      <c r="E157" s="25">
        <f t="shared" si="166"/>
        <v>2.8851388132825322E-2</v>
      </c>
      <c r="F157" s="26">
        <f>AVERAGE($D$157:$D$161)</f>
        <v>367.4</v>
      </c>
      <c r="G157" s="26">
        <f>_xlfn.STDEV.S($D$157:$D$161)</f>
        <v>11.738824472663349</v>
      </c>
      <c r="H157" s="23">
        <f t="shared" si="167"/>
        <v>3.1951073687162088E-2</v>
      </c>
      <c r="I157" s="24">
        <v>81</v>
      </c>
      <c r="J157" s="25">
        <f t="shared" si="168"/>
        <v>0</v>
      </c>
      <c r="K157" s="26">
        <f>AVERAGE($I$157:$I$161)</f>
        <v>81</v>
      </c>
      <c r="L157" s="26">
        <f>_xlfn.STDEV.S($I$157:$I$161)</f>
        <v>0.70710678118654757</v>
      </c>
      <c r="M157" s="23">
        <f t="shared" si="169"/>
        <v>8.7297133479820686E-3</v>
      </c>
      <c r="N157" s="27">
        <f t="shared" si="175"/>
        <v>297</v>
      </c>
      <c r="O157" s="25">
        <f t="shared" si="170"/>
        <v>3.7011173184357621E-2</v>
      </c>
      <c r="P157" s="26">
        <f>AVERAGE($N$157:$N$161)</f>
        <v>286.39999999999998</v>
      </c>
      <c r="Q157" s="26">
        <f>_xlfn.STDEV.S($N$157:$N$161)</f>
        <v>11.282730166054668</v>
      </c>
      <c r="R157" s="28">
        <f t="shared" si="178"/>
        <v>3.9395007563040041E-2</v>
      </c>
    </row>
    <row r="158" spans="1:18" x14ac:dyDescent="0.2">
      <c r="A158" s="53" t="s">
        <v>127</v>
      </c>
      <c r="B158" s="53"/>
      <c r="C158" s="53" t="str">
        <f>LOOKUP(A158,'[1]Samples Info'!$A$4:$A$228,'[1]Samples Info'!$I$4:$I$228)</f>
        <v>GHA</v>
      </c>
      <c r="D158" s="35">
        <v>350</v>
      </c>
      <c r="E158" s="36">
        <f t="shared" si="166"/>
        <v>-4.7359825802939515E-2</v>
      </c>
      <c r="F158" s="37">
        <f t="shared" ref="F158:F161" si="203">AVERAGE($D$157:$D$161)</f>
        <v>367.4</v>
      </c>
      <c r="G158" s="38">
        <f t="shared" ref="G158:G161" si="204">_xlfn.STDEV.S($D$157:$D$161)</f>
        <v>11.738824472663349</v>
      </c>
      <c r="H158" s="34">
        <f t="shared" si="167"/>
        <v>3.1951073687162088E-2</v>
      </c>
      <c r="I158" s="35">
        <v>80</v>
      </c>
      <c r="J158" s="36">
        <f t="shared" si="168"/>
        <v>-1.2345679012345678E-2</v>
      </c>
      <c r="K158" s="37">
        <f t="shared" ref="K158:K161" si="205">AVERAGE($I$157:$I$161)</f>
        <v>81</v>
      </c>
      <c r="L158" s="38">
        <f t="shared" ref="L158:L161" si="206">_xlfn.STDEV.S($I$157:$I$161)</f>
        <v>0.70710678118654757</v>
      </c>
      <c r="M158" s="34">
        <f t="shared" si="169"/>
        <v>8.7297133479820686E-3</v>
      </c>
      <c r="N158" s="39">
        <f t="shared" si="175"/>
        <v>270</v>
      </c>
      <c r="O158" s="36">
        <f t="shared" si="170"/>
        <v>-5.726256983240216E-2</v>
      </c>
      <c r="P158" s="37">
        <f t="shared" ref="P158:P161" si="207">AVERAGE($N$157:$N$161)</f>
        <v>286.39999999999998</v>
      </c>
      <c r="Q158" s="38">
        <f t="shared" ref="Q158:Q161" si="208">_xlfn.STDEV.S($N$157:$N$161)</f>
        <v>11.282730166054668</v>
      </c>
      <c r="R158" s="40">
        <f t="shared" si="178"/>
        <v>3.9395007563040041E-2</v>
      </c>
    </row>
    <row r="159" spans="1:18" x14ac:dyDescent="0.2">
      <c r="A159" s="53" t="s">
        <v>127</v>
      </c>
      <c r="B159" s="53"/>
      <c r="C159" s="53" t="str">
        <f>LOOKUP(A159,'[1]Samples Info'!$A$4:$A$228,'[1]Samples Info'!$I$4:$I$228)</f>
        <v>GHA</v>
      </c>
      <c r="D159" s="35">
        <v>361</v>
      </c>
      <c r="E159" s="36">
        <f t="shared" si="166"/>
        <v>-1.7419706042460473E-2</v>
      </c>
      <c r="F159" s="37">
        <f t="shared" si="203"/>
        <v>367.4</v>
      </c>
      <c r="G159" s="38">
        <f t="shared" si="204"/>
        <v>11.738824472663349</v>
      </c>
      <c r="H159" s="34">
        <f t="shared" si="167"/>
        <v>3.1951073687162088E-2</v>
      </c>
      <c r="I159" s="35">
        <v>81</v>
      </c>
      <c r="J159" s="36">
        <f t="shared" si="168"/>
        <v>0</v>
      </c>
      <c r="K159" s="37">
        <f t="shared" si="205"/>
        <v>81</v>
      </c>
      <c r="L159" s="38">
        <f t="shared" si="206"/>
        <v>0.70710678118654757</v>
      </c>
      <c r="M159" s="34">
        <f t="shared" si="169"/>
        <v>8.7297133479820686E-3</v>
      </c>
      <c r="N159" s="39">
        <f t="shared" si="175"/>
        <v>280</v>
      </c>
      <c r="O159" s="36">
        <f t="shared" si="170"/>
        <v>-2.234636871508372E-2</v>
      </c>
      <c r="P159" s="37">
        <f t="shared" si="207"/>
        <v>286.39999999999998</v>
      </c>
      <c r="Q159" s="38">
        <f t="shared" si="208"/>
        <v>11.282730166054668</v>
      </c>
      <c r="R159" s="40">
        <f t="shared" si="178"/>
        <v>3.9395007563040041E-2</v>
      </c>
    </row>
    <row r="160" spans="1:18" x14ac:dyDescent="0.2">
      <c r="A160" s="53" t="s">
        <v>127</v>
      </c>
      <c r="B160" s="53"/>
      <c r="C160" s="53" t="str">
        <f>LOOKUP(A160,'[1]Samples Info'!$A$4:$A$228,'[1]Samples Info'!$I$4:$I$228)</f>
        <v>GHA</v>
      </c>
      <c r="D160" s="35">
        <v>372</v>
      </c>
      <c r="E160" s="36">
        <f t="shared" si="166"/>
        <v>1.2520413718018571E-2</v>
      </c>
      <c r="F160" s="37">
        <f t="shared" si="203"/>
        <v>367.4</v>
      </c>
      <c r="G160" s="38">
        <f t="shared" si="204"/>
        <v>11.738824472663349</v>
      </c>
      <c r="H160" s="34">
        <f t="shared" si="167"/>
        <v>3.1951073687162088E-2</v>
      </c>
      <c r="I160" s="35">
        <v>82</v>
      </c>
      <c r="J160" s="36">
        <f t="shared" si="168"/>
        <v>1.2345679012345678E-2</v>
      </c>
      <c r="K160" s="37">
        <f t="shared" si="205"/>
        <v>81</v>
      </c>
      <c r="L160" s="38">
        <f t="shared" si="206"/>
        <v>0.70710678118654757</v>
      </c>
      <c r="M160" s="34">
        <f t="shared" si="169"/>
        <v>8.7297133479820686E-3</v>
      </c>
      <c r="N160" s="39">
        <f t="shared" si="175"/>
        <v>290</v>
      </c>
      <c r="O160" s="36">
        <f t="shared" si="170"/>
        <v>1.2569832402234717E-2</v>
      </c>
      <c r="P160" s="37">
        <f t="shared" si="207"/>
        <v>286.39999999999998</v>
      </c>
      <c r="Q160" s="38">
        <f t="shared" si="208"/>
        <v>11.282730166054668</v>
      </c>
      <c r="R160" s="40">
        <f t="shared" si="178"/>
        <v>3.9395007563040041E-2</v>
      </c>
    </row>
    <row r="161" spans="1:18" ht="17" thickBot="1" x14ac:dyDescent="0.25">
      <c r="A161" s="54" t="s">
        <v>127</v>
      </c>
      <c r="B161" s="54"/>
      <c r="C161" s="53" t="str">
        <f>LOOKUP(A161,'[1]Samples Info'!$A$4:$A$228,'[1]Samples Info'!$I$4:$I$228)</f>
        <v>GHA</v>
      </c>
      <c r="D161" s="46">
        <v>376</v>
      </c>
      <c r="E161" s="47">
        <f t="shared" si="166"/>
        <v>2.3407729994556405E-2</v>
      </c>
      <c r="F161" s="48">
        <f t="shared" si="203"/>
        <v>367.4</v>
      </c>
      <c r="G161" s="55">
        <f t="shared" si="204"/>
        <v>11.738824472663349</v>
      </c>
      <c r="H161" s="45">
        <f t="shared" si="167"/>
        <v>3.1951073687162088E-2</v>
      </c>
      <c r="I161" s="46">
        <v>81</v>
      </c>
      <c r="J161" s="47">
        <f t="shared" si="168"/>
        <v>0</v>
      </c>
      <c r="K161" s="48">
        <f t="shared" si="205"/>
        <v>81</v>
      </c>
      <c r="L161" s="55">
        <f t="shared" si="206"/>
        <v>0.70710678118654757</v>
      </c>
      <c r="M161" s="45">
        <f t="shared" si="169"/>
        <v>8.7297133479820686E-3</v>
      </c>
      <c r="N161" s="49">
        <f t="shared" si="175"/>
        <v>295</v>
      </c>
      <c r="O161" s="47">
        <f t="shared" si="170"/>
        <v>3.0027932960893938E-2</v>
      </c>
      <c r="P161" s="48">
        <f t="shared" si="207"/>
        <v>286.39999999999998</v>
      </c>
      <c r="Q161" s="55">
        <f t="shared" si="208"/>
        <v>11.282730166054668</v>
      </c>
      <c r="R161" s="50">
        <f t="shared" si="178"/>
        <v>3.9395007563040041E-2</v>
      </c>
    </row>
    <row r="162" spans="1:18" x14ac:dyDescent="0.2">
      <c r="A162" s="51" t="s">
        <v>131</v>
      </c>
      <c r="B162" s="51"/>
      <c r="C162" s="52" t="str">
        <f>LOOKUP(A162,'[1]Samples Info'!$A$4:$A$228,'[1]Samples Info'!$I$4:$I$228)</f>
        <v>GHA</v>
      </c>
      <c r="D162" s="24">
        <v>208</v>
      </c>
      <c r="E162" s="25">
        <f t="shared" si="166"/>
        <v>-1.1406844106463905E-2</v>
      </c>
      <c r="F162" s="26">
        <f>AVERAGE($D$162:$D$166)</f>
        <v>210.4</v>
      </c>
      <c r="G162" s="26">
        <f>_xlfn.STDEV.S($D$162:$D$166)</f>
        <v>3.3615472627943221</v>
      </c>
      <c r="H162" s="23">
        <f t="shared" si="167"/>
        <v>1.5976935659668831E-2</v>
      </c>
      <c r="I162" s="24">
        <v>49</v>
      </c>
      <c r="J162" s="25">
        <f t="shared" si="168"/>
        <v>2.5104602510460313E-2</v>
      </c>
      <c r="K162" s="26">
        <f>AVERAGE($I$162:$I$166)</f>
        <v>47.8</v>
      </c>
      <c r="L162" s="26">
        <f>_xlfn.STDEV.S($I$162:$I$166)</f>
        <v>0.83666002653407556</v>
      </c>
      <c r="M162" s="23">
        <f t="shared" si="169"/>
        <v>1.7503347835440913E-2</v>
      </c>
      <c r="N162" s="27">
        <f t="shared" si="175"/>
        <v>159</v>
      </c>
      <c r="O162" s="25">
        <f t="shared" si="170"/>
        <v>-2.2140221402213989E-2</v>
      </c>
      <c r="P162" s="26">
        <f>AVERAGE($N$162:$N$166)</f>
        <v>162.6</v>
      </c>
      <c r="Q162" s="26">
        <f>_xlfn.STDEV.S($N$162:$N$166)</f>
        <v>3.9115214431215892</v>
      </c>
      <c r="R162" s="28">
        <f t="shared" si="178"/>
        <v>2.4056097436172135E-2</v>
      </c>
    </row>
    <row r="163" spans="1:18" x14ac:dyDescent="0.2">
      <c r="A163" s="53" t="s">
        <v>131</v>
      </c>
      <c r="B163" s="53"/>
      <c r="C163" s="53" t="str">
        <f>LOOKUP(A163,'[1]Samples Info'!$A$4:$A$228,'[1]Samples Info'!$I$4:$I$228)</f>
        <v>GHA</v>
      </c>
      <c r="D163" s="35">
        <v>211</v>
      </c>
      <c r="E163" s="36">
        <f t="shared" si="166"/>
        <v>2.8517110266159424E-3</v>
      </c>
      <c r="F163" s="37">
        <f t="shared" ref="F163:F166" si="209">AVERAGE($D$162:$D$166)</f>
        <v>210.4</v>
      </c>
      <c r="G163" s="38">
        <f t="shared" ref="G163:G166" si="210">_xlfn.STDEV.S($D$162:$D$166)</f>
        <v>3.3615472627943221</v>
      </c>
      <c r="H163" s="34">
        <f t="shared" si="167"/>
        <v>1.5976935659668831E-2</v>
      </c>
      <c r="I163" s="35">
        <v>48</v>
      </c>
      <c r="J163" s="36">
        <f t="shared" si="168"/>
        <v>4.1841004184101013E-3</v>
      </c>
      <c r="K163" s="37">
        <f t="shared" ref="K163:K166" si="211">AVERAGE($I$162:$I$166)</f>
        <v>47.8</v>
      </c>
      <c r="L163" s="38">
        <f t="shared" ref="L163:L166" si="212">_xlfn.STDEV.S($I$162:$I$166)</f>
        <v>0.83666002653407556</v>
      </c>
      <c r="M163" s="34">
        <f t="shared" si="169"/>
        <v>1.7503347835440913E-2</v>
      </c>
      <c r="N163" s="39">
        <f t="shared" si="175"/>
        <v>163</v>
      </c>
      <c r="O163" s="36">
        <f t="shared" si="170"/>
        <v>2.4600246002460377E-3</v>
      </c>
      <c r="P163" s="37">
        <f t="shared" ref="P163:P166" si="213">AVERAGE($N$162:$N$166)</f>
        <v>162.6</v>
      </c>
      <c r="Q163" s="38">
        <f t="shared" ref="Q163:Q166" si="214">_xlfn.STDEV.S($N$162:$N$166)</f>
        <v>3.9115214431215892</v>
      </c>
      <c r="R163" s="40">
        <f t="shared" si="178"/>
        <v>2.4056097436172135E-2</v>
      </c>
    </row>
    <row r="164" spans="1:18" x14ac:dyDescent="0.2">
      <c r="A164" s="53" t="s">
        <v>131</v>
      </c>
      <c r="B164" s="53"/>
      <c r="C164" s="53" t="str">
        <f>LOOKUP(A164,'[1]Samples Info'!$A$4:$A$228,'[1]Samples Info'!$I$4:$I$228)</f>
        <v>GHA</v>
      </c>
      <c r="D164" s="35">
        <v>209</v>
      </c>
      <c r="E164" s="36">
        <f t="shared" si="166"/>
        <v>-6.6539923954372889E-3</v>
      </c>
      <c r="F164" s="37">
        <f t="shared" si="209"/>
        <v>210.4</v>
      </c>
      <c r="G164" s="38">
        <f t="shared" si="210"/>
        <v>3.3615472627943221</v>
      </c>
      <c r="H164" s="34">
        <f t="shared" si="167"/>
        <v>1.5976935659668831E-2</v>
      </c>
      <c r="I164" s="35">
        <v>47</v>
      </c>
      <c r="J164" s="36">
        <f t="shared" si="168"/>
        <v>-1.673640167364011E-2</v>
      </c>
      <c r="K164" s="37">
        <f t="shared" si="211"/>
        <v>47.8</v>
      </c>
      <c r="L164" s="38">
        <f t="shared" si="212"/>
        <v>0.83666002653407556</v>
      </c>
      <c r="M164" s="34">
        <f t="shared" si="169"/>
        <v>1.7503347835440913E-2</v>
      </c>
      <c r="N164" s="39">
        <f t="shared" si="175"/>
        <v>162</v>
      </c>
      <c r="O164" s="36">
        <f t="shared" si="170"/>
        <v>-3.6900369003689689E-3</v>
      </c>
      <c r="P164" s="37">
        <f t="shared" si="213"/>
        <v>162.6</v>
      </c>
      <c r="Q164" s="38">
        <f t="shared" si="214"/>
        <v>3.9115214431215892</v>
      </c>
      <c r="R164" s="40">
        <f t="shared" si="178"/>
        <v>2.4056097436172135E-2</v>
      </c>
    </row>
    <row r="165" spans="1:18" x14ac:dyDescent="0.2">
      <c r="A165" s="53" t="s">
        <v>131</v>
      </c>
      <c r="B165" s="53"/>
      <c r="C165" s="53" t="str">
        <f>LOOKUP(A165,'[1]Samples Info'!$A$4:$A$228,'[1]Samples Info'!$I$4:$I$228)</f>
        <v>GHA</v>
      </c>
      <c r="D165" s="35">
        <v>216</v>
      </c>
      <c r="E165" s="36">
        <f t="shared" si="166"/>
        <v>2.661596958174902E-2</v>
      </c>
      <c r="F165" s="37">
        <f t="shared" si="209"/>
        <v>210.4</v>
      </c>
      <c r="G165" s="38">
        <f t="shared" si="210"/>
        <v>3.3615472627943221</v>
      </c>
      <c r="H165" s="34">
        <f t="shared" si="167"/>
        <v>1.5976935659668831E-2</v>
      </c>
      <c r="I165" s="35">
        <v>47</v>
      </c>
      <c r="J165" s="36">
        <f t="shared" si="168"/>
        <v>-1.673640167364011E-2</v>
      </c>
      <c r="K165" s="37">
        <f t="shared" si="211"/>
        <v>47.8</v>
      </c>
      <c r="L165" s="38">
        <f t="shared" si="212"/>
        <v>0.83666002653407556</v>
      </c>
      <c r="M165" s="34">
        <f t="shared" si="169"/>
        <v>1.7503347835440913E-2</v>
      </c>
      <c r="N165" s="39">
        <f t="shared" si="175"/>
        <v>169</v>
      </c>
      <c r="O165" s="36">
        <f t="shared" si="170"/>
        <v>3.9360393603936075E-2</v>
      </c>
      <c r="P165" s="37">
        <f t="shared" si="213"/>
        <v>162.6</v>
      </c>
      <c r="Q165" s="38">
        <f t="shared" si="214"/>
        <v>3.9115214431215892</v>
      </c>
      <c r="R165" s="40">
        <f t="shared" si="178"/>
        <v>2.4056097436172135E-2</v>
      </c>
    </row>
    <row r="166" spans="1:18" ht="17" thickBot="1" x14ac:dyDescent="0.25">
      <c r="A166" s="54" t="s">
        <v>131</v>
      </c>
      <c r="B166" s="53"/>
      <c r="C166" s="53" t="str">
        <f>LOOKUP(A166,'[1]Samples Info'!$A$4:$A$228,'[1]Samples Info'!$I$4:$I$228)</f>
        <v>GHA</v>
      </c>
      <c r="D166" s="46">
        <v>208</v>
      </c>
      <c r="E166" s="47">
        <f t="shared" si="166"/>
        <v>-1.1406844106463905E-2</v>
      </c>
      <c r="F166" s="48">
        <f t="shared" si="209"/>
        <v>210.4</v>
      </c>
      <c r="G166" s="55">
        <f t="shared" si="210"/>
        <v>3.3615472627943221</v>
      </c>
      <c r="H166" s="45">
        <f t="shared" si="167"/>
        <v>1.5976935659668831E-2</v>
      </c>
      <c r="I166" s="46">
        <v>48</v>
      </c>
      <c r="J166" s="47">
        <f t="shared" si="168"/>
        <v>4.1841004184101013E-3</v>
      </c>
      <c r="K166" s="48">
        <f t="shared" si="211"/>
        <v>47.8</v>
      </c>
      <c r="L166" s="55">
        <f t="shared" si="212"/>
        <v>0.83666002653407556</v>
      </c>
      <c r="M166" s="45">
        <f t="shared" si="169"/>
        <v>1.7503347835440913E-2</v>
      </c>
      <c r="N166" s="49">
        <f t="shared" si="175"/>
        <v>160</v>
      </c>
      <c r="O166" s="47">
        <f t="shared" si="170"/>
        <v>-1.5990159901598983E-2</v>
      </c>
      <c r="P166" s="48">
        <f t="shared" si="213"/>
        <v>162.6</v>
      </c>
      <c r="Q166" s="55">
        <f t="shared" si="214"/>
        <v>3.9115214431215892</v>
      </c>
      <c r="R166" s="50">
        <f t="shared" si="178"/>
        <v>2.4056097436172135E-2</v>
      </c>
    </row>
    <row r="167" spans="1:18" x14ac:dyDescent="0.2">
      <c r="A167" s="51" t="s">
        <v>136</v>
      </c>
      <c r="B167" s="51" t="s">
        <v>177</v>
      </c>
      <c r="C167" s="52" t="str">
        <f>LOOKUP(A167,'[1]Samples Info'!$A$4:$A$228,'[1]Samples Info'!$I$4:$I$228)</f>
        <v>GHA</v>
      </c>
      <c r="D167" s="24">
        <v>210</v>
      </c>
      <c r="E167" s="25">
        <f t="shared" si="166"/>
        <v>-1.9011406844106733E-3</v>
      </c>
      <c r="F167" s="26">
        <f>AVERAGE($D$167:$D$171)</f>
        <v>210.4</v>
      </c>
      <c r="G167" s="26">
        <f>_xlfn.STDEV.S($D$167:$D$171)</f>
        <v>2.5099800796022262</v>
      </c>
      <c r="H167" s="23">
        <f t="shared" si="167"/>
        <v>1.1929563115980162E-2</v>
      </c>
      <c r="I167" s="24">
        <v>49</v>
      </c>
      <c r="J167" s="25">
        <f t="shared" si="168"/>
        <v>0</v>
      </c>
      <c r="K167" s="26">
        <f>AVERAGE($I$167:$I$171)</f>
        <v>49</v>
      </c>
      <c r="L167" s="26">
        <f>_xlfn.STDEV.S($I$167:$I$171)</f>
        <v>0.70710678118654757</v>
      </c>
      <c r="M167" s="23">
        <f t="shared" si="169"/>
        <v>1.4430750636460155E-2</v>
      </c>
      <c r="N167" s="27">
        <f t="shared" si="175"/>
        <v>161</v>
      </c>
      <c r="O167" s="25">
        <f t="shared" si="170"/>
        <v>-2.4783147459727737E-3</v>
      </c>
      <c r="P167" s="26">
        <f>AVERAGE($N$167:$N$171)</f>
        <v>161.4</v>
      </c>
      <c r="Q167" s="26">
        <f>_xlfn.STDEV.S($N$167:$N$171)</f>
        <v>2.1908902300206643</v>
      </c>
      <c r="R167" s="28">
        <f t="shared" si="178"/>
        <v>1.3574288909669543E-2</v>
      </c>
    </row>
    <row r="168" spans="1:18" x14ac:dyDescent="0.2">
      <c r="A168" s="53" t="s">
        <v>136</v>
      </c>
      <c r="B168" s="53" t="s">
        <v>177</v>
      </c>
      <c r="C168" s="53" t="str">
        <f>LOOKUP(A168,'[1]Samples Info'!$A$4:$A$228,'[1]Samples Info'!$I$4:$I$228)</f>
        <v>GHA</v>
      </c>
      <c r="D168" s="35">
        <v>211</v>
      </c>
      <c r="E168" s="36">
        <f t="shared" si="166"/>
        <v>2.8517110266159424E-3</v>
      </c>
      <c r="F168" s="37">
        <f t="shared" ref="F168:F171" si="215">AVERAGE($D$167:$D$171)</f>
        <v>210.4</v>
      </c>
      <c r="G168" s="38">
        <f t="shared" ref="G168:G171" si="216">_xlfn.STDEV.S($D$167:$D$171)</f>
        <v>2.5099800796022262</v>
      </c>
      <c r="H168" s="34">
        <f t="shared" si="167"/>
        <v>1.1929563115980162E-2</v>
      </c>
      <c r="I168" s="35">
        <v>50</v>
      </c>
      <c r="J168" s="36">
        <f t="shared" si="168"/>
        <v>2.0408163265306121E-2</v>
      </c>
      <c r="K168" s="37">
        <f t="shared" ref="K168:K171" si="217">AVERAGE($I$167:$I$171)</f>
        <v>49</v>
      </c>
      <c r="L168" s="38">
        <f t="shared" ref="L168:L171" si="218">_xlfn.STDEV.S($I$167:$I$171)</f>
        <v>0.70710678118654757</v>
      </c>
      <c r="M168" s="34">
        <f t="shared" si="169"/>
        <v>1.4430750636460155E-2</v>
      </c>
      <c r="N168" s="39">
        <f t="shared" si="175"/>
        <v>161</v>
      </c>
      <c r="O168" s="36">
        <f t="shared" si="170"/>
        <v>-2.4783147459727737E-3</v>
      </c>
      <c r="P168" s="37">
        <f t="shared" ref="P168:P171" si="219">AVERAGE($N$167:$N$171)</f>
        <v>161.4</v>
      </c>
      <c r="Q168" s="38">
        <f t="shared" ref="Q168:Q171" si="220">_xlfn.STDEV.S($N$167:$N$171)</f>
        <v>2.1908902300206643</v>
      </c>
      <c r="R168" s="40">
        <f t="shared" si="178"/>
        <v>1.3574288909669543E-2</v>
      </c>
    </row>
    <row r="169" spans="1:18" x14ac:dyDescent="0.2">
      <c r="A169" s="53" t="s">
        <v>136</v>
      </c>
      <c r="B169" s="53" t="s">
        <v>177</v>
      </c>
      <c r="C169" s="53" t="str">
        <f>LOOKUP(A169,'[1]Samples Info'!$A$4:$A$228,'[1]Samples Info'!$I$4:$I$228)</f>
        <v>GHA</v>
      </c>
      <c r="D169" s="35">
        <v>214</v>
      </c>
      <c r="E169" s="36">
        <f t="shared" si="166"/>
        <v>1.711026615969579E-2</v>
      </c>
      <c r="F169" s="37">
        <f t="shared" si="215"/>
        <v>210.4</v>
      </c>
      <c r="G169" s="38">
        <f t="shared" si="216"/>
        <v>2.5099800796022262</v>
      </c>
      <c r="H169" s="34">
        <f t="shared" si="167"/>
        <v>1.1929563115980162E-2</v>
      </c>
      <c r="I169" s="35">
        <v>49</v>
      </c>
      <c r="J169" s="36">
        <f t="shared" si="168"/>
        <v>0</v>
      </c>
      <c r="K169" s="37">
        <f t="shared" si="217"/>
        <v>49</v>
      </c>
      <c r="L169" s="38">
        <f t="shared" si="218"/>
        <v>0.70710678118654757</v>
      </c>
      <c r="M169" s="34">
        <f t="shared" si="169"/>
        <v>1.4430750636460155E-2</v>
      </c>
      <c r="N169" s="39">
        <f t="shared" si="175"/>
        <v>165</v>
      </c>
      <c r="O169" s="36">
        <f t="shared" si="170"/>
        <v>2.2304832713754611E-2</v>
      </c>
      <c r="P169" s="37">
        <f t="shared" si="219"/>
        <v>161.4</v>
      </c>
      <c r="Q169" s="38">
        <f t="shared" si="220"/>
        <v>2.1908902300206643</v>
      </c>
      <c r="R169" s="40">
        <f t="shared" si="178"/>
        <v>1.3574288909669543E-2</v>
      </c>
    </row>
    <row r="170" spans="1:18" x14ac:dyDescent="0.2">
      <c r="A170" s="53" t="s">
        <v>136</v>
      </c>
      <c r="B170" s="53" t="s">
        <v>177</v>
      </c>
      <c r="C170" s="53" t="str">
        <f>LOOKUP(A170,'[1]Samples Info'!$A$4:$A$228,'[1]Samples Info'!$I$4:$I$228)</f>
        <v>GHA</v>
      </c>
      <c r="D170" s="35">
        <v>210</v>
      </c>
      <c r="E170" s="36">
        <f t="shared" si="166"/>
        <v>-1.9011406844106733E-3</v>
      </c>
      <c r="F170" s="37">
        <f t="shared" si="215"/>
        <v>210.4</v>
      </c>
      <c r="G170" s="38">
        <f t="shared" si="216"/>
        <v>2.5099800796022262</v>
      </c>
      <c r="H170" s="34">
        <f t="shared" si="167"/>
        <v>1.1929563115980162E-2</v>
      </c>
      <c r="I170" s="35">
        <v>49</v>
      </c>
      <c r="J170" s="36">
        <f t="shared" si="168"/>
        <v>0</v>
      </c>
      <c r="K170" s="37">
        <f t="shared" si="217"/>
        <v>49</v>
      </c>
      <c r="L170" s="38">
        <f t="shared" si="218"/>
        <v>0.70710678118654757</v>
      </c>
      <c r="M170" s="34">
        <f t="shared" si="169"/>
        <v>1.4430750636460155E-2</v>
      </c>
      <c r="N170" s="39">
        <f t="shared" si="175"/>
        <v>161</v>
      </c>
      <c r="O170" s="36">
        <f t="shared" si="170"/>
        <v>-2.4783147459727737E-3</v>
      </c>
      <c r="P170" s="37">
        <f t="shared" si="219"/>
        <v>161.4</v>
      </c>
      <c r="Q170" s="38">
        <f t="shared" si="220"/>
        <v>2.1908902300206643</v>
      </c>
      <c r="R170" s="40">
        <f t="shared" si="178"/>
        <v>1.3574288909669543E-2</v>
      </c>
    </row>
    <row r="171" spans="1:18" ht="17" thickBot="1" x14ac:dyDescent="0.25">
      <c r="A171" s="54" t="s">
        <v>136</v>
      </c>
      <c r="B171" s="53" t="s">
        <v>177</v>
      </c>
      <c r="C171" s="53" t="str">
        <f>LOOKUP(A171,'[1]Samples Info'!$A$4:$A$228,'[1]Samples Info'!$I$4:$I$228)</f>
        <v>GHA</v>
      </c>
      <c r="D171" s="46">
        <v>207</v>
      </c>
      <c r="E171" s="47">
        <f t="shared" si="166"/>
        <v>-1.6159695817490521E-2</v>
      </c>
      <c r="F171" s="48">
        <f t="shared" si="215"/>
        <v>210.4</v>
      </c>
      <c r="G171" s="55">
        <f t="shared" si="216"/>
        <v>2.5099800796022262</v>
      </c>
      <c r="H171" s="45">
        <f t="shared" si="167"/>
        <v>1.1929563115980162E-2</v>
      </c>
      <c r="I171" s="46">
        <v>48</v>
      </c>
      <c r="J171" s="47">
        <f t="shared" si="168"/>
        <v>-2.0408163265306121E-2</v>
      </c>
      <c r="K171" s="48">
        <f t="shared" si="217"/>
        <v>49</v>
      </c>
      <c r="L171" s="55">
        <f t="shared" si="218"/>
        <v>0.70710678118654757</v>
      </c>
      <c r="M171" s="45">
        <f t="shared" si="169"/>
        <v>1.4430750636460155E-2</v>
      </c>
      <c r="N171" s="49">
        <f t="shared" si="175"/>
        <v>159</v>
      </c>
      <c r="O171" s="47">
        <f t="shared" si="170"/>
        <v>-1.4869888475836465E-2</v>
      </c>
      <c r="P171" s="48">
        <f t="shared" si="219"/>
        <v>161.4</v>
      </c>
      <c r="Q171" s="55">
        <f t="shared" si="220"/>
        <v>2.1908902300206643</v>
      </c>
      <c r="R171" s="50">
        <f t="shared" si="178"/>
        <v>1.3574288909669543E-2</v>
      </c>
    </row>
    <row r="172" spans="1:18" x14ac:dyDescent="0.2">
      <c r="A172" s="51" t="s">
        <v>136</v>
      </c>
      <c r="B172" s="51" t="s">
        <v>178</v>
      </c>
      <c r="C172" s="52" t="str">
        <f>LOOKUP(A172,'[1]Samples Info'!$A$4:$A$228,'[1]Samples Info'!$I$4:$I$228)</f>
        <v>GHA</v>
      </c>
      <c r="D172" s="24">
        <v>210</v>
      </c>
      <c r="E172" s="25">
        <f t="shared" si="166"/>
        <v>9.6153846153846159E-3</v>
      </c>
      <c r="F172" s="26">
        <f>AVERAGE($D$172:$D$176)</f>
        <v>208</v>
      </c>
      <c r="G172" s="26">
        <f>_xlfn.STDEV.S($D$172:$D$176)</f>
        <v>3.6742346141747673</v>
      </c>
      <c r="H172" s="23">
        <f t="shared" si="167"/>
        <v>1.7664589491224843E-2</v>
      </c>
      <c r="I172" s="24">
        <v>50</v>
      </c>
      <c r="J172" s="25">
        <f t="shared" si="168"/>
        <v>2.0408163265306121E-2</v>
      </c>
      <c r="K172" s="26">
        <f>AVERAGE($I$172:$I$176)</f>
        <v>49</v>
      </c>
      <c r="L172" s="26">
        <f>_xlfn.STDEV.S($I$172:$I$176)</f>
        <v>1</v>
      </c>
      <c r="M172" s="23">
        <f t="shared" si="169"/>
        <v>2.0408163265306121E-2</v>
      </c>
      <c r="N172" s="27">
        <f t="shared" si="175"/>
        <v>160</v>
      </c>
      <c r="O172" s="25">
        <f t="shared" si="170"/>
        <v>6.2893081761006293E-3</v>
      </c>
      <c r="P172" s="26">
        <f>AVERAGE($N$172:$N$176)</f>
        <v>159</v>
      </c>
      <c r="Q172" s="26">
        <f>_xlfn.STDEV.S($N$172:$N$176)</f>
        <v>3.7416573867739413</v>
      </c>
      <c r="R172" s="28">
        <f t="shared" si="178"/>
        <v>2.3532436394804662E-2</v>
      </c>
    </row>
    <row r="173" spans="1:18" x14ac:dyDescent="0.2">
      <c r="A173" s="53" t="s">
        <v>136</v>
      </c>
      <c r="B173" s="53" t="s">
        <v>178</v>
      </c>
      <c r="C173" s="53" t="str">
        <f>LOOKUP(A173,'[1]Samples Info'!$A$4:$A$228,'[1]Samples Info'!$I$4:$I$228)</f>
        <v>GHA</v>
      </c>
      <c r="D173" s="35">
        <v>213</v>
      </c>
      <c r="E173" s="36">
        <f t="shared" si="166"/>
        <v>2.403846153846154E-2</v>
      </c>
      <c r="F173" s="37">
        <f t="shared" ref="F173:F176" si="221">AVERAGE($D$172:$D$176)</f>
        <v>208</v>
      </c>
      <c r="G173" s="38">
        <f t="shared" ref="G173:G176" si="222">_xlfn.STDEV.S($D$172:$D$176)</f>
        <v>3.6742346141747673</v>
      </c>
      <c r="H173" s="34">
        <f t="shared" si="167"/>
        <v>1.7664589491224843E-2</v>
      </c>
      <c r="I173" s="35">
        <v>48</v>
      </c>
      <c r="J173" s="36">
        <f t="shared" si="168"/>
        <v>-2.0408163265306121E-2</v>
      </c>
      <c r="K173" s="37">
        <f t="shared" ref="K173:K176" si="223">AVERAGE($I$172:$I$176)</f>
        <v>49</v>
      </c>
      <c r="L173" s="38">
        <f t="shared" ref="L173:L176" si="224">_xlfn.STDEV.S($I$172:$I$176)</f>
        <v>1</v>
      </c>
      <c r="M173" s="34">
        <f t="shared" si="169"/>
        <v>2.0408163265306121E-2</v>
      </c>
      <c r="N173" s="39">
        <f t="shared" si="175"/>
        <v>165</v>
      </c>
      <c r="O173" s="36">
        <f t="shared" si="170"/>
        <v>3.7735849056603772E-2</v>
      </c>
      <c r="P173" s="37">
        <f t="shared" ref="P173:P176" si="225">AVERAGE($N$172:$N$176)</f>
        <v>159</v>
      </c>
      <c r="Q173" s="38">
        <f t="shared" ref="Q173:Q176" si="226">_xlfn.STDEV.S($N$172:$N$176)</f>
        <v>3.7416573867739413</v>
      </c>
      <c r="R173" s="40">
        <f t="shared" si="178"/>
        <v>2.3532436394804662E-2</v>
      </c>
    </row>
    <row r="174" spans="1:18" x14ac:dyDescent="0.2">
      <c r="A174" s="53" t="s">
        <v>136</v>
      </c>
      <c r="B174" s="53" t="s">
        <v>178</v>
      </c>
      <c r="C174" s="53" t="str">
        <f>LOOKUP(A174,'[1]Samples Info'!$A$4:$A$228,'[1]Samples Info'!$I$4:$I$228)</f>
        <v>GHA</v>
      </c>
      <c r="D174" s="35">
        <v>204</v>
      </c>
      <c r="E174" s="36">
        <f t="shared" si="166"/>
        <v>-1.9230769230769232E-2</v>
      </c>
      <c r="F174" s="37">
        <f t="shared" si="221"/>
        <v>208</v>
      </c>
      <c r="G174" s="38">
        <f t="shared" si="222"/>
        <v>3.6742346141747673</v>
      </c>
      <c r="H174" s="34">
        <f t="shared" si="167"/>
        <v>1.7664589491224843E-2</v>
      </c>
      <c r="I174" s="35">
        <v>48</v>
      </c>
      <c r="J174" s="36">
        <f t="shared" si="168"/>
        <v>-2.0408163265306121E-2</v>
      </c>
      <c r="K174" s="37">
        <f t="shared" si="223"/>
        <v>49</v>
      </c>
      <c r="L174" s="38">
        <f t="shared" si="224"/>
        <v>1</v>
      </c>
      <c r="M174" s="34">
        <f t="shared" si="169"/>
        <v>2.0408163265306121E-2</v>
      </c>
      <c r="N174" s="39">
        <f t="shared" si="175"/>
        <v>156</v>
      </c>
      <c r="O174" s="36">
        <f t="shared" si="170"/>
        <v>-1.8867924528301886E-2</v>
      </c>
      <c r="P174" s="37">
        <f t="shared" si="225"/>
        <v>159</v>
      </c>
      <c r="Q174" s="38">
        <f t="shared" si="226"/>
        <v>3.7416573867739413</v>
      </c>
      <c r="R174" s="40">
        <f t="shared" si="178"/>
        <v>2.3532436394804662E-2</v>
      </c>
    </row>
    <row r="175" spans="1:18" x14ac:dyDescent="0.2">
      <c r="A175" s="53" t="s">
        <v>136</v>
      </c>
      <c r="B175" s="53" t="s">
        <v>178</v>
      </c>
      <c r="C175" s="53" t="str">
        <f>LOOKUP(A175,'[1]Samples Info'!$A$4:$A$228,'[1]Samples Info'!$I$4:$I$228)</f>
        <v>GHA</v>
      </c>
      <c r="D175" s="35">
        <v>205</v>
      </c>
      <c r="E175" s="36">
        <f t="shared" si="166"/>
        <v>-1.4423076923076924E-2</v>
      </c>
      <c r="F175" s="37">
        <f t="shared" si="221"/>
        <v>208</v>
      </c>
      <c r="G175" s="38">
        <f t="shared" si="222"/>
        <v>3.6742346141747673</v>
      </c>
      <c r="H175" s="34">
        <f t="shared" si="167"/>
        <v>1.7664589491224843E-2</v>
      </c>
      <c r="I175" s="35">
        <v>49</v>
      </c>
      <c r="J175" s="36">
        <f t="shared" si="168"/>
        <v>0</v>
      </c>
      <c r="K175" s="37">
        <f t="shared" si="223"/>
        <v>49</v>
      </c>
      <c r="L175" s="38">
        <f t="shared" si="224"/>
        <v>1</v>
      </c>
      <c r="M175" s="34">
        <f t="shared" si="169"/>
        <v>2.0408163265306121E-2</v>
      </c>
      <c r="N175" s="39">
        <f t="shared" si="175"/>
        <v>156</v>
      </c>
      <c r="O175" s="36">
        <f t="shared" si="170"/>
        <v>-1.8867924528301886E-2</v>
      </c>
      <c r="P175" s="37">
        <f t="shared" si="225"/>
        <v>159</v>
      </c>
      <c r="Q175" s="38">
        <f t="shared" si="226"/>
        <v>3.7416573867739413</v>
      </c>
      <c r="R175" s="40">
        <f t="shared" si="178"/>
        <v>2.3532436394804662E-2</v>
      </c>
    </row>
    <row r="176" spans="1:18" ht="17" thickBot="1" x14ac:dyDescent="0.25">
      <c r="A176" s="54" t="s">
        <v>136</v>
      </c>
      <c r="B176" s="53" t="s">
        <v>178</v>
      </c>
      <c r="C176" s="53" t="str">
        <f>LOOKUP(A176,'[1]Samples Info'!$A$4:$A$228,'[1]Samples Info'!$I$4:$I$228)</f>
        <v>GHA</v>
      </c>
      <c r="D176" s="46">
        <v>208</v>
      </c>
      <c r="E176" s="47">
        <f t="shared" si="166"/>
        <v>0</v>
      </c>
      <c r="F176" s="48">
        <f t="shared" si="221"/>
        <v>208</v>
      </c>
      <c r="G176" s="55">
        <f t="shared" si="222"/>
        <v>3.6742346141747673</v>
      </c>
      <c r="H176" s="45">
        <f t="shared" si="167"/>
        <v>1.7664589491224843E-2</v>
      </c>
      <c r="I176" s="46">
        <v>50</v>
      </c>
      <c r="J176" s="47">
        <f t="shared" si="168"/>
        <v>2.0408163265306121E-2</v>
      </c>
      <c r="K176" s="48">
        <f t="shared" si="223"/>
        <v>49</v>
      </c>
      <c r="L176" s="55">
        <f t="shared" si="224"/>
        <v>1</v>
      </c>
      <c r="M176" s="45">
        <f t="shared" si="169"/>
        <v>2.0408163265306121E-2</v>
      </c>
      <c r="N176" s="49">
        <f t="shared" si="175"/>
        <v>158</v>
      </c>
      <c r="O176" s="47">
        <f t="shared" si="170"/>
        <v>-6.2893081761006293E-3</v>
      </c>
      <c r="P176" s="48">
        <f t="shared" si="225"/>
        <v>159</v>
      </c>
      <c r="Q176" s="55">
        <f t="shared" si="226"/>
        <v>3.7416573867739413</v>
      </c>
      <c r="R176" s="50">
        <f t="shared" si="178"/>
        <v>2.3532436394804662E-2</v>
      </c>
    </row>
    <row r="177" spans="1:18" x14ac:dyDescent="0.2">
      <c r="A177" s="51" t="s">
        <v>140</v>
      </c>
      <c r="B177" s="51" t="s">
        <v>177</v>
      </c>
      <c r="C177" s="52" t="str">
        <f>LOOKUP(A177,'[1]Samples Info'!$A$4:$A$228,'[1]Samples Info'!$I$4:$I$228)</f>
        <v>GHA</v>
      </c>
      <c r="D177" s="24">
        <v>376</v>
      </c>
      <c r="E177" s="25">
        <f t="shared" si="166"/>
        <v>1.8970189701897018E-2</v>
      </c>
      <c r="F177" s="26">
        <f>AVERAGE($D$177:$D$181)</f>
        <v>369</v>
      </c>
      <c r="G177" s="26">
        <f>_xlfn.STDEV.S($D$177:$D$181)</f>
        <v>8.3066238629180749</v>
      </c>
      <c r="H177" s="23">
        <f t="shared" si="167"/>
        <v>2.2511175780265784E-2</v>
      </c>
      <c r="I177" s="24">
        <v>80</v>
      </c>
      <c r="J177" s="25">
        <f t="shared" si="168"/>
        <v>-2.4390243902439025E-2</v>
      </c>
      <c r="K177" s="26">
        <f>AVERAGE($I$177:$I$181)</f>
        <v>82</v>
      </c>
      <c r="L177" s="26">
        <f>_xlfn.STDEV.S($I$177:$I$181)</f>
        <v>1.5811388300841898</v>
      </c>
      <c r="M177" s="23">
        <f t="shared" si="169"/>
        <v>1.9282180854685242E-2</v>
      </c>
      <c r="N177" s="27">
        <f t="shared" si="175"/>
        <v>296</v>
      </c>
      <c r="O177" s="25">
        <f t="shared" si="170"/>
        <v>3.1358885017421602E-2</v>
      </c>
      <c r="P177" s="26">
        <f>AVERAGE($N$177:$N$181)</f>
        <v>287</v>
      </c>
      <c r="Q177" s="26">
        <f>_xlfn.STDEV.S($N$177:$N$181)</f>
        <v>8.3366660002665327</v>
      </c>
      <c r="R177" s="28">
        <f t="shared" si="178"/>
        <v>2.9047616725667361E-2</v>
      </c>
    </row>
    <row r="178" spans="1:18" x14ac:dyDescent="0.2">
      <c r="A178" s="53" t="s">
        <v>140</v>
      </c>
      <c r="B178" s="53" t="s">
        <v>177</v>
      </c>
      <c r="C178" s="53" t="str">
        <f>LOOKUP(A178,'[1]Samples Info'!$A$4:$A$228,'[1]Samples Info'!$I$4:$I$228)</f>
        <v>GHA</v>
      </c>
      <c r="D178" s="35">
        <v>364</v>
      </c>
      <c r="E178" s="36">
        <f t="shared" si="166"/>
        <v>-1.3550135501355014E-2</v>
      </c>
      <c r="F178" s="37">
        <f t="shared" ref="F178:F181" si="227">AVERAGE($D$177:$D$181)</f>
        <v>369</v>
      </c>
      <c r="G178" s="38">
        <f t="shared" ref="G178:G181" si="228">_xlfn.STDEV.S($D$177:$D$181)</f>
        <v>8.3066238629180749</v>
      </c>
      <c r="H178" s="34">
        <f t="shared" si="167"/>
        <v>2.2511175780265784E-2</v>
      </c>
      <c r="I178" s="35">
        <v>81</v>
      </c>
      <c r="J178" s="36">
        <f t="shared" si="168"/>
        <v>-1.2195121951219513E-2</v>
      </c>
      <c r="K178" s="37">
        <f t="shared" ref="K178:K181" si="229">AVERAGE($I$177:$I$181)</f>
        <v>82</v>
      </c>
      <c r="L178" s="38">
        <f t="shared" ref="L178:L181" si="230">_xlfn.STDEV.S($I$177:$I$181)</f>
        <v>1.5811388300841898</v>
      </c>
      <c r="M178" s="34">
        <f t="shared" si="169"/>
        <v>1.9282180854685242E-2</v>
      </c>
      <c r="N178" s="39">
        <f t="shared" si="175"/>
        <v>283</v>
      </c>
      <c r="O178" s="36">
        <f t="shared" si="170"/>
        <v>-1.3937282229965157E-2</v>
      </c>
      <c r="P178" s="37">
        <f t="shared" ref="P178:P181" si="231">AVERAGE($N$177:$N$181)</f>
        <v>287</v>
      </c>
      <c r="Q178" s="38">
        <f t="shared" ref="Q178:Q181" si="232">_xlfn.STDEV.S($N$177:$N$181)</f>
        <v>8.3366660002665327</v>
      </c>
      <c r="R178" s="40">
        <f t="shared" si="178"/>
        <v>2.9047616725667361E-2</v>
      </c>
    </row>
    <row r="179" spans="1:18" x14ac:dyDescent="0.2">
      <c r="A179" s="53" t="s">
        <v>140</v>
      </c>
      <c r="B179" s="53" t="s">
        <v>177</v>
      </c>
      <c r="C179" s="53" t="str">
        <f>LOOKUP(A179,'[1]Samples Info'!$A$4:$A$228,'[1]Samples Info'!$I$4:$I$228)</f>
        <v>GHA</v>
      </c>
      <c r="D179" s="35">
        <v>357</v>
      </c>
      <c r="E179" s="36">
        <f t="shared" si="166"/>
        <v>-3.2520325203252036E-2</v>
      </c>
      <c r="F179" s="37">
        <f t="shared" si="227"/>
        <v>369</v>
      </c>
      <c r="G179" s="38">
        <f t="shared" si="228"/>
        <v>8.3066238629180749</v>
      </c>
      <c r="H179" s="34">
        <f t="shared" si="167"/>
        <v>2.2511175780265784E-2</v>
      </c>
      <c r="I179" s="35">
        <v>82</v>
      </c>
      <c r="J179" s="36">
        <f t="shared" si="168"/>
        <v>0</v>
      </c>
      <c r="K179" s="37">
        <f t="shared" si="229"/>
        <v>82</v>
      </c>
      <c r="L179" s="38">
        <f t="shared" si="230"/>
        <v>1.5811388300841898</v>
      </c>
      <c r="M179" s="34">
        <f t="shared" si="169"/>
        <v>1.9282180854685242E-2</v>
      </c>
      <c r="N179" s="39">
        <f t="shared" si="175"/>
        <v>275</v>
      </c>
      <c r="O179" s="36">
        <f t="shared" si="170"/>
        <v>-4.1811846689895474E-2</v>
      </c>
      <c r="P179" s="37">
        <f t="shared" si="231"/>
        <v>287</v>
      </c>
      <c r="Q179" s="38">
        <f t="shared" si="232"/>
        <v>8.3366660002665327</v>
      </c>
      <c r="R179" s="40">
        <f t="shared" si="178"/>
        <v>2.9047616725667361E-2</v>
      </c>
    </row>
    <row r="180" spans="1:18" x14ac:dyDescent="0.2">
      <c r="A180" s="53" t="s">
        <v>140</v>
      </c>
      <c r="B180" s="53" t="s">
        <v>177</v>
      </c>
      <c r="C180" s="53" t="str">
        <f>LOOKUP(A180,'[1]Samples Info'!$A$4:$A$228,'[1]Samples Info'!$I$4:$I$228)</f>
        <v>GHA</v>
      </c>
      <c r="D180" s="35">
        <v>376</v>
      </c>
      <c r="E180" s="36">
        <f t="shared" si="166"/>
        <v>1.8970189701897018E-2</v>
      </c>
      <c r="F180" s="37">
        <f t="shared" si="227"/>
        <v>369</v>
      </c>
      <c r="G180" s="38">
        <f t="shared" si="228"/>
        <v>8.3066238629180749</v>
      </c>
      <c r="H180" s="34">
        <f t="shared" si="167"/>
        <v>2.2511175780265784E-2</v>
      </c>
      <c r="I180" s="35">
        <v>83</v>
      </c>
      <c r="J180" s="36">
        <f t="shared" si="168"/>
        <v>1.2195121951219513E-2</v>
      </c>
      <c r="K180" s="37">
        <f t="shared" si="229"/>
        <v>82</v>
      </c>
      <c r="L180" s="38">
        <f t="shared" si="230"/>
        <v>1.5811388300841898</v>
      </c>
      <c r="M180" s="34">
        <f t="shared" si="169"/>
        <v>1.9282180854685242E-2</v>
      </c>
      <c r="N180" s="39">
        <f t="shared" si="175"/>
        <v>293</v>
      </c>
      <c r="O180" s="36">
        <f t="shared" si="170"/>
        <v>2.0905923344947737E-2</v>
      </c>
      <c r="P180" s="37">
        <f t="shared" si="231"/>
        <v>287</v>
      </c>
      <c r="Q180" s="38">
        <f t="shared" si="232"/>
        <v>8.3366660002665327</v>
      </c>
      <c r="R180" s="40">
        <f t="shared" si="178"/>
        <v>2.9047616725667361E-2</v>
      </c>
    </row>
    <row r="181" spans="1:18" ht="17" thickBot="1" x14ac:dyDescent="0.25">
      <c r="A181" s="54" t="s">
        <v>140</v>
      </c>
      <c r="B181" s="53" t="s">
        <v>177</v>
      </c>
      <c r="C181" s="53" t="str">
        <f>LOOKUP(A181,'[1]Samples Info'!$A$4:$A$228,'[1]Samples Info'!$I$4:$I$228)</f>
        <v>GHA</v>
      </c>
      <c r="D181" s="46">
        <v>372</v>
      </c>
      <c r="E181" s="47">
        <f t="shared" si="166"/>
        <v>8.130081300813009E-3</v>
      </c>
      <c r="F181" s="48">
        <f t="shared" si="227"/>
        <v>369</v>
      </c>
      <c r="G181" s="55">
        <f t="shared" si="228"/>
        <v>8.3066238629180749</v>
      </c>
      <c r="H181" s="45">
        <f t="shared" si="167"/>
        <v>2.2511175780265784E-2</v>
      </c>
      <c r="I181" s="46">
        <v>84</v>
      </c>
      <c r="J181" s="47">
        <f t="shared" si="168"/>
        <v>2.4390243902439025E-2</v>
      </c>
      <c r="K181" s="48">
        <f t="shared" si="229"/>
        <v>82</v>
      </c>
      <c r="L181" s="55">
        <f t="shared" si="230"/>
        <v>1.5811388300841898</v>
      </c>
      <c r="M181" s="45">
        <f t="shared" si="169"/>
        <v>1.9282180854685242E-2</v>
      </c>
      <c r="N181" s="49">
        <f t="shared" si="175"/>
        <v>288</v>
      </c>
      <c r="O181" s="47">
        <f t="shared" si="170"/>
        <v>3.4843205574912892E-3</v>
      </c>
      <c r="P181" s="48">
        <f t="shared" si="231"/>
        <v>287</v>
      </c>
      <c r="Q181" s="55">
        <f t="shared" si="232"/>
        <v>8.3366660002665327</v>
      </c>
      <c r="R181" s="50">
        <f t="shared" si="178"/>
        <v>2.9047616725667361E-2</v>
      </c>
    </row>
    <row r="182" spans="1:18" x14ac:dyDescent="0.2">
      <c r="A182" s="51" t="s">
        <v>140</v>
      </c>
      <c r="B182" s="51" t="s">
        <v>178</v>
      </c>
      <c r="C182" s="52" t="str">
        <f>LOOKUP(A182,'[1]Samples Info'!$A$4:$A$228,'[1]Samples Info'!$I$4:$I$228)</f>
        <v>GHA</v>
      </c>
      <c r="D182" s="24">
        <v>375</v>
      </c>
      <c r="E182" s="25">
        <f t="shared" si="166"/>
        <v>1.0237068965517272E-2</v>
      </c>
      <c r="F182" s="26">
        <f>AVERAGE($D$182:$D$186)</f>
        <v>371.2</v>
      </c>
      <c r="G182" s="26">
        <f>_xlfn.STDEV.S($D$182:$D$186)</f>
        <v>11.099549540409285</v>
      </c>
      <c r="H182" s="23">
        <f t="shared" si="167"/>
        <v>2.9901803718775013E-2</v>
      </c>
      <c r="I182" s="24">
        <v>83</v>
      </c>
      <c r="J182" s="25">
        <f t="shared" si="168"/>
        <v>1.4669926650366783E-2</v>
      </c>
      <c r="K182" s="26">
        <f>AVERAGE($I$182:$I$186)</f>
        <v>81.8</v>
      </c>
      <c r="L182" s="26">
        <f>_xlfn.STDEV.S($I$182:$I$186)</f>
        <v>1.0954451150103321</v>
      </c>
      <c r="M182" s="23">
        <f t="shared" si="169"/>
        <v>1.3391749572253449E-2</v>
      </c>
      <c r="N182" s="27">
        <f t="shared" si="175"/>
        <v>292</v>
      </c>
      <c r="O182" s="25">
        <f t="shared" si="170"/>
        <v>8.9841050449206046E-3</v>
      </c>
      <c r="P182" s="26">
        <f>AVERAGE($N$182:$N$186)</f>
        <v>289.39999999999998</v>
      </c>
      <c r="Q182" s="26">
        <f>_xlfn.STDEV.S($N$182:$N$186)</f>
        <v>10.4546640309481</v>
      </c>
      <c r="R182" s="28">
        <f t="shared" si="178"/>
        <v>3.6125307639765382E-2</v>
      </c>
    </row>
    <row r="183" spans="1:18" x14ac:dyDescent="0.2">
      <c r="A183" s="53" t="s">
        <v>140</v>
      </c>
      <c r="B183" s="53" t="s">
        <v>178</v>
      </c>
      <c r="C183" s="53" t="str">
        <f>LOOKUP(A183,'[1]Samples Info'!$A$4:$A$228,'[1]Samples Info'!$I$4:$I$228)</f>
        <v>GHA</v>
      </c>
      <c r="D183" s="35">
        <v>383</v>
      </c>
      <c r="E183" s="36">
        <f t="shared" si="166"/>
        <v>3.1788793103448308E-2</v>
      </c>
      <c r="F183" s="37">
        <f t="shared" ref="F183:F186" si="233">AVERAGE($D$182:$D$186)</f>
        <v>371.2</v>
      </c>
      <c r="G183" s="38">
        <f t="shared" ref="G183:G186" si="234">_xlfn.STDEV.S($D$182:$D$186)</f>
        <v>11.099549540409285</v>
      </c>
      <c r="H183" s="34">
        <f t="shared" si="167"/>
        <v>2.9901803718775013E-2</v>
      </c>
      <c r="I183" s="35">
        <v>82</v>
      </c>
      <c r="J183" s="36">
        <f t="shared" si="168"/>
        <v>2.4449877750611594E-3</v>
      </c>
      <c r="K183" s="37">
        <f t="shared" ref="K183:K186" si="235">AVERAGE($I$182:$I$186)</f>
        <v>81.8</v>
      </c>
      <c r="L183" s="38">
        <f t="shared" ref="L183:L186" si="236">_xlfn.STDEV.S($I$182:$I$186)</f>
        <v>1.0954451150103321</v>
      </c>
      <c r="M183" s="34">
        <f t="shared" si="169"/>
        <v>1.3391749572253449E-2</v>
      </c>
      <c r="N183" s="39">
        <f t="shared" si="175"/>
        <v>301</v>
      </c>
      <c r="O183" s="36">
        <f t="shared" si="170"/>
        <v>4.0082930200414736E-2</v>
      </c>
      <c r="P183" s="37">
        <f t="shared" ref="P183:P186" si="237">AVERAGE($N$182:$N$186)</f>
        <v>289.39999999999998</v>
      </c>
      <c r="Q183" s="38">
        <f t="shared" ref="Q183:Q186" si="238">_xlfn.STDEV.S($N$182:$N$186)</f>
        <v>10.4546640309481</v>
      </c>
      <c r="R183" s="40">
        <f t="shared" si="178"/>
        <v>3.6125307639765382E-2</v>
      </c>
    </row>
    <row r="184" spans="1:18" x14ac:dyDescent="0.2">
      <c r="A184" s="53" t="s">
        <v>140</v>
      </c>
      <c r="B184" s="53" t="s">
        <v>178</v>
      </c>
      <c r="C184" s="53" t="str">
        <f>LOOKUP(A184,'[1]Samples Info'!$A$4:$A$228,'[1]Samples Info'!$I$4:$I$228)</f>
        <v>GHA</v>
      </c>
      <c r="D184" s="35">
        <v>361</v>
      </c>
      <c r="E184" s="36">
        <f t="shared" si="166"/>
        <v>-2.7478448275862041E-2</v>
      </c>
      <c r="F184" s="37">
        <f t="shared" si="233"/>
        <v>371.2</v>
      </c>
      <c r="G184" s="38">
        <f t="shared" si="234"/>
        <v>11.099549540409285</v>
      </c>
      <c r="H184" s="34">
        <f t="shared" si="167"/>
        <v>2.9901803718775013E-2</v>
      </c>
      <c r="I184" s="35">
        <v>82</v>
      </c>
      <c r="J184" s="36">
        <f t="shared" si="168"/>
        <v>2.4449877750611594E-3</v>
      </c>
      <c r="K184" s="37">
        <f t="shared" si="235"/>
        <v>81.8</v>
      </c>
      <c r="L184" s="38">
        <f t="shared" si="236"/>
        <v>1.0954451150103321</v>
      </c>
      <c r="M184" s="34">
        <f t="shared" si="169"/>
        <v>1.3391749572253449E-2</v>
      </c>
      <c r="N184" s="39">
        <f t="shared" si="175"/>
        <v>279</v>
      </c>
      <c r="O184" s="36">
        <f t="shared" si="170"/>
        <v>-3.5936420179682023E-2</v>
      </c>
      <c r="P184" s="37">
        <f t="shared" si="237"/>
        <v>289.39999999999998</v>
      </c>
      <c r="Q184" s="38">
        <f t="shared" si="238"/>
        <v>10.4546640309481</v>
      </c>
      <c r="R184" s="40">
        <f t="shared" si="178"/>
        <v>3.6125307639765382E-2</v>
      </c>
    </row>
    <row r="185" spans="1:18" x14ac:dyDescent="0.2">
      <c r="A185" s="53" t="s">
        <v>140</v>
      </c>
      <c r="B185" s="53" t="s">
        <v>178</v>
      </c>
      <c r="C185" s="53" t="str">
        <f>LOOKUP(A185,'[1]Samples Info'!$A$4:$A$228,'[1]Samples Info'!$I$4:$I$228)</f>
        <v>GHA</v>
      </c>
      <c r="D185" s="35">
        <v>379</v>
      </c>
      <c r="E185" s="36">
        <f t="shared" si="166"/>
        <v>2.101293103448279E-2</v>
      </c>
      <c r="F185" s="37">
        <f t="shared" si="233"/>
        <v>371.2</v>
      </c>
      <c r="G185" s="38">
        <f t="shared" si="234"/>
        <v>11.099549540409285</v>
      </c>
      <c r="H185" s="34">
        <f t="shared" si="167"/>
        <v>2.9901803718775013E-2</v>
      </c>
      <c r="I185" s="35">
        <v>82</v>
      </c>
      <c r="J185" s="36">
        <f t="shared" si="168"/>
        <v>2.4449877750611594E-3</v>
      </c>
      <c r="K185" s="37">
        <f t="shared" si="235"/>
        <v>81.8</v>
      </c>
      <c r="L185" s="38">
        <f t="shared" si="236"/>
        <v>1.0954451150103321</v>
      </c>
      <c r="M185" s="34">
        <f t="shared" si="169"/>
        <v>1.3391749572253449E-2</v>
      </c>
      <c r="N185" s="39">
        <f t="shared" si="175"/>
        <v>297</v>
      </c>
      <c r="O185" s="36">
        <f t="shared" si="170"/>
        <v>2.626123013130623E-2</v>
      </c>
      <c r="P185" s="37">
        <f t="shared" si="237"/>
        <v>289.39999999999998</v>
      </c>
      <c r="Q185" s="38">
        <f t="shared" si="238"/>
        <v>10.4546640309481</v>
      </c>
      <c r="R185" s="40">
        <f t="shared" si="178"/>
        <v>3.6125307639765382E-2</v>
      </c>
    </row>
    <row r="186" spans="1:18" ht="17" thickBot="1" x14ac:dyDescent="0.25">
      <c r="A186" s="54" t="s">
        <v>140</v>
      </c>
      <c r="B186" s="53" t="s">
        <v>178</v>
      </c>
      <c r="C186" s="53" t="str">
        <f>LOOKUP(A186,'[1]Samples Info'!$A$4:$A$228,'[1]Samples Info'!$I$4:$I$228)</f>
        <v>GHA</v>
      </c>
      <c r="D186" s="46">
        <v>358</v>
      </c>
      <c r="E186" s="47">
        <f t="shared" si="166"/>
        <v>-3.5560344827586181E-2</v>
      </c>
      <c r="F186" s="48">
        <f t="shared" si="233"/>
        <v>371.2</v>
      </c>
      <c r="G186" s="55">
        <f t="shared" si="234"/>
        <v>11.099549540409285</v>
      </c>
      <c r="H186" s="45">
        <f t="shared" si="167"/>
        <v>2.9901803718775013E-2</v>
      </c>
      <c r="I186" s="46">
        <v>80</v>
      </c>
      <c r="J186" s="47">
        <f t="shared" si="168"/>
        <v>-2.2004889975550088E-2</v>
      </c>
      <c r="K186" s="48">
        <f t="shared" si="235"/>
        <v>81.8</v>
      </c>
      <c r="L186" s="55">
        <f t="shared" si="236"/>
        <v>1.0954451150103321</v>
      </c>
      <c r="M186" s="45">
        <f t="shared" si="169"/>
        <v>1.3391749572253449E-2</v>
      </c>
      <c r="N186" s="49">
        <f t="shared" si="175"/>
        <v>278</v>
      </c>
      <c r="O186" s="47">
        <f t="shared" si="170"/>
        <v>-3.9391845196959152E-2</v>
      </c>
      <c r="P186" s="48">
        <f t="shared" si="237"/>
        <v>289.39999999999998</v>
      </c>
      <c r="Q186" s="55">
        <f t="shared" si="238"/>
        <v>10.4546640309481</v>
      </c>
      <c r="R186" s="50">
        <f t="shared" si="178"/>
        <v>3.6125307639765382E-2</v>
      </c>
    </row>
    <row r="187" spans="1:18" x14ac:dyDescent="0.2">
      <c r="A187" s="51" t="s">
        <v>144</v>
      </c>
      <c r="B187" s="51"/>
      <c r="C187" s="52" t="str">
        <f>LOOKUP(A187,'[1]Samples Info'!$A$4:$A$228,'[1]Samples Info'!$I$4:$I$228)</f>
        <v>GHA</v>
      </c>
      <c r="D187" s="24">
        <v>207</v>
      </c>
      <c r="E187" s="25">
        <f t="shared" si="166"/>
        <v>-1.9886363636363584E-2</v>
      </c>
      <c r="F187" s="26">
        <f>AVERAGE($D$187:$D$191)</f>
        <v>211.2</v>
      </c>
      <c r="G187" s="26">
        <f>_xlfn.STDEV.S($D$187:$D$191)</f>
        <v>4.2661458015403086</v>
      </c>
      <c r="H187" s="23">
        <f t="shared" si="167"/>
        <v>2.0199553984565858E-2</v>
      </c>
      <c r="I187" s="24">
        <v>52</v>
      </c>
      <c r="J187" s="25">
        <f t="shared" si="168"/>
        <v>3.5856573705179223E-2</v>
      </c>
      <c r="K187" s="26">
        <f>AVERAGE($I$187:$I$191)</f>
        <v>50.2</v>
      </c>
      <c r="L187" s="26">
        <f>_xlfn.STDEV.S($I$187:$I$191)</f>
        <v>1.3038404810405297</v>
      </c>
      <c r="M187" s="23">
        <f t="shared" si="169"/>
        <v>2.5972917949014535E-2</v>
      </c>
      <c r="N187" s="27">
        <f t="shared" si="175"/>
        <v>155</v>
      </c>
      <c r="O187" s="25">
        <f t="shared" si="170"/>
        <v>-3.7267080745341616E-2</v>
      </c>
      <c r="P187" s="26">
        <f>AVERAGE($N$187:$N$191)</f>
        <v>161</v>
      </c>
      <c r="Q187" s="26">
        <f>_xlfn.STDEV.S($N$187:$N$191)</f>
        <v>4.7434164902525691</v>
      </c>
      <c r="R187" s="28">
        <f t="shared" si="178"/>
        <v>2.9462214225171236E-2</v>
      </c>
    </row>
    <row r="188" spans="1:18" x14ac:dyDescent="0.2">
      <c r="A188" s="53" t="s">
        <v>144</v>
      </c>
      <c r="B188" s="53"/>
      <c r="C188" s="53" t="str">
        <f>LOOKUP(A188,'[1]Samples Info'!$A$4:$A$228,'[1]Samples Info'!$I$4:$I$228)</f>
        <v>GHA</v>
      </c>
      <c r="D188" s="35">
        <v>212</v>
      </c>
      <c r="E188" s="36">
        <f t="shared" si="166"/>
        <v>3.7878787878788418E-3</v>
      </c>
      <c r="F188" s="37">
        <f t="shared" ref="F188:F191" si="239">AVERAGE($D$187:$D$191)</f>
        <v>211.2</v>
      </c>
      <c r="G188" s="38">
        <f t="shared" ref="G188:G191" si="240">_xlfn.STDEV.S($D$187:$D$191)</f>
        <v>4.2661458015403086</v>
      </c>
      <c r="H188" s="34">
        <f t="shared" si="167"/>
        <v>2.0199553984565858E-2</v>
      </c>
      <c r="I188" s="35">
        <v>51</v>
      </c>
      <c r="J188" s="36">
        <f t="shared" si="168"/>
        <v>1.5936254980079625E-2</v>
      </c>
      <c r="K188" s="37">
        <f t="shared" ref="K188:K191" si="241">AVERAGE($I$187:$I$191)</f>
        <v>50.2</v>
      </c>
      <c r="L188" s="38">
        <f t="shared" ref="L188:L191" si="242">_xlfn.STDEV.S($I$187:$I$191)</f>
        <v>1.3038404810405297</v>
      </c>
      <c r="M188" s="34">
        <f t="shared" si="169"/>
        <v>2.5972917949014535E-2</v>
      </c>
      <c r="N188" s="39">
        <f t="shared" si="175"/>
        <v>161</v>
      </c>
      <c r="O188" s="36">
        <f t="shared" si="170"/>
        <v>0</v>
      </c>
      <c r="P188" s="37">
        <f t="shared" ref="P188:P191" si="243">AVERAGE($N$187:$N$191)</f>
        <v>161</v>
      </c>
      <c r="Q188" s="38">
        <f t="shared" ref="Q188:Q191" si="244">_xlfn.STDEV.S($N$187:$N$191)</f>
        <v>4.7434164902525691</v>
      </c>
      <c r="R188" s="40">
        <f t="shared" si="178"/>
        <v>2.9462214225171236E-2</v>
      </c>
    </row>
    <row r="189" spans="1:18" x14ac:dyDescent="0.2">
      <c r="A189" s="53" t="s">
        <v>144</v>
      </c>
      <c r="B189" s="53"/>
      <c r="C189" s="53" t="str">
        <f>LOOKUP(A189,'[1]Samples Info'!$A$4:$A$228,'[1]Samples Info'!$I$4:$I$228)</f>
        <v>GHA</v>
      </c>
      <c r="D189" s="35">
        <v>213</v>
      </c>
      <c r="E189" s="36">
        <f t="shared" si="166"/>
        <v>8.5227272727273276E-3</v>
      </c>
      <c r="F189" s="37">
        <f t="shared" si="239"/>
        <v>211.2</v>
      </c>
      <c r="G189" s="38">
        <f t="shared" si="240"/>
        <v>4.2661458015403086</v>
      </c>
      <c r="H189" s="34">
        <f t="shared" si="167"/>
        <v>2.0199553984565858E-2</v>
      </c>
      <c r="I189" s="35">
        <v>49</v>
      </c>
      <c r="J189" s="36">
        <f t="shared" si="168"/>
        <v>-2.3904382470119577E-2</v>
      </c>
      <c r="K189" s="37">
        <f t="shared" si="241"/>
        <v>50.2</v>
      </c>
      <c r="L189" s="38">
        <f t="shared" si="242"/>
        <v>1.3038404810405297</v>
      </c>
      <c r="M189" s="34">
        <f t="shared" si="169"/>
        <v>2.5972917949014535E-2</v>
      </c>
      <c r="N189" s="39">
        <f t="shared" si="175"/>
        <v>164</v>
      </c>
      <c r="O189" s="36">
        <f t="shared" si="170"/>
        <v>1.8633540372670808E-2</v>
      </c>
      <c r="P189" s="37">
        <f t="shared" si="243"/>
        <v>161</v>
      </c>
      <c r="Q189" s="38">
        <f t="shared" si="244"/>
        <v>4.7434164902525691</v>
      </c>
      <c r="R189" s="40">
        <f t="shared" si="178"/>
        <v>2.9462214225171236E-2</v>
      </c>
    </row>
    <row r="190" spans="1:18" x14ac:dyDescent="0.2">
      <c r="A190" s="53" t="s">
        <v>144</v>
      </c>
      <c r="B190" s="53"/>
      <c r="C190" s="53" t="str">
        <f>LOOKUP(A190,'[1]Samples Info'!$A$4:$A$228,'[1]Samples Info'!$I$4:$I$228)</f>
        <v>GHA</v>
      </c>
      <c r="D190" s="35">
        <v>207</v>
      </c>
      <c r="E190" s="36">
        <f t="shared" si="166"/>
        <v>-1.9886363636363584E-2</v>
      </c>
      <c r="F190" s="37">
        <f t="shared" si="239"/>
        <v>211.2</v>
      </c>
      <c r="G190" s="38">
        <f t="shared" si="240"/>
        <v>4.2661458015403086</v>
      </c>
      <c r="H190" s="34">
        <f t="shared" si="167"/>
        <v>2.0199553984565858E-2</v>
      </c>
      <c r="I190" s="35">
        <v>49</v>
      </c>
      <c r="J190" s="36">
        <f t="shared" si="168"/>
        <v>-2.3904382470119577E-2</v>
      </c>
      <c r="K190" s="37">
        <f t="shared" si="241"/>
        <v>50.2</v>
      </c>
      <c r="L190" s="38">
        <f t="shared" si="242"/>
        <v>1.3038404810405297</v>
      </c>
      <c r="M190" s="34">
        <f t="shared" si="169"/>
        <v>2.5972917949014535E-2</v>
      </c>
      <c r="N190" s="39">
        <f t="shared" si="175"/>
        <v>158</v>
      </c>
      <c r="O190" s="36">
        <f t="shared" si="170"/>
        <v>-1.8633540372670808E-2</v>
      </c>
      <c r="P190" s="37">
        <f t="shared" si="243"/>
        <v>161</v>
      </c>
      <c r="Q190" s="38">
        <f t="shared" si="244"/>
        <v>4.7434164902525691</v>
      </c>
      <c r="R190" s="40">
        <f t="shared" si="178"/>
        <v>2.9462214225171236E-2</v>
      </c>
    </row>
    <row r="191" spans="1:18" ht="17" thickBot="1" x14ac:dyDescent="0.25">
      <c r="A191" s="54" t="s">
        <v>144</v>
      </c>
      <c r="B191" s="54"/>
      <c r="C191" s="53" t="str">
        <f>LOOKUP(A191,'[1]Samples Info'!$A$4:$A$228,'[1]Samples Info'!$I$4:$I$228)</f>
        <v>GHA</v>
      </c>
      <c r="D191" s="46">
        <v>217</v>
      </c>
      <c r="E191" s="47">
        <f t="shared" si="166"/>
        <v>2.7462121212121268E-2</v>
      </c>
      <c r="F191" s="48">
        <f t="shared" si="239"/>
        <v>211.2</v>
      </c>
      <c r="G191" s="55">
        <f t="shared" si="240"/>
        <v>4.2661458015403086</v>
      </c>
      <c r="H191" s="45">
        <f t="shared" si="167"/>
        <v>2.0199553984565858E-2</v>
      </c>
      <c r="I191" s="46">
        <v>50</v>
      </c>
      <c r="J191" s="47">
        <f t="shared" si="168"/>
        <v>-3.9840637450199766E-3</v>
      </c>
      <c r="K191" s="48">
        <f t="shared" si="241"/>
        <v>50.2</v>
      </c>
      <c r="L191" s="55">
        <f t="shared" si="242"/>
        <v>1.3038404810405297</v>
      </c>
      <c r="M191" s="45">
        <f t="shared" si="169"/>
        <v>2.5972917949014535E-2</v>
      </c>
      <c r="N191" s="49">
        <f t="shared" si="175"/>
        <v>167</v>
      </c>
      <c r="O191" s="47">
        <f t="shared" si="170"/>
        <v>3.7267080745341616E-2</v>
      </c>
      <c r="P191" s="48">
        <f t="shared" si="243"/>
        <v>161</v>
      </c>
      <c r="Q191" s="55">
        <f t="shared" si="244"/>
        <v>4.7434164902525691</v>
      </c>
      <c r="R191" s="50">
        <f t="shared" si="178"/>
        <v>2.9462214225171236E-2</v>
      </c>
    </row>
    <row r="192" spans="1:18" x14ac:dyDescent="0.2">
      <c r="A192" s="51" t="s">
        <v>148</v>
      </c>
      <c r="B192" s="51"/>
      <c r="C192" s="52" t="str">
        <f>LOOKUP(A192,'[1]Samples Info'!$A$4:$A$228,'[1]Samples Info'!$I$4:$I$228)</f>
        <v>GHA</v>
      </c>
      <c r="D192" s="24">
        <v>276</v>
      </c>
      <c r="E192" s="25">
        <f t="shared" si="166"/>
        <v>9.5238095238095233E-2</v>
      </c>
      <c r="F192" s="26">
        <f>AVERAGE($D$192:$D$196)</f>
        <v>252</v>
      </c>
      <c r="G192" s="26">
        <f>_xlfn.STDEV.S($D$192:$D$196)</f>
        <v>44.062455673736572</v>
      </c>
      <c r="H192" s="23">
        <f t="shared" si="167"/>
        <v>0.17485101457831972</v>
      </c>
      <c r="I192" s="24">
        <v>64</v>
      </c>
      <c r="J192" s="25">
        <f t="shared" si="168"/>
        <v>2.2364217252396144E-2</v>
      </c>
      <c r="K192" s="26">
        <f>AVERAGE($I$192:$I$196)</f>
        <v>62.6</v>
      </c>
      <c r="L192" s="26">
        <f>_xlfn.STDEV.S($I$192:$I$196)</f>
        <v>1.51657508881031</v>
      </c>
      <c r="M192" s="23">
        <f t="shared" si="169"/>
        <v>2.4226439118375558E-2</v>
      </c>
      <c r="N192" s="27">
        <f t="shared" si="175"/>
        <v>212</v>
      </c>
      <c r="O192" s="25">
        <f t="shared" si="170"/>
        <v>0.11932418162618792</v>
      </c>
      <c r="P192" s="26">
        <f>AVERAGE($N$192:$N$196)</f>
        <v>189.4</v>
      </c>
      <c r="Q192" s="26">
        <f>_xlfn.STDEV.S($N$192:$N$196)</f>
        <v>42.618071284374224</v>
      </c>
      <c r="R192" s="28">
        <f t="shared" si="178"/>
        <v>0.2250162158625883</v>
      </c>
    </row>
    <row r="193" spans="1:18" x14ac:dyDescent="0.2">
      <c r="A193" s="53" t="s">
        <v>148</v>
      </c>
      <c r="B193" s="53"/>
      <c r="C193" s="53" t="str">
        <f>LOOKUP(A193,'[1]Samples Info'!$A$4:$A$228,'[1]Samples Info'!$I$4:$I$228)</f>
        <v>GHA</v>
      </c>
      <c r="D193" s="35">
        <v>311</v>
      </c>
      <c r="E193" s="36">
        <f t="shared" si="166"/>
        <v>0.23412698412698413</v>
      </c>
      <c r="F193" s="37">
        <f t="shared" ref="F193:F196" si="245">AVERAGE($D$192:$D$196)</f>
        <v>252</v>
      </c>
      <c r="G193" s="38">
        <f t="shared" ref="G193:G196" si="246">_xlfn.STDEV.S($D$192:$D$196)</f>
        <v>44.062455673736572</v>
      </c>
      <c r="H193" s="34">
        <f t="shared" si="167"/>
        <v>0.17485101457831972</v>
      </c>
      <c r="I193" s="35">
        <v>64</v>
      </c>
      <c r="J193" s="36">
        <f t="shared" si="168"/>
        <v>2.2364217252396144E-2</v>
      </c>
      <c r="K193" s="37">
        <f t="shared" ref="K193:K196" si="247">AVERAGE($I$192:$I$196)</f>
        <v>62.6</v>
      </c>
      <c r="L193" s="38">
        <f t="shared" ref="L193:L196" si="248">_xlfn.STDEV.S($I$192:$I$196)</f>
        <v>1.51657508881031</v>
      </c>
      <c r="M193" s="34">
        <f t="shared" si="169"/>
        <v>2.4226439118375558E-2</v>
      </c>
      <c r="N193" s="39">
        <f t="shared" si="175"/>
        <v>247</v>
      </c>
      <c r="O193" s="36">
        <f t="shared" si="170"/>
        <v>0.30411826821541704</v>
      </c>
      <c r="P193" s="37">
        <f t="shared" ref="P193:P196" si="249">AVERAGE($N$192:$N$196)</f>
        <v>189.4</v>
      </c>
      <c r="Q193" s="38">
        <f t="shared" ref="Q193:Q196" si="250">_xlfn.STDEV.S($N$192:$N$196)</f>
        <v>42.618071284374224</v>
      </c>
      <c r="R193" s="40">
        <f t="shared" si="178"/>
        <v>0.2250162158625883</v>
      </c>
    </row>
    <row r="194" spans="1:18" x14ac:dyDescent="0.2">
      <c r="A194" s="53" t="s">
        <v>148</v>
      </c>
      <c r="B194" s="53"/>
      <c r="C194" s="53" t="str">
        <f>LOOKUP(A194,'[1]Samples Info'!$A$4:$A$228,'[1]Samples Info'!$I$4:$I$228)</f>
        <v>GHA</v>
      </c>
      <c r="D194" s="35">
        <v>255</v>
      </c>
      <c r="E194" s="36">
        <f t="shared" si="166"/>
        <v>1.1904761904761904E-2</v>
      </c>
      <c r="F194" s="37">
        <f t="shared" si="245"/>
        <v>252</v>
      </c>
      <c r="G194" s="38">
        <f t="shared" si="246"/>
        <v>44.062455673736572</v>
      </c>
      <c r="H194" s="34">
        <f t="shared" si="167"/>
        <v>0.17485101457831972</v>
      </c>
      <c r="I194" s="35">
        <v>63</v>
      </c>
      <c r="J194" s="36">
        <f t="shared" si="168"/>
        <v>6.3897763578274532E-3</v>
      </c>
      <c r="K194" s="37">
        <f t="shared" si="247"/>
        <v>62.6</v>
      </c>
      <c r="L194" s="38">
        <f t="shared" si="248"/>
        <v>1.51657508881031</v>
      </c>
      <c r="M194" s="34">
        <f t="shared" si="169"/>
        <v>2.4226439118375558E-2</v>
      </c>
      <c r="N194" s="39">
        <f t="shared" si="175"/>
        <v>192</v>
      </c>
      <c r="O194" s="36">
        <f t="shared" si="170"/>
        <v>1.3727560718056992E-2</v>
      </c>
      <c r="P194" s="37">
        <f t="shared" si="249"/>
        <v>189.4</v>
      </c>
      <c r="Q194" s="38">
        <f t="shared" si="250"/>
        <v>42.618071284374224</v>
      </c>
      <c r="R194" s="40">
        <f t="shared" si="178"/>
        <v>0.2250162158625883</v>
      </c>
    </row>
    <row r="195" spans="1:18" x14ac:dyDescent="0.2">
      <c r="A195" s="53" t="s">
        <v>148</v>
      </c>
      <c r="B195" s="53"/>
      <c r="C195" s="53" t="str">
        <f>LOOKUP(A195,'[1]Samples Info'!$A$4:$A$228,'[1]Samples Info'!$I$4:$I$228)</f>
        <v>GHA</v>
      </c>
      <c r="D195" s="35">
        <v>210</v>
      </c>
      <c r="E195" s="36">
        <f t="shared" ref="E195:E221" si="251">(D195-F195)/F195</f>
        <v>-0.16666666666666666</v>
      </c>
      <c r="F195" s="37">
        <f t="shared" si="245"/>
        <v>252</v>
      </c>
      <c r="G195" s="38">
        <f t="shared" si="246"/>
        <v>44.062455673736572</v>
      </c>
      <c r="H195" s="34">
        <f t="shared" ref="H195:H221" si="252">G195/F195</f>
        <v>0.17485101457831972</v>
      </c>
      <c r="I195" s="35">
        <v>61</v>
      </c>
      <c r="J195" s="36">
        <f t="shared" ref="J195:J221" si="253">(I195-K195)/K195</f>
        <v>-2.5559105431309927E-2</v>
      </c>
      <c r="K195" s="37">
        <f t="shared" si="247"/>
        <v>62.6</v>
      </c>
      <c r="L195" s="38">
        <f t="shared" si="248"/>
        <v>1.51657508881031</v>
      </c>
      <c r="M195" s="34">
        <f t="shared" ref="M195:M221" si="254">L195/K195</f>
        <v>2.4226439118375558E-2</v>
      </c>
      <c r="N195" s="39">
        <f t="shared" si="175"/>
        <v>149</v>
      </c>
      <c r="O195" s="36">
        <f t="shared" ref="O195:O221" si="255">(N195-P195)/P195</f>
        <v>-0.21330517423442452</v>
      </c>
      <c r="P195" s="37">
        <f t="shared" si="249"/>
        <v>189.4</v>
      </c>
      <c r="Q195" s="38">
        <f t="shared" si="250"/>
        <v>42.618071284374224</v>
      </c>
      <c r="R195" s="40">
        <f t="shared" si="178"/>
        <v>0.2250162158625883</v>
      </c>
    </row>
    <row r="196" spans="1:18" ht="17" thickBot="1" x14ac:dyDescent="0.25">
      <c r="A196" s="54" t="s">
        <v>148</v>
      </c>
      <c r="B196" s="53"/>
      <c r="C196" s="53" t="str">
        <f>LOOKUP(A196,'[1]Samples Info'!$A$4:$A$228,'[1]Samples Info'!$I$4:$I$228)</f>
        <v>GHA</v>
      </c>
      <c r="D196" s="46">
        <v>208</v>
      </c>
      <c r="E196" s="47">
        <f t="shared" si="251"/>
        <v>-0.17460317460317459</v>
      </c>
      <c r="F196" s="48">
        <f t="shared" si="245"/>
        <v>252</v>
      </c>
      <c r="G196" s="55">
        <f t="shared" si="246"/>
        <v>44.062455673736572</v>
      </c>
      <c r="H196" s="45">
        <f t="shared" si="252"/>
        <v>0.17485101457831972</v>
      </c>
      <c r="I196" s="46">
        <v>61</v>
      </c>
      <c r="J196" s="47">
        <f t="shared" si="253"/>
        <v>-2.5559105431309927E-2</v>
      </c>
      <c r="K196" s="48">
        <f t="shared" si="247"/>
        <v>62.6</v>
      </c>
      <c r="L196" s="55">
        <f t="shared" si="248"/>
        <v>1.51657508881031</v>
      </c>
      <c r="M196" s="45">
        <f t="shared" si="254"/>
        <v>2.4226439118375558E-2</v>
      </c>
      <c r="N196" s="49">
        <f t="shared" si="175"/>
        <v>147</v>
      </c>
      <c r="O196" s="47">
        <f t="shared" si="255"/>
        <v>-0.22386483632523763</v>
      </c>
      <c r="P196" s="48">
        <f t="shared" si="249"/>
        <v>189.4</v>
      </c>
      <c r="Q196" s="55">
        <f t="shared" si="250"/>
        <v>42.618071284374224</v>
      </c>
      <c r="R196" s="50">
        <f t="shared" si="178"/>
        <v>0.2250162158625883</v>
      </c>
    </row>
    <row r="197" spans="1:18" x14ac:dyDescent="0.2">
      <c r="A197" s="51" t="s">
        <v>152</v>
      </c>
      <c r="B197" s="51"/>
      <c r="C197" s="52" t="str">
        <f>LOOKUP(A197,'[1]Samples Info'!$A$4:$A$228,'[1]Samples Info'!$I$4:$I$228)</f>
        <v>GHA</v>
      </c>
      <c r="D197" s="24">
        <v>208</v>
      </c>
      <c r="E197" s="25">
        <f t="shared" si="251"/>
        <v>-1.5151515151515098E-2</v>
      </c>
      <c r="F197" s="26">
        <f>AVERAGE($D$197:$D$201)</f>
        <v>211.2</v>
      </c>
      <c r="G197" s="26">
        <f>_xlfn.STDEV.S($D$197:$D$201)</f>
        <v>3.4205262752974139</v>
      </c>
      <c r="H197" s="23">
        <f t="shared" si="252"/>
        <v>1.6195673651976394E-2</v>
      </c>
      <c r="I197" s="24">
        <v>51</v>
      </c>
      <c r="J197" s="25">
        <f t="shared" si="253"/>
        <v>2.8225806451612875E-2</v>
      </c>
      <c r="K197" s="26">
        <f>AVERAGE($I$197:$I$201)</f>
        <v>49.6</v>
      </c>
      <c r="L197" s="26">
        <f>_xlfn.STDEV.S($I$197:$I$201)</f>
        <v>2.4083189157584592</v>
      </c>
      <c r="M197" s="23">
        <f t="shared" si="254"/>
        <v>4.8554816849968936E-2</v>
      </c>
      <c r="N197" s="27">
        <f t="shared" ref="N197:N221" si="256">D197-I197</f>
        <v>157</v>
      </c>
      <c r="O197" s="25">
        <f t="shared" si="255"/>
        <v>-2.8465346534653432E-2</v>
      </c>
      <c r="P197" s="26">
        <f>AVERAGE($N$197:$N$201)</f>
        <v>161.6</v>
      </c>
      <c r="Q197" s="26">
        <f>_xlfn.STDEV.S($N$197:$N$201)</f>
        <v>3.5777087639996634</v>
      </c>
      <c r="R197" s="28">
        <f t="shared" ref="R197:R221" si="257">Q197/P197</f>
        <v>2.2139286905938513E-2</v>
      </c>
    </row>
    <row r="198" spans="1:18" x14ac:dyDescent="0.2">
      <c r="A198" s="53" t="s">
        <v>152</v>
      </c>
      <c r="B198" s="53"/>
      <c r="C198" s="53" t="str">
        <f>LOOKUP(A198,'[1]Samples Info'!$A$4:$A$228,'[1]Samples Info'!$I$4:$I$228)</f>
        <v>GHA</v>
      </c>
      <c r="D198" s="35">
        <v>211</v>
      </c>
      <c r="E198" s="36">
        <f t="shared" si="251"/>
        <v>-9.4696969696964322E-4</v>
      </c>
      <c r="F198" s="37">
        <f t="shared" ref="F198:F201" si="258">AVERAGE($D$197:$D$201)</f>
        <v>211.2</v>
      </c>
      <c r="G198" s="38">
        <f t="shared" ref="G198:G201" si="259">_xlfn.STDEV.S($D$197:$D$201)</f>
        <v>3.4205262752974139</v>
      </c>
      <c r="H198" s="34">
        <f t="shared" si="252"/>
        <v>1.6195673651976394E-2</v>
      </c>
      <c r="I198" s="35">
        <v>52</v>
      </c>
      <c r="J198" s="36">
        <f t="shared" si="253"/>
        <v>4.8387096774193519E-2</v>
      </c>
      <c r="K198" s="37">
        <f t="shared" ref="K198:K201" si="260">AVERAGE($I$197:$I$201)</f>
        <v>49.6</v>
      </c>
      <c r="L198" s="38">
        <f t="shared" ref="L198:L201" si="261">_xlfn.STDEV.S($I$197:$I$201)</f>
        <v>2.4083189157584592</v>
      </c>
      <c r="M198" s="34">
        <f t="shared" si="254"/>
        <v>4.8554816849968936E-2</v>
      </c>
      <c r="N198" s="39">
        <f t="shared" si="256"/>
        <v>159</v>
      </c>
      <c r="O198" s="36">
        <f t="shared" si="255"/>
        <v>-1.6089108910891055E-2</v>
      </c>
      <c r="P198" s="37">
        <f t="shared" ref="P198:P201" si="262">AVERAGE($N$197:$N$201)</f>
        <v>161.6</v>
      </c>
      <c r="Q198" s="38">
        <f t="shared" ref="Q198:Q201" si="263">_xlfn.STDEV.S($N$197:$N$201)</f>
        <v>3.5777087639996634</v>
      </c>
      <c r="R198" s="40">
        <f t="shared" si="257"/>
        <v>2.2139286905938513E-2</v>
      </c>
    </row>
    <row r="199" spans="1:18" x14ac:dyDescent="0.2">
      <c r="A199" s="53" t="s">
        <v>152</v>
      </c>
      <c r="B199" s="53"/>
      <c r="C199" s="53" t="str">
        <f>LOOKUP(A199,'[1]Samples Info'!$A$4:$A$228,'[1]Samples Info'!$I$4:$I$228)</f>
        <v>GHA</v>
      </c>
      <c r="D199" s="35">
        <v>210</v>
      </c>
      <c r="E199" s="36">
        <f t="shared" si="251"/>
        <v>-5.6818181818181282E-3</v>
      </c>
      <c r="F199" s="37">
        <f t="shared" si="258"/>
        <v>211.2</v>
      </c>
      <c r="G199" s="38">
        <f t="shared" si="259"/>
        <v>3.4205262752974139</v>
      </c>
      <c r="H199" s="34">
        <f t="shared" si="252"/>
        <v>1.6195673651976394E-2</v>
      </c>
      <c r="I199" s="35">
        <v>47</v>
      </c>
      <c r="J199" s="36">
        <f t="shared" si="253"/>
        <v>-5.2419354838709707E-2</v>
      </c>
      <c r="K199" s="37">
        <f t="shared" si="260"/>
        <v>49.6</v>
      </c>
      <c r="L199" s="38">
        <f t="shared" si="261"/>
        <v>2.4083189157584592</v>
      </c>
      <c r="M199" s="34">
        <f t="shared" si="254"/>
        <v>4.8554816849968936E-2</v>
      </c>
      <c r="N199" s="39">
        <f t="shared" si="256"/>
        <v>163</v>
      </c>
      <c r="O199" s="36">
        <f t="shared" si="255"/>
        <v>8.6633663366336988E-3</v>
      </c>
      <c r="P199" s="37">
        <f t="shared" si="262"/>
        <v>161.6</v>
      </c>
      <c r="Q199" s="38">
        <f t="shared" si="263"/>
        <v>3.5777087639996634</v>
      </c>
      <c r="R199" s="40">
        <f t="shared" si="257"/>
        <v>2.2139286905938513E-2</v>
      </c>
    </row>
    <row r="200" spans="1:18" x14ac:dyDescent="0.2">
      <c r="A200" s="53" t="s">
        <v>152</v>
      </c>
      <c r="B200" s="53"/>
      <c r="C200" s="53" t="str">
        <f>LOOKUP(A200,'[1]Samples Info'!$A$4:$A$228,'[1]Samples Info'!$I$4:$I$228)</f>
        <v>GHA</v>
      </c>
      <c r="D200" s="35">
        <v>210</v>
      </c>
      <c r="E200" s="36">
        <f t="shared" si="251"/>
        <v>-5.6818181818181282E-3</v>
      </c>
      <c r="F200" s="37">
        <f t="shared" si="258"/>
        <v>211.2</v>
      </c>
      <c r="G200" s="38">
        <f t="shared" si="259"/>
        <v>3.4205262752974139</v>
      </c>
      <c r="H200" s="34">
        <f t="shared" si="252"/>
        <v>1.6195673651976394E-2</v>
      </c>
      <c r="I200" s="35">
        <v>47</v>
      </c>
      <c r="J200" s="36">
        <f t="shared" si="253"/>
        <v>-5.2419354838709707E-2</v>
      </c>
      <c r="K200" s="37">
        <f t="shared" si="260"/>
        <v>49.6</v>
      </c>
      <c r="L200" s="38">
        <f t="shared" si="261"/>
        <v>2.4083189157584592</v>
      </c>
      <c r="M200" s="34">
        <f t="shared" si="254"/>
        <v>4.8554816849968936E-2</v>
      </c>
      <c r="N200" s="39">
        <f t="shared" si="256"/>
        <v>163</v>
      </c>
      <c r="O200" s="36">
        <f t="shared" si="255"/>
        <v>8.6633663366336988E-3</v>
      </c>
      <c r="P200" s="37">
        <f t="shared" si="262"/>
        <v>161.6</v>
      </c>
      <c r="Q200" s="38">
        <f t="shared" si="263"/>
        <v>3.5777087639996634</v>
      </c>
      <c r="R200" s="40">
        <f t="shared" si="257"/>
        <v>2.2139286905938513E-2</v>
      </c>
    </row>
    <row r="201" spans="1:18" ht="17" thickBot="1" x14ac:dyDescent="0.25">
      <c r="A201" s="54" t="s">
        <v>152</v>
      </c>
      <c r="B201" s="53"/>
      <c r="C201" s="53" t="str">
        <f>LOOKUP(A201,'[1]Samples Info'!$A$4:$A$228,'[1]Samples Info'!$I$4:$I$228)</f>
        <v>GHA</v>
      </c>
      <c r="D201" s="46">
        <v>217</v>
      </c>
      <c r="E201" s="47">
        <f t="shared" si="251"/>
        <v>2.7462121212121268E-2</v>
      </c>
      <c r="F201" s="48">
        <f t="shared" si="258"/>
        <v>211.2</v>
      </c>
      <c r="G201" s="55">
        <f t="shared" si="259"/>
        <v>3.4205262752974139</v>
      </c>
      <c r="H201" s="45">
        <f t="shared" si="252"/>
        <v>1.6195673651976394E-2</v>
      </c>
      <c r="I201" s="46">
        <v>51</v>
      </c>
      <c r="J201" s="47">
        <f t="shared" si="253"/>
        <v>2.8225806451612875E-2</v>
      </c>
      <c r="K201" s="48">
        <f t="shared" si="260"/>
        <v>49.6</v>
      </c>
      <c r="L201" s="55">
        <f t="shared" si="261"/>
        <v>2.4083189157584592</v>
      </c>
      <c r="M201" s="45">
        <f t="shared" si="254"/>
        <v>4.8554816849968936E-2</v>
      </c>
      <c r="N201" s="49">
        <f t="shared" si="256"/>
        <v>166</v>
      </c>
      <c r="O201" s="47">
        <f t="shared" si="255"/>
        <v>2.7227722772277262E-2</v>
      </c>
      <c r="P201" s="48">
        <f t="shared" si="262"/>
        <v>161.6</v>
      </c>
      <c r="Q201" s="55">
        <f t="shared" si="263"/>
        <v>3.5777087639996634</v>
      </c>
      <c r="R201" s="50">
        <f t="shared" si="257"/>
        <v>2.2139286905938513E-2</v>
      </c>
    </row>
    <row r="202" spans="1:18" x14ac:dyDescent="0.2">
      <c r="A202" s="51" t="s">
        <v>155</v>
      </c>
      <c r="B202" s="51" t="s">
        <v>177</v>
      </c>
      <c r="C202" s="52" t="str">
        <f>LOOKUP(A202,'[1]Samples Info'!$A$4:$A$228,'[1]Samples Info'!$I$4:$I$228)</f>
        <v>DRC</v>
      </c>
      <c r="D202" s="24">
        <v>292</v>
      </c>
      <c r="E202" s="25">
        <f t="shared" si="251"/>
        <v>9.6818810511756972E-3</v>
      </c>
      <c r="F202" s="26">
        <f>AVERAGE($D$202:$D$206)</f>
        <v>289.2</v>
      </c>
      <c r="G202" s="26">
        <f>_xlfn.STDEV.S($D$202:$D$206)</f>
        <v>4.658325879540846</v>
      </c>
      <c r="H202" s="23">
        <f t="shared" si="252"/>
        <v>1.6107627522617032E-2</v>
      </c>
      <c r="I202" s="24">
        <v>65</v>
      </c>
      <c r="J202" s="25">
        <f t="shared" si="253"/>
        <v>-2.4024024024023941E-2</v>
      </c>
      <c r="K202" s="26">
        <f>AVERAGE($I$202:$I$206)</f>
        <v>66.599999999999994</v>
      </c>
      <c r="L202" s="26">
        <f>_xlfn.STDEV.S($I$202:$I$206)</f>
        <v>2.9664793948382648</v>
      </c>
      <c r="M202" s="23">
        <f t="shared" si="254"/>
        <v>4.4541732655229205E-2</v>
      </c>
      <c r="N202" s="27">
        <f t="shared" si="256"/>
        <v>227</v>
      </c>
      <c r="O202" s="25">
        <f t="shared" si="255"/>
        <v>1.9766397124887716E-2</v>
      </c>
      <c r="P202" s="26">
        <f>AVERAGE($N$202:$N$206)</f>
        <v>222.6</v>
      </c>
      <c r="Q202" s="26">
        <f>_xlfn.STDEV.S($N$202:$N$206)</f>
        <v>6.1073725938409877</v>
      </c>
      <c r="R202" s="28">
        <f t="shared" si="257"/>
        <v>2.743653456352645E-2</v>
      </c>
    </row>
    <row r="203" spans="1:18" x14ac:dyDescent="0.2">
      <c r="A203" s="53" t="s">
        <v>155</v>
      </c>
      <c r="B203" s="53" t="s">
        <v>177</v>
      </c>
      <c r="C203" s="53" t="str">
        <f>LOOKUP(A203,'[1]Samples Info'!$A$4:$A$228,'[1]Samples Info'!$I$4:$I$228)</f>
        <v>DRC</v>
      </c>
      <c r="D203" s="35">
        <v>287</v>
      </c>
      <c r="E203" s="36">
        <f t="shared" si="251"/>
        <v>-7.6071922544951199E-3</v>
      </c>
      <c r="F203" s="37">
        <f t="shared" ref="F203:F206" si="264">AVERAGE($D$202:$D$206)</f>
        <v>289.2</v>
      </c>
      <c r="G203" s="38">
        <f t="shared" ref="G203:G206" si="265">_xlfn.STDEV.S($D$202:$D$206)</f>
        <v>4.658325879540846</v>
      </c>
      <c r="H203" s="34">
        <f t="shared" si="252"/>
        <v>1.6107627522617032E-2</v>
      </c>
      <c r="I203" s="35">
        <v>63</v>
      </c>
      <c r="J203" s="36">
        <f t="shared" si="253"/>
        <v>-5.4054054054053974E-2</v>
      </c>
      <c r="K203" s="37">
        <f t="shared" ref="K203:K206" si="266">AVERAGE($I$202:$I$206)</f>
        <v>66.599999999999994</v>
      </c>
      <c r="L203" s="38">
        <f t="shared" ref="L203:L206" si="267">_xlfn.STDEV.S($I$202:$I$206)</f>
        <v>2.9664793948382648</v>
      </c>
      <c r="M203" s="34">
        <f t="shared" si="254"/>
        <v>4.4541732655229205E-2</v>
      </c>
      <c r="N203" s="39">
        <f t="shared" si="256"/>
        <v>224</v>
      </c>
      <c r="O203" s="36">
        <f t="shared" si="255"/>
        <v>6.2893081761006544E-3</v>
      </c>
      <c r="P203" s="37">
        <f t="shared" ref="P203:P206" si="268">AVERAGE($N$202:$N$206)</f>
        <v>222.6</v>
      </c>
      <c r="Q203" s="38">
        <f t="shared" ref="Q203:Q206" si="269">_xlfn.STDEV.S($N$202:$N$206)</f>
        <v>6.1073725938409877</v>
      </c>
      <c r="R203" s="40">
        <f t="shared" si="257"/>
        <v>2.743653456352645E-2</v>
      </c>
    </row>
    <row r="204" spans="1:18" x14ac:dyDescent="0.2">
      <c r="A204" s="53" t="s">
        <v>155</v>
      </c>
      <c r="B204" s="53" t="s">
        <v>177</v>
      </c>
      <c r="C204" s="53" t="str">
        <f>LOOKUP(A204,'[1]Samples Info'!$A$4:$A$228,'[1]Samples Info'!$I$4:$I$228)</f>
        <v>DRC</v>
      </c>
      <c r="D204" s="35">
        <v>296</v>
      </c>
      <c r="E204" s="36">
        <f t="shared" si="251"/>
        <v>2.3513139695712351E-2</v>
      </c>
      <c r="F204" s="37">
        <f t="shared" si="264"/>
        <v>289.2</v>
      </c>
      <c r="G204" s="38">
        <f t="shared" si="265"/>
        <v>4.658325879540846</v>
      </c>
      <c r="H204" s="34">
        <f t="shared" si="252"/>
        <v>1.6107627522617032E-2</v>
      </c>
      <c r="I204" s="35">
        <v>67</v>
      </c>
      <c r="J204" s="36">
        <f t="shared" si="253"/>
        <v>6.0060060060060918E-3</v>
      </c>
      <c r="K204" s="37">
        <f t="shared" si="266"/>
        <v>66.599999999999994</v>
      </c>
      <c r="L204" s="38">
        <f t="shared" si="267"/>
        <v>2.9664793948382648</v>
      </c>
      <c r="M204" s="34">
        <f t="shared" si="254"/>
        <v>4.4541732655229205E-2</v>
      </c>
      <c r="N204" s="39">
        <f t="shared" si="256"/>
        <v>229</v>
      </c>
      <c r="O204" s="36">
        <f t="shared" si="255"/>
        <v>2.8751123090745758E-2</v>
      </c>
      <c r="P204" s="37">
        <f t="shared" si="268"/>
        <v>222.6</v>
      </c>
      <c r="Q204" s="38">
        <f t="shared" si="269"/>
        <v>6.1073725938409877</v>
      </c>
      <c r="R204" s="40">
        <f t="shared" si="257"/>
        <v>2.743653456352645E-2</v>
      </c>
    </row>
    <row r="205" spans="1:18" x14ac:dyDescent="0.2">
      <c r="A205" s="53" t="s">
        <v>155</v>
      </c>
      <c r="B205" s="53" t="s">
        <v>177</v>
      </c>
      <c r="C205" s="53" t="str">
        <f>LOOKUP(A205,'[1]Samples Info'!$A$4:$A$228,'[1]Samples Info'!$I$4:$I$228)</f>
        <v>DRC</v>
      </c>
      <c r="D205" s="35">
        <v>285</v>
      </c>
      <c r="E205" s="36">
        <f t="shared" si="251"/>
        <v>-1.4522821576763446E-2</v>
      </c>
      <c r="F205" s="37">
        <f t="shared" si="264"/>
        <v>289.2</v>
      </c>
      <c r="G205" s="38">
        <f t="shared" si="265"/>
        <v>4.658325879540846</v>
      </c>
      <c r="H205" s="34">
        <f t="shared" si="252"/>
        <v>1.6107627522617032E-2</v>
      </c>
      <c r="I205" s="35">
        <v>71</v>
      </c>
      <c r="J205" s="36">
        <f t="shared" si="253"/>
        <v>6.6066066066066159E-2</v>
      </c>
      <c r="K205" s="37">
        <f t="shared" si="266"/>
        <v>66.599999999999994</v>
      </c>
      <c r="L205" s="38">
        <f t="shared" si="267"/>
        <v>2.9664793948382648</v>
      </c>
      <c r="M205" s="34">
        <f t="shared" si="254"/>
        <v>4.4541732655229205E-2</v>
      </c>
      <c r="N205" s="39">
        <f t="shared" si="256"/>
        <v>214</v>
      </c>
      <c r="O205" s="36">
        <f t="shared" si="255"/>
        <v>-3.863432165318955E-2</v>
      </c>
      <c r="P205" s="37">
        <f t="shared" si="268"/>
        <v>222.6</v>
      </c>
      <c r="Q205" s="38">
        <f t="shared" si="269"/>
        <v>6.1073725938409877</v>
      </c>
      <c r="R205" s="40">
        <f t="shared" si="257"/>
        <v>2.743653456352645E-2</v>
      </c>
    </row>
    <row r="206" spans="1:18" ht="17" thickBot="1" x14ac:dyDescent="0.25">
      <c r="A206" s="54" t="s">
        <v>155</v>
      </c>
      <c r="B206" s="53" t="s">
        <v>177</v>
      </c>
      <c r="C206" s="53" t="str">
        <f>LOOKUP(A206,'[1]Samples Info'!$A$4:$A$228,'[1]Samples Info'!$I$4:$I$228)</f>
        <v>DRC</v>
      </c>
      <c r="D206" s="46">
        <v>286</v>
      </c>
      <c r="E206" s="47">
        <f t="shared" si="251"/>
        <v>-1.1065006915629283E-2</v>
      </c>
      <c r="F206" s="48">
        <f t="shared" si="264"/>
        <v>289.2</v>
      </c>
      <c r="G206" s="55">
        <f t="shared" si="265"/>
        <v>4.658325879540846</v>
      </c>
      <c r="H206" s="45">
        <f t="shared" si="252"/>
        <v>1.6107627522617032E-2</v>
      </c>
      <c r="I206" s="46">
        <v>67</v>
      </c>
      <c r="J206" s="47">
        <f t="shared" si="253"/>
        <v>6.0060060060060918E-3</v>
      </c>
      <c r="K206" s="48">
        <f t="shared" si="266"/>
        <v>66.599999999999994</v>
      </c>
      <c r="L206" s="55">
        <f t="shared" si="267"/>
        <v>2.9664793948382648</v>
      </c>
      <c r="M206" s="45">
        <f t="shared" si="254"/>
        <v>4.4541732655229205E-2</v>
      </c>
      <c r="N206" s="49">
        <f t="shared" si="256"/>
        <v>219</v>
      </c>
      <c r="O206" s="47">
        <f t="shared" si="255"/>
        <v>-1.6172506738544451E-2</v>
      </c>
      <c r="P206" s="48">
        <f t="shared" si="268"/>
        <v>222.6</v>
      </c>
      <c r="Q206" s="55">
        <f t="shared" si="269"/>
        <v>6.1073725938409877</v>
      </c>
      <c r="R206" s="50">
        <f t="shared" si="257"/>
        <v>2.743653456352645E-2</v>
      </c>
    </row>
    <row r="207" spans="1:18" x14ac:dyDescent="0.2">
      <c r="A207" s="51" t="s">
        <v>155</v>
      </c>
      <c r="B207" s="51" t="s">
        <v>178</v>
      </c>
      <c r="C207" s="52" t="str">
        <f>LOOKUP(A207,'[1]Samples Info'!$A$4:$A$228,'[1]Samples Info'!$I$4:$I$228)</f>
        <v>DRC</v>
      </c>
      <c r="D207" s="24">
        <v>283</v>
      </c>
      <c r="E207" s="25">
        <f t="shared" si="251"/>
        <v>-2.6152787336545157E-2</v>
      </c>
      <c r="F207" s="26">
        <f>AVERAGE($D$207:$D$211)</f>
        <v>290.60000000000002</v>
      </c>
      <c r="G207" s="26">
        <f>_xlfn.STDEV.S($D$207:$D$211)</f>
        <v>9.8386991009990741</v>
      </c>
      <c r="H207" s="23">
        <f t="shared" si="252"/>
        <v>3.3856500691669213E-2</v>
      </c>
      <c r="I207" s="24">
        <v>63</v>
      </c>
      <c r="J207" s="25">
        <f t="shared" si="253"/>
        <v>-6.2500000000000042E-2</v>
      </c>
      <c r="K207" s="26">
        <f>AVERAGE($I$207:$I$211)</f>
        <v>67.2</v>
      </c>
      <c r="L207" s="26">
        <f>_xlfn.STDEV.S($I$207:$I$211)</f>
        <v>2.6832815729997477</v>
      </c>
      <c r="M207" s="23">
        <f t="shared" si="254"/>
        <v>3.9929785312496247E-2</v>
      </c>
      <c r="N207" s="27">
        <f t="shared" si="256"/>
        <v>220</v>
      </c>
      <c r="O207" s="25">
        <f t="shared" si="255"/>
        <v>-1.5219337511190714E-2</v>
      </c>
      <c r="P207" s="26">
        <f>AVERAGE($N$207:$N$211)</f>
        <v>223.4</v>
      </c>
      <c r="Q207" s="26">
        <f>_xlfn.STDEV.S($N$207:$N$211)</f>
        <v>8.1424811943289122</v>
      </c>
      <c r="R207" s="28">
        <f t="shared" si="257"/>
        <v>3.644799102206317E-2</v>
      </c>
    </row>
    <row r="208" spans="1:18" x14ac:dyDescent="0.2">
      <c r="A208" s="53" t="s">
        <v>155</v>
      </c>
      <c r="B208" s="53" t="s">
        <v>178</v>
      </c>
      <c r="C208" s="53" t="str">
        <f>LOOKUP(A208,'[1]Samples Info'!$A$4:$A$228,'[1]Samples Info'!$I$4:$I$228)</f>
        <v>DRC</v>
      </c>
      <c r="D208" s="35">
        <v>278</v>
      </c>
      <c r="E208" s="36">
        <f t="shared" si="251"/>
        <v>-4.335856847900902E-2</v>
      </c>
      <c r="F208" s="37">
        <f t="shared" ref="F208:F211" si="270">AVERAGE($D$207:$D$211)</f>
        <v>290.60000000000002</v>
      </c>
      <c r="G208" s="38">
        <f t="shared" ref="G208:G211" si="271">_xlfn.STDEV.S($D$207:$D$211)</f>
        <v>9.8386991009990741</v>
      </c>
      <c r="H208" s="34">
        <f t="shared" si="252"/>
        <v>3.3856500691669213E-2</v>
      </c>
      <c r="I208" s="35">
        <v>67</v>
      </c>
      <c r="J208" s="36">
        <f t="shared" si="253"/>
        <v>-2.9761904761905185E-3</v>
      </c>
      <c r="K208" s="37">
        <f t="shared" ref="K208:K211" si="272">AVERAGE($I$207:$I$211)</f>
        <v>67.2</v>
      </c>
      <c r="L208" s="38">
        <f t="shared" ref="L208:L211" si="273">_xlfn.STDEV.S($I$207:$I$211)</f>
        <v>2.6832815729997477</v>
      </c>
      <c r="M208" s="34">
        <f t="shared" si="254"/>
        <v>3.9929785312496247E-2</v>
      </c>
      <c r="N208" s="39">
        <f t="shared" si="256"/>
        <v>211</v>
      </c>
      <c r="O208" s="36">
        <f t="shared" si="255"/>
        <v>-5.5505819158460187E-2</v>
      </c>
      <c r="P208" s="37">
        <f t="shared" ref="P208:P211" si="274">AVERAGE($N$207:$N$211)</f>
        <v>223.4</v>
      </c>
      <c r="Q208" s="38">
        <f t="shared" ref="Q208:Q211" si="275">_xlfn.STDEV.S($N$207:$N$211)</f>
        <v>8.1424811943289122</v>
      </c>
      <c r="R208" s="40">
        <f t="shared" si="257"/>
        <v>3.644799102206317E-2</v>
      </c>
    </row>
    <row r="209" spans="1:18" x14ac:dyDescent="0.2">
      <c r="A209" s="53" t="s">
        <v>155</v>
      </c>
      <c r="B209" s="53" t="s">
        <v>178</v>
      </c>
      <c r="C209" s="53" t="str">
        <f>LOOKUP(A209,'[1]Samples Info'!$A$4:$A$228,'[1]Samples Info'!$I$4:$I$228)</f>
        <v>DRC</v>
      </c>
      <c r="D209" s="35">
        <v>296</v>
      </c>
      <c r="E209" s="36">
        <f t="shared" si="251"/>
        <v>1.8582243633860896E-2</v>
      </c>
      <c r="F209" s="37">
        <f t="shared" si="270"/>
        <v>290.60000000000002</v>
      </c>
      <c r="G209" s="38">
        <f t="shared" si="271"/>
        <v>9.8386991009990741</v>
      </c>
      <c r="H209" s="34">
        <f t="shared" si="252"/>
        <v>3.3856500691669213E-2</v>
      </c>
      <c r="I209" s="35">
        <v>69</v>
      </c>
      <c r="J209" s="36">
        <f t="shared" si="253"/>
        <v>2.6785714285714243E-2</v>
      </c>
      <c r="K209" s="37">
        <f t="shared" si="272"/>
        <v>67.2</v>
      </c>
      <c r="L209" s="38">
        <f t="shared" si="273"/>
        <v>2.6832815729997477</v>
      </c>
      <c r="M209" s="34">
        <f t="shared" si="254"/>
        <v>3.9929785312496247E-2</v>
      </c>
      <c r="N209" s="39">
        <f t="shared" si="256"/>
        <v>227</v>
      </c>
      <c r="O209" s="36">
        <f t="shared" si="255"/>
        <v>1.6114592658907762E-2</v>
      </c>
      <c r="P209" s="37">
        <f t="shared" si="274"/>
        <v>223.4</v>
      </c>
      <c r="Q209" s="38">
        <f t="shared" si="275"/>
        <v>8.1424811943289122</v>
      </c>
      <c r="R209" s="40">
        <f t="shared" si="257"/>
        <v>3.644799102206317E-2</v>
      </c>
    </row>
    <row r="210" spans="1:18" x14ac:dyDescent="0.2">
      <c r="A210" s="53" t="s">
        <v>155</v>
      </c>
      <c r="B210" s="53" t="s">
        <v>178</v>
      </c>
      <c r="C210" s="53" t="str">
        <f>LOOKUP(A210,'[1]Samples Info'!$A$4:$A$228,'[1]Samples Info'!$I$4:$I$228)</f>
        <v>DRC</v>
      </c>
      <c r="D210" s="35">
        <v>294</v>
      </c>
      <c r="E210" s="36">
        <f t="shared" si="251"/>
        <v>1.1699931176875351E-2</v>
      </c>
      <c r="F210" s="37">
        <f t="shared" si="270"/>
        <v>290.60000000000002</v>
      </c>
      <c r="G210" s="38">
        <f t="shared" si="271"/>
        <v>9.8386991009990741</v>
      </c>
      <c r="H210" s="34">
        <f t="shared" si="252"/>
        <v>3.3856500691669213E-2</v>
      </c>
      <c r="I210" s="35">
        <v>67</v>
      </c>
      <c r="J210" s="36">
        <f t="shared" si="253"/>
        <v>-2.9761904761905185E-3</v>
      </c>
      <c r="K210" s="37">
        <f t="shared" si="272"/>
        <v>67.2</v>
      </c>
      <c r="L210" s="38">
        <f t="shared" si="273"/>
        <v>2.6832815729997477</v>
      </c>
      <c r="M210" s="34">
        <f t="shared" si="254"/>
        <v>3.9929785312496247E-2</v>
      </c>
      <c r="N210" s="39">
        <f t="shared" si="256"/>
        <v>227</v>
      </c>
      <c r="O210" s="36">
        <f t="shared" si="255"/>
        <v>1.6114592658907762E-2</v>
      </c>
      <c r="P210" s="37">
        <f t="shared" si="274"/>
        <v>223.4</v>
      </c>
      <c r="Q210" s="38">
        <f t="shared" si="275"/>
        <v>8.1424811943289122</v>
      </c>
      <c r="R210" s="40">
        <f t="shared" si="257"/>
        <v>3.644799102206317E-2</v>
      </c>
    </row>
    <row r="211" spans="1:18" ht="17" thickBot="1" x14ac:dyDescent="0.25">
      <c r="A211" s="54" t="s">
        <v>155</v>
      </c>
      <c r="B211" s="53" t="s">
        <v>178</v>
      </c>
      <c r="C211" s="53" t="str">
        <f>LOOKUP(A211,'[1]Samples Info'!$A$4:$A$228,'[1]Samples Info'!$I$4:$I$228)</f>
        <v>DRC</v>
      </c>
      <c r="D211" s="46">
        <v>302</v>
      </c>
      <c r="E211" s="47">
        <f t="shared" si="251"/>
        <v>3.9229181004817537E-2</v>
      </c>
      <c r="F211" s="48">
        <f t="shared" si="270"/>
        <v>290.60000000000002</v>
      </c>
      <c r="G211" s="55">
        <f t="shared" si="271"/>
        <v>9.8386991009990741</v>
      </c>
      <c r="H211" s="45">
        <f t="shared" si="252"/>
        <v>3.3856500691669213E-2</v>
      </c>
      <c r="I211" s="46">
        <v>70</v>
      </c>
      <c r="J211" s="47">
        <f t="shared" si="253"/>
        <v>4.1666666666666623E-2</v>
      </c>
      <c r="K211" s="48">
        <f t="shared" si="272"/>
        <v>67.2</v>
      </c>
      <c r="L211" s="55">
        <f t="shared" si="273"/>
        <v>2.6832815729997477</v>
      </c>
      <c r="M211" s="45">
        <f t="shared" si="254"/>
        <v>3.9929785312496247E-2</v>
      </c>
      <c r="N211" s="49">
        <f t="shared" si="256"/>
        <v>232</v>
      </c>
      <c r="O211" s="47">
        <f t="shared" si="255"/>
        <v>3.8495971351835245E-2</v>
      </c>
      <c r="P211" s="48">
        <f t="shared" si="274"/>
        <v>223.4</v>
      </c>
      <c r="Q211" s="55">
        <f t="shared" si="275"/>
        <v>8.1424811943289122</v>
      </c>
      <c r="R211" s="50">
        <f t="shared" si="257"/>
        <v>3.644799102206317E-2</v>
      </c>
    </row>
    <row r="212" spans="1:18" x14ac:dyDescent="0.2">
      <c r="A212" s="51" t="s">
        <v>160</v>
      </c>
      <c r="B212" s="51" t="s">
        <v>177</v>
      </c>
      <c r="C212" s="52" t="str">
        <f>LOOKUP(A212,'[1]Samples Info'!$A$4:$A$228,'[1]Samples Info'!$I$4:$I$228)</f>
        <v>DRC</v>
      </c>
      <c r="D212" s="24">
        <v>366</v>
      </c>
      <c r="E212" s="25">
        <f t="shared" si="251"/>
        <v>1.3850415512465374E-2</v>
      </c>
      <c r="F212" s="26">
        <f>AVERAGE($D$212:$D$216)</f>
        <v>361</v>
      </c>
      <c r="G212" s="26">
        <f>_xlfn.STDEV.S($D$212:$D$216)</f>
        <v>5.3385391260156556</v>
      </c>
      <c r="H212" s="23">
        <f t="shared" si="252"/>
        <v>1.4788197024974116E-2</v>
      </c>
      <c r="I212" s="24">
        <v>65</v>
      </c>
      <c r="J212" s="25">
        <f t="shared" si="253"/>
        <v>2.2012578616352179E-2</v>
      </c>
      <c r="K212" s="26">
        <f>AVERAGE($I$212:$I$216)</f>
        <v>63.6</v>
      </c>
      <c r="L212" s="26">
        <f>_xlfn.STDEV.S($I$212:$I$216)</f>
        <v>1.9493588689617927</v>
      </c>
      <c r="M212" s="23">
        <f t="shared" si="254"/>
        <v>3.0650296681789192E-2</v>
      </c>
      <c r="N212" s="27">
        <f t="shared" si="256"/>
        <v>301</v>
      </c>
      <c r="O212" s="25">
        <f t="shared" si="255"/>
        <v>1.2104909213180979E-2</v>
      </c>
      <c r="P212" s="26">
        <f>AVERAGE($N$212:$N$216)</f>
        <v>297.39999999999998</v>
      </c>
      <c r="Q212" s="26">
        <f>_xlfn.STDEV.S($N$212:$N$216)</f>
        <v>4.9799598391954927</v>
      </c>
      <c r="R212" s="28">
        <f t="shared" si="257"/>
        <v>1.6744989371874557E-2</v>
      </c>
    </row>
    <row r="213" spans="1:18" x14ac:dyDescent="0.2">
      <c r="A213" s="53" t="s">
        <v>160</v>
      </c>
      <c r="B213" s="53" t="s">
        <v>177</v>
      </c>
      <c r="C213" s="53" t="str">
        <f>LOOKUP(A213,'[1]Samples Info'!$A$4:$A$228,'[1]Samples Info'!$I$4:$I$228)</f>
        <v>DRC</v>
      </c>
      <c r="D213" s="35">
        <v>367</v>
      </c>
      <c r="E213" s="36">
        <f t="shared" si="251"/>
        <v>1.662049861495845E-2</v>
      </c>
      <c r="F213" s="37">
        <f t="shared" ref="F213:F216" si="276">AVERAGE($D$212:$D$216)</f>
        <v>361</v>
      </c>
      <c r="G213" s="38">
        <f t="shared" ref="G213:G216" si="277">_xlfn.STDEV.S($D$212:$D$216)</f>
        <v>5.3385391260156556</v>
      </c>
      <c r="H213" s="34">
        <f t="shared" si="252"/>
        <v>1.4788197024974116E-2</v>
      </c>
      <c r="I213" s="35">
        <v>63</v>
      </c>
      <c r="J213" s="36">
        <f t="shared" si="253"/>
        <v>-9.4339622641509656E-3</v>
      </c>
      <c r="K213" s="37">
        <f t="shared" ref="K213:K216" si="278">AVERAGE($I$212:$I$216)</f>
        <v>63.6</v>
      </c>
      <c r="L213" s="38">
        <f t="shared" ref="L213:L216" si="279">_xlfn.STDEV.S($I$212:$I$216)</f>
        <v>1.9493588689617927</v>
      </c>
      <c r="M213" s="34">
        <f t="shared" si="254"/>
        <v>3.0650296681789192E-2</v>
      </c>
      <c r="N213" s="39">
        <f t="shared" si="256"/>
        <v>304</v>
      </c>
      <c r="O213" s="36">
        <f t="shared" si="255"/>
        <v>2.2192333557498396E-2</v>
      </c>
      <c r="P213" s="37">
        <f t="shared" ref="P213:P216" si="280">AVERAGE($N$212:$N$216)</f>
        <v>297.39999999999998</v>
      </c>
      <c r="Q213" s="38">
        <f t="shared" ref="Q213:Q216" si="281">_xlfn.STDEV.S($N$212:$N$216)</f>
        <v>4.9799598391954927</v>
      </c>
      <c r="R213" s="40">
        <f t="shared" si="257"/>
        <v>1.6744989371874557E-2</v>
      </c>
    </row>
    <row r="214" spans="1:18" x14ac:dyDescent="0.2">
      <c r="A214" s="53" t="s">
        <v>160</v>
      </c>
      <c r="B214" s="53" t="s">
        <v>177</v>
      </c>
      <c r="C214" s="53" t="str">
        <f>LOOKUP(A214,'[1]Samples Info'!$A$4:$A$228,'[1]Samples Info'!$I$4:$I$228)</f>
        <v>DRC</v>
      </c>
      <c r="D214" s="35">
        <v>355</v>
      </c>
      <c r="E214" s="36">
        <f t="shared" si="251"/>
        <v>-1.662049861495845E-2</v>
      </c>
      <c r="F214" s="37">
        <f t="shared" si="276"/>
        <v>361</v>
      </c>
      <c r="G214" s="38">
        <f t="shared" si="277"/>
        <v>5.3385391260156556</v>
      </c>
      <c r="H214" s="34">
        <f t="shared" si="252"/>
        <v>1.4788197024974116E-2</v>
      </c>
      <c r="I214" s="35">
        <v>63</v>
      </c>
      <c r="J214" s="36">
        <f t="shared" si="253"/>
        <v>-9.4339622641509656E-3</v>
      </c>
      <c r="K214" s="37">
        <f t="shared" si="278"/>
        <v>63.6</v>
      </c>
      <c r="L214" s="38">
        <f t="shared" si="279"/>
        <v>1.9493588689617927</v>
      </c>
      <c r="M214" s="34">
        <f t="shared" si="254"/>
        <v>3.0650296681789192E-2</v>
      </c>
      <c r="N214" s="39">
        <f t="shared" si="256"/>
        <v>292</v>
      </c>
      <c r="O214" s="36">
        <f t="shared" si="255"/>
        <v>-1.8157363819771278E-2</v>
      </c>
      <c r="P214" s="37">
        <f t="shared" si="280"/>
        <v>297.39999999999998</v>
      </c>
      <c r="Q214" s="38">
        <f t="shared" si="281"/>
        <v>4.9799598391954927</v>
      </c>
      <c r="R214" s="40">
        <f t="shared" si="257"/>
        <v>1.6744989371874557E-2</v>
      </c>
    </row>
    <row r="215" spans="1:18" x14ac:dyDescent="0.2">
      <c r="A215" s="53" t="s">
        <v>160</v>
      </c>
      <c r="B215" s="53" t="s">
        <v>177</v>
      </c>
      <c r="C215" s="53" t="str">
        <f>LOOKUP(A215,'[1]Samples Info'!$A$4:$A$228,'[1]Samples Info'!$I$4:$I$228)</f>
        <v>DRC</v>
      </c>
      <c r="D215" s="35">
        <v>357</v>
      </c>
      <c r="E215" s="36">
        <f t="shared" si="251"/>
        <v>-1.1080332409972299E-2</v>
      </c>
      <c r="F215" s="37">
        <f t="shared" si="276"/>
        <v>361</v>
      </c>
      <c r="G215" s="38">
        <f t="shared" si="277"/>
        <v>5.3385391260156556</v>
      </c>
      <c r="H215" s="34">
        <f t="shared" si="252"/>
        <v>1.4788197024974116E-2</v>
      </c>
      <c r="I215" s="35">
        <v>61</v>
      </c>
      <c r="J215" s="36">
        <f t="shared" si="253"/>
        <v>-4.0880503144654107E-2</v>
      </c>
      <c r="K215" s="37">
        <f t="shared" si="278"/>
        <v>63.6</v>
      </c>
      <c r="L215" s="38">
        <f t="shared" si="279"/>
        <v>1.9493588689617927</v>
      </c>
      <c r="M215" s="34">
        <f t="shared" si="254"/>
        <v>3.0650296681789192E-2</v>
      </c>
      <c r="N215" s="39">
        <f t="shared" si="256"/>
        <v>296</v>
      </c>
      <c r="O215" s="36">
        <f t="shared" si="255"/>
        <v>-4.7074646940147187E-3</v>
      </c>
      <c r="P215" s="37">
        <f t="shared" si="280"/>
        <v>297.39999999999998</v>
      </c>
      <c r="Q215" s="38">
        <f t="shared" si="281"/>
        <v>4.9799598391954927</v>
      </c>
      <c r="R215" s="40">
        <f t="shared" si="257"/>
        <v>1.6744989371874557E-2</v>
      </c>
    </row>
    <row r="216" spans="1:18" ht="17" thickBot="1" x14ac:dyDescent="0.25">
      <c r="A216" s="54" t="s">
        <v>160</v>
      </c>
      <c r="B216" s="53" t="s">
        <v>177</v>
      </c>
      <c r="C216" s="53" t="str">
        <f>LOOKUP(A216,'[1]Samples Info'!$A$4:$A$228,'[1]Samples Info'!$I$4:$I$228)</f>
        <v>DRC</v>
      </c>
      <c r="D216" s="46">
        <v>360</v>
      </c>
      <c r="E216" s="47">
        <f t="shared" si="251"/>
        <v>-2.7700831024930748E-3</v>
      </c>
      <c r="F216" s="48">
        <f t="shared" si="276"/>
        <v>361</v>
      </c>
      <c r="G216" s="55">
        <f t="shared" si="277"/>
        <v>5.3385391260156556</v>
      </c>
      <c r="H216" s="45">
        <f t="shared" si="252"/>
        <v>1.4788197024974116E-2</v>
      </c>
      <c r="I216" s="46">
        <v>66</v>
      </c>
      <c r="J216" s="47">
        <f t="shared" si="253"/>
        <v>3.7735849056603751E-2</v>
      </c>
      <c r="K216" s="48">
        <f t="shared" si="278"/>
        <v>63.6</v>
      </c>
      <c r="L216" s="55">
        <f t="shared" si="279"/>
        <v>1.9493588689617927</v>
      </c>
      <c r="M216" s="45">
        <f t="shared" si="254"/>
        <v>3.0650296681789192E-2</v>
      </c>
      <c r="N216" s="49">
        <f t="shared" si="256"/>
        <v>294</v>
      </c>
      <c r="O216" s="47">
        <f t="shared" si="255"/>
        <v>-1.1432414256892998E-2</v>
      </c>
      <c r="P216" s="48">
        <f t="shared" si="280"/>
        <v>297.39999999999998</v>
      </c>
      <c r="Q216" s="55">
        <f t="shared" si="281"/>
        <v>4.9799598391954927</v>
      </c>
      <c r="R216" s="50">
        <f t="shared" si="257"/>
        <v>1.6744989371874557E-2</v>
      </c>
    </row>
    <row r="217" spans="1:18" x14ac:dyDescent="0.2">
      <c r="A217" s="51" t="s">
        <v>160</v>
      </c>
      <c r="B217" s="51" t="s">
        <v>178</v>
      </c>
      <c r="C217" s="52" t="str">
        <f>LOOKUP(A217,'[1]Samples Info'!$A$4:$A$228,'[1]Samples Info'!$I$4:$I$228)</f>
        <v>DRC</v>
      </c>
      <c r="D217" s="24">
        <v>357</v>
      </c>
      <c r="E217" s="25">
        <f t="shared" si="251"/>
        <v>1.6835016835017474E-3</v>
      </c>
      <c r="F217" s="26">
        <f>AVERAGE($D$217:$D$221)</f>
        <v>356.4</v>
      </c>
      <c r="G217" s="26">
        <f>_xlfn.STDEV.S($D$217:$D$221)</f>
        <v>7.2663608498339789</v>
      </c>
      <c r="H217" s="23">
        <f t="shared" si="252"/>
        <v>2.038821787271038E-2</v>
      </c>
      <c r="I217" s="24">
        <v>64</v>
      </c>
      <c r="J217" s="25">
        <f t="shared" si="253"/>
        <v>2.5641025641025664E-2</v>
      </c>
      <c r="K217" s="26">
        <f>AVERAGE($I$217:$I$221)</f>
        <v>62.4</v>
      </c>
      <c r="L217" s="26">
        <f>_xlfn.STDEV.S($I$217:$I$221)</f>
        <v>1.6733200530681511</v>
      </c>
      <c r="M217" s="23">
        <f t="shared" si="254"/>
        <v>2.6816026491476783E-2</v>
      </c>
      <c r="N217" s="27">
        <f t="shared" si="256"/>
        <v>293</v>
      </c>
      <c r="O217" s="25">
        <f t="shared" si="255"/>
        <v>-3.4013605442176869E-3</v>
      </c>
      <c r="P217" s="26">
        <f>AVERAGE($N$217:$N$221)</f>
        <v>294</v>
      </c>
      <c r="Q217" s="26">
        <f>_xlfn.STDEV.S($N$217:$N$221)</f>
        <v>7.810249675906654</v>
      </c>
      <c r="R217" s="28">
        <f t="shared" si="257"/>
        <v>2.6565475088117872E-2</v>
      </c>
    </row>
    <row r="218" spans="1:18" x14ac:dyDescent="0.2">
      <c r="A218" s="53" t="s">
        <v>160</v>
      </c>
      <c r="B218" s="53" t="s">
        <v>178</v>
      </c>
      <c r="C218" s="53" t="str">
        <f>LOOKUP(A218,'[1]Samples Info'!$A$4:$A$228,'[1]Samples Info'!$I$4:$I$228)</f>
        <v>DRC</v>
      </c>
      <c r="D218" s="35">
        <v>345</v>
      </c>
      <c r="E218" s="36">
        <f t="shared" si="251"/>
        <v>-3.1986531986531924E-2</v>
      </c>
      <c r="F218" s="37">
        <f t="shared" ref="F218:F221" si="282">AVERAGE($D$217:$D$221)</f>
        <v>356.4</v>
      </c>
      <c r="G218" s="38">
        <f t="shared" ref="G218:G221" si="283">_xlfn.STDEV.S($D$217:$D$221)</f>
        <v>7.2663608498339789</v>
      </c>
      <c r="H218" s="34">
        <f t="shared" si="252"/>
        <v>2.038821787271038E-2</v>
      </c>
      <c r="I218" s="35">
        <v>62</v>
      </c>
      <c r="J218" s="36">
        <f t="shared" si="253"/>
        <v>-6.4102564102563875E-3</v>
      </c>
      <c r="K218" s="37">
        <f t="shared" ref="K218:K221" si="284">AVERAGE($I$217:$I$221)</f>
        <v>62.4</v>
      </c>
      <c r="L218" s="38">
        <f t="shared" ref="L218:L221" si="285">_xlfn.STDEV.S($I$217:$I$221)</f>
        <v>1.6733200530681511</v>
      </c>
      <c r="M218" s="34">
        <f t="shared" si="254"/>
        <v>2.6816026491476783E-2</v>
      </c>
      <c r="N218" s="39">
        <f t="shared" si="256"/>
        <v>283</v>
      </c>
      <c r="O218" s="36">
        <f t="shared" si="255"/>
        <v>-3.7414965986394558E-2</v>
      </c>
      <c r="P218" s="37">
        <f t="shared" ref="P218:P221" si="286">AVERAGE($N$217:$N$221)</f>
        <v>294</v>
      </c>
      <c r="Q218" s="38">
        <f t="shared" ref="Q218:Q221" si="287">_xlfn.STDEV.S($N$217:$N$221)</f>
        <v>7.810249675906654</v>
      </c>
      <c r="R218" s="40">
        <f t="shared" si="257"/>
        <v>2.6565475088117872E-2</v>
      </c>
    </row>
    <row r="219" spans="1:18" x14ac:dyDescent="0.2">
      <c r="A219" s="53" t="s">
        <v>160</v>
      </c>
      <c r="B219" s="53" t="s">
        <v>178</v>
      </c>
      <c r="C219" s="53" t="str">
        <f>LOOKUP(A219,'[1]Samples Info'!$A$4:$A$228,'[1]Samples Info'!$I$4:$I$228)</f>
        <v>DRC</v>
      </c>
      <c r="D219" s="35">
        <v>361</v>
      </c>
      <c r="E219" s="36">
        <f t="shared" si="251"/>
        <v>1.2906846240179638E-2</v>
      </c>
      <c r="F219" s="37">
        <f t="shared" si="282"/>
        <v>356.4</v>
      </c>
      <c r="G219" s="38">
        <f t="shared" si="283"/>
        <v>7.2663608498339789</v>
      </c>
      <c r="H219" s="34">
        <f t="shared" si="252"/>
        <v>2.038821787271038E-2</v>
      </c>
      <c r="I219" s="35">
        <v>60</v>
      </c>
      <c r="J219" s="36">
        <f t="shared" si="253"/>
        <v>-3.8461538461538443E-2</v>
      </c>
      <c r="K219" s="37">
        <f t="shared" si="284"/>
        <v>62.4</v>
      </c>
      <c r="L219" s="38">
        <f t="shared" si="285"/>
        <v>1.6733200530681511</v>
      </c>
      <c r="M219" s="34">
        <f t="shared" si="254"/>
        <v>2.6816026491476783E-2</v>
      </c>
      <c r="N219" s="39">
        <f t="shared" si="256"/>
        <v>301</v>
      </c>
      <c r="O219" s="36">
        <f t="shared" si="255"/>
        <v>2.3809523809523808E-2</v>
      </c>
      <c r="P219" s="37">
        <f t="shared" si="286"/>
        <v>294</v>
      </c>
      <c r="Q219" s="38">
        <f t="shared" si="287"/>
        <v>7.810249675906654</v>
      </c>
      <c r="R219" s="40">
        <f t="shared" si="257"/>
        <v>2.6565475088117872E-2</v>
      </c>
    </row>
    <row r="220" spans="1:18" x14ac:dyDescent="0.2">
      <c r="A220" s="53" t="s">
        <v>160</v>
      </c>
      <c r="B220" s="53" t="s">
        <v>178</v>
      </c>
      <c r="C220" s="53" t="str">
        <f>LOOKUP(A220,'[1]Samples Info'!$A$4:$A$228,'[1]Samples Info'!$I$4:$I$228)</f>
        <v>DRC</v>
      </c>
      <c r="D220" s="35">
        <v>355</v>
      </c>
      <c r="E220" s="36">
        <f t="shared" si="251"/>
        <v>-3.9281705948371977E-3</v>
      </c>
      <c r="F220" s="37">
        <f t="shared" si="282"/>
        <v>356.4</v>
      </c>
      <c r="G220" s="38">
        <f t="shared" si="283"/>
        <v>7.2663608498339789</v>
      </c>
      <c r="H220" s="34">
        <f t="shared" si="252"/>
        <v>2.038821787271038E-2</v>
      </c>
      <c r="I220" s="35">
        <v>64</v>
      </c>
      <c r="J220" s="36">
        <f t="shared" si="253"/>
        <v>2.5641025641025664E-2</v>
      </c>
      <c r="K220" s="37">
        <f t="shared" si="284"/>
        <v>62.4</v>
      </c>
      <c r="L220" s="38">
        <f t="shared" si="285"/>
        <v>1.6733200530681511</v>
      </c>
      <c r="M220" s="34">
        <f t="shared" si="254"/>
        <v>2.6816026491476783E-2</v>
      </c>
      <c r="N220" s="39">
        <f t="shared" si="256"/>
        <v>291</v>
      </c>
      <c r="O220" s="36">
        <f t="shared" si="255"/>
        <v>-1.020408163265306E-2</v>
      </c>
      <c r="P220" s="37">
        <f t="shared" si="286"/>
        <v>294</v>
      </c>
      <c r="Q220" s="38">
        <f t="shared" si="287"/>
        <v>7.810249675906654</v>
      </c>
      <c r="R220" s="40">
        <f t="shared" si="257"/>
        <v>2.6565475088117872E-2</v>
      </c>
    </row>
    <row r="221" spans="1:18" ht="17" thickBot="1" x14ac:dyDescent="0.25">
      <c r="A221" s="54" t="s">
        <v>160</v>
      </c>
      <c r="B221" s="54" t="s">
        <v>178</v>
      </c>
      <c r="C221" s="54" t="str">
        <f>LOOKUP(A221,'[1]Samples Info'!$A$4:$A$228,'[1]Samples Info'!$I$4:$I$228)</f>
        <v>DRC</v>
      </c>
      <c r="D221" s="46">
        <v>364</v>
      </c>
      <c r="E221" s="47">
        <f t="shared" si="251"/>
        <v>2.1324354657688057E-2</v>
      </c>
      <c r="F221" s="48">
        <f t="shared" si="282"/>
        <v>356.4</v>
      </c>
      <c r="G221" s="55">
        <f t="shared" si="283"/>
        <v>7.2663608498339789</v>
      </c>
      <c r="H221" s="45">
        <f t="shared" si="252"/>
        <v>2.038821787271038E-2</v>
      </c>
      <c r="I221" s="46">
        <v>62</v>
      </c>
      <c r="J221" s="47">
        <f t="shared" si="253"/>
        <v>-6.4102564102563875E-3</v>
      </c>
      <c r="K221" s="48">
        <f t="shared" si="284"/>
        <v>62.4</v>
      </c>
      <c r="L221" s="55">
        <f t="shared" si="285"/>
        <v>1.6733200530681511</v>
      </c>
      <c r="M221" s="45">
        <f t="shared" si="254"/>
        <v>2.6816026491476783E-2</v>
      </c>
      <c r="N221" s="49">
        <f t="shared" si="256"/>
        <v>302</v>
      </c>
      <c r="O221" s="47">
        <f t="shared" si="255"/>
        <v>2.7210884353741496E-2</v>
      </c>
      <c r="P221" s="48">
        <f t="shared" si="286"/>
        <v>294</v>
      </c>
      <c r="Q221" s="55">
        <f t="shared" si="287"/>
        <v>7.810249675906654</v>
      </c>
      <c r="R221" s="50">
        <f t="shared" si="257"/>
        <v>2.6565475088117872E-2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2153-1C2C-D246-8A79-3D0D7A547416}">
  <dimension ref="A1:AI43"/>
  <sheetViews>
    <sheetView workbookViewId="0">
      <selection activeCell="V9" sqref="V9"/>
    </sheetView>
  </sheetViews>
  <sheetFormatPr baseColWidth="10" defaultRowHeight="16" x14ac:dyDescent="0.2"/>
  <cols>
    <col min="1" max="1" width="12.5" customWidth="1"/>
    <col min="2" max="2" width="7.33203125" customWidth="1"/>
    <col min="5" max="5" width="3.1640625" customWidth="1"/>
    <col min="7" max="7" width="8.33203125" customWidth="1"/>
    <col min="9" max="9" width="8.6640625" customWidth="1"/>
    <col min="10" max="10" width="8.5" customWidth="1"/>
    <col min="11" max="11" width="10.83203125" style="162"/>
    <col min="12" max="12" width="3.5" customWidth="1"/>
    <col min="13" max="13" width="10.83203125" style="162"/>
    <col min="15" max="16" width="10.83203125" style="162"/>
    <col min="19" max="19" width="3.5" customWidth="1"/>
  </cols>
  <sheetData>
    <row r="1" spans="1:35" ht="17" thickBot="1" x14ac:dyDescent="0.25">
      <c r="A1" s="57" t="s">
        <v>0</v>
      </c>
      <c r="B1" s="58" t="s">
        <v>180</v>
      </c>
      <c r="C1" s="58" t="s">
        <v>167</v>
      </c>
      <c r="D1" s="186" t="s">
        <v>181</v>
      </c>
      <c r="E1" s="187"/>
      <c r="F1" s="188"/>
      <c r="G1" s="11" t="s">
        <v>169</v>
      </c>
      <c r="H1" s="11" t="s">
        <v>170</v>
      </c>
      <c r="I1" s="11" t="s">
        <v>171</v>
      </c>
      <c r="J1" s="11" t="s">
        <v>172</v>
      </c>
      <c r="K1" s="186" t="s">
        <v>182</v>
      </c>
      <c r="L1" s="187"/>
      <c r="M1" s="188"/>
      <c r="N1" s="11" t="s">
        <v>169</v>
      </c>
      <c r="O1" s="172" t="s">
        <v>170</v>
      </c>
      <c r="P1" s="172" t="s">
        <v>171</v>
      </c>
      <c r="Q1" s="12" t="s">
        <v>172</v>
      </c>
      <c r="R1" s="186" t="s">
        <v>183</v>
      </c>
      <c r="S1" s="187"/>
      <c r="T1" s="188"/>
    </row>
    <row r="2" spans="1:35" x14ac:dyDescent="0.2">
      <c r="A2" s="59" t="s">
        <v>12</v>
      </c>
      <c r="B2" s="51"/>
      <c r="C2" s="59" t="s">
        <v>184</v>
      </c>
      <c r="D2" s="112">
        <v>0.36056324275407864</v>
      </c>
      <c r="E2" s="92" t="s">
        <v>192</v>
      </c>
      <c r="F2" s="113">
        <v>3.2748148495092303E-3</v>
      </c>
      <c r="G2" s="69">
        <f>(D2-H2)/H2</f>
        <v>4.6901252250946109E-2</v>
      </c>
      <c r="H2" s="73">
        <f>AVERAGE(D2:D11)</f>
        <v>0.34440998325183997</v>
      </c>
      <c r="I2" s="73">
        <f>STDEV(D2:D11)</f>
        <v>4.3982736537902412E-2</v>
      </c>
      <c r="J2" s="69">
        <f>I2/H2</f>
        <v>0.12770459242391149</v>
      </c>
      <c r="K2" s="163">
        <f>D2*'Table 2'!N2</f>
        <v>91.222500416781898</v>
      </c>
      <c r="L2" s="62" t="s">
        <v>192</v>
      </c>
      <c r="M2" s="169">
        <f>F2*'Table 2'!N2</f>
        <v>0.82852815692583526</v>
      </c>
      <c r="N2" s="73">
        <f>(K2-O2)/O2</f>
        <v>4.6463773262172881E-2</v>
      </c>
      <c r="O2" s="173">
        <f>AVERAGE($K$2:$K$11)</f>
        <v>87.172153253247615</v>
      </c>
      <c r="P2" s="173">
        <f>STDEV($K$2:$K$11)</f>
        <v>11.173846406888966</v>
      </c>
      <c r="Q2" s="73">
        <f>P2/O2</f>
        <v>0.1281813743252084</v>
      </c>
      <c r="R2" s="103">
        <f>K2/100</f>
        <v>0.91222500416781893</v>
      </c>
      <c r="S2" s="92" t="s">
        <v>192</v>
      </c>
      <c r="T2" s="104">
        <f>M2/100</f>
        <v>8.2852815692583525E-3</v>
      </c>
      <c r="V2" s="91"/>
      <c r="W2" s="91"/>
    </row>
    <row r="3" spans="1:35" x14ac:dyDescent="0.2">
      <c r="A3" s="60" t="s">
        <v>12</v>
      </c>
      <c r="B3" s="53"/>
      <c r="C3" s="60" t="s">
        <v>184</v>
      </c>
      <c r="D3" s="114">
        <v>0.39506829821268391</v>
      </c>
      <c r="E3" s="93" t="s">
        <v>192</v>
      </c>
      <c r="F3" s="115">
        <v>9.7379990162277212E-3</v>
      </c>
      <c r="G3" s="68">
        <f t="shared" ref="G3:G11" si="0">(D3-H3)/H3</f>
        <v>0.14708724318191874</v>
      </c>
      <c r="H3" s="71">
        <f>AVERAGE(D2:D11)</f>
        <v>0.34440998325183997</v>
      </c>
      <c r="I3" s="71">
        <f>STDEV(D2:D11)</f>
        <v>4.3982736537902412E-2</v>
      </c>
      <c r="J3" s="68">
        <f t="shared" ref="J3:J11" si="1">I3/H3</f>
        <v>0.12770459242391149</v>
      </c>
      <c r="K3" s="164">
        <f>D3*'Table 2'!N3</f>
        <v>99.952279447809033</v>
      </c>
      <c r="L3" s="63" t="s">
        <v>192</v>
      </c>
      <c r="M3" s="170">
        <f>F3*'Table 2'!N3</f>
        <v>2.4637137511056135</v>
      </c>
      <c r="N3" s="71">
        <f t="shared" ref="N3:N11" si="2">(K3-O3)/O3</f>
        <v>0.14660789848144876</v>
      </c>
      <c r="O3" s="174">
        <f t="shared" ref="O3:O11" si="3">AVERAGE($K$2:$K$11)</f>
        <v>87.172153253247615</v>
      </c>
      <c r="P3" s="174">
        <f t="shared" ref="P3:P11" si="4">STDEV($K$2:$K$11)</f>
        <v>11.173846406888966</v>
      </c>
      <c r="Q3" s="71">
        <f t="shared" ref="Q3:Q11" si="5">P3/O3</f>
        <v>0.1281813743252084</v>
      </c>
      <c r="R3" s="103">
        <f t="shared" ref="R3:R11" si="6">K3/100</f>
        <v>0.99952279447809034</v>
      </c>
      <c r="S3" s="93" t="s">
        <v>192</v>
      </c>
      <c r="T3" s="104">
        <f t="shared" ref="T3:T11" si="7">M3/100</f>
        <v>2.4637137511056135E-2</v>
      </c>
      <c r="V3" s="91"/>
      <c r="W3" s="91"/>
    </row>
    <row r="4" spans="1:35" x14ac:dyDescent="0.2">
      <c r="A4" s="60" t="s">
        <v>12</v>
      </c>
      <c r="B4" s="53"/>
      <c r="C4" s="60" t="s">
        <v>184</v>
      </c>
      <c r="D4" s="114">
        <v>0.36041834361940928</v>
      </c>
      <c r="E4" s="93" t="s">
        <v>192</v>
      </c>
      <c r="F4" s="115">
        <v>7.054973813390336E-3</v>
      </c>
      <c r="G4" s="68">
        <f t="shared" si="0"/>
        <v>4.6480535251684767E-2</v>
      </c>
      <c r="H4" s="71">
        <f>AVERAGE(D2:D11)</f>
        <v>0.34440998325183997</v>
      </c>
      <c r="I4" s="71">
        <f>STDEV(D2:D11)</f>
        <v>4.3982736537902412E-2</v>
      </c>
      <c r="J4" s="68">
        <f t="shared" si="1"/>
        <v>0.12770459242391149</v>
      </c>
      <c r="K4" s="164">
        <f>D4*'Table 2'!N4</f>
        <v>90.104585904852314</v>
      </c>
      <c r="L4" s="63" t="s">
        <v>192</v>
      </c>
      <c r="M4" s="170">
        <f>F4*'Table 2'!N4</f>
        <v>1.763743453347584</v>
      </c>
      <c r="N4" s="71">
        <f t="shared" si="2"/>
        <v>3.3639557383486465E-2</v>
      </c>
      <c r="O4" s="174">
        <f t="shared" si="3"/>
        <v>87.172153253247615</v>
      </c>
      <c r="P4" s="174">
        <f t="shared" si="4"/>
        <v>11.173846406888966</v>
      </c>
      <c r="Q4" s="71">
        <f t="shared" si="5"/>
        <v>0.1281813743252084</v>
      </c>
      <c r="R4" s="103">
        <f t="shared" si="6"/>
        <v>0.90104585904852319</v>
      </c>
      <c r="S4" s="93" t="s">
        <v>192</v>
      </c>
      <c r="T4" s="104">
        <f t="shared" si="7"/>
        <v>1.763743453347584E-2</v>
      </c>
      <c r="V4" s="91"/>
      <c r="W4" s="91"/>
    </row>
    <row r="5" spans="1:35" x14ac:dyDescent="0.2">
      <c r="A5" s="60" t="s">
        <v>12</v>
      </c>
      <c r="B5" s="53"/>
      <c r="C5" s="60" t="s">
        <v>184</v>
      </c>
      <c r="D5" s="114">
        <v>0.39049891452154339</v>
      </c>
      <c r="E5" s="93" t="s">
        <v>192</v>
      </c>
      <c r="F5" s="115">
        <v>4.6852830071658913E-3</v>
      </c>
      <c r="G5" s="68">
        <f t="shared" si="0"/>
        <v>0.13381996315711386</v>
      </c>
      <c r="H5" s="71">
        <f>AVERAGE(D2:D11)</f>
        <v>0.34440998325183997</v>
      </c>
      <c r="I5" s="71">
        <f>STDEV(D2:D11)</f>
        <v>4.3982736537902412E-2</v>
      </c>
      <c r="J5" s="68">
        <f t="shared" si="1"/>
        <v>0.12770459242391149</v>
      </c>
      <c r="K5" s="164">
        <f>D5*'Table 2'!N5</f>
        <v>99.577223202993565</v>
      </c>
      <c r="L5" s="63" t="s">
        <v>192</v>
      </c>
      <c r="M5" s="170">
        <f>F5*'Table 2'!N5</f>
        <v>1.1947471668273022</v>
      </c>
      <c r="N5" s="71">
        <f t="shared" si="2"/>
        <v>0.14230542078853373</v>
      </c>
      <c r="O5" s="174">
        <f t="shared" si="3"/>
        <v>87.172153253247615</v>
      </c>
      <c r="P5" s="174">
        <f t="shared" si="4"/>
        <v>11.173846406888966</v>
      </c>
      <c r="Q5" s="71">
        <f t="shared" si="5"/>
        <v>0.1281813743252084</v>
      </c>
      <c r="R5" s="103">
        <f t="shared" si="6"/>
        <v>0.9957722320299357</v>
      </c>
      <c r="S5" s="93" t="s">
        <v>192</v>
      </c>
      <c r="T5" s="104">
        <f t="shared" si="7"/>
        <v>1.1947471668273021E-2</v>
      </c>
      <c r="V5" s="91"/>
      <c r="W5" s="91"/>
    </row>
    <row r="6" spans="1:35" x14ac:dyDescent="0.2">
      <c r="A6" s="60" t="s">
        <v>12</v>
      </c>
      <c r="B6" s="53"/>
      <c r="C6" s="60" t="s">
        <v>184</v>
      </c>
      <c r="D6" s="114">
        <v>0.36323734647605799</v>
      </c>
      <c r="E6" s="93" t="s">
        <v>192</v>
      </c>
      <c r="F6" s="115">
        <v>3.154208936808188E-2</v>
      </c>
      <c r="G6" s="68">
        <f t="shared" si="0"/>
        <v>5.4665555993628233E-2</v>
      </c>
      <c r="H6" s="71">
        <f>AVERAGE(D2:D11)</f>
        <v>0.34440998325183997</v>
      </c>
      <c r="I6" s="71">
        <f>STDEV(D2:D11)</f>
        <v>4.3982736537902412E-2</v>
      </c>
      <c r="J6" s="68">
        <f t="shared" si="1"/>
        <v>0.12770459242391149</v>
      </c>
      <c r="K6" s="164">
        <f>D6*'Table 2'!N6</f>
        <v>91.535811311966611</v>
      </c>
      <c r="L6" s="63" t="s">
        <v>192</v>
      </c>
      <c r="M6" s="170">
        <f>F6*'Table 2'!N6</f>
        <v>7.9486065207566341</v>
      </c>
      <c r="N6" s="71">
        <f t="shared" si="2"/>
        <v>5.0057935887415146E-2</v>
      </c>
      <c r="O6" s="174">
        <f t="shared" si="3"/>
        <v>87.172153253247615</v>
      </c>
      <c r="P6" s="174">
        <f t="shared" si="4"/>
        <v>11.173846406888966</v>
      </c>
      <c r="Q6" s="71">
        <f t="shared" si="5"/>
        <v>0.1281813743252084</v>
      </c>
      <c r="R6" s="103">
        <f t="shared" si="6"/>
        <v>0.91535811311966608</v>
      </c>
      <c r="S6" s="93" t="s">
        <v>192</v>
      </c>
      <c r="T6" s="104">
        <f t="shared" si="7"/>
        <v>7.9486065207566348E-2</v>
      </c>
      <c r="V6" s="91"/>
      <c r="W6" s="91"/>
    </row>
    <row r="7" spans="1:35" x14ac:dyDescent="0.2">
      <c r="A7" s="60" t="s">
        <v>12</v>
      </c>
      <c r="B7" s="53"/>
      <c r="C7" s="60" t="s">
        <v>184</v>
      </c>
      <c r="D7" s="114">
        <v>0.28037941557764801</v>
      </c>
      <c r="E7" s="93" t="s">
        <v>192</v>
      </c>
      <c r="F7" s="115">
        <v>0.14346664425689337</v>
      </c>
      <c r="G7" s="68">
        <f t="shared" si="0"/>
        <v>-0.18591379689296475</v>
      </c>
      <c r="H7" s="71">
        <f>AVERAGE(D2:D11)</f>
        <v>0.34440998325183997</v>
      </c>
      <c r="I7" s="71">
        <f>STDEV(D2:D11)</f>
        <v>4.3982736537902412E-2</v>
      </c>
      <c r="J7" s="68">
        <f t="shared" si="1"/>
        <v>0.12770459242391149</v>
      </c>
      <c r="K7" s="164">
        <f>D7*'Table 2'!N7</f>
        <v>70.375233309989653</v>
      </c>
      <c r="L7" s="63" t="s">
        <v>192</v>
      </c>
      <c r="M7" s="170">
        <f>F7*'Table 2'!N7</f>
        <v>36.010127708480233</v>
      </c>
      <c r="N7" s="71">
        <f t="shared" si="2"/>
        <v>-0.19268676195780662</v>
      </c>
      <c r="O7" s="174">
        <f t="shared" si="3"/>
        <v>87.172153253247615</v>
      </c>
      <c r="P7" s="174">
        <f t="shared" si="4"/>
        <v>11.173846406888966</v>
      </c>
      <c r="Q7" s="71">
        <f t="shared" si="5"/>
        <v>0.1281813743252084</v>
      </c>
      <c r="R7" s="103">
        <f t="shared" si="6"/>
        <v>0.70375233309989649</v>
      </c>
      <c r="S7" s="93" t="s">
        <v>192</v>
      </c>
      <c r="T7" s="104">
        <f t="shared" si="7"/>
        <v>0.36010127708480233</v>
      </c>
    </row>
    <row r="8" spans="1:35" x14ac:dyDescent="0.2">
      <c r="A8" s="60" t="s">
        <v>12</v>
      </c>
      <c r="B8" s="53"/>
      <c r="C8" s="60" t="s">
        <v>184</v>
      </c>
      <c r="D8" s="114">
        <v>0.33919738508133185</v>
      </c>
      <c r="E8" s="93" t="s">
        <v>192</v>
      </c>
      <c r="F8" s="115">
        <v>3.2262151774166192E-2</v>
      </c>
      <c r="G8" s="68">
        <f t="shared" si="0"/>
        <v>-1.5134863749569526E-2</v>
      </c>
      <c r="H8" s="71">
        <f>AVERAGE(D2:D11)</f>
        <v>0.34440998325183997</v>
      </c>
      <c r="I8" s="71">
        <f>STDEV(D2:D11)</f>
        <v>4.3982736537902412E-2</v>
      </c>
      <c r="J8" s="68">
        <f t="shared" si="1"/>
        <v>0.12770459242391149</v>
      </c>
      <c r="K8" s="164">
        <f>D8*'Table 2'!N8</f>
        <v>86.156135810658284</v>
      </c>
      <c r="L8" s="63" t="s">
        <v>192</v>
      </c>
      <c r="M8" s="170">
        <f>F8*'Table 2'!N8</f>
        <v>8.1945865506382134</v>
      </c>
      <c r="N8" s="71">
        <f t="shared" si="2"/>
        <v>-1.1655298219348256E-2</v>
      </c>
      <c r="O8" s="174">
        <f t="shared" si="3"/>
        <v>87.172153253247615</v>
      </c>
      <c r="P8" s="174">
        <f t="shared" si="4"/>
        <v>11.173846406888966</v>
      </c>
      <c r="Q8" s="71">
        <f t="shared" si="5"/>
        <v>0.1281813743252084</v>
      </c>
      <c r="R8" s="103">
        <f t="shared" si="6"/>
        <v>0.86156135810658285</v>
      </c>
      <c r="S8" s="93" t="s">
        <v>192</v>
      </c>
      <c r="T8" s="104">
        <f t="shared" si="7"/>
        <v>8.1945865506382137E-2</v>
      </c>
    </row>
    <row r="9" spans="1:35" x14ac:dyDescent="0.2">
      <c r="A9" s="60" t="s">
        <v>12</v>
      </c>
      <c r="B9" s="53"/>
      <c r="C9" s="60" t="s">
        <v>184</v>
      </c>
      <c r="D9" s="114">
        <v>0.37965330191835045</v>
      </c>
      <c r="E9" s="93" t="s">
        <v>192</v>
      </c>
      <c r="F9" s="115">
        <v>1.5833873370816522E-2</v>
      </c>
      <c r="G9" s="68">
        <f t="shared" si="0"/>
        <v>0.10232955018827027</v>
      </c>
      <c r="H9" s="71">
        <f>AVERAGE(D2:D11)</f>
        <v>0.34440998325183997</v>
      </c>
      <c r="I9" s="71">
        <f>STDEV(D2:D11)</f>
        <v>4.3982736537902412E-2</v>
      </c>
      <c r="J9" s="68">
        <f t="shared" si="1"/>
        <v>0.12770459242391149</v>
      </c>
      <c r="K9" s="164">
        <f>D9*'Table 2'!N9</f>
        <v>96.43193868726101</v>
      </c>
      <c r="L9" s="63" t="s">
        <v>192</v>
      </c>
      <c r="M9" s="170">
        <f>F9*'Table 2'!N9</f>
        <v>4.0218038361873969</v>
      </c>
      <c r="N9" s="71">
        <f t="shared" si="2"/>
        <v>0.10622412190636601</v>
      </c>
      <c r="O9" s="174">
        <f t="shared" si="3"/>
        <v>87.172153253247615</v>
      </c>
      <c r="P9" s="174">
        <f t="shared" si="4"/>
        <v>11.173846406888966</v>
      </c>
      <c r="Q9" s="71">
        <f t="shared" si="5"/>
        <v>0.1281813743252084</v>
      </c>
      <c r="R9" s="103">
        <f t="shared" si="6"/>
        <v>0.9643193868726101</v>
      </c>
      <c r="S9" s="93" t="s">
        <v>192</v>
      </c>
      <c r="T9" s="104">
        <f t="shared" si="7"/>
        <v>4.0218038361873966E-2</v>
      </c>
    </row>
    <row r="10" spans="1:35" x14ac:dyDescent="0.2">
      <c r="A10" s="60" t="s">
        <v>12</v>
      </c>
      <c r="B10" s="53"/>
      <c r="C10" s="60" t="s">
        <v>184</v>
      </c>
      <c r="D10" s="114">
        <v>0.28989253258922054</v>
      </c>
      <c r="E10" s="93" t="s">
        <v>192</v>
      </c>
      <c r="F10" s="115">
        <v>3.0621299776701971E-2</v>
      </c>
      <c r="G10" s="68">
        <f t="shared" si="0"/>
        <v>-0.15829230659308471</v>
      </c>
      <c r="H10" s="71">
        <f>AVERAGE(D2:D11)</f>
        <v>0.34440998325183997</v>
      </c>
      <c r="I10" s="71">
        <f>STDEV(D2:D11)</f>
        <v>4.3982736537902412E-2</v>
      </c>
      <c r="J10" s="68">
        <f t="shared" si="1"/>
        <v>0.12770459242391149</v>
      </c>
      <c r="K10" s="164">
        <f>D10*'Table 2'!N10</f>
        <v>74.212488342840459</v>
      </c>
      <c r="L10" s="63" t="s">
        <v>192</v>
      </c>
      <c r="M10" s="170">
        <f>F10*'Table 2'!N10</f>
        <v>7.8390527428357046</v>
      </c>
      <c r="N10" s="71">
        <f t="shared" si="2"/>
        <v>-0.14866748642490762</v>
      </c>
      <c r="O10" s="174">
        <f t="shared" si="3"/>
        <v>87.172153253247615</v>
      </c>
      <c r="P10" s="174">
        <f t="shared" si="4"/>
        <v>11.173846406888966</v>
      </c>
      <c r="Q10" s="71">
        <f t="shared" si="5"/>
        <v>0.1281813743252084</v>
      </c>
      <c r="R10" s="103">
        <f t="shared" si="6"/>
        <v>0.74212488342840455</v>
      </c>
      <c r="S10" s="93" t="s">
        <v>192</v>
      </c>
      <c r="T10" s="104">
        <f t="shared" si="7"/>
        <v>7.8390527428357046E-2</v>
      </c>
    </row>
    <row r="11" spans="1:35" ht="17" thickBot="1" x14ac:dyDescent="0.25">
      <c r="A11" s="60" t="s">
        <v>12</v>
      </c>
      <c r="B11" s="53"/>
      <c r="C11" s="60" t="s">
        <v>184</v>
      </c>
      <c r="D11" s="116">
        <v>0.28519105176807613</v>
      </c>
      <c r="E11" s="94" t="s">
        <v>192</v>
      </c>
      <c r="F11" s="117">
        <v>4.6726074407053841E-2</v>
      </c>
      <c r="G11" s="67">
        <f t="shared" si="0"/>
        <v>-0.17194313278794152</v>
      </c>
      <c r="H11" s="72">
        <f>AVERAGE(D2:D11)</f>
        <v>0.34440998325183997</v>
      </c>
      <c r="I11" s="72">
        <f>STDEV(D2:D11)</f>
        <v>4.3982736537902412E-2</v>
      </c>
      <c r="J11" s="67">
        <f t="shared" si="1"/>
        <v>0.12770459242391149</v>
      </c>
      <c r="K11" s="165">
        <f>D11*'Table 2'!N11</f>
        <v>72.153336097323262</v>
      </c>
      <c r="L11" s="64" t="s">
        <v>192</v>
      </c>
      <c r="M11" s="171">
        <f>F11*'Table 2'!N11</f>
        <v>11.821696824984622</v>
      </c>
      <c r="N11" s="72">
        <f t="shared" si="2"/>
        <v>-0.17228916110736112</v>
      </c>
      <c r="O11" s="175">
        <f t="shared" si="3"/>
        <v>87.172153253247615</v>
      </c>
      <c r="P11" s="175">
        <f t="shared" si="4"/>
        <v>11.173846406888966</v>
      </c>
      <c r="Q11" s="72">
        <f t="shared" si="5"/>
        <v>0.1281813743252084</v>
      </c>
      <c r="R11" s="105">
        <f t="shared" si="6"/>
        <v>0.72153336097323262</v>
      </c>
      <c r="S11" s="94" t="s">
        <v>192</v>
      </c>
      <c r="T11" s="106">
        <f t="shared" si="7"/>
        <v>0.11821696824984622</v>
      </c>
    </row>
    <row r="12" spans="1:35" x14ac:dyDescent="0.2">
      <c r="A12" s="51" t="s">
        <v>185</v>
      </c>
      <c r="B12" s="66" t="s">
        <v>177</v>
      </c>
      <c r="C12" s="52" t="str">
        <f ca="1">LOOKUP(A12,'[1]Samples Info'!$A$4:$A$28,'[1]Samples Info'!$I$4:$I$228)</f>
        <v>GHA</v>
      </c>
      <c r="D12" s="118">
        <v>0.1123087608062994</v>
      </c>
      <c r="E12" s="95" t="s">
        <v>192</v>
      </c>
      <c r="F12" s="118">
        <v>7.8293546218606944E-2</v>
      </c>
      <c r="G12" s="71">
        <f>(D12-H12)/H12</f>
        <v>-4.3045510494600245E-2</v>
      </c>
      <c r="H12" s="77">
        <f>AVERAGE(D12:D13)</f>
        <v>0.11736060809364715</v>
      </c>
      <c r="I12" s="71">
        <f>STDEV(D12:D13)</f>
        <v>7.1443909488049153E-3</v>
      </c>
      <c r="J12" s="71">
        <f t="shared" ref="J12:J23" si="8">I12/H12</f>
        <v>6.0875544740736975E-2</v>
      </c>
      <c r="K12" s="164">
        <f>D12*'Table 2'!N13</f>
        <v>37.398817348497701</v>
      </c>
      <c r="L12" s="65" t="s">
        <v>192</v>
      </c>
      <c r="M12" s="170">
        <f>F12*'Table 2'!N13</f>
        <v>26.071750890796114</v>
      </c>
      <c r="N12" s="71">
        <f>(K12-O12)/O12</f>
        <v>-3.3967893815779512E-2</v>
      </c>
      <c r="O12" s="174">
        <f>AVERAGE(K12:K13)</f>
        <v>38.713845129041516</v>
      </c>
      <c r="P12" s="174">
        <f>STDEV(K12:K13)</f>
        <v>1.8597301221424534</v>
      </c>
      <c r="Q12" s="71">
        <f>P12/O12</f>
        <v>4.8037856119524568E-2</v>
      </c>
      <c r="R12" s="103">
        <f>K12/100</f>
        <v>0.37398817348497704</v>
      </c>
      <c r="S12" s="95" t="s">
        <v>192</v>
      </c>
      <c r="T12" s="104">
        <f>M12/100</f>
        <v>0.26071750890796114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7" thickBot="1" x14ac:dyDescent="0.25">
      <c r="A13" s="54" t="s">
        <v>186</v>
      </c>
      <c r="B13" s="8" t="s">
        <v>177</v>
      </c>
      <c r="C13" s="54" t="str">
        <f ca="1">LOOKUP(A13,'[1]Samples Info'!$A$4:$A$28,'[1]Samples Info'!$I$4:$I$228)</f>
        <v>GHA</v>
      </c>
      <c r="D13" s="116">
        <v>0.12241245538099489</v>
      </c>
      <c r="E13" s="94" t="s">
        <v>192</v>
      </c>
      <c r="F13" s="117">
        <v>3.0525832016495967E-2</v>
      </c>
      <c r="G13" s="72">
        <f>(D13-H13)/H13</f>
        <v>4.3045510494600127E-2</v>
      </c>
      <c r="H13" s="78">
        <f>AVERAGE(D12:D13)</f>
        <v>0.11736060809364715</v>
      </c>
      <c r="I13" s="72">
        <f>STDEV(D12:D13)</f>
        <v>7.1443909488049153E-3</v>
      </c>
      <c r="J13" s="72">
        <f t="shared" si="8"/>
        <v>6.0875544740736975E-2</v>
      </c>
      <c r="K13" s="165">
        <f>D13*'Table 2'!N16</f>
        <v>40.028872909585331</v>
      </c>
      <c r="L13" s="74" t="s">
        <v>192</v>
      </c>
      <c r="M13" s="171">
        <f>F13*'Table 2'!N16</f>
        <v>9.981947069394181</v>
      </c>
      <c r="N13" s="72">
        <f t="shared" ref="N13:N23" si="9">(K13-O13)/O13</f>
        <v>3.3967893815779512E-2</v>
      </c>
      <c r="O13" s="175">
        <f>AVERAGE(K12:K13)</f>
        <v>38.713845129041516</v>
      </c>
      <c r="P13" s="175">
        <f>STDEV(K12:K13)</f>
        <v>1.8597301221424534</v>
      </c>
      <c r="Q13" s="72">
        <f>P13/O13</f>
        <v>4.8037856119524568E-2</v>
      </c>
      <c r="R13" s="105">
        <f t="shared" ref="R13:R23" si="10">K13/100</f>
        <v>0.40028872909585334</v>
      </c>
      <c r="S13" s="94" t="s">
        <v>192</v>
      </c>
      <c r="T13" s="106">
        <f t="shared" ref="T13:T23" si="11">M13/100</f>
        <v>9.9819470693941814E-2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">
      <c r="A14" s="51" t="s">
        <v>187</v>
      </c>
      <c r="B14" s="66" t="s">
        <v>178</v>
      </c>
      <c r="C14" s="53" t="str">
        <f ca="1">LOOKUP(A14,'[1]Samples Info'!$A$4:$A$28,'[1]Samples Info'!$I$4:$I$228)</f>
        <v>GHA</v>
      </c>
      <c r="D14" s="112">
        <v>0.14208962961492283</v>
      </c>
      <c r="E14" s="92" t="s">
        <v>192</v>
      </c>
      <c r="F14" s="113">
        <v>7.8835095507091266E-2</v>
      </c>
      <c r="G14" s="73">
        <f>(D14-H14)/H14</f>
        <v>-2.1561628308468012E-3</v>
      </c>
      <c r="H14" s="79">
        <f>AVERAGE(D14:D15)</f>
        <v>0.14239666000045254</v>
      </c>
      <c r="I14" s="73">
        <f>STDEV(D14:D15)</f>
        <v>4.3420653527672949E-4</v>
      </c>
      <c r="J14" s="73">
        <f t="shared" si="8"/>
        <v>3.0492747180681738E-3</v>
      </c>
      <c r="K14" s="163">
        <f>D14*'Table 2'!N17</f>
        <v>46.74748814330961</v>
      </c>
      <c r="L14" s="75" t="s">
        <v>192</v>
      </c>
      <c r="M14" s="169">
        <f>F14*'Table 2'!N17</f>
        <v>25.936746421833025</v>
      </c>
      <c r="N14" s="73">
        <f t="shared" si="9"/>
        <v>3.9600973441668011E-3</v>
      </c>
      <c r="O14" s="173">
        <f>AVERAGE(K14:K15)</f>
        <v>46.563093759376912</v>
      </c>
      <c r="P14" s="173">
        <f>STDEV(K14:K15)</f>
        <v>0.2607730385830484</v>
      </c>
      <c r="Q14" s="73">
        <f t="shared" ref="Q14:Q23" si="12">P14/O14</f>
        <v>5.6004233724382567E-3</v>
      </c>
      <c r="R14" s="107">
        <f t="shared" si="10"/>
        <v>0.46747488143309612</v>
      </c>
      <c r="S14" s="92" t="s">
        <v>192</v>
      </c>
      <c r="T14" s="108">
        <f t="shared" si="11"/>
        <v>0.25936746421833023</v>
      </c>
    </row>
    <row r="15" spans="1:35" ht="17" thickBot="1" x14ac:dyDescent="0.25">
      <c r="A15" s="53" t="s">
        <v>188</v>
      </c>
      <c r="B15" s="5" t="s">
        <v>178</v>
      </c>
      <c r="C15" s="53" t="str">
        <f ca="1">LOOKUP(A15,'[1]Samples Info'!$A$4:$A$28,'[1]Samples Info'!$I$4:$I$228)</f>
        <v>GHA</v>
      </c>
      <c r="D15" s="116">
        <v>0.14270369038598221</v>
      </c>
      <c r="E15" s="95" t="s">
        <v>192</v>
      </c>
      <c r="F15" s="117">
        <v>8.4196908998326256E-2</v>
      </c>
      <c r="G15" s="72">
        <f>(D15-H15)/H15</f>
        <v>2.156162830846606E-3</v>
      </c>
      <c r="H15" s="78">
        <f>AVERAGE(D14:D15)</f>
        <v>0.14239666000045254</v>
      </c>
      <c r="I15" s="72">
        <f>STDEV(D14:D15)</f>
        <v>4.3420653527672949E-4</v>
      </c>
      <c r="J15" s="72">
        <f t="shared" si="8"/>
        <v>3.0492747180681738E-3</v>
      </c>
      <c r="K15" s="165">
        <f>D15*'Table 2'!N19</f>
        <v>46.378699375444221</v>
      </c>
      <c r="L15" s="76" t="s">
        <v>192</v>
      </c>
      <c r="M15" s="171">
        <f>F15*'Table 2'!N19</f>
        <v>27.363995424456032</v>
      </c>
      <c r="N15" s="72">
        <f t="shared" si="9"/>
        <v>-3.9600973441666484E-3</v>
      </c>
      <c r="O15" s="175">
        <f>AVERAGE(K14:K15)</f>
        <v>46.563093759376912</v>
      </c>
      <c r="P15" s="175">
        <f>STDEV(K14:K15)</f>
        <v>0.2607730385830484</v>
      </c>
      <c r="Q15" s="72">
        <f t="shared" si="12"/>
        <v>5.6004233724382567E-3</v>
      </c>
      <c r="R15" s="105">
        <f t="shared" si="10"/>
        <v>0.46378699375444221</v>
      </c>
      <c r="S15" s="94" t="s">
        <v>192</v>
      </c>
      <c r="T15" s="106">
        <f t="shared" si="11"/>
        <v>0.27363995424456034</v>
      </c>
    </row>
    <row r="16" spans="1:35" x14ac:dyDescent="0.2">
      <c r="A16" s="51" t="s">
        <v>187</v>
      </c>
      <c r="B16" s="66" t="s">
        <v>179</v>
      </c>
      <c r="C16" s="52" t="str">
        <f ca="1">LOOKUP(A16,'[1]Samples Info'!$A$4:$A$28,'[1]Samples Info'!$I$4:$I$228)</f>
        <v>GHA</v>
      </c>
      <c r="D16" s="112">
        <v>0.10971405980898008</v>
      </c>
      <c r="E16" s="92" t="s">
        <v>192</v>
      </c>
      <c r="F16" s="113">
        <v>1.3523475048905253E-2</v>
      </c>
      <c r="G16" s="73">
        <f>(D16-H16)/H16</f>
        <v>-0.12645302242949635</v>
      </c>
      <c r="H16" s="79">
        <f>AVERAGE(D16:D17)</f>
        <v>0.12559606137510229</v>
      </c>
      <c r="I16" s="79">
        <f>STDEV(D16:D17)</f>
        <v>2.246054201244076E-2</v>
      </c>
      <c r="J16" s="73">
        <f t="shared" si="8"/>
        <v>0.17883157932286289</v>
      </c>
      <c r="K16" s="163">
        <f>D16*'Table 2'!N22</f>
        <v>34.559928839828729</v>
      </c>
      <c r="L16" s="75" t="s">
        <v>192</v>
      </c>
      <c r="M16" s="169">
        <f>F16*'Table 2'!N22</f>
        <v>4.2598946404051548</v>
      </c>
      <c r="N16" s="73">
        <f t="shared" si="9"/>
        <v>-0.15951473310020772</v>
      </c>
      <c r="O16" s="173">
        <f>AVERAGE(K16:K17)</f>
        <v>41.119018025510698</v>
      </c>
      <c r="P16" s="173">
        <f>STDEV(K16:K17)</f>
        <v>9.2759528832061005</v>
      </c>
      <c r="Q16" s="73">
        <f t="shared" si="12"/>
        <v>0.22558789894863723</v>
      </c>
      <c r="R16" s="107">
        <f t="shared" si="10"/>
        <v>0.3455992883982873</v>
      </c>
      <c r="S16" s="92" t="s">
        <v>192</v>
      </c>
      <c r="T16" s="108">
        <f t="shared" si="11"/>
        <v>4.2598946404051548E-2</v>
      </c>
    </row>
    <row r="17" spans="1:20" ht="17" thickBot="1" x14ac:dyDescent="0.25">
      <c r="A17" s="54" t="s">
        <v>186</v>
      </c>
      <c r="B17" s="8" t="s">
        <v>179</v>
      </c>
      <c r="C17" s="54" t="str">
        <f ca="1">LOOKUP(A17,'[1]Samples Info'!$A$4:$A$28,'[1]Samples Info'!$I$4:$I$228)</f>
        <v>GHA</v>
      </c>
      <c r="D17" s="116">
        <v>0.1414780629412245</v>
      </c>
      <c r="E17" s="95" t="s">
        <v>192</v>
      </c>
      <c r="F17" s="117">
        <v>5.2538191994940198E-2</v>
      </c>
      <c r="G17" s="71">
        <f t="shared" ref="G17:G23" si="13">(D17-H17)/H17</f>
        <v>0.12645302242949635</v>
      </c>
      <c r="H17" s="78">
        <f>AVERAGE(D16:D17)</f>
        <v>0.12559606137510229</v>
      </c>
      <c r="I17" s="78">
        <f>STDEV(D16:D17)</f>
        <v>2.246054201244076E-2</v>
      </c>
      <c r="J17" s="72">
        <f t="shared" si="8"/>
        <v>0.17883157932286289</v>
      </c>
      <c r="K17" s="165">
        <f>D17*'Table 2'!N26</f>
        <v>47.67810721119266</v>
      </c>
      <c r="L17" s="76" t="s">
        <v>192</v>
      </c>
      <c r="M17" s="171">
        <f>F17*'Table 2'!N26</f>
        <v>17.705370702294847</v>
      </c>
      <c r="N17" s="72">
        <f t="shared" si="9"/>
        <v>0.15951473310020756</v>
      </c>
      <c r="O17" s="175">
        <f>AVERAGE(K16:K17)</f>
        <v>41.119018025510698</v>
      </c>
      <c r="P17" s="175">
        <f>STDEV(K16:K17)</f>
        <v>9.2759528832061005</v>
      </c>
      <c r="Q17" s="72">
        <f t="shared" si="12"/>
        <v>0.22558789894863723</v>
      </c>
      <c r="R17" s="105">
        <f t="shared" si="10"/>
        <v>0.47678107211192661</v>
      </c>
      <c r="S17" s="94" t="s">
        <v>192</v>
      </c>
      <c r="T17" s="106">
        <f t="shared" si="11"/>
        <v>0.17705370702294845</v>
      </c>
    </row>
    <row r="18" spans="1:20" x14ac:dyDescent="0.2">
      <c r="A18" s="51" t="s">
        <v>189</v>
      </c>
      <c r="B18" s="66" t="s">
        <v>177</v>
      </c>
      <c r="C18" s="52" t="str">
        <f ca="1">LOOKUP(A18,'[1]Samples Info'!$A$4:$A$28,'[1]Samples Info'!$I$4:$I$228)</f>
        <v>GHA</v>
      </c>
      <c r="D18" s="112">
        <v>0.26192695713561454</v>
      </c>
      <c r="E18" s="92" t="s">
        <v>192</v>
      </c>
      <c r="F18" s="113">
        <v>1.0248988129339259E-2</v>
      </c>
      <c r="G18" s="73">
        <f t="shared" si="13"/>
        <v>0.12522693441381169</v>
      </c>
      <c r="H18" s="79">
        <f>AVERAGE(D18:D19)</f>
        <v>0.23277700624191483</v>
      </c>
      <c r="I18" s="73">
        <f>STDEV(D18:D19)</f>
        <v>4.1224255896379659E-2</v>
      </c>
      <c r="J18" s="73">
        <f t="shared" si="8"/>
        <v>0.17709762902241777</v>
      </c>
      <c r="K18" s="163">
        <f>D18*'Table 2'!N29</f>
        <v>87.745530640430871</v>
      </c>
      <c r="L18" s="75" t="s">
        <v>192</v>
      </c>
      <c r="M18" s="169">
        <f>F18*'Table 2'!N29</f>
        <v>3.4334110233286514</v>
      </c>
      <c r="N18" s="73">
        <f t="shared" si="9"/>
        <v>0.12375971839315346</v>
      </c>
      <c r="O18" s="173">
        <f>AVERAGE(K18:K19)</f>
        <v>78.082110618715575</v>
      </c>
      <c r="P18" s="173">
        <f>STDEV(K18:K19)</f>
        <v>13.666139653617472</v>
      </c>
      <c r="Q18" s="73">
        <f t="shared" si="12"/>
        <v>0.17502267222707249</v>
      </c>
      <c r="R18" s="107">
        <f t="shared" si="10"/>
        <v>0.87745530640430869</v>
      </c>
      <c r="S18" s="92" t="s">
        <v>192</v>
      </c>
      <c r="T18" s="108">
        <f t="shared" si="11"/>
        <v>3.4334110233286516E-2</v>
      </c>
    </row>
    <row r="19" spans="1:20" ht="17" thickBot="1" x14ac:dyDescent="0.25">
      <c r="A19" s="54" t="s">
        <v>190</v>
      </c>
      <c r="B19" s="8" t="s">
        <v>177</v>
      </c>
      <c r="C19" s="54" t="str">
        <f ca="1">LOOKUP(A19,'[1]Samples Info'!$A$4:$A$28,'[1]Samples Info'!$I$4:$I$228)</f>
        <v>GHA</v>
      </c>
      <c r="D19" s="116">
        <v>0.20362705534821512</v>
      </c>
      <c r="E19" s="94" t="s">
        <v>192</v>
      </c>
      <c r="F19" s="117">
        <v>2.3659799223072615E-2</v>
      </c>
      <c r="G19" s="71">
        <f t="shared" si="13"/>
        <v>-0.12522693441381169</v>
      </c>
      <c r="H19" s="78">
        <f>AVERAGE(D18:D19)</f>
        <v>0.23277700624191483</v>
      </c>
      <c r="I19" s="72">
        <f>STDEV(D18:D19)</f>
        <v>4.1224255896379659E-2</v>
      </c>
      <c r="J19" s="72">
        <f t="shared" si="8"/>
        <v>0.17709762902241777</v>
      </c>
      <c r="K19" s="165">
        <f>D19*'Table 2'!N31</f>
        <v>68.418690597000278</v>
      </c>
      <c r="L19" s="76" t="s">
        <v>192</v>
      </c>
      <c r="M19" s="171">
        <f>F19*'Table 2'!N31</f>
        <v>7.9496925389523989</v>
      </c>
      <c r="N19" s="72">
        <f t="shared" si="9"/>
        <v>-0.12375971839315346</v>
      </c>
      <c r="O19" s="175">
        <f>AVERAGE(K18:K19)</f>
        <v>78.082110618715575</v>
      </c>
      <c r="P19" s="175">
        <f>STDEV(K18:K19)</f>
        <v>13.666139653617472</v>
      </c>
      <c r="Q19" s="72">
        <f t="shared" si="12"/>
        <v>0.17502267222707249</v>
      </c>
      <c r="R19" s="105">
        <f t="shared" si="10"/>
        <v>0.68418690597000276</v>
      </c>
      <c r="S19" s="94" t="s">
        <v>192</v>
      </c>
      <c r="T19" s="106">
        <f t="shared" si="11"/>
        <v>7.9496925389523992E-2</v>
      </c>
    </row>
    <row r="20" spans="1:20" x14ac:dyDescent="0.2">
      <c r="A20" s="51" t="s">
        <v>191</v>
      </c>
      <c r="B20" s="66" t="s">
        <v>178</v>
      </c>
      <c r="C20" s="52" t="str">
        <f ca="1">LOOKUP(A20,'[1]Samples Info'!$A$4:$A$28,'[1]Samples Info'!$I$4:$I$228)</f>
        <v>GHA</v>
      </c>
      <c r="D20" s="112">
        <v>0.24563123247105845</v>
      </c>
      <c r="E20" s="92" t="s">
        <v>192</v>
      </c>
      <c r="F20" s="113">
        <v>7.441550271543558E-2</v>
      </c>
      <c r="G20" s="73">
        <f t="shared" si="13"/>
        <v>-5.1453314066947968E-2</v>
      </c>
      <c r="H20" s="79">
        <f>AVERAGE(D20:D21)</f>
        <v>0.25895534306720985</v>
      </c>
      <c r="I20" s="73">
        <f>STDEV(D20:D21)</f>
        <v>1.8843137911636384E-2</v>
      </c>
      <c r="J20" s="73">
        <f t="shared" si="8"/>
        <v>7.2765974582520168E-2</v>
      </c>
      <c r="K20" s="163">
        <f>D20*'Table 2'!N32</f>
        <v>80.567044250507166</v>
      </c>
      <c r="L20" s="75" t="s">
        <v>192</v>
      </c>
      <c r="M20" s="169">
        <f>F20*'Table 2'!N32</f>
        <v>24.40828489066287</v>
      </c>
      <c r="N20" s="73">
        <f t="shared" si="9"/>
        <v>-6.3462165407573407E-2</v>
      </c>
      <c r="O20" s="173">
        <f>AVERAGE(K20:K21)</f>
        <v>86.026470340698268</v>
      </c>
      <c r="P20" s="173">
        <f>STDEV(K20:K21)</f>
        <v>7.720794419521785</v>
      </c>
      <c r="Q20" s="73">
        <f t="shared" si="12"/>
        <v>8.9749055016955098E-2</v>
      </c>
      <c r="R20" s="107">
        <f t="shared" si="10"/>
        <v>0.80567044250507169</v>
      </c>
      <c r="S20" s="92" t="s">
        <v>192</v>
      </c>
      <c r="T20" s="108">
        <f t="shared" si="11"/>
        <v>0.24408284890662871</v>
      </c>
    </row>
    <row r="21" spans="1:20" ht="17" thickBot="1" x14ac:dyDescent="0.25">
      <c r="A21" s="54" t="s">
        <v>189</v>
      </c>
      <c r="B21" s="8" t="s">
        <v>178</v>
      </c>
      <c r="C21" s="54" t="str">
        <f ca="1">LOOKUP(A21,'[1]Samples Info'!$A$4:$A$28,'[1]Samples Info'!$I$4:$I$228)</f>
        <v>GHA</v>
      </c>
      <c r="D21" s="116">
        <v>0.27227945366336126</v>
      </c>
      <c r="E21" s="94" t="s">
        <v>192</v>
      </c>
      <c r="F21" s="117">
        <v>2.250842940385846E-2</v>
      </c>
      <c r="G21" s="71">
        <f t="shared" si="13"/>
        <v>5.1453314066947968E-2</v>
      </c>
      <c r="H21" s="78">
        <f>AVERAGE(D20:D21)</f>
        <v>0.25895534306720985</v>
      </c>
      <c r="I21" s="72">
        <f>STDEV(D20:D21)</f>
        <v>1.8843137911636384E-2</v>
      </c>
      <c r="J21" s="72">
        <f t="shared" si="8"/>
        <v>7.2765974582520168E-2</v>
      </c>
      <c r="K21" s="165">
        <f>D21*'Table 2'!N34</f>
        <v>91.485896430889383</v>
      </c>
      <c r="L21" s="76" t="s">
        <v>192</v>
      </c>
      <c r="M21" s="171">
        <f>F21*'Table 2'!N34</f>
        <v>7.5628322796964431</v>
      </c>
      <c r="N21" s="72">
        <f t="shared" si="9"/>
        <v>6.3462165407573573E-2</v>
      </c>
      <c r="O21" s="175">
        <f>AVERAGE(K20:K21)</f>
        <v>86.026470340698268</v>
      </c>
      <c r="P21" s="175">
        <f>STDEV(K20:K21)</f>
        <v>7.720794419521785</v>
      </c>
      <c r="Q21" s="72">
        <f t="shared" si="12"/>
        <v>8.9749055016955098E-2</v>
      </c>
      <c r="R21" s="105">
        <f t="shared" si="10"/>
        <v>0.9148589643088938</v>
      </c>
      <c r="S21" s="94" t="s">
        <v>192</v>
      </c>
      <c r="T21" s="106">
        <f t="shared" si="11"/>
        <v>7.5628322796964437E-2</v>
      </c>
    </row>
    <row r="22" spans="1:20" x14ac:dyDescent="0.2">
      <c r="A22" s="51" t="s">
        <v>189</v>
      </c>
      <c r="B22" s="66" t="s">
        <v>179</v>
      </c>
      <c r="C22" s="52" t="str">
        <f ca="1">LOOKUP(A22,'[1]Samples Info'!$A$4:$A$28,'[1]Samples Info'!$I$4:$I$228)</f>
        <v>GHA</v>
      </c>
      <c r="D22" s="114">
        <v>0.27981373836097795</v>
      </c>
      <c r="E22" s="95" t="s">
        <v>192</v>
      </c>
      <c r="F22" s="115">
        <v>8.368905605243197E-3</v>
      </c>
      <c r="G22" s="73">
        <f t="shared" si="13"/>
        <v>3.8117335589415824E-2</v>
      </c>
      <c r="H22" s="77">
        <f>AVERAGE(D22:D23)</f>
        <v>0.26953960671710298</v>
      </c>
      <c r="I22" s="71">
        <f>STDEV(D22:D23)</f>
        <v>1.4529816312374608E-2</v>
      </c>
      <c r="J22" s="71">
        <f t="shared" si="8"/>
        <v>5.3906052952078655E-2</v>
      </c>
      <c r="K22" s="164">
        <f>D22*'Table 2'!N39</f>
        <v>92.618347397483703</v>
      </c>
      <c r="L22" s="2" t="s">
        <v>192</v>
      </c>
      <c r="M22" s="170">
        <f>F22*'Table 2'!N39</f>
        <v>2.770107755335498</v>
      </c>
      <c r="N22" s="71">
        <f t="shared" si="9"/>
        <v>2.9145278167398717E-2</v>
      </c>
      <c r="O22" s="174">
        <f>AVERAGE(K22:K23)</f>
        <v>89.995406248580764</v>
      </c>
      <c r="P22" s="174">
        <f>STDEV(K22:K23)</f>
        <v>3.7093989460850141</v>
      </c>
      <c r="Q22" s="71">
        <f t="shared" si="12"/>
        <v>4.1217647663471843E-2</v>
      </c>
      <c r="R22" s="103">
        <f t="shared" si="10"/>
        <v>0.92618347397483702</v>
      </c>
      <c r="S22" s="93" t="s">
        <v>192</v>
      </c>
      <c r="T22" s="104">
        <f t="shared" si="11"/>
        <v>2.7701077553354981E-2</v>
      </c>
    </row>
    <row r="23" spans="1:20" ht="17" thickBot="1" x14ac:dyDescent="0.25">
      <c r="A23" s="54" t="s">
        <v>190</v>
      </c>
      <c r="B23" s="8" t="s">
        <v>179</v>
      </c>
      <c r="C23" s="54" t="str">
        <f ca="1">LOOKUP(A23,'[1]Samples Info'!$A$4:$A$28,'[1]Samples Info'!$I$4:$I$228)</f>
        <v>GHA</v>
      </c>
      <c r="D23" s="116">
        <v>0.25926547507322795</v>
      </c>
      <c r="E23" s="94" t="s">
        <v>192</v>
      </c>
      <c r="F23" s="117">
        <v>0.10148907593377422</v>
      </c>
      <c r="G23" s="71">
        <f t="shared" si="13"/>
        <v>-3.8117335589416025E-2</v>
      </c>
      <c r="H23" s="78">
        <f>AVERAGE(D22:D23)</f>
        <v>0.26953960671710298</v>
      </c>
      <c r="I23" s="72">
        <f>STDEV(D22:D23)</f>
        <v>1.4529816312374608E-2</v>
      </c>
      <c r="J23" s="72">
        <f t="shared" si="8"/>
        <v>5.3906052952078655E-2</v>
      </c>
      <c r="K23" s="165">
        <f>D23*'Table 2'!N41</f>
        <v>87.372465099677811</v>
      </c>
      <c r="L23" s="76" t="s">
        <v>192</v>
      </c>
      <c r="M23" s="171">
        <f>F23*'Table 2'!N41</f>
        <v>34.201818589681913</v>
      </c>
      <c r="N23" s="72">
        <f t="shared" si="9"/>
        <v>-2.9145278167398873E-2</v>
      </c>
      <c r="O23" s="175">
        <f>AVERAGE(K22:K23)</f>
        <v>89.995406248580764</v>
      </c>
      <c r="P23" s="175">
        <f>STDEV(K22:K23)</f>
        <v>3.7093989460850141</v>
      </c>
      <c r="Q23" s="72">
        <f t="shared" si="12"/>
        <v>4.1217647663471843E-2</v>
      </c>
      <c r="R23" s="105">
        <f t="shared" si="10"/>
        <v>0.8737246509967781</v>
      </c>
      <c r="S23" s="94" t="s">
        <v>192</v>
      </c>
      <c r="T23" s="106">
        <f t="shared" si="11"/>
        <v>0.34201818589681915</v>
      </c>
    </row>
    <row r="24" spans="1:20" x14ac:dyDescent="0.2">
      <c r="A24" s="80" t="s">
        <v>208</v>
      </c>
      <c r="B24" s="61"/>
      <c r="C24" s="52" t="str">
        <f>LOOKUP(A24,'[1]Samples Info'!$A$4:$A$228,'[1]Samples Info'!$I$4:$I$228)</f>
        <v>IND</v>
      </c>
      <c r="D24" s="119">
        <v>5.8220799340121664E-2</v>
      </c>
      <c r="E24" s="95" t="s">
        <v>192</v>
      </c>
      <c r="F24" s="120">
        <v>1.8540222374499801E-2</v>
      </c>
      <c r="G24" s="73">
        <f>(D24-H24)/H24</f>
        <v>-6.687642145085243E-2</v>
      </c>
      <c r="H24" s="79">
        <f>AVERAGE(D24:D25)</f>
        <v>6.2393449997957776E-2</v>
      </c>
      <c r="I24" s="73">
        <f>STDEV(D24:D25)</f>
        <v>5.9010191513568511E-3</v>
      </c>
      <c r="J24" s="73">
        <f t="shared" ref="J24:J29" si="14">I24/H24</f>
        <v>9.4577542218774555E-2</v>
      </c>
      <c r="K24" s="162">
        <f>D24*'Table 2'!N52</f>
        <v>30.682361252244117</v>
      </c>
      <c r="M24" s="162">
        <f>F24*'Table 2'!N52</f>
        <v>9.7706971913613945</v>
      </c>
      <c r="N24" s="73">
        <f>(K24-O24)/O24</f>
        <v>-5.9258547642873437E-2</v>
      </c>
      <c r="O24" s="173">
        <f>AVERAGE(K24:K25)</f>
        <v>32.615083746300577</v>
      </c>
      <c r="P24" s="173">
        <f>STDEV(K24:K25)</f>
        <v>2.7332823633981964</v>
      </c>
      <c r="Q24" s="73">
        <f>P24/O24</f>
        <v>8.3804241763083737E-2</v>
      </c>
      <c r="R24" s="137">
        <f>K24/100</f>
        <v>0.30682361252244117</v>
      </c>
      <c r="S24" s="96" t="s">
        <v>192</v>
      </c>
      <c r="T24" s="108">
        <f>M24/100</f>
        <v>9.7706971913613938E-2</v>
      </c>
    </row>
    <row r="25" spans="1:20" ht="17" thickBot="1" x14ac:dyDescent="0.25">
      <c r="A25" s="87" t="s">
        <v>209</v>
      </c>
      <c r="B25" s="6"/>
      <c r="C25" s="54" t="str">
        <f>LOOKUP(A25,'[1]Samples Info'!$A$4:$A$228,'[1]Samples Info'!$I$4:$I$228)</f>
        <v>IND</v>
      </c>
      <c r="D25" s="116">
        <v>6.6566100655793894E-2</v>
      </c>
      <c r="E25" s="94" t="s">
        <v>192</v>
      </c>
      <c r="F25" s="117">
        <v>2.8010215482790052E-2</v>
      </c>
      <c r="G25" s="72">
        <f>(D25-H25)/H25</f>
        <v>6.6876421450852541E-2</v>
      </c>
      <c r="H25" s="78">
        <f>AVERAGE(D24:D25)</f>
        <v>6.2393449997957776E-2</v>
      </c>
      <c r="I25" s="72">
        <f>STDEV(D24:D25)</f>
        <v>5.9010191513568511E-3</v>
      </c>
      <c r="J25" s="72">
        <f t="shared" si="14"/>
        <v>9.4577542218774555E-2</v>
      </c>
      <c r="K25" s="162">
        <f>D25*'Table 2'!N56</f>
        <v>34.547806240357033</v>
      </c>
      <c r="M25" s="162">
        <f>F25*'Table 2'!N56</f>
        <v>14.537301835568037</v>
      </c>
      <c r="N25" s="72">
        <f>(K25-O25)/O25</f>
        <v>5.9258547642873326E-2</v>
      </c>
      <c r="O25" s="175">
        <f>AVERAGE(K24:K25)</f>
        <v>32.615083746300577</v>
      </c>
      <c r="P25" s="175">
        <f>STDEV(K24:K25)</f>
        <v>2.7332823633981964</v>
      </c>
      <c r="Q25" s="72">
        <f>P25/O25</f>
        <v>8.3804241763083737E-2</v>
      </c>
      <c r="R25" s="137">
        <f>K25/100</f>
        <v>0.34547806240357032</v>
      </c>
      <c r="S25" s="97" t="s">
        <v>192</v>
      </c>
      <c r="T25" s="106">
        <f>M25/100</f>
        <v>0.14537301835568037</v>
      </c>
    </row>
    <row r="26" spans="1:20" x14ac:dyDescent="0.2">
      <c r="A26" s="51" t="s">
        <v>193</v>
      </c>
      <c r="B26" s="61"/>
      <c r="C26" s="61" t="s">
        <v>53</v>
      </c>
      <c r="D26" s="121">
        <v>0.25447506981190365</v>
      </c>
      <c r="E26" s="100" t="s">
        <v>192</v>
      </c>
      <c r="F26" s="121">
        <v>5.3817855239161633E-2</v>
      </c>
      <c r="G26" s="73">
        <f t="shared" ref="G26:G34" si="15">(D26-H26)/H26</f>
        <v>-0.11577243482881606</v>
      </c>
      <c r="H26" s="79">
        <f>AVERAGE(D26:D27)</f>
        <v>0.28779364027476118</v>
      </c>
      <c r="I26" s="73">
        <f>STDEV(D26:D27)</f>
        <v>4.7119574227456489E-2</v>
      </c>
      <c r="J26" s="73">
        <f t="shared" si="14"/>
        <v>0.16372694748386615</v>
      </c>
      <c r="K26" s="166">
        <f>D26*'Table 2'!N57</f>
        <v>74.306720385075863</v>
      </c>
      <c r="L26" s="75" t="s">
        <v>192</v>
      </c>
      <c r="M26" s="166">
        <f>F26*'Table 2'!N57</f>
        <v>15.714813729835196</v>
      </c>
      <c r="N26" s="73">
        <f t="shared" ref="N26:N34" si="16">(K26-O26)/O26</f>
        <v>-0.11407982299154779</v>
      </c>
      <c r="O26" s="173">
        <f>AVERAGE(K26:K27)</f>
        <v>83.875186854861454</v>
      </c>
      <c r="P26" s="173">
        <f>STDEV(K26:K27)</f>
        <v>13.531855052682907</v>
      </c>
      <c r="Q26" s="73">
        <f t="shared" ref="Q26:Q34" si="17">P26/O26</f>
        <v>0.16133323286776788</v>
      </c>
      <c r="R26" s="109">
        <f t="shared" ref="R26:R34" si="18">K26/100</f>
        <v>0.74306720385075864</v>
      </c>
      <c r="S26" s="98" t="s">
        <v>192</v>
      </c>
      <c r="T26" s="108">
        <f t="shared" ref="T26:T34" si="19">M26/100</f>
        <v>0.15714813729835198</v>
      </c>
    </row>
    <row r="27" spans="1:20" ht="17" thickBot="1" x14ac:dyDescent="0.25">
      <c r="A27" s="70" t="s">
        <v>194</v>
      </c>
      <c r="B27" s="6"/>
      <c r="C27" s="6" t="s">
        <v>53</v>
      </c>
      <c r="D27" s="122">
        <v>0.32111221073761864</v>
      </c>
      <c r="E27" s="102" t="s">
        <v>192</v>
      </c>
      <c r="F27" s="122">
        <v>1.5071515814593837E-3</v>
      </c>
      <c r="G27" s="71">
        <f t="shared" si="15"/>
        <v>0.11577243482881587</v>
      </c>
      <c r="H27" s="78">
        <f>AVERAGE(D26:D27)</f>
        <v>0.28779364027476118</v>
      </c>
      <c r="I27" s="72">
        <f>STDEV(D26:D27)</f>
        <v>4.7119574227456489E-2</v>
      </c>
      <c r="J27" s="72">
        <f t="shared" si="14"/>
        <v>0.16372694748386615</v>
      </c>
      <c r="K27" s="167">
        <f>D27*'Table 2'!N60</f>
        <v>93.44365332464703</v>
      </c>
      <c r="L27" s="76" t="s">
        <v>192</v>
      </c>
      <c r="M27" s="167">
        <f>F27*'Table 2'!N60</f>
        <v>0.43858111020468066</v>
      </c>
      <c r="N27" s="72">
        <f t="shared" si="16"/>
        <v>0.11407982299154762</v>
      </c>
      <c r="O27" s="175">
        <f>AVERAGE(K26:K27)</f>
        <v>83.875186854861454</v>
      </c>
      <c r="P27" s="175">
        <f>STDEV(K26:K27)</f>
        <v>13.531855052682907</v>
      </c>
      <c r="Q27" s="72">
        <f t="shared" si="17"/>
        <v>0.16133323286776788</v>
      </c>
      <c r="R27" s="110">
        <f t="shared" si="18"/>
        <v>0.93443653324647036</v>
      </c>
      <c r="S27" s="99" t="s">
        <v>192</v>
      </c>
      <c r="T27" s="106">
        <f t="shared" si="19"/>
        <v>4.3858111020468066E-3</v>
      </c>
    </row>
    <row r="28" spans="1:20" x14ac:dyDescent="0.2">
      <c r="A28" s="51" t="s">
        <v>195</v>
      </c>
      <c r="B28" s="61"/>
      <c r="C28" s="61" t="s">
        <v>62</v>
      </c>
      <c r="D28" s="121">
        <v>0.19653808189422517</v>
      </c>
      <c r="E28" s="100" t="s">
        <v>192</v>
      </c>
      <c r="F28" s="121">
        <v>3.1457803163878789E-3</v>
      </c>
      <c r="G28" s="73">
        <f t="shared" si="15"/>
        <v>7.3216284937574677E-2</v>
      </c>
      <c r="H28" s="79">
        <f>AVERAGE(D28:D29)</f>
        <v>0.18312998475014486</v>
      </c>
      <c r="I28" s="73">
        <f>STDEV(D28:D29)</f>
        <v>1.8961912826774337E-2</v>
      </c>
      <c r="J28" s="73">
        <f t="shared" si="14"/>
        <v>0.10354346314529106</v>
      </c>
      <c r="K28" s="166">
        <f>D28*'Table 2'!N70</f>
        <v>69.181404826767263</v>
      </c>
      <c r="L28" s="75" t="s">
        <v>192</v>
      </c>
      <c r="M28" s="166">
        <f>F28*'Table 2'!N70</f>
        <v>1.1073146713685333</v>
      </c>
      <c r="N28" s="73">
        <f t="shared" si="16"/>
        <v>5.6525870651294531E-2</v>
      </c>
      <c r="O28" s="173">
        <f>AVERAGE(K28:K29)</f>
        <v>65.480085957687379</v>
      </c>
      <c r="P28" s="173">
        <f>STDEV(K28:K29)</f>
        <v>5.2344553433202181</v>
      </c>
      <c r="Q28" s="73">
        <f t="shared" si="17"/>
        <v>7.9939652900008012E-2</v>
      </c>
      <c r="R28" s="109">
        <f t="shared" si="18"/>
        <v>0.69181404826767268</v>
      </c>
      <c r="S28" s="98" t="s">
        <v>192</v>
      </c>
      <c r="T28" s="108">
        <f t="shared" si="19"/>
        <v>1.1073146713685334E-2</v>
      </c>
    </row>
    <row r="29" spans="1:20" ht="17" thickBot="1" x14ac:dyDescent="0.25">
      <c r="A29" s="70" t="s">
        <v>196</v>
      </c>
      <c r="B29" s="6"/>
      <c r="C29" s="6" t="s">
        <v>62</v>
      </c>
      <c r="D29" s="122">
        <v>0.16972188760606455</v>
      </c>
      <c r="E29" s="102" t="s">
        <v>192</v>
      </c>
      <c r="F29" s="122">
        <v>4.457213558018866E-2</v>
      </c>
      <c r="G29" s="71">
        <f t="shared" si="15"/>
        <v>-7.3216284937574677E-2</v>
      </c>
      <c r="H29" s="78">
        <f>AVERAGE(D28:D29)</f>
        <v>0.18312998475014486</v>
      </c>
      <c r="I29" s="72">
        <f>STDEV(D28:D29)</f>
        <v>1.8961912826774337E-2</v>
      </c>
      <c r="J29" s="72">
        <f t="shared" si="14"/>
        <v>0.10354346314529106</v>
      </c>
      <c r="K29" s="167">
        <f>D29*'Table 2'!N71</f>
        <v>61.778767088607495</v>
      </c>
      <c r="L29" s="76" t="s">
        <v>192</v>
      </c>
      <c r="M29" s="167">
        <f>F29*'Table 2'!N71</f>
        <v>16.224257351188673</v>
      </c>
      <c r="N29" s="72">
        <f t="shared" si="16"/>
        <v>-5.6525870651294531E-2</v>
      </c>
      <c r="O29" s="175">
        <f>AVERAGE(K28:K29)</f>
        <v>65.480085957687379</v>
      </c>
      <c r="P29" s="175">
        <f>STDEV(K28:K29)</f>
        <v>5.2344553433202181</v>
      </c>
      <c r="Q29" s="72">
        <f t="shared" si="17"/>
        <v>7.9939652900008012E-2</v>
      </c>
      <c r="R29" s="110">
        <f t="shared" si="18"/>
        <v>0.617787670886075</v>
      </c>
      <c r="S29" s="99" t="s">
        <v>192</v>
      </c>
      <c r="T29" s="106">
        <f t="shared" si="19"/>
        <v>0.16224257351188673</v>
      </c>
    </row>
    <row r="30" spans="1:20" x14ac:dyDescent="0.2">
      <c r="A30" s="51" t="s">
        <v>197</v>
      </c>
      <c r="B30" s="66" t="s">
        <v>177</v>
      </c>
      <c r="C30" s="61" t="s">
        <v>83</v>
      </c>
      <c r="D30" s="121">
        <v>0.43380737283764959</v>
      </c>
      <c r="E30" s="100"/>
      <c r="F30" s="121">
        <v>2.6100400820206027E-2</v>
      </c>
      <c r="G30" s="73">
        <f t="shared" si="15"/>
        <v>9.4242117119269928E-2</v>
      </c>
      <c r="H30" s="73">
        <f>AVERAGE(D30:D31)</f>
        <v>0.39644550876884732</v>
      </c>
      <c r="I30" s="73">
        <f>STDEV(D30:D31)</f>
        <v>5.2837654881640155E-2</v>
      </c>
      <c r="J30" s="73">
        <f>I30/H30</f>
        <v>0.13327848017682509</v>
      </c>
      <c r="K30" s="166">
        <f>D30*'Table 2'!N92</f>
        <v>107.58422846373709</v>
      </c>
      <c r="L30" s="75" t="s">
        <v>192</v>
      </c>
      <c r="M30" s="166">
        <f>F30*'Table 2'!N92</f>
        <v>6.4728994034110947</v>
      </c>
      <c r="N30" s="73">
        <f t="shared" si="16"/>
        <v>0.15099221243749364</v>
      </c>
      <c r="O30" s="173">
        <f>AVERAGE(K30:K31)</f>
        <v>93.470856971223526</v>
      </c>
      <c r="P30" s="173">
        <f>STDEV(K30:K31)</f>
        <v>19.959321375522538</v>
      </c>
      <c r="Q30" s="73">
        <f t="shared" si="17"/>
        <v>0.2135352346418235</v>
      </c>
      <c r="R30" s="109">
        <f t="shared" si="18"/>
        <v>1.075842284637371</v>
      </c>
      <c r="S30" s="98" t="s">
        <v>192</v>
      </c>
      <c r="T30" s="108">
        <f t="shared" si="19"/>
        <v>6.4728994034110948E-2</v>
      </c>
    </row>
    <row r="31" spans="1:20" ht="17" thickBot="1" x14ac:dyDescent="0.25">
      <c r="A31" s="70" t="s">
        <v>198</v>
      </c>
      <c r="B31" s="8" t="s">
        <v>177</v>
      </c>
      <c r="C31" s="6" t="s">
        <v>83</v>
      </c>
      <c r="D31" s="122">
        <v>0.35908364470004511</v>
      </c>
      <c r="E31" s="102" t="s">
        <v>192</v>
      </c>
      <c r="F31" s="122">
        <v>2.8889442619544854E-2</v>
      </c>
      <c r="G31" s="71">
        <f t="shared" si="15"/>
        <v>-9.4242117119269789E-2</v>
      </c>
      <c r="H31" s="72">
        <f>AVERAGE(D30:D31)</f>
        <v>0.39644550876884732</v>
      </c>
      <c r="I31" s="72">
        <f>STDEV(D30:D31)</f>
        <v>5.2837654881640155E-2</v>
      </c>
      <c r="J31" s="72">
        <f>I31/H31</f>
        <v>0.13327848017682509</v>
      </c>
      <c r="K31" s="167">
        <f>D31*'Table 2'!N94</f>
        <v>79.357485478709975</v>
      </c>
      <c r="L31" s="76" t="s">
        <v>192</v>
      </c>
      <c r="M31" s="167">
        <f>F31*'Table 2'!N94</f>
        <v>6.3845668189194127</v>
      </c>
      <c r="N31" s="72">
        <f t="shared" si="16"/>
        <v>-0.15099221243749347</v>
      </c>
      <c r="O31" s="175">
        <f>AVERAGE(K30:K31)</f>
        <v>93.470856971223526</v>
      </c>
      <c r="P31" s="175">
        <f>STDEV(K30:K31)</f>
        <v>19.959321375522538</v>
      </c>
      <c r="Q31" s="72">
        <f t="shared" si="17"/>
        <v>0.2135352346418235</v>
      </c>
      <c r="R31" s="110">
        <f t="shared" si="18"/>
        <v>0.79357485478709977</v>
      </c>
      <c r="S31" s="99" t="s">
        <v>192</v>
      </c>
      <c r="T31" s="106">
        <f t="shared" si="19"/>
        <v>6.3845668189194127E-2</v>
      </c>
    </row>
    <row r="32" spans="1:20" x14ac:dyDescent="0.2">
      <c r="A32" s="51" t="s">
        <v>197</v>
      </c>
      <c r="B32" s="66" t="s">
        <v>178</v>
      </c>
      <c r="C32" s="61" t="s">
        <v>83</v>
      </c>
      <c r="D32" s="121">
        <v>0.37925738904134254</v>
      </c>
      <c r="E32" s="100" t="s">
        <v>192</v>
      </c>
      <c r="F32" s="121">
        <v>4.3512028778091939E-2</v>
      </c>
      <c r="G32" s="73">
        <f t="shared" si="15"/>
        <v>4.2938608988834087E-2</v>
      </c>
      <c r="H32" s="79">
        <f>AVERAGE(D32:D33)</f>
        <v>0.36364306179924244</v>
      </c>
      <c r="I32" s="73">
        <f>STDEV(D32:D33)</f>
        <v>2.2081993353109647E-2</v>
      </c>
      <c r="J32" s="73">
        <f>I32/H32</f>
        <v>6.0724363181444453E-2</v>
      </c>
      <c r="K32" s="166">
        <f>D32*'Table 2'!N97</f>
        <v>86.849942090467437</v>
      </c>
      <c r="L32" s="75" t="s">
        <v>192</v>
      </c>
      <c r="M32" s="166">
        <f>F32*'Table 2'!N97</f>
        <v>9.9642545901830548</v>
      </c>
      <c r="N32" s="73">
        <f t="shared" si="16"/>
        <v>6.5197548898227542E-2</v>
      </c>
      <c r="O32" s="173">
        <f>AVERAGE(K32:K33)</f>
        <v>81.534117479240805</v>
      </c>
      <c r="P32" s="173">
        <f>STDEV(K32:K33)</f>
        <v>7.5177112603933871</v>
      </c>
      <c r="Q32" s="73">
        <f t="shared" si="17"/>
        <v>9.2203257885356424E-2</v>
      </c>
      <c r="R32" s="109">
        <f t="shared" si="18"/>
        <v>0.86849942090467436</v>
      </c>
      <c r="S32" s="98" t="s">
        <v>192</v>
      </c>
      <c r="T32" s="108">
        <f t="shared" si="19"/>
        <v>9.9642545901830554E-2</v>
      </c>
    </row>
    <row r="33" spans="1:20" ht="17" thickBot="1" x14ac:dyDescent="0.25">
      <c r="A33" s="70" t="s">
        <v>199</v>
      </c>
      <c r="B33" s="8" t="s">
        <v>178</v>
      </c>
      <c r="C33" s="6" t="s">
        <v>83</v>
      </c>
      <c r="D33" s="122">
        <v>0.34802873455714234</v>
      </c>
      <c r="E33" s="102" t="s">
        <v>192</v>
      </c>
      <c r="F33" s="122">
        <v>2.3608094023184627E-2</v>
      </c>
      <c r="G33" s="72">
        <f t="shared" si="15"/>
        <v>-4.2938608988834087E-2</v>
      </c>
      <c r="H33" s="78">
        <f>AVERAGE(D32:D33)</f>
        <v>0.36364306179924244</v>
      </c>
      <c r="I33" s="72">
        <f>STDEV(D32:D33)</f>
        <v>2.2081993353109647E-2</v>
      </c>
      <c r="J33" s="72">
        <f>I33/H33</f>
        <v>6.0724363181444453E-2</v>
      </c>
      <c r="K33" s="167">
        <f>D33*'Table 2'!N100</f>
        <v>76.218292868014174</v>
      </c>
      <c r="L33" s="76" t="s">
        <v>192</v>
      </c>
      <c r="M33" s="167">
        <f>F33*'Table 2'!N100</f>
        <v>5.1701725910774332</v>
      </c>
      <c r="N33" s="72">
        <f t="shared" si="16"/>
        <v>-6.5197548898227542E-2</v>
      </c>
      <c r="O33" s="175">
        <f>AVERAGE(K32:K33)</f>
        <v>81.534117479240805</v>
      </c>
      <c r="P33" s="175">
        <f>STDEV(K32:K33)</f>
        <v>7.5177112603933871</v>
      </c>
      <c r="Q33" s="72">
        <f t="shared" si="17"/>
        <v>9.2203257885356424E-2</v>
      </c>
      <c r="R33" s="110">
        <f t="shared" si="18"/>
        <v>0.7621829286801417</v>
      </c>
      <c r="S33" s="99" t="s">
        <v>192</v>
      </c>
      <c r="T33" s="106">
        <f t="shared" si="19"/>
        <v>5.1701725910774335E-2</v>
      </c>
    </row>
    <row r="34" spans="1:20" x14ac:dyDescent="0.2">
      <c r="A34" s="51" t="s">
        <v>200</v>
      </c>
      <c r="B34" s="61"/>
      <c r="C34" s="61" t="s">
        <v>23</v>
      </c>
      <c r="D34" s="121">
        <v>0.59165752748302802</v>
      </c>
      <c r="E34" s="100" t="s">
        <v>192</v>
      </c>
      <c r="F34" s="113">
        <v>7.3820812313268355E-2</v>
      </c>
      <c r="G34" s="73">
        <f t="shared" si="15"/>
        <v>0.17977126073330921</v>
      </c>
      <c r="H34" s="79">
        <f>AVERAGE(D34:D35)</f>
        <v>0.50150189886408325</v>
      </c>
      <c r="I34" s="73">
        <f>STDEV(D34:D35)</f>
        <v>0.12749931271718334</v>
      </c>
      <c r="J34" s="73">
        <f>I34/H34</f>
        <v>0.2542349550539551</v>
      </c>
      <c r="K34" s="166">
        <f>D34*'Table 2'!N165</f>
        <v>99.990122144631741</v>
      </c>
      <c r="L34" s="75" t="s">
        <v>192</v>
      </c>
      <c r="M34" s="166">
        <f>F34*'Table 2'!N165</f>
        <v>12.475717280942352</v>
      </c>
      <c r="N34" s="73">
        <f t="shared" si="16"/>
        <v>0.20611326930325288</v>
      </c>
      <c r="O34" s="173">
        <f>AVERAGE(K34:K35)</f>
        <v>82.902762691926938</v>
      </c>
      <c r="P34" s="173">
        <f>STDEV(K34:K35)</f>
        <v>24.165175483159292</v>
      </c>
      <c r="Q34" s="73">
        <f t="shared" si="17"/>
        <v>0.29148818083371897</v>
      </c>
      <c r="R34" s="109">
        <f t="shared" si="18"/>
        <v>0.99990122144631743</v>
      </c>
      <c r="S34" s="98" t="s">
        <v>192</v>
      </c>
      <c r="T34" s="108">
        <f t="shared" si="19"/>
        <v>0.12475717280942351</v>
      </c>
    </row>
    <row r="35" spans="1:20" ht="17" thickBot="1" x14ac:dyDescent="0.25">
      <c r="A35" s="70" t="s">
        <v>201</v>
      </c>
      <c r="B35" s="6"/>
      <c r="C35" s="6" t="s">
        <v>23</v>
      </c>
      <c r="D35" s="122">
        <v>0.41134627024513848</v>
      </c>
      <c r="E35" s="102" t="s">
        <v>192</v>
      </c>
      <c r="F35" s="117">
        <v>4.7060648621731156E-2</v>
      </c>
      <c r="G35" s="72">
        <f t="shared" ref="G35:G43" si="20">(D35-H35)/H35</f>
        <v>-0.17977126073330921</v>
      </c>
      <c r="H35" s="78">
        <f>AVERAGE(D34:D35)</f>
        <v>0.50150189886408325</v>
      </c>
      <c r="I35" s="72">
        <f>STDEV(D34:D35)</f>
        <v>0.12749931271718334</v>
      </c>
      <c r="J35" s="71">
        <f t="shared" ref="J35:J42" si="21">I35/H35</f>
        <v>0.2542349550539551</v>
      </c>
      <c r="K35" s="167">
        <f>D35*'Table 2'!N166</f>
        <v>65.81540323922215</v>
      </c>
      <c r="L35" s="76" t="s">
        <v>192</v>
      </c>
      <c r="M35" s="167">
        <f>F35*'Table 2'!N166</f>
        <v>7.5297037794769848</v>
      </c>
      <c r="N35" s="72">
        <f t="shared" ref="N35:N43" si="22">(K35-O35)/O35</f>
        <v>-0.20611326930325272</v>
      </c>
      <c r="O35" s="175">
        <f>AVERAGE(K34:K35)</f>
        <v>82.902762691926938</v>
      </c>
      <c r="P35" s="175">
        <f>STDEV(K34:K35)</f>
        <v>24.165175483159292</v>
      </c>
      <c r="Q35" s="72">
        <f t="shared" ref="Q35:Q43" si="23">P35/O35</f>
        <v>0.29148818083371897</v>
      </c>
      <c r="R35" s="110">
        <f t="shared" ref="R35:R43" si="24">K35/100</f>
        <v>0.65815403239222148</v>
      </c>
      <c r="S35" s="99" t="s">
        <v>192</v>
      </c>
      <c r="T35" s="106">
        <f t="shared" ref="T35:T43" si="25">M35/100</f>
        <v>7.5297037794769844E-2</v>
      </c>
    </row>
    <row r="36" spans="1:20" x14ac:dyDescent="0.2">
      <c r="A36" s="51" t="s">
        <v>202</v>
      </c>
      <c r="B36" s="66" t="s">
        <v>177</v>
      </c>
      <c r="C36" s="61" t="s">
        <v>23</v>
      </c>
      <c r="D36" s="121">
        <v>0.67577690302862736</v>
      </c>
      <c r="E36" s="100" t="s">
        <v>192</v>
      </c>
      <c r="F36" s="113">
        <v>2.3864550778663032E-3</v>
      </c>
      <c r="G36" s="73">
        <f t="shared" si="20"/>
        <v>-2.516123509774279E-2</v>
      </c>
      <c r="H36" s="79">
        <f>AVERAGE(D36:D37)</f>
        <v>0.69321915311439686</v>
      </c>
      <c r="I36" s="73">
        <f>STDEV(D36:D37)</f>
        <v>2.46670666295985E-2</v>
      </c>
      <c r="J36" s="73">
        <f t="shared" si="21"/>
        <v>3.5583359921285779E-2</v>
      </c>
      <c r="K36" s="166">
        <f>D36*'Table 2'!N169</f>
        <v>111.50318899972352</v>
      </c>
      <c r="L36" s="75" t="s">
        <v>192</v>
      </c>
      <c r="M36" s="166">
        <f>F36*'Table 2'!N169</f>
        <v>0.39376508784794001</v>
      </c>
      <c r="N36" s="73">
        <f t="shared" si="22"/>
        <v>-1.2895277565355882E-2</v>
      </c>
      <c r="O36" s="173">
        <f>AVERAGE(K36:K37)</f>
        <v>112.95983745747515</v>
      </c>
      <c r="P36" s="173">
        <f>STDEV(K36:K37)</f>
        <v>2.0600120045622123</v>
      </c>
      <c r="Q36" s="73">
        <f t="shared" si="23"/>
        <v>1.8236676423491884E-2</v>
      </c>
      <c r="R36" s="109">
        <f t="shared" si="24"/>
        <v>1.1150318899972351</v>
      </c>
      <c r="S36" s="98" t="s">
        <v>192</v>
      </c>
      <c r="T36" s="108">
        <f t="shared" si="25"/>
        <v>3.9376508784794003E-3</v>
      </c>
    </row>
    <row r="37" spans="1:20" ht="17" thickBot="1" x14ac:dyDescent="0.25">
      <c r="A37" s="70" t="s">
        <v>203</v>
      </c>
      <c r="B37" s="8" t="s">
        <v>177</v>
      </c>
      <c r="C37" s="6" t="s">
        <v>23</v>
      </c>
      <c r="D37" s="122">
        <v>0.71066140320016635</v>
      </c>
      <c r="E37" s="102" t="s">
        <v>192</v>
      </c>
      <c r="F37" s="117">
        <v>7.4283839016322647E-3</v>
      </c>
      <c r="G37" s="72">
        <f t="shared" si="20"/>
        <v>2.516123509774279E-2</v>
      </c>
      <c r="H37" s="78">
        <f>AVERAGE(D36:D37)</f>
        <v>0.69321915311439686</v>
      </c>
      <c r="I37" s="72">
        <f>STDEV(D36:D37)</f>
        <v>2.46670666295985E-2</v>
      </c>
      <c r="J37" s="71">
        <f t="shared" si="21"/>
        <v>3.5583359921285779E-2</v>
      </c>
      <c r="K37" s="167">
        <f>D37*'Table 2'!N170</f>
        <v>114.41648591522679</v>
      </c>
      <c r="L37" s="76" t="s">
        <v>192</v>
      </c>
      <c r="M37" s="167">
        <f>F37*'Table 2'!N170</f>
        <v>1.1959698081627945</v>
      </c>
      <c r="N37" s="72">
        <f t="shared" si="22"/>
        <v>1.2895277565356009E-2</v>
      </c>
      <c r="O37" s="175">
        <f>AVERAGE(K36:K37)</f>
        <v>112.95983745747515</v>
      </c>
      <c r="P37" s="175">
        <f>STDEV(K36:K37)</f>
        <v>2.0600120045622123</v>
      </c>
      <c r="Q37" s="72">
        <f t="shared" si="23"/>
        <v>1.8236676423491884E-2</v>
      </c>
      <c r="R37" s="110">
        <f t="shared" si="24"/>
        <v>1.144164859152268</v>
      </c>
      <c r="S37" s="99" t="s">
        <v>192</v>
      </c>
      <c r="T37" s="106">
        <f t="shared" si="25"/>
        <v>1.1959698081627945E-2</v>
      </c>
    </row>
    <row r="38" spans="1:20" x14ac:dyDescent="0.2">
      <c r="A38" s="51" t="s">
        <v>204</v>
      </c>
      <c r="B38" s="66" t="s">
        <v>178</v>
      </c>
      <c r="C38" s="61" t="s">
        <v>23</v>
      </c>
      <c r="D38" s="121">
        <v>0.700803786458712</v>
      </c>
      <c r="E38" s="100" t="s">
        <v>192</v>
      </c>
      <c r="F38" s="121">
        <v>2.4015727980487827E-3</v>
      </c>
      <c r="G38" s="73">
        <f t="shared" si="20"/>
        <v>2.1643320067156777E-2</v>
      </c>
      <c r="H38" s="79">
        <f>AVERAGE(D38:D39)</f>
        <v>0.68595739109089982</v>
      </c>
      <c r="I38" s="73">
        <f>STDEV(D38:D39)</f>
        <v>2.0995973681513083E-2</v>
      </c>
      <c r="J38" s="73">
        <f t="shared" si="21"/>
        <v>3.0608276773754883E-2</v>
      </c>
      <c r="K38" s="166">
        <f>D38*'Table 2'!N174</f>
        <v>109.32539068755906</v>
      </c>
      <c r="L38" s="75" t="s">
        <v>192</v>
      </c>
      <c r="M38" s="166">
        <f>F38*'Table 2'!N174</f>
        <v>0.37464535649561009</v>
      </c>
      <c r="N38" s="73">
        <f t="shared" si="22"/>
        <v>2.1643320067156659E-2</v>
      </c>
      <c r="O38" s="173">
        <f>AVERAGE(K38:K39)</f>
        <v>107.00935301018038</v>
      </c>
      <c r="P38" s="173">
        <f>STDEV(K38:K39)</f>
        <v>3.275371894316033</v>
      </c>
      <c r="Q38" s="73">
        <f t="shared" si="23"/>
        <v>3.0608276773754807E-2</v>
      </c>
      <c r="R38" s="109">
        <f t="shared" si="24"/>
        <v>1.0932539068755907</v>
      </c>
      <c r="S38" s="100" t="s">
        <v>192</v>
      </c>
      <c r="T38" s="108">
        <f t="shared" si="25"/>
        <v>3.7464535649561008E-3</v>
      </c>
    </row>
    <row r="39" spans="1:20" ht="17" thickBot="1" x14ac:dyDescent="0.25">
      <c r="A39" s="87" t="s">
        <v>203</v>
      </c>
      <c r="B39" s="88" t="s">
        <v>178</v>
      </c>
      <c r="C39" s="3" t="s">
        <v>23</v>
      </c>
      <c r="D39" s="123">
        <v>0.67111099572308763</v>
      </c>
      <c r="E39" s="101" t="s">
        <v>192</v>
      </c>
      <c r="F39" s="123">
        <v>6.8594661042097257E-2</v>
      </c>
      <c r="G39" s="71">
        <f t="shared" si="20"/>
        <v>-2.1643320067156777E-2</v>
      </c>
      <c r="H39" s="77">
        <f>AVERAGE(D38:D39)</f>
        <v>0.68595739109089982</v>
      </c>
      <c r="I39" s="71">
        <f>STDEV(D38:D39)</f>
        <v>2.0995973681513083E-2</v>
      </c>
      <c r="J39" s="71">
        <f t="shared" si="21"/>
        <v>3.0608276773754883E-2</v>
      </c>
      <c r="K39" s="168">
        <f>D39*'Table 2'!N175</f>
        <v>104.69331533280167</v>
      </c>
      <c r="L39" s="76" t="s">
        <v>192</v>
      </c>
      <c r="M39" s="168">
        <f>F39*'Table 2'!N175</f>
        <v>10.700767122567171</v>
      </c>
      <c r="N39" s="71">
        <f t="shared" si="22"/>
        <v>-2.1643320067156795E-2</v>
      </c>
      <c r="O39" s="174">
        <f>AVERAGE(K38:K39)</f>
        <v>107.00935301018038</v>
      </c>
      <c r="P39" s="174">
        <f>STDEV(K38:K39)</f>
        <v>3.275371894316033</v>
      </c>
      <c r="Q39" s="71">
        <f t="shared" si="23"/>
        <v>3.0608276773754807E-2</v>
      </c>
      <c r="R39" s="111">
        <f t="shared" si="24"/>
        <v>1.0469331533280168</v>
      </c>
      <c r="S39" s="101" t="s">
        <v>192</v>
      </c>
      <c r="T39" s="104">
        <f t="shared" si="25"/>
        <v>0.10700767122567172</v>
      </c>
    </row>
    <row r="40" spans="1:20" x14ac:dyDescent="0.2">
      <c r="A40" s="51" t="s">
        <v>205</v>
      </c>
      <c r="B40" s="66" t="s">
        <v>177</v>
      </c>
      <c r="C40" s="61" t="s">
        <v>23</v>
      </c>
      <c r="D40" s="121">
        <v>0.23487088401044853</v>
      </c>
      <c r="E40" s="100" t="s">
        <v>192</v>
      </c>
      <c r="F40" s="121">
        <v>2.4738254226719641E-2</v>
      </c>
      <c r="G40" s="73">
        <f t="shared" si="20"/>
        <v>6.4904733919652E-2</v>
      </c>
      <c r="H40" s="79">
        <f>AVERAGE(D40:D41)</f>
        <v>0.22055577041708385</v>
      </c>
      <c r="I40" s="73">
        <f>STDEV(D40:D41)</f>
        <v>2.0244627790647802E-2</v>
      </c>
      <c r="J40" s="73">
        <f t="shared" si="21"/>
        <v>9.1789154971388995E-2</v>
      </c>
      <c r="K40" s="166">
        <f>D40*'Table 2'!N179</f>
        <v>64.589493102873348</v>
      </c>
      <c r="L40" s="75" t="s">
        <v>192</v>
      </c>
      <c r="M40" s="166">
        <f>F40*'Table 2'!N179</f>
        <v>6.8030199123479012</v>
      </c>
      <c r="N40" s="73">
        <f t="shared" si="22"/>
        <v>3.3283050990487083E-2</v>
      </c>
      <c r="O40" s="173">
        <f>AVERAGE(K40:K41)</f>
        <v>62.509002776111529</v>
      </c>
      <c r="P40" s="173">
        <f>STDEV(K40:K41)</f>
        <v>2.9422576364925961</v>
      </c>
      <c r="Q40" s="73">
        <f t="shared" si="23"/>
        <v>4.7069342107902104E-2</v>
      </c>
      <c r="R40" s="109">
        <f t="shared" si="24"/>
        <v>0.64589493102873352</v>
      </c>
      <c r="S40" s="100" t="s">
        <v>192</v>
      </c>
      <c r="T40" s="108">
        <f t="shared" si="25"/>
        <v>6.8030199123479018E-2</v>
      </c>
    </row>
    <row r="41" spans="1:20" ht="17" thickBot="1" x14ac:dyDescent="0.25">
      <c r="A41" s="70" t="s">
        <v>206</v>
      </c>
      <c r="B41" s="89" t="s">
        <v>177</v>
      </c>
      <c r="C41" s="6" t="s">
        <v>23</v>
      </c>
      <c r="D41" s="122">
        <v>0.20624065682371914</v>
      </c>
      <c r="E41" s="102" t="s">
        <v>192</v>
      </c>
      <c r="F41" s="122">
        <v>3.8435325941145217E-2</v>
      </c>
      <c r="G41" s="72">
        <f t="shared" si="20"/>
        <v>-6.4904733919652124E-2</v>
      </c>
      <c r="H41" s="78">
        <f>AVERAGE(D40:D41)</f>
        <v>0.22055577041708385</v>
      </c>
      <c r="I41" s="72">
        <f>STDEV(D40:D41)</f>
        <v>2.0244627790647802E-2</v>
      </c>
      <c r="J41" s="71">
        <f t="shared" si="21"/>
        <v>9.1789154971388995E-2</v>
      </c>
      <c r="K41" s="167">
        <f>D41*'Table 2'!N180</f>
        <v>60.428512449349711</v>
      </c>
      <c r="L41" s="76" t="s">
        <v>192</v>
      </c>
      <c r="M41" s="167">
        <f>F41*'Table 2'!N180</f>
        <v>11.261550500755549</v>
      </c>
      <c r="N41" s="72">
        <f t="shared" si="22"/>
        <v>-3.3283050990487083E-2</v>
      </c>
      <c r="O41" s="175">
        <f>AVERAGE(K40:K41)</f>
        <v>62.509002776111529</v>
      </c>
      <c r="P41" s="175">
        <f>STDEV(K40:K41)</f>
        <v>2.9422576364925961</v>
      </c>
      <c r="Q41" s="72">
        <f t="shared" si="23"/>
        <v>4.7069342107902104E-2</v>
      </c>
      <c r="R41" s="110">
        <f t="shared" si="24"/>
        <v>0.60428512449349714</v>
      </c>
      <c r="S41" s="102" t="s">
        <v>192</v>
      </c>
      <c r="T41" s="106">
        <f t="shared" si="25"/>
        <v>0.11261550500755549</v>
      </c>
    </row>
    <row r="42" spans="1:20" x14ac:dyDescent="0.2">
      <c r="A42" s="80" t="s">
        <v>207</v>
      </c>
      <c r="B42" s="90" t="s">
        <v>178</v>
      </c>
      <c r="C42" s="3" t="s">
        <v>23</v>
      </c>
      <c r="D42" s="123">
        <v>0.20758837017920706</v>
      </c>
      <c r="E42" s="101" t="s">
        <v>192</v>
      </c>
      <c r="F42" s="123">
        <v>2.3560354348785557E-3</v>
      </c>
      <c r="G42" s="71">
        <f t="shared" si="20"/>
        <v>2.8838748205229577E-2</v>
      </c>
      <c r="H42" s="77">
        <f>AVERAGE(D42:D43)</f>
        <v>0.20176958784001589</v>
      </c>
      <c r="I42" s="71">
        <f>STDEV(D42:D43)</f>
        <v>8.2290009005811949E-3</v>
      </c>
      <c r="J42" s="73">
        <f t="shared" si="21"/>
        <v>4.0784148833698422E-2</v>
      </c>
      <c r="K42" s="168">
        <f>D42*'Table 2'!N182</f>
        <v>60.61580409232846</v>
      </c>
      <c r="L42" s="75" t="s">
        <v>192</v>
      </c>
      <c r="M42" s="168">
        <f>F42*'Table 2'!N182</f>
        <v>0.68796234698453829</v>
      </c>
      <c r="N42" s="71">
        <f t="shared" si="22"/>
        <v>5.1571962704337351E-2</v>
      </c>
      <c r="O42" s="174">
        <f>AVERAGE(K42:K43)</f>
        <v>57.64303941352928</v>
      </c>
      <c r="P42" s="174">
        <f>STDEV(K42:K43)</f>
        <v>4.2041241265014984</v>
      </c>
      <c r="Q42" s="71">
        <f t="shared" si="23"/>
        <v>7.2933769094673334E-2</v>
      </c>
      <c r="R42" s="111">
        <f t="shared" si="24"/>
        <v>0.60615804092328462</v>
      </c>
      <c r="S42" s="101" t="s">
        <v>192</v>
      </c>
      <c r="T42" s="104">
        <f t="shared" si="25"/>
        <v>6.8796234698453827E-3</v>
      </c>
    </row>
    <row r="43" spans="1:20" ht="17" thickBot="1" x14ac:dyDescent="0.25">
      <c r="A43" s="70" t="s">
        <v>205</v>
      </c>
      <c r="B43" s="89" t="s">
        <v>178</v>
      </c>
      <c r="C43" s="6" t="s">
        <v>23</v>
      </c>
      <c r="D43" s="122">
        <v>0.19595080550082472</v>
      </c>
      <c r="E43" s="102" t="s">
        <v>192</v>
      </c>
      <c r="F43" s="122">
        <v>2.265728694475911E-2</v>
      </c>
      <c r="G43" s="72">
        <f t="shared" si="20"/>
        <v>-2.8838748205229577E-2</v>
      </c>
      <c r="H43" s="78">
        <f>AVERAGE(D42:D43)</f>
        <v>0.20176958784001589</v>
      </c>
      <c r="I43" s="72">
        <f>STDEV(D42:D43)</f>
        <v>8.2290009005811949E-3</v>
      </c>
      <c r="J43" s="72">
        <f>I43/H43</f>
        <v>4.0784148833698422E-2</v>
      </c>
      <c r="K43" s="167">
        <f>D43*'Table 2'!N184</f>
        <v>54.6702747347301</v>
      </c>
      <c r="L43" s="76" t="s">
        <v>192</v>
      </c>
      <c r="M43" s="167">
        <f>F43*'Table 2'!N184</f>
        <v>6.3213830575877914</v>
      </c>
      <c r="N43" s="72">
        <f t="shared" si="22"/>
        <v>-5.1571962704337351E-2</v>
      </c>
      <c r="O43" s="175">
        <f>AVERAGE(K42:K43)</f>
        <v>57.64303941352928</v>
      </c>
      <c r="P43" s="175">
        <f>STDEV(K42:K43)</f>
        <v>4.2041241265014984</v>
      </c>
      <c r="Q43" s="72">
        <f t="shared" si="23"/>
        <v>7.2933769094673334E-2</v>
      </c>
      <c r="R43" s="110">
        <f t="shared" si="24"/>
        <v>0.54670274734730095</v>
      </c>
      <c r="S43" s="102" t="s">
        <v>192</v>
      </c>
      <c r="T43" s="106">
        <f t="shared" si="25"/>
        <v>6.3213830575877913E-2</v>
      </c>
    </row>
  </sheetData>
  <mergeCells count="3">
    <mergeCell ref="D1:F1"/>
    <mergeCell ref="K1:M1"/>
    <mergeCell ref="R1:T1"/>
  </mergeCells>
  <phoneticPr fontId="6" type="noConversion"/>
  <pageMargins left="0.7" right="0.7" top="0.75" bottom="0.75" header="0.3" footer="0.3"/>
  <ignoredErrors>
    <ignoredError sqref="H2:H3 H4 I2:I11 H5:H11 H12 I12 H32:I32 H42:I43" formulaRange="1"/>
    <ignoredError sqref="H13:H23 I15:I23 I13:I14 H24:I29 H33:I41" formula="1" formulaRange="1"/>
    <ignoredError sqref="O13:Q23 O24:P29 O34:P41 O33:P33 O30:P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AB5D-5E2A-664F-AFAE-86BE6CE2775E}">
  <dimension ref="A1:T3928"/>
  <sheetViews>
    <sheetView topLeftCell="A240" workbookViewId="0">
      <selection activeCell="A57" sqref="A57"/>
    </sheetView>
  </sheetViews>
  <sheetFormatPr baseColWidth="10" defaultRowHeight="16" x14ac:dyDescent="0.2"/>
  <cols>
    <col min="4" max="4" width="10.83203125" style="127"/>
    <col min="5" max="5" width="3.5" customWidth="1"/>
    <col min="6" max="6" width="10.83203125" style="127"/>
    <col min="11" max="11" width="10.83203125" style="144"/>
    <col min="12" max="12" width="3.5" customWidth="1"/>
    <col min="13" max="13" width="10.83203125" style="144"/>
    <col min="18" max="18" width="10.83203125" style="127"/>
    <col min="19" max="19" width="3.5" customWidth="1"/>
    <col min="20" max="20" width="10.83203125" style="127"/>
  </cols>
  <sheetData>
    <row r="1" spans="1:20" ht="17" thickBot="1" x14ac:dyDescent="0.25">
      <c r="A1" s="57" t="s">
        <v>0</v>
      </c>
      <c r="B1" s="58" t="s">
        <v>180</v>
      </c>
      <c r="C1" s="58" t="s">
        <v>167</v>
      </c>
      <c r="D1" s="186" t="s">
        <v>181</v>
      </c>
      <c r="E1" s="187"/>
      <c r="F1" s="187"/>
      <c r="G1" s="128" t="s">
        <v>169</v>
      </c>
      <c r="H1" s="125" t="s">
        <v>170</v>
      </c>
      <c r="I1" s="125" t="s">
        <v>171</v>
      </c>
      <c r="J1" s="125" t="s">
        <v>172</v>
      </c>
      <c r="K1" s="186" t="s">
        <v>182</v>
      </c>
      <c r="L1" s="187"/>
      <c r="M1" s="188"/>
      <c r="N1" s="125" t="s">
        <v>169</v>
      </c>
      <c r="O1" s="125" t="s">
        <v>170</v>
      </c>
      <c r="P1" s="125" t="s">
        <v>171</v>
      </c>
      <c r="Q1" s="126" t="s">
        <v>172</v>
      </c>
      <c r="R1" s="186" t="s">
        <v>183</v>
      </c>
      <c r="S1" s="187"/>
      <c r="T1" s="188"/>
    </row>
    <row r="2" spans="1:20" x14ac:dyDescent="0.2">
      <c r="A2" s="59" t="s">
        <v>12</v>
      </c>
      <c r="B2" s="51"/>
      <c r="C2" s="52" t="s">
        <v>15</v>
      </c>
      <c r="D2" s="148">
        <v>0.38186503333333299</v>
      </c>
      <c r="E2" s="138" t="s">
        <v>192</v>
      </c>
      <c r="F2" s="151">
        <v>1.7164087599999999E-2</v>
      </c>
      <c r="G2" s="25">
        <f>(D2-H2)/H2</f>
        <v>-3.4537707186136975E-2</v>
      </c>
      <c r="H2" s="28">
        <f>AVERAGE($D$2:$D$11)</f>
        <v>0.39552557999999999</v>
      </c>
      <c r="I2" s="28">
        <f>_xlfn.STDEV.S($D$2:$D$11)</f>
        <v>1.1986911558875319E-2</v>
      </c>
      <c r="J2" s="28">
        <f>I2/H2</f>
        <v>3.0306286533668236E-2</v>
      </c>
      <c r="K2" s="141">
        <f>D2*'Table 2'!N2</f>
        <v>96.611853433333252</v>
      </c>
      <c r="L2" s="129" t="s">
        <v>192</v>
      </c>
      <c r="M2" s="145">
        <f>F2*'Table 2'!N2</f>
        <v>4.3425141627999997</v>
      </c>
      <c r="N2" s="25">
        <f>(K2-O2)/O2</f>
        <v>-3.4954051124837106E-2</v>
      </c>
      <c r="O2" s="26">
        <f>AVERAGE($K$2:$K$11)</f>
        <v>100.11114345999999</v>
      </c>
      <c r="P2" s="26">
        <f>_xlfn.STDEV.S($K$2:$K$11)</f>
        <v>3.2284783895775249</v>
      </c>
      <c r="Q2" s="23">
        <f>P2/O2</f>
        <v>3.2248941306593733E-2</v>
      </c>
      <c r="R2" s="154">
        <f>K2/100</f>
        <v>0.9661185343333325</v>
      </c>
      <c r="S2" s="138" t="s">
        <v>192</v>
      </c>
      <c r="T2" s="157">
        <f>M2/100</f>
        <v>4.3425141628E-2</v>
      </c>
    </row>
    <row r="3" spans="1:20" x14ac:dyDescent="0.2">
      <c r="A3" s="60" t="s">
        <v>12</v>
      </c>
      <c r="B3" s="53"/>
      <c r="C3" s="53" t="s">
        <v>15</v>
      </c>
      <c r="D3" s="148">
        <v>0.38683763333333299</v>
      </c>
      <c r="E3" s="139" t="s">
        <v>192</v>
      </c>
      <c r="F3" s="152">
        <v>4.1449310599999997E-2</v>
      </c>
      <c r="G3" s="36">
        <f t="shared" ref="G3:G66" si="0">(D3-H3)/H3</f>
        <v>-2.1965574683354239E-2</v>
      </c>
      <c r="H3" s="40">
        <f t="shared" ref="H3:H11" si="1">AVERAGE($D$2:$D$11)</f>
        <v>0.39552557999999999</v>
      </c>
      <c r="I3" s="131">
        <f t="shared" ref="I3:I11" si="2">_xlfn.STDEV.S($D$2:$D$11)</f>
        <v>1.1986911558875319E-2</v>
      </c>
      <c r="J3" s="40">
        <f t="shared" ref="J3:J66" si="3">I3/H3</f>
        <v>3.0306286533668236E-2</v>
      </c>
      <c r="K3" s="142">
        <f>D3*'Table 2'!N3</f>
        <v>97.869921233333244</v>
      </c>
      <c r="L3" s="130" t="s">
        <v>192</v>
      </c>
      <c r="M3" s="146">
        <f>F3*'Table 2'!N3</f>
        <v>10.4866755818</v>
      </c>
      <c r="N3" s="36">
        <f t="shared" ref="N3:N66" si="4">(K3-O3)/O3</f>
        <v>-2.2387340202164843E-2</v>
      </c>
      <c r="O3" s="37">
        <f t="shared" ref="O3:O11" si="5">AVERAGE($K$2:$K$11)</f>
        <v>100.11114345999999</v>
      </c>
      <c r="P3" s="38">
        <f t="shared" ref="P3:P11" si="6">_xlfn.STDEV.S($K$2:$K$11)</f>
        <v>3.2284783895775249</v>
      </c>
      <c r="Q3" s="34">
        <f t="shared" ref="Q3:Q66" si="7">P3/O3</f>
        <v>3.2248941306593733E-2</v>
      </c>
      <c r="R3" s="155">
        <f t="shared" ref="R3:R66" si="8">K3/100</f>
        <v>0.97869921233333246</v>
      </c>
      <c r="S3" s="139" t="s">
        <v>192</v>
      </c>
      <c r="T3" s="158">
        <f t="shared" ref="T3:T66" si="9">M3/100</f>
        <v>0.10486675581800001</v>
      </c>
    </row>
    <row r="4" spans="1:20" x14ac:dyDescent="0.2">
      <c r="A4" s="60" t="s">
        <v>12</v>
      </c>
      <c r="B4" s="53"/>
      <c r="C4" s="53" t="s">
        <v>15</v>
      </c>
      <c r="D4" s="148">
        <v>0.37587856666666702</v>
      </c>
      <c r="E4" s="139" t="s">
        <v>192</v>
      </c>
      <c r="F4" s="152">
        <v>3.5482831899999998E-2</v>
      </c>
      <c r="G4" s="36">
        <f t="shared" si="0"/>
        <v>-4.9673180008567241E-2</v>
      </c>
      <c r="H4" s="40">
        <f t="shared" si="1"/>
        <v>0.39552557999999999</v>
      </c>
      <c r="I4" s="131">
        <f t="shared" si="2"/>
        <v>1.1986911558875319E-2</v>
      </c>
      <c r="J4" s="40">
        <f t="shared" si="3"/>
        <v>3.0306286533668236E-2</v>
      </c>
      <c r="K4" s="142">
        <f>D4*'Table 2'!N4</f>
        <v>93.96964166666676</v>
      </c>
      <c r="L4" s="130" t="s">
        <v>192</v>
      </c>
      <c r="M4" s="146">
        <f>F4*'Table 2'!N4</f>
        <v>8.8707079750000002</v>
      </c>
      <c r="N4" s="36">
        <f t="shared" si="4"/>
        <v>-6.1346834938381334E-2</v>
      </c>
      <c r="O4" s="37">
        <f t="shared" si="5"/>
        <v>100.11114345999999</v>
      </c>
      <c r="P4" s="38">
        <f t="shared" si="6"/>
        <v>3.2284783895775249</v>
      </c>
      <c r="Q4" s="34">
        <f t="shared" si="7"/>
        <v>3.2248941306593733E-2</v>
      </c>
      <c r="R4" s="155">
        <f t="shared" si="8"/>
        <v>0.93969641666666759</v>
      </c>
      <c r="S4" s="139" t="s">
        <v>192</v>
      </c>
      <c r="T4" s="158">
        <f t="shared" si="9"/>
        <v>8.8707079750000001E-2</v>
      </c>
    </row>
    <row r="5" spans="1:20" x14ac:dyDescent="0.2">
      <c r="A5" s="60" t="s">
        <v>12</v>
      </c>
      <c r="B5" s="53"/>
      <c r="C5" s="53" t="s">
        <v>15</v>
      </c>
      <c r="D5" s="148">
        <v>0.39163819999999999</v>
      </c>
      <c r="E5" s="139" t="s">
        <v>192</v>
      </c>
      <c r="F5" s="152">
        <v>1.9323745199999999E-2</v>
      </c>
      <c r="G5" s="36">
        <f t="shared" si="0"/>
        <v>-9.8283908717104861E-3</v>
      </c>
      <c r="H5" s="40">
        <f t="shared" si="1"/>
        <v>0.39552557999999999</v>
      </c>
      <c r="I5" s="131">
        <f t="shared" si="2"/>
        <v>1.1986911558875319E-2</v>
      </c>
      <c r="J5" s="40">
        <f t="shared" si="3"/>
        <v>3.0306286533668236E-2</v>
      </c>
      <c r="K5" s="142">
        <f>D5*'Table 2'!N5</f>
        <v>99.867740999999995</v>
      </c>
      <c r="L5" s="130" t="s">
        <v>192</v>
      </c>
      <c r="M5" s="146">
        <f>F5*'Table 2'!N5</f>
        <v>4.9275550259999994</v>
      </c>
      <c r="N5" s="36">
        <f t="shared" si="4"/>
        <v>-2.4313223442228643E-3</v>
      </c>
      <c r="O5" s="37">
        <f t="shared" si="5"/>
        <v>100.11114345999999</v>
      </c>
      <c r="P5" s="38">
        <f t="shared" si="6"/>
        <v>3.2284783895775249</v>
      </c>
      <c r="Q5" s="34">
        <f t="shared" si="7"/>
        <v>3.2248941306593733E-2</v>
      </c>
      <c r="R5" s="155">
        <f t="shared" si="8"/>
        <v>0.99867740999999999</v>
      </c>
      <c r="S5" s="139" t="s">
        <v>192</v>
      </c>
      <c r="T5" s="158">
        <f t="shared" si="9"/>
        <v>4.9275550259999995E-2</v>
      </c>
    </row>
    <row r="6" spans="1:20" x14ac:dyDescent="0.2">
      <c r="A6" s="60" t="s">
        <v>12</v>
      </c>
      <c r="B6" s="53"/>
      <c r="C6" s="53" t="s">
        <v>15</v>
      </c>
      <c r="D6" s="148">
        <v>0.4091149</v>
      </c>
      <c r="E6" s="139" t="s">
        <v>192</v>
      </c>
      <c r="F6" s="152">
        <v>1.19268758E-2</v>
      </c>
      <c r="G6" s="36">
        <f t="shared" si="0"/>
        <v>3.4357626123701066E-2</v>
      </c>
      <c r="H6" s="40">
        <f t="shared" si="1"/>
        <v>0.39552557999999999</v>
      </c>
      <c r="I6" s="131">
        <f t="shared" si="2"/>
        <v>1.1986911558875319E-2</v>
      </c>
      <c r="J6" s="40">
        <f t="shared" si="3"/>
        <v>3.0306286533668236E-2</v>
      </c>
      <c r="K6" s="142">
        <f>D6*'Table 2'!N6</f>
        <v>103.09695480000001</v>
      </c>
      <c r="L6" s="130" t="s">
        <v>192</v>
      </c>
      <c r="M6" s="146">
        <f>F6*'Table 2'!N6</f>
        <v>3.0055727016000002</v>
      </c>
      <c r="N6" s="36">
        <f t="shared" si="4"/>
        <v>2.9824964902064183E-2</v>
      </c>
      <c r="O6" s="37">
        <f t="shared" si="5"/>
        <v>100.11114345999999</v>
      </c>
      <c r="P6" s="38">
        <f t="shared" si="6"/>
        <v>3.2284783895775249</v>
      </c>
      <c r="Q6" s="34">
        <f t="shared" si="7"/>
        <v>3.2248941306593733E-2</v>
      </c>
      <c r="R6" s="155">
        <f t="shared" si="8"/>
        <v>1.0309695480000001</v>
      </c>
      <c r="S6" s="139" t="s">
        <v>192</v>
      </c>
      <c r="T6" s="158">
        <f t="shared" si="9"/>
        <v>3.0055727016000001E-2</v>
      </c>
    </row>
    <row r="7" spans="1:20" x14ac:dyDescent="0.2">
      <c r="A7" s="60" t="s">
        <v>12</v>
      </c>
      <c r="B7" s="53"/>
      <c r="C7" s="53" t="s">
        <v>15</v>
      </c>
      <c r="D7" s="148">
        <v>0.40958566666666701</v>
      </c>
      <c r="E7" s="139" t="s">
        <v>192</v>
      </c>
      <c r="F7" s="152">
        <v>1.2486608999999999E-2</v>
      </c>
      <c r="G7" s="36">
        <f t="shared" si="0"/>
        <v>3.5547856769888378E-2</v>
      </c>
      <c r="H7" s="40">
        <f t="shared" si="1"/>
        <v>0.39552557999999999</v>
      </c>
      <c r="I7" s="131">
        <f t="shared" si="2"/>
        <v>1.1986911558875319E-2</v>
      </c>
      <c r="J7" s="40">
        <f t="shared" si="3"/>
        <v>3.0306286533668236E-2</v>
      </c>
      <c r="K7" s="142">
        <f>D7*'Table 2'!N7</f>
        <v>102.80600233333342</v>
      </c>
      <c r="L7" s="130" t="s">
        <v>192</v>
      </c>
      <c r="M7" s="146">
        <f>F7*'Table 2'!N7</f>
        <v>3.1341388589999997</v>
      </c>
      <c r="N7" s="36">
        <f t="shared" si="4"/>
        <v>2.6918670391675004E-2</v>
      </c>
      <c r="O7" s="37">
        <f t="shared" si="5"/>
        <v>100.11114345999999</v>
      </c>
      <c r="P7" s="38">
        <f t="shared" si="6"/>
        <v>3.2284783895775249</v>
      </c>
      <c r="Q7" s="34">
        <f t="shared" si="7"/>
        <v>3.2248941306593733E-2</v>
      </c>
      <c r="R7" s="155">
        <f t="shared" si="8"/>
        <v>1.0280600233333343</v>
      </c>
      <c r="S7" s="139" t="s">
        <v>192</v>
      </c>
      <c r="T7" s="158">
        <f t="shared" si="9"/>
        <v>3.1341388589999998E-2</v>
      </c>
    </row>
    <row r="8" spans="1:20" x14ac:dyDescent="0.2">
      <c r="A8" s="60" t="s">
        <v>12</v>
      </c>
      <c r="B8" s="53"/>
      <c r="C8" s="53" t="s">
        <v>15</v>
      </c>
      <c r="D8" s="148">
        <v>0.389952033333333</v>
      </c>
      <c r="E8" s="139" t="s">
        <v>192</v>
      </c>
      <c r="F8" s="152">
        <v>1.59669255E-2</v>
      </c>
      <c r="G8" s="36">
        <f t="shared" si="0"/>
        <v>-1.4091494832437853E-2</v>
      </c>
      <c r="H8" s="40">
        <f t="shared" si="1"/>
        <v>0.39552557999999999</v>
      </c>
      <c r="I8" s="131">
        <f t="shared" si="2"/>
        <v>1.1986911558875319E-2</v>
      </c>
      <c r="J8" s="40">
        <f t="shared" si="3"/>
        <v>3.0306286533668236E-2</v>
      </c>
      <c r="K8" s="142">
        <f>D8*'Table 2'!N8</f>
        <v>99.047816466666589</v>
      </c>
      <c r="L8" s="130" t="s">
        <v>192</v>
      </c>
      <c r="M8" s="146">
        <f>F8*'Table 2'!N8</f>
        <v>4.0555990770000001</v>
      </c>
      <c r="N8" s="36">
        <f t="shared" si="4"/>
        <v>-1.0621464869775096E-2</v>
      </c>
      <c r="O8" s="37">
        <f t="shared" si="5"/>
        <v>100.11114345999999</v>
      </c>
      <c r="P8" s="38">
        <f t="shared" si="6"/>
        <v>3.2284783895775249</v>
      </c>
      <c r="Q8" s="34">
        <f t="shared" si="7"/>
        <v>3.2248941306593733E-2</v>
      </c>
      <c r="R8" s="155">
        <f t="shared" si="8"/>
        <v>0.99047816466666594</v>
      </c>
      <c r="S8" s="139" t="s">
        <v>192</v>
      </c>
      <c r="T8" s="158">
        <f t="shared" si="9"/>
        <v>4.0555990770000001E-2</v>
      </c>
    </row>
    <row r="9" spans="1:20" x14ac:dyDescent="0.2">
      <c r="A9" s="60" t="s">
        <v>12</v>
      </c>
      <c r="B9" s="53"/>
      <c r="C9" s="53" t="s">
        <v>15</v>
      </c>
      <c r="D9" s="148">
        <v>0.39921220000000002</v>
      </c>
      <c r="E9" s="139" t="s">
        <v>192</v>
      </c>
      <c r="F9" s="152">
        <v>2.13897555E-2</v>
      </c>
      <c r="G9" s="36">
        <f t="shared" si="0"/>
        <v>9.3208130811666574E-3</v>
      </c>
      <c r="H9" s="40">
        <f t="shared" si="1"/>
        <v>0.39552557999999999</v>
      </c>
      <c r="I9" s="131">
        <f t="shared" si="2"/>
        <v>1.1986911558875319E-2</v>
      </c>
      <c r="J9" s="40">
        <f t="shared" si="3"/>
        <v>3.0306286533668236E-2</v>
      </c>
      <c r="K9" s="142">
        <f>D9*'Table 2'!N9</f>
        <v>101.3998988</v>
      </c>
      <c r="L9" s="130" t="s">
        <v>192</v>
      </c>
      <c r="M9" s="146">
        <f>F9*'Table 2'!N9</f>
        <v>5.4329978969999999</v>
      </c>
      <c r="N9" s="36">
        <f t="shared" si="4"/>
        <v>1.2873245629393281E-2</v>
      </c>
      <c r="O9" s="37">
        <f t="shared" si="5"/>
        <v>100.11114345999999</v>
      </c>
      <c r="P9" s="38">
        <f t="shared" si="6"/>
        <v>3.2284783895775249</v>
      </c>
      <c r="Q9" s="34">
        <f t="shared" si="7"/>
        <v>3.2248941306593733E-2</v>
      </c>
      <c r="R9" s="155">
        <f t="shared" si="8"/>
        <v>1.013998988</v>
      </c>
      <c r="S9" s="139" t="s">
        <v>192</v>
      </c>
      <c r="T9" s="158">
        <f t="shared" si="9"/>
        <v>5.4329978969999998E-2</v>
      </c>
    </row>
    <row r="10" spans="1:20" x14ac:dyDescent="0.2">
      <c r="A10" s="60" t="s">
        <v>12</v>
      </c>
      <c r="B10" s="53"/>
      <c r="C10" s="53" t="s">
        <v>15</v>
      </c>
      <c r="D10" s="148">
        <v>0.405066166666667</v>
      </c>
      <c r="E10" s="139" t="s">
        <v>192</v>
      </c>
      <c r="F10" s="152">
        <v>3.54972447E-2</v>
      </c>
      <c r="G10" s="36">
        <f t="shared" si="0"/>
        <v>2.4121288607090893E-2</v>
      </c>
      <c r="H10" s="40">
        <f t="shared" si="1"/>
        <v>0.39552557999999999</v>
      </c>
      <c r="I10" s="131">
        <f t="shared" si="2"/>
        <v>1.1986911558875319E-2</v>
      </c>
      <c r="J10" s="40">
        <f t="shared" si="3"/>
        <v>3.0306286533668236E-2</v>
      </c>
      <c r="K10" s="142">
        <f>D10*'Table 2'!N10</f>
        <v>103.69693866666675</v>
      </c>
      <c r="L10" s="130" t="s">
        <v>192</v>
      </c>
      <c r="M10" s="146">
        <f>F10*'Table 2'!N10</f>
        <v>9.0872946431999999</v>
      </c>
      <c r="N10" s="36">
        <f t="shared" si="4"/>
        <v>3.5818142543736754E-2</v>
      </c>
      <c r="O10" s="37">
        <f t="shared" si="5"/>
        <v>100.11114345999999</v>
      </c>
      <c r="P10" s="38">
        <f t="shared" si="6"/>
        <v>3.2284783895775249</v>
      </c>
      <c r="Q10" s="34">
        <f t="shared" si="7"/>
        <v>3.2248941306593733E-2</v>
      </c>
      <c r="R10" s="155">
        <f t="shared" si="8"/>
        <v>1.0369693866666676</v>
      </c>
      <c r="S10" s="139" t="s">
        <v>192</v>
      </c>
      <c r="T10" s="158">
        <f t="shared" si="9"/>
        <v>9.0872946432000001E-2</v>
      </c>
    </row>
    <row r="11" spans="1:20" ht="17" thickBot="1" x14ac:dyDescent="0.25">
      <c r="A11" s="60" t="s">
        <v>12</v>
      </c>
      <c r="B11" s="54"/>
      <c r="C11" s="54" t="s">
        <v>15</v>
      </c>
      <c r="D11" s="149">
        <v>0.40610540000000001</v>
      </c>
      <c r="E11" s="140" t="s">
        <v>192</v>
      </c>
      <c r="F11" s="153">
        <v>1.1350705500000001E-2</v>
      </c>
      <c r="G11" s="47">
        <f t="shared" si="0"/>
        <v>2.6748763000360224E-2</v>
      </c>
      <c r="H11" s="40">
        <f t="shared" si="1"/>
        <v>0.39552557999999999</v>
      </c>
      <c r="I11" s="133">
        <f t="shared" si="2"/>
        <v>1.1986911558875319E-2</v>
      </c>
      <c r="J11" s="50">
        <f t="shared" si="3"/>
        <v>3.0306286533668236E-2</v>
      </c>
      <c r="K11" s="143">
        <f>D11*'Table 2'!N11</f>
        <v>102.7446662</v>
      </c>
      <c r="L11" s="132" t="s">
        <v>192</v>
      </c>
      <c r="M11" s="147">
        <f>F11*'Table 2'!N11</f>
        <v>2.8717284915000003</v>
      </c>
      <c r="N11" s="47">
        <f t="shared" si="4"/>
        <v>2.6305990012512877E-2</v>
      </c>
      <c r="O11" s="48">
        <f t="shared" si="5"/>
        <v>100.11114345999999</v>
      </c>
      <c r="P11" s="55">
        <f t="shared" si="6"/>
        <v>3.2284783895775249</v>
      </c>
      <c r="Q11" s="45">
        <f t="shared" si="7"/>
        <v>3.2248941306593733E-2</v>
      </c>
      <c r="R11" s="156">
        <f t="shared" si="8"/>
        <v>1.027446662</v>
      </c>
      <c r="S11" s="140" t="s">
        <v>192</v>
      </c>
      <c r="T11" s="159">
        <f t="shared" si="9"/>
        <v>2.8717284915000002E-2</v>
      </c>
    </row>
    <row r="12" spans="1:20" x14ac:dyDescent="0.2">
      <c r="A12" s="51" t="s">
        <v>16</v>
      </c>
      <c r="B12" s="51" t="s">
        <v>177</v>
      </c>
      <c r="C12" s="52">
        <f>LOOKUP(A12,'[2]Samples Info'!$A$4:$A$228,'[2]Samples Info'!$I$4:$I$228)</f>
        <v>0</v>
      </c>
      <c r="D12" s="148">
        <v>0.30562089999999997</v>
      </c>
      <c r="E12" s="139" t="s">
        <v>192</v>
      </c>
      <c r="F12" s="152">
        <v>2.2455769381831501E-2</v>
      </c>
      <c r="G12" s="36">
        <f t="shared" si="0"/>
        <v>-1.4027807461144482E-2</v>
      </c>
      <c r="H12" s="28">
        <f>AVERAGE($D$12:$D$16)</f>
        <v>0.30996908666666678</v>
      </c>
      <c r="I12" s="134">
        <f>_xlfn.STDEV.S($D$12:$D$16)</f>
        <v>5.1143244480902524E-3</v>
      </c>
      <c r="J12" s="28">
        <f t="shared" si="3"/>
        <v>1.6499466134150573E-2</v>
      </c>
      <c r="K12" s="142">
        <f>D12*'Table 2'!N12</f>
        <v>100.85489699999999</v>
      </c>
      <c r="L12" s="129" t="s">
        <v>192</v>
      </c>
      <c r="M12" s="145">
        <f>F12*'Table 2'!N12</f>
        <v>7.4104038960043956</v>
      </c>
      <c r="N12" s="25">
        <f t="shared" si="4"/>
        <v>-1.1566359480037077E-3</v>
      </c>
      <c r="O12" s="26">
        <f>AVERAGE($K$12:$K$16)</f>
        <v>100.97168448000005</v>
      </c>
      <c r="P12" s="26">
        <f>_xlfn.STDEV.S($K$12:$K$16)</f>
        <v>1.9554180104279471</v>
      </c>
      <c r="Q12" s="23">
        <f t="shared" si="7"/>
        <v>1.9366003652392924E-2</v>
      </c>
      <c r="R12" s="154">
        <f t="shared" si="8"/>
        <v>1.0085489699999999</v>
      </c>
      <c r="S12" s="138" t="s">
        <v>192</v>
      </c>
      <c r="T12" s="157">
        <f t="shared" si="9"/>
        <v>7.4104038960043958E-2</v>
      </c>
    </row>
    <row r="13" spans="1:20" x14ac:dyDescent="0.2">
      <c r="A13" s="53" t="s">
        <v>16</v>
      </c>
      <c r="B13" s="53" t="s">
        <v>177</v>
      </c>
      <c r="C13" s="53">
        <f>LOOKUP(A13,'[2]Samples Info'!$A$4:$A$228,'[2]Samples Info'!$I$4:$I$228)</f>
        <v>0</v>
      </c>
      <c r="D13" s="148">
        <v>0.312701966666667</v>
      </c>
      <c r="E13" s="139" t="s">
        <v>192</v>
      </c>
      <c r="F13" s="152">
        <v>9.4273683392202892E-3</v>
      </c>
      <c r="G13" s="36">
        <f t="shared" si="0"/>
        <v>8.8166211327360133E-3</v>
      </c>
      <c r="H13" s="40">
        <f t="shared" ref="H13:H16" si="10">AVERAGE($D$12:$D$16)</f>
        <v>0.30996908666666678</v>
      </c>
      <c r="I13" s="135">
        <f t="shared" ref="I13:I16" si="11">_xlfn.STDEV.S($D$12:$D$16)</f>
        <v>5.1143244480902524E-3</v>
      </c>
      <c r="J13" s="40">
        <f t="shared" si="3"/>
        <v>1.6499466134150573E-2</v>
      </c>
      <c r="K13" s="142">
        <f>D13*'Table 2'!N13</f>
        <v>104.12975490000011</v>
      </c>
      <c r="L13" s="130" t="s">
        <v>192</v>
      </c>
      <c r="M13" s="146">
        <f>F13*'Table 2'!N13</f>
        <v>3.1393136569603564</v>
      </c>
      <c r="N13" s="36">
        <f t="shared" si="4"/>
        <v>3.1276792461807375E-2</v>
      </c>
      <c r="O13" s="37">
        <f t="shared" ref="O13:O16" si="12">AVERAGE($K$12:$K$16)</f>
        <v>100.97168448000005</v>
      </c>
      <c r="P13" s="38">
        <f t="shared" ref="P13:P16" si="13">_xlfn.STDEV.S($K$12:$K$16)</f>
        <v>1.9554180104279471</v>
      </c>
      <c r="Q13" s="34">
        <f t="shared" si="7"/>
        <v>1.9366003652392924E-2</v>
      </c>
      <c r="R13" s="155">
        <f t="shared" si="8"/>
        <v>1.0412975490000012</v>
      </c>
      <c r="S13" s="139" t="s">
        <v>192</v>
      </c>
      <c r="T13" s="158">
        <f t="shared" si="9"/>
        <v>3.1393136569603561E-2</v>
      </c>
    </row>
    <row r="14" spans="1:20" x14ac:dyDescent="0.2">
      <c r="A14" s="53" t="s">
        <v>16</v>
      </c>
      <c r="B14" s="53" t="s">
        <v>177</v>
      </c>
      <c r="C14" s="53">
        <f>LOOKUP(A14,'[2]Samples Info'!$A$4:$A$228,'[2]Samples Info'!$I$4:$I$228)</f>
        <v>0</v>
      </c>
      <c r="D14" s="148">
        <v>0.30497879999999999</v>
      </c>
      <c r="E14" s="139" t="s">
        <v>192</v>
      </c>
      <c r="F14" s="152">
        <v>2.80856044086645E-3</v>
      </c>
      <c r="G14" s="36">
        <f t="shared" si="0"/>
        <v>-1.609930435428621E-2</v>
      </c>
      <c r="H14" s="40">
        <f t="shared" si="10"/>
        <v>0.30996908666666678</v>
      </c>
      <c r="I14" s="135">
        <f t="shared" si="11"/>
        <v>5.1143244480902524E-3</v>
      </c>
      <c r="J14" s="40">
        <f t="shared" si="3"/>
        <v>1.6499466134150573E-2</v>
      </c>
      <c r="K14" s="142">
        <f>D14*'Table 2'!N14</f>
        <v>99.118110000000001</v>
      </c>
      <c r="L14" s="130" t="s">
        <v>192</v>
      </c>
      <c r="M14" s="146">
        <f>F14*'Table 2'!N14</f>
        <v>0.91278214328159624</v>
      </c>
      <c r="N14" s="36">
        <f t="shared" si="4"/>
        <v>-1.8357369093581825E-2</v>
      </c>
      <c r="O14" s="37">
        <f t="shared" si="12"/>
        <v>100.97168448000005</v>
      </c>
      <c r="P14" s="38">
        <f t="shared" si="13"/>
        <v>1.9554180104279471</v>
      </c>
      <c r="Q14" s="34">
        <f t="shared" si="7"/>
        <v>1.9366003652392924E-2</v>
      </c>
      <c r="R14" s="155">
        <f t="shared" si="8"/>
        <v>0.99118110000000004</v>
      </c>
      <c r="S14" s="139" t="s">
        <v>192</v>
      </c>
      <c r="T14" s="158">
        <f t="shared" si="9"/>
        <v>9.1278214328159631E-3</v>
      </c>
    </row>
    <row r="15" spans="1:20" x14ac:dyDescent="0.2">
      <c r="A15" s="53" t="s">
        <v>16</v>
      </c>
      <c r="B15" s="53" t="s">
        <v>177</v>
      </c>
      <c r="C15" s="53">
        <f>LOOKUP(A15,'[2]Samples Info'!$A$4:$A$228,'[2]Samples Info'!$I$4:$I$228)</f>
        <v>0</v>
      </c>
      <c r="D15" s="148">
        <v>0.31724239999999998</v>
      </c>
      <c r="E15" s="139" t="s">
        <v>192</v>
      </c>
      <c r="F15" s="152">
        <v>5.89990014746014E-3</v>
      </c>
      <c r="G15" s="36">
        <f t="shared" si="0"/>
        <v>2.3464640979359151E-2</v>
      </c>
      <c r="H15" s="40">
        <f t="shared" si="10"/>
        <v>0.30996908666666678</v>
      </c>
      <c r="I15" s="135">
        <f t="shared" si="11"/>
        <v>5.1143244480902524E-3</v>
      </c>
      <c r="J15" s="40">
        <f t="shared" si="3"/>
        <v>1.6499466134150573E-2</v>
      </c>
      <c r="K15" s="142">
        <f>D15*'Table 2'!N15</f>
        <v>99.614113599999996</v>
      </c>
      <c r="L15" s="130" t="s">
        <v>192</v>
      </c>
      <c r="M15" s="146">
        <f>F15*'Table 2'!N15</f>
        <v>1.852568646302484</v>
      </c>
      <c r="N15" s="36">
        <f t="shared" si="4"/>
        <v>-1.3445065188240518E-2</v>
      </c>
      <c r="O15" s="37">
        <f t="shared" si="12"/>
        <v>100.97168448000005</v>
      </c>
      <c r="P15" s="38">
        <f t="shared" si="13"/>
        <v>1.9554180104279471</v>
      </c>
      <c r="Q15" s="34">
        <f t="shared" si="7"/>
        <v>1.9366003652392924E-2</v>
      </c>
      <c r="R15" s="155">
        <f t="shared" si="8"/>
        <v>0.99614113599999998</v>
      </c>
      <c r="S15" s="139" t="s">
        <v>192</v>
      </c>
      <c r="T15" s="158">
        <f t="shared" si="9"/>
        <v>1.852568646302484E-2</v>
      </c>
    </row>
    <row r="16" spans="1:20" ht="17" thickBot="1" x14ac:dyDescent="0.25">
      <c r="A16" s="54" t="s">
        <v>16</v>
      </c>
      <c r="B16" s="54" t="s">
        <v>177</v>
      </c>
      <c r="C16" s="54">
        <f>LOOKUP(A16,'[2]Samples Info'!$A$4:$A$228,'[2]Samples Info'!$I$4:$I$228)</f>
        <v>0</v>
      </c>
      <c r="D16" s="149">
        <v>0.30930136666666702</v>
      </c>
      <c r="E16" s="140" t="s">
        <v>192</v>
      </c>
      <c r="F16" s="153">
        <v>1.23795267285681E-2</v>
      </c>
      <c r="G16" s="47">
        <f t="shared" si="0"/>
        <v>-2.1541502966642948E-3</v>
      </c>
      <c r="H16" s="50">
        <f t="shared" si="10"/>
        <v>0.30996908666666678</v>
      </c>
      <c r="I16" s="136">
        <f t="shared" si="11"/>
        <v>5.1143244480902524E-3</v>
      </c>
      <c r="J16" s="50">
        <f t="shared" si="3"/>
        <v>1.6499466134150573E-2</v>
      </c>
      <c r="K16" s="143">
        <f>D16*'Table 2'!N16</f>
        <v>101.14154690000012</v>
      </c>
      <c r="L16" s="132" t="s">
        <v>192</v>
      </c>
      <c r="M16" s="147">
        <f>F16*'Table 2'!N16</f>
        <v>4.0481052402417683</v>
      </c>
      <c r="N16" s="47">
        <f t="shared" si="4"/>
        <v>1.6822777680183963E-3</v>
      </c>
      <c r="O16" s="48">
        <f t="shared" si="12"/>
        <v>100.97168448000005</v>
      </c>
      <c r="P16" s="55">
        <f t="shared" si="13"/>
        <v>1.9554180104279471</v>
      </c>
      <c r="Q16" s="45">
        <f t="shared" si="7"/>
        <v>1.9366003652392924E-2</v>
      </c>
      <c r="R16" s="156">
        <f t="shared" si="8"/>
        <v>1.0114154690000012</v>
      </c>
      <c r="S16" s="140" t="s">
        <v>192</v>
      </c>
      <c r="T16" s="159">
        <f t="shared" si="9"/>
        <v>4.0481052402417686E-2</v>
      </c>
    </row>
    <row r="17" spans="1:20" x14ac:dyDescent="0.2">
      <c r="A17" s="51" t="s">
        <v>16</v>
      </c>
      <c r="B17" s="51" t="s">
        <v>178</v>
      </c>
      <c r="C17" s="52">
        <f>LOOKUP(A17,'[2]Samples Info'!$A$4:$A$228,'[2]Samples Info'!$I$4:$I$228)</f>
        <v>0</v>
      </c>
      <c r="D17" s="148">
        <v>0.321709566666667</v>
      </c>
      <c r="E17" s="138" t="s">
        <v>192</v>
      </c>
      <c r="F17" s="151">
        <v>3.5529686310651898E-3</v>
      </c>
      <c r="G17" s="36">
        <f t="shared" si="0"/>
        <v>3.4757001979865171E-2</v>
      </c>
      <c r="H17" s="40">
        <f>AVERAGE($D$17:$D$21)</f>
        <v>0.31090349333333334</v>
      </c>
      <c r="I17" s="134">
        <f>_xlfn.STDEV.S($D$17:$D$21)</f>
        <v>8.1689167408947726E-3</v>
      </c>
      <c r="J17" s="28">
        <f t="shared" si="3"/>
        <v>2.6274766659300664E-2</v>
      </c>
      <c r="K17" s="142">
        <f>D17*'Table 2'!N17</f>
        <v>105.84244743333345</v>
      </c>
      <c r="L17" s="129" t="s">
        <v>192</v>
      </c>
      <c r="M17" s="145">
        <f>F17*'Table 2'!N17</f>
        <v>1.1689266796204474</v>
      </c>
      <c r="N17" s="25">
        <f t="shared" si="4"/>
        <v>2.7167676876498729E-2</v>
      </c>
      <c r="O17" s="26">
        <f>AVERAGE($K$17:$K$21)</f>
        <v>103.04300828000002</v>
      </c>
      <c r="P17" s="26">
        <f>_xlfn.STDEV.S($K$17:$K$21)</f>
        <v>3.4045372181519813</v>
      </c>
      <c r="Q17" s="23">
        <f t="shared" si="7"/>
        <v>3.303996336074342E-2</v>
      </c>
      <c r="R17" s="154">
        <f t="shared" si="8"/>
        <v>1.0584244743333344</v>
      </c>
      <c r="S17" s="138" t="s">
        <v>192</v>
      </c>
      <c r="T17" s="157">
        <f t="shared" si="9"/>
        <v>1.1689266796204474E-2</v>
      </c>
    </row>
    <row r="18" spans="1:20" x14ac:dyDescent="0.2">
      <c r="A18" s="53" t="s">
        <v>16</v>
      </c>
      <c r="B18" s="53" t="s">
        <v>178</v>
      </c>
      <c r="C18" s="53">
        <f>LOOKUP(A18,'[2]Samples Info'!$A$4:$A$228,'[2]Samples Info'!$I$4:$I$228)</f>
        <v>0</v>
      </c>
      <c r="D18" s="148">
        <v>0.31041546666666697</v>
      </c>
      <c r="E18" s="139" t="s">
        <v>192</v>
      </c>
      <c r="F18" s="152">
        <v>8.0037698444753603E-3</v>
      </c>
      <c r="G18" s="36">
        <f t="shared" si="0"/>
        <v>-1.5697046740582249E-3</v>
      </c>
      <c r="H18" s="40">
        <f t="shared" ref="H18:H21" si="14">AVERAGE($D$17:$D$21)</f>
        <v>0.31090349333333334</v>
      </c>
      <c r="I18" s="135">
        <f t="shared" ref="I18:I21" si="15">_xlfn.STDEV.S($D$17:$D$21)</f>
        <v>8.1689167408947726E-3</v>
      </c>
      <c r="J18" s="40">
        <f t="shared" si="3"/>
        <v>2.6274766659300664E-2</v>
      </c>
      <c r="K18" s="142">
        <f>D18*'Table 2'!N18</f>
        <v>103.67876586666677</v>
      </c>
      <c r="L18" s="130" t="s">
        <v>192</v>
      </c>
      <c r="M18" s="146">
        <f>F18*'Table 2'!N18</f>
        <v>2.6732591280547702</v>
      </c>
      <c r="N18" s="36">
        <f t="shared" si="4"/>
        <v>6.1698275048336117E-3</v>
      </c>
      <c r="O18" s="37">
        <f t="shared" ref="O18:O21" si="16">AVERAGE($K$17:$K$21)</f>
        <v>103.04300828000002</v>
      </c>
      <c r="P18" s="38">
        <f t="shared" ref="P18:P21" si="17">_xlfn.STDEV.S($K$17:$K$21)</f>
        <v>3.4045372181519813</v>
      </c>
      <c r="Q18" s="34">
        <f t="shared" si="7"/>
        <v>3.303996336074342E-2</v>
      </c>
      <c r="R18" s="155">
        <f t="shared" si="8"/>
        <v>1.0367876586666676</v>
      </c>
      <c r="S18" s="139" t="s">
        <v>192</v>
      </c>
      <c r="T18" s="158">
        <f t="shared" si="9"/>
        <v>2.6732591280547703E-2</v>
      </c>
    </row>
    <row r="19" spans="1:20" x14ac:dyDescent="0.2">
      <c r="A19" s="53" t="s">
        <v>16</v>
      </c>
      <c r="B19" s="53" t="s">
        <v>178</v>
      </c>
      <c r="C19" s="53">
        <f>LOOKUP(A19,'[2]Samples Info'!$A$4:$A$228,'[2]Samples Info'!$I$4:$I$228)</f>
        <v>0</v>
      </c>
      <c r="D19" s="148">
        <v>0.298883133333333</v>
      </c>
      <c r="E19" s="139" t="s">
        <v>192</v>
      </c>
      <c r="F19" s="152">
        <v>7.8125345351769907E-3</v>
      </c>
      <c r="G19" s="36">
        <f t="shared" si="0"/>
        <v>-3.8662672687028263E-2</v>
      </c>
      <c r="H19" s="40">
        <f t="shared" si="14"/>
        <v>0.31090349333333334</v>
      </c>
      <c r="I19" s="135">
        <f t="shared" si="15"/>
        <v>8.1689167408947726E-3</v>
      </c>
      <c r="J19" s="40">
        <f t="shared" si="3"/>
        <v>2.6274766659300664E-2</v>
      </c>
      <c r="K19" s="142">
        <f>D19*'Table 2'!N19</f>
        <v>97.137018333333216</v>
      </c>
      <c r="L19" s="130" t="s">
        <v>192</v>
      </c>
      <c r="M19" s="146">
        <f>F19*'Table 2'!N19</f>
        <v>2.5390737239325221</v>
      </c>
      <c r="N19" s="36">
        <f t="shared" si="4"/>
        <v>-5.7315775667363948E-2</v>
      </c>
      <c r="O19" s="37">
        <f t="shared" si="16"/>
        <v>103.04300828000002</v>
      </c>
      <c r="P19" s="38">
        <f t="shared" si="17"/>
        <v>3.4045372181519813</v>
      </c>
      <c r="Q19" s="34">
        <f t="shared" si="7"/>
        <v>3.303996336074342E-2</v>
      </c>
      <c r="R19" s="155">
        <f t="shared" si="8"/>
        <v>0.97137018333333214</v>
      </c>
      <c r="S19" s="139" t="s">
        <v>192</v>
      </c>
      <c r="T19" s="158">
        <f t="shared" si="9"/>
        <v>2.5390737239325219E-2</v>
      </c>
    </row>
    <row r="20" spans="1:20" x14ac:dyDescent="0.2">
      <c r="A20" s="53" t="s">
        <v>16</v>
      </c>
      <c r="B20" s="53" t="s">
        <v>178</v>
      </c>
      <c r="C20" s="53">
        <f>LOOKUP(A20,'[2]Samples Info'!$A$4:$A$228,'[2]Samples Info'!$I$4:$I$228)</f>
        <v>0</v>
      </c>
      <c r="D20" s="148">
        <v>0.31316486666666699</v>
      </c>
      <c r="E20" s="139" t="s">
        <v>192</v>
      </c>
      <c r="F20" s="152">
        <v>1.0451046384134599E-2</v>
      </c>
      <c r="G20" s="36">
        <f t="shared" si="0"/>
        <v>7.2735539542784465E-3</v>
      </c>
      <c r="H20" s="40">
        <f t="shared" si="14"/>
        <v>0.31090349333333334</v>
      </c>
      <c r="I20" s="135">
        <f t="shared" si="15"/>
        <v>8.1689167408947726E-3</v>
      </c>
      <c r="J20" s="40">
        <f t="shared" si="3"/>
        <v>2.6274766659300664E-2</v>
      </c>
      <c r="K20" s="142">
        <f>D20*'Table 2'!N20</f>
        <v>103.97073573333344</v>
      </c>
      <c r="L20" s="130" t="s">
        <v>192</v>
      </c>
      <c r="M20" s="146">
        <f>F20*'Table 2'!N20</f>
        <v>3.4697473995326868</v>
      </c>
      <c r="N20" s="36">
        <f t="shared" si="4"/>
        <v>9.0033032693736265E-3</v>
      </c>
      <c r="O20" s="37">
        <f t="shared" si="16"/>
        <v>103.04300828000002</v>
      </c>
      <c r="P20" s="38">
        <f t="shared" si="17"/>
        <v>3.4045372181519813</v>
      </c>
      <c r="Q20" s="34">
        <f t="shared" si="7"/>
        <v>3.303996336074342E-2</v>
      </c>
      <c r="R20" s="155">
        <f t="shared" si="8"/>
        <v>1.0397073573333344</v>
      </c>
      <c r="S20" s="139" t="s">
        <v>192</v>
      </c>
      <c r="T20" s="158">
        <f t="shared" si="9"/>
        <v>3.4697473995326869E-2</v>
      </c>
    </row>
    <row r="21" spans="1:20" ht="17" thickBot="1" x14ac:dyDescent="0.25">
      <c r="A21" s="54" t="s">
        <v>16</v>
      </c>
      <c r="B21" s="54" t="s">
        <v>178</v>
      </c>
      <c r="C21" s="54">
        <f>LOOKUP(A21,'[2]Samples Info'!$A$4:$A$228,'[2]Samples Info'!$I$4:$I$228)</f>
        <v>0</v>
      </c>
      <c r="D21" s="149">
        <v>0.310344433333333</v>
      </c>
      <c r="E21" s="140" t="s">
        <v>192</v>
      </c>
      <c r="F21" s="153">
        <v>1.94162078260234E-2</v>
      </c>
      <c r="G21" s="47">
        <f t="shared" si="0"/>
        <v>-1.7981785730562388E-3</v>
      </c>
      <c r="H21" s="50">
        <f t="shared" si="14"/>
        <v>0.31090349333333334</v>
      </c>
      <c r="I21" s="136">
        <f t="shared" si="15"/>
        <v>8.1689167408947726E-3</v>
      </c>
      <c r="J21" s="50">
        <f t="shared" si="3"/>
        <v>2.6274766659300664E-2</v>
      </c>
      <c r="K21" s="143">
        <f>D21*'Table 2'!N21</f>
        <v>104.58607403333322</v>
      </c>
      <c r="L21" s="132" t="s">
        <v>192</v>
      </c>
      <c r="M21" s="147">
        <f>F21*'Table 2'!N21</f>
        <v>6.5432620373698862</v>
      </c>
      <c r="N21" s="47">
        <f t="shared" si="4"/>
        <v>1.4974968016657703E-2</v>
      </c>
      <c r="O21" s="48">
        <f t="shared" si="16"/>
        <v>103.04300828000002</v>
      </c>
      <c r="P21" s="55">
        <f t="shared" si="17"/>
        <v>3.4045372181519813</v>
      </c>
      <c r="Q21" s="45">
        <f t="shared" si="7"/>
        <v>3.303996336074342E-2</v>
      </c>
      <c r="R21" s="156">
        <f t="shared" si="8"/>
        <v>1.0458607403333322</v>
      </c>
      <c r="S21" s="140" t="s">
        <v>192</v>
      </c>
      <c r="T21" s="159">
        <f t="shared" si="9"/>
        <v>6.543262037369886E-2</v>
      </c>
    </row>
    <row r="22" spans="1:20" x14ac:dyDescent="0.2">
      <c r="A22" s="51" t="s">
        <v>16</v>
      </c>
      <c r="B22" s="51" t="s">
        <v>179</v>
      </c>
      <c r="C22" s="52">
        <f>LOOKUP(A22,'[2]Samples Info'!$A$4:$A$228,'[2]Samples Info'!$I$4:$I$228)</f>
        <v>0</v>
      </c>
      <c r="D22" s="148">
        <v>0.29013743333333297</v>
      </c>
      <c r="E22" s="139" t="s">
        <v>192</v>
      </c>
      <c r="F22" s="152">
        <v>1.7798358137854499E-2</v>
      </c>
      <c r="G22" s="36">
        <f t="shared" si="0"/>
        <v>-6.6694601097571776E-2</v>
      </c>
      <c r="H22" s="40">
        <f>AVERAGE($D$22:$D$26)</f>
        <v>0.31087084000000004</v>
      </c>
      <c r="I22" s="134">
        <f>_xlfn.STDEV.S($D$22:$D$26)</f>
        <v>1.5716460030833473E-2</v>
      </c>
      <c r="J22" s="28">
        <f t="shared" si="3"/>
        <v>5.0556237538501428E-2</v>
      </c>
      <c r="K22" s="142">
        <f>D22*'Table 2'!N22</f>
        <v>91.39329149999989</v>
      </c>
      <c r="L22" s="129" t="s">
        <v>192</v>
      </c>
      <c r="M22" s="145">
        <f>F22*'Table 2'!N22</f>
        <v>5.6064828134241669</v>
      </c>
      <c r="N22" s="25">
        <f t="shared" si="4"/>
        <v>-9.7682443791315104E-2</v>
      </c>
      <c r="O22" s="26">
        <f>AVERAGE($K$22:$K$26)</f>
        <v>101.28728059333334</v>
      </c>
      <c r="P22" s="26">
        <f>_xlfn.STDEV.S($K$22:$K$26)</f>
        <v>7.0130412387113656</v>
      </c>
      <c r="Q22" s="23">
        <f t="shared" si="7"/>
        <v>6.9239110751414132E-2</v>
      </c>
      <c r="R22" s="154">
        <f t="shared" si="8"/>
        <v>0.91393291499999885</v>
      </c>
      <c r="S22" s="138" t="s">
        <v>192</v>
      </c>
      <c r="T22" s="157">
        <f t="shared" si="9"/>
        <v>5.606482813424167E-2</v>
      </c>
    </row>
    <row r="23" spans="1:20" x14ac:dyDescent="0.2">
      <c r="A23" s="53" t="s">
        <v>16</v>
      </c>
      <c r="B23" s="53" t="s">
        <v>179</v>
      </c>
      <c r="C23" s="53">
        <f>LOOKUP(A23,'[2]Samples Info'!$A$4:$A$228,'[2]Samples Info'!$I$4:$I$228)</f>
        <v>0</v>
      </c>
      <c r="D23" s="148">
        <v>0.31360106666666698</v>
      </c>
      <c r="E23" s="139" t="s">
        <v>192</v>
      </c>
      <c r="F23" s="152">
        <v>2.78834854407288E-2</v>
      </c>
      <c r="G23" s="36">
        <f t="shared" si="0"/>
        <v>8.7825113049102514E-3</v>
      </c>
      <c r="H23" s="40">
        <f t="shared" ref="H23:H26" si="18">AVERAGE($D$22:$D$26)</f>
        <v>0.31087084000000004</v>
      </c>
      <c r="I23" s="135">
        <f t="shared" ref="I23:I26" si="19">_xlfn.STDEV.S($D$22:$D$26)</f>
        <v>1.5716460030833473E-2</v>
      </c>
      <c r="J23" s="40">
        <f t="shared" si="3"/>
        <v>5.0556237538501428E-2</v>
      </c>
      <c r="K23" s="142">
        <f>D23*'Table 2'!N23</f>
        <v>100.97954346666677</v>
      </c>
      <c r="L23" s="130" t="s">
        <v>192</v>
      </c>
      <c r="M23" s="146">
        <f>F23*'Table 2'!N23</f>
        <v>8.9784823119146733</v>
      </c>
      <c r="N23" s="36">
        <f t="shared" si="4"/>
        <v>-3.0382603310491244E-3</v>
      </c>
      <c r="O23" s="37">
        <f>AVERAGE($K$22:$K$26)</f>
        <v>101.28728059333334</v>
      </c>
      <c r="P23" s="38">
        <f t="shared" ref="P23:P26" si="20">_xlfn.STDEV.S($K$22:$K$26)</f>
        <v>7.0130412387113656</v>
      </c>
      <c r="Q23" s="34">
        <f t="shared" si="7"/>
        <v>6.9239110751414132E-2</v>
      </c>
      <c r="R23" s="155">
        <f t="shared" si="8"/>
        <v>1.0097954346666678</v>
      </c>
      <c r="S23" s="139" t="s">
        <v>192</v>
      </c>
      <c r="T23" s="158">
        <f t="shared" si="9"/>
        <v>8.9784823119146734E-2</v>
      </c>
    </row>
    <row r="24" spans="1:20" x14ac:dyDescent="0.2">
      <c r="A24" s="53" t="s">
        <v>16</v>
      </c>
      <c r="B24" s="53" t="s">
        <v>179</v>
      </c>
      <c r="C24" s="53">
        <f>LOOKUP(A24,'[2]Samples Info'!$A$4:$A$228,'[2]Samples Info'!$I$4:$I$228)</f>
        <v>0</v>
      </c>
      <c r="D24" s="148">
        <v>0.32690130000000001</v>
      </c>
      <c r="E24" s="139" t="s">
        <v>192</v>
      </c>
      <c r="F24" s="152">
        <v>2.0946987396759302E-3</v>
      </c>
      <c r="G24" s="36">
        <f t="shared" si="0"/>
        <v>5.1566303227410994E-2</v>
      </c>
      <c r="H24" s="40">
        <f t="shared" si="18"/>
        <v>0.31087084000000004</v>
      </c>
      <c r="I24" s="135">
        <f t="shared" si="19"/>
        <v>1.5716460030833473E-2</v>
      </c>
      <c r="J24" s="40">
        <f t="shared" si="3"/>
        <v>5.0556237538501428E-2</v>
      </c>
      <c r="K24" s="142">
        <f>D24*'Table 2'!N24</f>
        <v>106.56982380000001</v>
      </c>
      <c r="L24" s="130" t="s">
        <v>192</v>
      </c>
      <c r="M24" s="146">
        <f>F24*'Table 2'!N24</f>
        <v>0.6828717891343532</v>
      </c>
      <c r="N24" s="36">
        <f t="shared" si="4"/>
        <v>5.2154062935858572E-2</v>
      </c>
      <c r="O24" s="37">
        <f t="shared" ref="O24:O26" si="21">AVERAGE($K$22:$K$26)</f>
        <v>101.28728059333334</v>
      </c>
      <c r="P24" s="38">
        <f t="shared" si="20"/>
        <v>7.0130412387113656</v>
      </c>
      <c r="Q24" s="34">
        <f t="shared" si="7"/>
        <v>6.9239110751414132E-2</v>
      </c>
      <c r="R24" s="155">
        <f t="shared" si="8"/>
        <v>1.0656982380000002</v>
      </c>
      <c r="S24" s="139" t="s">
        <v>192</v>
      </c>
      <c r="T24" s="158">
        <f t="shared" si="9"/>
        <v>6.8287178913435317E-3</v>
      </c>
    </row>
    <row r="25" spans="1:20" x14ac:dyDescent="0.2">
      <c r="A25" s="53" t="s">
        <v>16</v>
      </c>
      <c r="B25" s="53" t="s">
        <v>179</v>
      </c>
      <c r="C25" s="53">
        <f>LOOKUP(A25,'[2]Samples Info'!$A$4:$A$228,'[2]Samples Info'!$I$4:$I$228)</f>
        <v>0</v>
      </c>
      <c r="D25" s="148">
        <v>0.29977873333333299</v>
      </c>
      <c r="E25" s="139" t="s">
        <v>192</v>
      </c>
      <c r="F25" s="152">
        <v>1.3925800875114301E-2</v>
      </c>
      <c r="G25" s="36">
        <f t="shared" si="0"/>
        <v>-3.568075624805158E-2</v>
      </c>
      <c r="H25" s="40">
        <f t="shared" si="18"/>
        <v>0.31087084000000004</v>
      </c>
      <c r="I25" s="135">
        <f t="shared" si="19"/>
        <v>1.5716460030833473E-2</v>
      </c>
      <c r="J25" s="40">
        <f t="shared" si="3"/>
        <v>5.0556237538501428E-2</v>
      </c>
      <c r="K25" s="142">
        <f>D25*'Table 2'!N25</f>
        <v>98.327424533333215</v>
      </c>
      <c r="L25" s="130" t="s">
        <v>192</v>
      </c>
      <c r="M25" s="146">
        <f>F25*'Table 2'!N25</f>
        <v>4.5676626870374903</v>
      </c>
      <c r="N25" s="36">
        <f t="shared" si="4"/>
        <v>-2.9222386489809033E-2</v>
      </c>
      <c r="O25" s="37">
        <f t="shared" si="21"/>
        <v>101.28728059333334</v>
      </c>
      <c r="P25" s="38">
        <f t="shared" si="20"/>
        <v>7.0130412387113656</v>
      </c>
      <c r="Q25" s="34">
        <f t="shared" si="7"/>
        <v>6.9239110751414132E-2</v>
      </c>
      <c r="R25" s="155">
        <f t="shared" si="8"/>
        <v>0.98327424533333219</v>
      </c>
      <c r="S25" s="139" t="s">
        <v>192</v>
      </c>
      <c r="T25" s="158">
        <f t="shared" si="9"/>
        <v>4.5676626870374902E-2</v>
      </c>
    </row>
    <row r="26" spans="1:20" ht="17" thickBot="1" x14ac:dyDescent="0.25">
      <c r="A26" s="54" t="s">
        <v>16</v>
      </c>
      <c r="B26" s="54" t="s">
        <v>179</v>
      </c>
      <c r="C26" s="54">
        <f>LOOKUP(A26,'[2]Samples Info'!$A$4:$A$228,'[2]Samples Info'!$I$4:$I$228)</f>
        <v>0</v>
      </c>
      <c r="D26" s="149">
        <v>0.32393566666666701</v>
      </c>
      <c r="E26" s="140" t="s">
        <v>192</v>
      </c>
      <c r="F26" s="153">
        <v>6.1951454941214599E-3</v>
      </c>
      <c r="G26" s="47">
        <f t="shared" si="0"/>
        <v>4.2026542813301405E-2</v>
      </c>
      <c r="H26" s="50">
        <f t="shared" si="18"/>
        <v>0.31087084000000004</v>
      </c>
      <c r="I26" s="136">
        <f t="shared" si="19"/>
        <v>1.5716460030833473E-2</v>
      </c>
      <c r="J26" s="50">
        <f t="shared" si="3"/>
        <v>5.0556237538501428E-2</v>
      </c>
      <c r="K26" s="143">
        <f>D26*'Table 2'!N26</f>
        <v>109.16631966666678</v>
      </c>
      <c r="L26" s="132" t="s">
        <v>192</v>
      </c>
      <c r="M26" s="147">
        <f>F26*'Table 2'!N26</f>
        <v>2.0877640315189319</v>
      </c>
      <c r="N26" s="47">
        <f t="shared" si="4"/>
        <v>7.7789027676314557E-2</v>
      </c>
      <c r="O26" s="48">
        <f t="shared" si="21"/>
        <v>101.28728059333334</v>
      </c>
      <c r="P26" s="55">
        <f t="shared" si="20"/>
        <v>7.0130412387113656</v>
      </c>
      <c r="Q26" s="45">
        <f t="shared" si="7"/>
        <v>6.9239110751414132E-2</v>
      </c>
      <c r="R26" s="156">
        <f t="shared" si="8"/>
        <v>1.0916631966666679</v>
      </c>
      <c r="S26" s="140" t="s">
        <v>192</v>
      </c>
      <c r="T26" s="159">
        <f t="shared" si="9"/>
        <v>2.0877640315189318E-2</v>
      </c>
    </row>
    <row r="27" spans="1:20" x14ac:dyDescent="0.2">
      <c r="A27" s="51" t="s">
        <v>30</v>
      </c>
      <c r="B27" s="51" t="s">
        <v>177</v>
      </c>
      <c r="C27" s="52">
        <f>LOOKUP(A27,'[2]Samples Info'!$A$4:$A$228,'[2]Samples Info'!$I$4:$I$228)</f>
        <v>0</v>
      </c>
      <c r="D27" s="148">
        <v>0.33746429999999999</v>
      </c>
      <c r="E27" s="138" t="s">
        <v>192</v>
      </c>
      <c r="F27" s="151">
        <v>2.1193953190238E-2</v>
      </c>
      <c r="G27" s="36">
        <f t="shared" si="0"/>
        <v>2.8667991196068904E-2</v>
      </c>
      <c r="H27" s="40">
        <f>AVERAGE($D$27:$D$31)</f>
        <v>0.32805949333333317</v>
      </c>
      <c r="I27" s="134">
        <f>_xlfn.STDEV.S($D$27:$D$31)</f>
        <v>1.0012374492496772E-2</v>
      </c>
      <c r="J27" s="28">
        <f t="shared" si="3"/>
        <v>3.0519996207893439E-2</v>
      </c>
      <c r="K27" s="142">
        <f>D27*'Table 2'!N27</f>
        <v>113.0505405</v>
      </c>
      <c r="L27" s="129" t="s">
        <v>192</v>
      </c>
      <c r="M27" s="145">
        <f>F27*'Table 2'!N27</f>
        <v>7.0999743187297302</v>
      </c>
      <c r="N27" s="25">
        <f t="shared" si="4"/>
        <v>2.5649210797247121E-2</v>
      </c>
      <c r="O27" s="26">
        <f>AVERAGE($K$27:$K$31)</f>
        <v>110.22339734666662</v>
      </c>
      <c r="P27" s="26">
        <f>_xlfn.STDEV.S($K$27:$K$31)</f>
        <v>3.1942587587678135</v>
      </c>
      <c r="Q27" s="23">
        <f t="shared" si="7"/>
        <v>2.8979861224214157E-2</v>
      </c>
      <c r="R27" s="154">
        <f t="shared" si="8"/>
        <v>1.1305054050000001</v>
      </c>
      <c r="S27" s="138" t="s">
        <v>192</v>
      </c>
      <c r="T27" s="157">
        <f t="shared" si="9"/>
        <v>7.0999743187297307E-2</v>
      </c>
    </row>
    <row r="28" spans="1:20" x14ac:dyDescent="0.2">
      <c r="A28" s="53" t="s">
        <v>30</v>
      </c>
      <c r="B28" s="53" t="s">
        <v>177</v>
      </c>
      <c r="C28" s="53">
        <f>LOOKUP(A28,'[2]Samples Info'!$A$4:$A$228,'[2]Samples Info'!$I$4:$I$228)</f>
        <v>0</v>
      </c>
      <c r="D28" s="148">
        <v>0.33490039999999999</v>
      </c>
      <c r="E28" s="139" t="s">
        <v>192</v>
      </c>
      <c r="F28" s="152">
        <v>2.8864458559100001E-2</v>
      </c>
      <c r="G28" s="36">
        <f t="shared" si="0"/>
        <v>2.0852640468221221E-2</v>
      </c>
      <c r="H28" s="40">
        <f t="shared" ref="H28:H31" si="22">AVERAGE($D$27:$D$31)</f>
        <v>0.32805949333333317</v>
      </c>
      <c r="I28" s="135">
        <f t="shared" ref="I28:I31" si="23">_xlfn.STDEV.S($D$27:$D$31)</f>
        <v>1.0012374492496772E-2</v>
      </c>
      <c r="J28" s="40">
        <f t="shared" si="3"/>
        <v>3.0519996207893439E-2</v>
      </c>
      <c r="K28" s="142">
        <f>D28*'Table 2'!N28</f>
        <v>112.5265344</v>
      </c>
      <c r="L28" s="130" t="s">
        <v>192</v>
      </c>
      <c r="M28" s="146">
        <f>F28*'Table 2'!N28</f>
        <v>9.6984580758575998</v>
      </c>
      <c r="N28" s="36">
        <f t="shared" si="4"/>
        <v>2.0895173881183574E-2</v>
      </c>
      <c r="O28" s="37">
        <f t="shared" ref="O28:O31" si="24">AVERAGE($K$27:$K$31)</f>
        <v>110.22339734666662</v>
      </c>
      <c r="P28" s="38">
        <f t="shared" ref="P28:P31" si="25">_xlfn.STDEV.S($K$27:$K$31)</f>
        <v>3.1942587587678135</v>
      </c>
      <c r="Q28" s="34">
        <f t="shared" si="7"/>
        <v>2.8979861224214157E-2</v>
      </c>
      <c r="R28" s="155">
        <f t="shared" si="8"/>
        <v>1.125265344</v>
      </c>
      <c r="S28" s="139" t="s">
        <v>192</v>
      </c>
      <c r="T28" s="158">
        <f t="shared" si="9"/>
        <v>9.6984580758575994E-2</v>
      </c>
    </row>
    <row r="29" spans="1:20" x14ac:dyDescent="0.2">
      <c r="A29" s="53" t="s">
        <v>30</v>
      </c>
      <c r="B29" s="53" t="s">
        <v>177</v>
      </c>
      <c r="C29" s="53">
        <f>LOOKUP(A29,'[2]Samples Info'!$A$4:$A$228,'[2]Samples Info'!$I$4:$I$228)</f>
        <v>0</v>
      </c>
      <c r="D29" s="148">
        <v>0.33180663333333299</v>
      </c>
      <c r="E29" s="139" t="s">
        <v>192</v>
      </c>
      <c r="F29" s="152">
        <v>1.25953379471665E-2</v>
      </c>
      <c r="G29" s="36">
        <f t="shared" si="0"/>
        <v>1.1422135545982932E-2</v>
      </c>
      <c r="H29" s="40">
        <f t="shared" si="22"/>
        <v>0.32805949333333317</v>
      </c>
      <c r="I29" s="135">
        <f t="shared" si="23"/>
        <v>1.0012374492496772E-2</v>
      </c>
      <c r="J29" s="40">
        <f t="shared" si="3"/>
        <v>3.0519996207893439E-2</v>
      </c>
      <c r="K29" s="142">
        <f>D29*'Table 2'!N29</f>
        <v>111.15522216666655</v>
      </c>
      <c r="L29" s="130" t="s">
        <v>192</v>
      </c>
      <c r="M29" s="146">
        <f>F29*'Table 2'!N29</f>
        <v>4.2194382123007772</v>
      </c>
      <c r="N29" s="36">
        <f t="shared" si="4"/>
        <v>8.4539656954069741E-3</v>
      </c>
      <c r="O29" s="37">
        <f t="shared" si="24"/>
        <v>110.22339734666662</v>
      </c>
      <c r="P29" s="38">
        <f t="shared" si="25"/>
        <v>3.1942587587678135</v>
      </c>
      <c r="Q29" s="34">
        <f t="shared" si="7"/>
        <v>2.8979861224214157E-2</v>
      </c>
      <c r="R29" s="155">
        <f t="shared" si="8"/>
        <v>1.1115522216666656</v>
      </c>
      <c r="S29" s="139" t="s">
        <v>192</v>
      </c>
      <c r="T29" s="158">
        <f t="shared" si="9"/>
        <v>4.2194382123007773E-2</v>
      </c>
    </row>
    <row r="30" spans="1:20" x14ac:dyDescent="0.2">
      <c r="A30" s="53" t="s">
        <v>30</v>
      </c>
      <c r="B30" s="53" t="s">
        <v>177</v>
      </c>
      <c r="C30" s="53">
        <f>LOOKUP(A30,'[2]Samples Info'!$A$4:$A$228,'[2]Samples Info'!$I$4:$I$228)</f>
        <v>0</v>
      </c>
      <c r="D30" s="148">
        <v>0.32315443333333299</v>
      </c>
      <c r="E30" s="139" t="s">
        <v>192</v>
      </c>
      <c r="F30" s="152">
        <v>8.7754736010846306E-3</v>
      </c>
      <c r="G30" s="36">
        <f t="shared" si="0"/>
        <v>-1.4951739241443844E-2</v>
      </c>
      <c r="H30" s="40">
        <f t="shared" si="22"/>
        <v>0.32805949333333317</v>
      </c>
      <c r="I30" s="135">
        <f t="shared" si="23"/>
        <v>1.0012374492496772E-2</v>
      </c>
      <c r="J30" s="40">
        <f t="shared" si="3"/>
        <v>3.0519996207893439E-2</v>
      </c>
      <c r="K30" s="142">
        <f>D30*'Table 2'!N30</f>
        <v>109.22619846666655</v>
      </c>
      <c r="L30" s="130" t="s">
        <v>192</v>
      </c>
      <c r="M30" s="146">
        <f>F30*'Table 2'!N30</f>
        <v>2.9661100771666051</v>
      </c>
      <c r="N30" s="36">
        <f t="shared" si="4"/>
        <v>-9.0470708035223484E-3</v>
      </c>
      <c r="O30" s="37">
        <f t="shared" si="24"/>
        <v>110.22339734666662</v>
      </c>
      <c r="P30" s="38">
        <f t="shared" si="25"/>
        <v>3.1942587587678135</v>
      </c>
      <c r="Q30" s="34">
        <f t="shared" si="7"/>
        <v>2.8979861224214157E-2</v>
      </c>
      <c r="R30" s="155">
        <f t="shared" si="8"/>
        <v>1.0922619846666655</v>
      </c>
      <c r="S30" s="139" t="s">
        <v>192</v>
      </c>
      <c r="T30" s="158">
        <f t="shared" si="9"/>
        <v>2.966110077166605E-2</v>
      </c>
    </row>
    <row r="31" spans="1:20" ht="17" thickBot="1" x14ac:dyDescent="0.25">
      <c r="A31" s="54" t="s">
        <v>30</v>
      </c>
      <c r="B31" s="54" t="s">
        <v>177</v>
      </c>
      <c r="C31" s="54">
        <f>LOOKUP(A31,'[2]Samples Info'!$A$4:$A$228,'[2]Samples Info'!$I$4:$I$228)</f>
        <v>0</v>
      </c>
      <c r="D31" s="149">
        <v>0.31297170000000002</v>
      </c>
      <c r="E31" s="140" t="s">
        <v>192</v>
      </c>
      <c r="F31" s="153">
        <v>1.0314740107729301E-2</v>
      </c>
      <c r="G31" s="47">
        <f t="shared" si="0"/>
        <v>-4.5991027968828875E-2</v>
      </c>
      <c r="H31" s="50">
        <f t="shared" si="22"/>
        <v>0.32805949333333317</v>
      </c>
      <c r="I31" s="136">
        <f t="shared" si="23"/>
        <v>1.0012374492496772E-2</v>
      </c>
      <c r="J31" s="50">
        <f t="shared" si="3"/>
        <v>3.0519996207893439E-2</v>
      </c>
      <c r="K31" s="143">
        <f>D31*'Table 2'!N31</f>
        <v>105.1584912</v>
      </c>
      <c r="L31" s="132" t="s">
        <v>192</v>
      </c>
      <c r="M31" s="147">
        <f>F31*'Table 2'!N31</f>
        <v>3.4657526761970452</v>
      </c>
      <c r="N31" s="47">
        <f t="shared" si="4"/>
        <v>-4.5951279570315195E-2</v>
      </c>
      <c r="O31" s="48">
        <f t="shared" si="24"/>
        <v>110.22339734666662</v>
      </c>
      <c r="P31" s="55">
        <f t="shared" si="25"/>
        <v>3.1942587587678135</v>
      </c>
      <c r="Q31" s="45">
        <f t="shared" si="7"/>
        <v>2.8979861224214157E-2</v>
      </c>
      <c r="R31" s="156">
        <f t="shared" si="8"/>
        <v>1.051584912</v>
      </c>
      <c r="S31" s="140" t="s">
        <v>192</v>
      </c>
      <c r="T31" s="159">
        <f t="shared" si="9"/>
        <v>3.4657526761970453E-2</v>
      </c>
    </row>
    <row r="32" spans="1:20" x14ac:dyDescent="0.2">
      <c r="A32" s="51" t="s">
        <v>30</v>
      </c>
      <c r="B32" s="51" t="s">
        <v>178</v>
      </c>
      <c r="C32" s="52">
        <f>LOOKUP(A32,'[2]Samples Info'!$A$4:$A$228,'[2]Samples Info'!$I$4:$I$228)</f>
        <v>0</v>
      </c>
      <c r="D32" s="148">
        <v>0.32143686666666699</v>
      </c>
      <c r="E32" s="139" t="s">
        <v>192</v>
      </c>
      <c r="F32" s="152">
        <v>1.5918766642655902E-2</v>
      </c>
      <c r="G32" s="36">
        <f t="shared" si="0"/>
        <v>1.6011732159571461E-3</v>
      </c>
      <c r="H32" s="40">
        <f>AVERAGE($D$32:$D$36)</f>
        <v>0.3209230133333334</v>
      </c>
      <c r="I32" s="134">
        <f>_xlfn.STDEV.S($D$32:$D$36)</f>
        <v>9.806170510862534E-3</v>
      </c>
      <c r="J32" s="28">
        <f t="shared" si="3"/>
        <v>3.0556146189108447E-2</v>
      </c>
      <c r="K32" s="142">
        <f>D32*'Table 2'!N32</f>
        <v>105.43129226666677</v>
      </c>
      <c r="L32" s="129" t="s">
        <v>192</v>
      </c>
      <c r="M32" s="145">
        <f>F32*'Table 2'!N32</f>
        <v>5.2213554587911357</v>
      </c>
      <c r="N32" s="25">
        <f t="shared" si="4"/>
        <v>-6.1420361876631949E-3</v>
      </c>
      <c r="O32" s="26">
        <f>AVERAGE($K$32:$K$36)</f>
        <v>106.08285701333337</v>
      </c>
      <c r="P32" s="26">
        <f>_xlfn.STDEV.S($K$32:$K$36)</f>
        <v>2.9010735936907524</v>
      </c>
      <c r="Q32" s="23">
        <f t="shared" si="7"/>
        <v>2.7347242291241473E-2</v>
      </c>
      <c r="R32" s="154">
        <f t="shared" si="8"/>
        <v>1.0543129226666677</v>
      </c>
      <c r="S32" s="138" t="s">
        <v>192</v>
      </c>
      <c r="T32" s="157">
        <f t="shared" si="9"/>
        <v>5.2213554587911354E-2</v>
      </c>
    </row>
    <row r="33" spans="1:20" x14ac:dyDescent="0.2">
      <c r="A33" s="53" t="s">
        <v>30</v>
      </c>
      <c r="B33" s="53" t="s">
        <v>178</v>
      </c>
      <c r="C33" s="53">
        <f>LOOKUP(A33,'[2]Samples Info'!$A$4:$A$228,'[2]Samples Info'!$I$4:$I$228)</f>
        <v>0</v>
      </c>
      <c r="D33" s="148">
        <v>0.31614763333333301</v>
      </c>
      <c r="E33" s="139" t="s">
        <v>192</v>
      </c>
      <c r="F33" s="152">
        <v>2.4569502321645301E-3</v>
      </c>
      <c r="G33" s="36">
        <f t="shared" si="0"/>
        <v>-1.4880141970499125E-2</v>
      </c>
      <c r="H33" s="40">
        <f t="shared" ref="H33:H36" si="26">AVERAGE($D$32:$D$36)</f>
        <v>0.3209230133333334</v>
      </c>
      <c r="I33" s="135">
        <f t="shared" ref="I33:I36" si="27">_xlfn.STDEV.S($D$32:$D$36)</f>
        <v>9.806170510862534E-3</v>
      </c>
      <c r="J33" s="40">
        <f t="shared" si="3"/>
        <v>3.0556146189108447E-2</v>
      </c>
      <c r="K33" s="142">
        <f>D33*'Table 2'!N33</f>
        <v>103.69642373333323</v>
      </c>
      <c r="L33" s="130" t="s">
        <v>192</v>
      </c>
      <c r="M33" s="146">
        <f>F33*'Table 2'!N33</f>
        <v>0.80587967614996581</v>
      </c>
      <c r="N33" s="36">
        <f t="shared" si="4"/>
        <v>-2.2495937111687962E-2</v>
      </c>
      <c r="O33" s="37">
        <f t="shared" ref="O33:O36" si="28">AVERAGE($K$32:$K$36)</f>
        <v>106.08285701333337</v>
      </c>
      <c r="P33" s="38">
        <f t="shared" ref="P33:P36" si="29">_xlfn.STDEV.S($K$32:$K$36)</f>
        <v>2.9010735936907524</v>
      </c>
      <c r="Q33" s="34">
        <f t="shared" si="7"/>
        <v>2.7347242291241473E-2</v>
      </c>
      <c r="R33" s="155">
        <f t="shared" si="8"/>
        <v>1.0369642373333323</v>
      </c>
      <c r="S33" s="139" t="s">
        <v>192</v>
      </c>
      <c r="T33" s="158">
        <f t="shared" si="9"/>
        <v>8.0587967614996585E-3</v>
      </c>
    </row>
    <row r="34" spans="1:20" x14ac:dyDescent="0.2">
      <c r="A34" s="53" t="s">
        <v>30</v>
      </c>
      <c r="B34" s="53" t="s">
        <v>178</v>
      </c>
      <c r="C34" s="53">
        <f>LOOKUP(A34,'[2]Samples Info'!$A$4:$A$228,'[2]Samples Info'!$I$4:$I$228)</f>
        <v>0</v>
      </c>
      <c r="D34" s="148">
        <v>0.32294970000000001</v>
      </c>
      <c r="E34" s="139" t="s">
        <v>192</v>
      </c>
      <c r="F34" s="152">
        <v>3.2068829211557002E-3</v>
      </c>
      <c r="G34" s="36">
        <f t="shared" si="0"/>
        <v>6.3151802222471036E-3</v>
      </c>
      <c r="H34" s="40">
        <f t="shared" si="26"/>
        <v>0.3209230133333334</v>
      </c>
      <c r="I34" s="135">
        <f t="shared" si="27"/>
        <v>9.806170510862534E-3</v>
      </c>
      <c r="J34" s="40">
        <f t="shared" si="3"/>
        <v>3.0556146189108447E-2</v>
      </c>
      <c r="K34" s="142">
        <f>D34*'Table 2'!N34</f>
        <v>108.5110992</v>
      </c>
      <c r="L34" s="130" t="s">
        <v>192</v>
      </c>
      <c r="M34" s="146">
        <f>F34*'Table 2'!N34</f>
        <v>1.0775126615083153</v>
      </c>
      <c r="N34" s="36">
        <f t="shared" si="4"/>
        <v>2.2890052691184923E-2</v>
      </c>
      <c r="O34" s="37">
        <f t="shared" si="28"/>
        <v>106.08285701333337</v>
      </c>
      <c r="P34" s="38">
        <f t="shared" si="29"/>
        <v>2.9010735936907524</v>
      </c>
      <c r="Q34" s="34">
        <f t="shared" si="7"/>
        <v>2.7347242291241473E-2</v>
      </c>
      <c r="R34" s="155">
        <f t="shared" si="8"/>
        <v>1.0851109919999999</v>
      </c>
      <c r="S34" s="139" t="s">
        <v>192</v>
      </c>
      <c r="T34" s="158">
        <f t="shared" si="9"/>
        <v>1.0775126615083152E-2</v>
      </c>
    </row>
    <row r="35" spans="1:20" x14ac:dyDescent="0.2">
      <c r="A35" s="53" t="s">
        <v>30</v>
      </c>
      <c r="B35" s="53" t="s">
        <v>178</v>
      </c>
      <c r="C35" s="53">
        <f>LOOKUP(A35,'[2]Samples Info'!$A$4:$A$228,'[2]Samples Info'!$I$4:$I$228)</f>
        <v>0</v>
      </c>
      <c r="D35" s="148">
        <v>0.30871806666666701</v>
      </c>
      <c r="E35" s="139" t="s">
        <v>192</v>
      </c>
      <c r="F35" s="152">
        <v>1.9324724805888802E-2</v>
      </c>
      <c r="G35" s="36">
        <f t="shared" si="0"/>
        <v>-3.8030761770236343E-2</v>
      </c>
      <c r="H35" s="40">
        <f t="shared" si="26"/>
        <v>0.3209230133333334</v>
      </c>
      <c r="I35" s="135">
        <f t="shared" si="27"/>
        <v>9.806170510862534E-3</v>
      </c>
      <c r="J35" s="40">
        <f t="shared" si="3"/>
        <v>3.0556146189108447E-2</v>
      </c>
      <c r="K35" s="142">
        <f>D35*'Table 2'!N35</f>
        <v>103.11183426666678</v>
      </c>
      <c r="L35" s="130" t="s">
        <v>192</v>
      </c>
      <c r="M35" s="146">
        <f>F35*'Table 2'!N35</f>
        <v>6.45445808516686</v>
      </c>
      <c r="N35" s="36">
        <f t="shared" si="4"/>
        <v>-2.8006624541542735E-2</v>
      </c>
      <c r="O35" s="37">
        <f t="shared" si="28"/>
        <v>106.08285701333337</v>
      </c>
      <c r="P35" s="38">
        <f t="shared" si="29"/>
        <v>2.9010735936907524</v>
      </c>
      <c r="Q35" s="34">
        <f t="shared" si="7"/>
        <v>2.7347242291241473E-2</v>
      </c>
      <c r="R35" s="155">
        <f t="shared" si="8"/>
        <v>1.0311183426666677</v>
      </c>
      <c r="S35" s="139" t="s">
        <v>192</v>
      </c>
      <c r="T35" s="158">
        <f t="shared" si="9"/>
        <v>6.4544580851668601E-2</v>
      </c>
    </row>
    <row r="36" spans="1:20" ht="17" thickBot="1" x14ac:dyDescent="0.25">
      <c r="A36" s="54" t="s">
        <v>30</v>
      </c>
      <c r="B36" s="54" t="s">
        <v>178</v>
      </c>
      <c r="C36" s="53">
        <f>LOOKUP(A36,'[2]Samples Info'!$A$4:$A$228,'[2]Samples Info'!$I$4:$I$228)</f>
        <v>0</v>
      </c>
      <c r="D36" s="149">
        <v>0.33536280000000002</v>
      </c>
      <c r="E36" s="140" t="s">
        <v>192</v>
      </c>
      <c r="F36" s="153">
        <v>3.8718393091139502E-2</v>
      </c>
      <c r="G36" s="47">
        <f t="shared" si="0"/>
        <v>4.499455030253139E-2</v>
      </c>
      <c r="H36" s="50">
        <f t="shared" si="26"/>
        <v>0.3209230133333334</v>
      </c>
      <c r="I36" s="136">
        <f t="shared" si="27"/>
        <v>9.806170510862534E-3</v>
      </c>
      <c r="J36" s="50">
        <f t="shared" si="3"/>
        <v>3.0556146189108447E-2</v>
      </c>
      <c r="K36" s="143">
        <f>D36*'Table 2'!N36</f>
        <v>109.66363560000001</v>
      </c>
      <c r="L36" s="132" t="s">
        <v>192</v>
      </c>
      <c r="M36" s="147">
        <f>F36*'Table 2'!N36</f>
        <v>12.660914540802617</v>
      </c>
      <c r="N36" s="47">
        <f t="shared" si="4"/>
        <v>3.3754545149708569E-2</v>
      </c>
      <c r="O36" s="48">
        <f t="shared" si="28"/>
        <v>106.08285701333337</v>
      </c>
      <c r="P36" s="55">
        <f t="shared" si="29"/>
        <v>2.9010735936907524</v>
      </c>
      <c r="Q36" s="45">
        <f t="shared" si="7"/>
        <v>2.7347242291241473E-2</v>
      </c>
      <c r="R36" s="156">
        <f t="shared" si="8"/>
        <v>1.0966363560000001</v>
      </c>
      <c r="S36" s="140" t="s">
        <v>192</v>
      </c>
      <c r="T36" s="159">
        <f t="shared" si="9"/>
        <v>0.12660914540802617</v>
      </c>
    </row>
    <row r="37" spans="1:20" x14ac:dyDescent="0.2">
      <c r="A37" s="51" t="s">
        <v>30</v>
      </c>
      <c r="B37" s="51" t="s">
        <v>179</v>
      </c>
      <c r="C37" s="52">
        <f>LOOKUP(A37,'[2]Samples Info'!$A$4:$A$228,'[2]Samples Info'!$I$4:$I$228)</f>
        <v>0</v>
      </c>
      <c r="D37" s="148">
        <v>0.323064666666667</v>
      </c>
      <c r="E37" s="138" t="s">
        <v>192</v>
      </c>
      <c r="F37" s="151">
        <v>3.58787587485037E-3</v>
      </c>
      <c r="G37" s="36">
        <f t="shared" si="0"/>
        <v>5.7391920829740688E-4</v>
      </c>
      <c r="H37" s="40">
        <f>AVERAGE($D$37:$D$41)</f>
        <v>0.32287936000000023</v>
      </c>
      <c r="I37" s="134">
        <f>_xlfn.STDEV.S($D$37:$D$41)</f>
        <v>7.4329608676265537E-3</v>
      </c>
      <c r="J37" s="28">
        <f t="shared" si="3"/>
        <v>2.3020861004018803E-2</v>
      </c>
      <c r="K37" s="142">
        <f>D37*'Table 2'!N37</f>
        <v>106.93440466666678</v>
      </c>
      <c r="L37" s="129" t="s">
        <v>192</v>
      </c>
      <c r="M37" s="145">
        <f>F37*'Table 2'!N37</f>
        <v>1.1875869145754725</v>
      </c>
      <c r="N37" s="25">
        <f t="shared" si="4"/>
        <v>-1.0491455954373225E-3</v>
      </c>
      <c r="O37" s="26">
        <f>AVERAGE($K$37:$K$41)</f>
        <v>107.04671225333341</v>
      </c>
      <c r="P37" s="26">
        <f>_xlfn.STDEV.S($K$37:$K$41)</f>
        <v>1.538973175286442</v>
      </c>
      <c r="Q37" s="23">
        <f t="shared" si="7"/>
        <v>1.4376650556481884E-2</v>
      </c>
      <c r="R37" s="154">
        <f t="shared" si="8"/>
        <v>1.0693440466666677</v>
      </c>
      <c r="S37" s="138" t="s">
        <v>192</v>
      </c>
      <c r="T37" s="157">
        <f t="shared" si="9"/>
        <v>1.1875869145754725E-2</v>
      </c>
    </row>
    <row r="38" spans="1:20" x14ac:dyDescent="0.2">
      <c r="A38" s="53" t="s">
        <v>30</v>
      </c>
      <c r="B38" s="53" t="s">
        <v>179</v>
      </c>
      <c r="C38" s="53">
        <f>LOOKUP(A38,'[2]Samples Info'!$A$4:$A$228,'[2]Samples Info'!$I$4:$I$228)</f>
        <v>0</v>
      </c>
      <c r="D38" s="148">
        <v>0.32704650000000002</v>
      </c>
      <c r="E38" s="139" t="s">
        <v>192</v>
      </c>
      <c r="F38" s="152">
        <v>2.2171096048687099E-4</v>
      </c>
      <c r="G38" s="36">
        <f t="shared" si="0"/>
        <v>1.2906182668349531E-2</v>
      </c>
      <c r="H38" s="40">
        <f t="shared" ref="H38:H41" si="30">AVERAGE($D$37:$D$41)</f>
        <v>0.32287936000000023</v>
      </c>
      <c r="I38" s="135">
        <f t="shared" ref="I38:I41" si="31">_xlfn.STDEV.S($D$37:$D$41)</f>
        <v>7.4329608676265537E-3</v>
      </c>
      <c r="J38" s="40">
        <f t="shared" si="3"/>
        <v>2.3020861004018803E-2</v>
      </c>
      <c r="K38" s="142">
        <f>D38*'Table 2'!N38</f>
        <v>108.9064845</v>
      </c>
      <c r="L38" s="130" t="s">
        <v>192</v>
      </c>
      <c r="M38" s="146">
        <f>F38*'Table 2'!N38</f>
        <v>7.3829749842128034E-2</v>
      </c>
      <c r="N38" s="36">
        <f t="shared" si="4"/>
        <v>1.7373464420516859E-2</v>
      </c>
      <c r="O38" s="37">
        <f t="shared" ref="O38:O41" si="32">AVERAGE($K$37:$K$41)</f>
        <v>107.04671225333341</v>
      </c>
      <c r="P38" s="38">
        <f t="shared" ref="P38:P41" si="33">_xlfn.STDEV.S($K$37:$K$41)</f>
        <v>1.538973175286442</v>
      </c>
      <c r="Q38" s="34">
        <f t="shared" si="7"/>
        <v>1.4376650556481884E-2</v>
      </c>
      <c r="R38" s="155">
        <f t="shared" si="8"/>
        <v>1.089064845</v>
      </c>
      <c r="S38" s="139" t="s">
        <v>192</v>
      </c>
      <c r="T38" s="158">
        <f t="shared" si="9"/>
        <v>7.3829749842128033E-4</v>
      </c>
    </row>
    <row r="39" spans="1:20" x14ac:dyDescent="0.2">
      <c r="A39" s="53" t="s">
        <v>30</v>
      </c>
      <c r="B39" s="53" t="s">
        <v>179</v>
      </c>
      <c r="C39" s="53">
        <f>LOOKUP(A39,'[2]Samples Info'!$A$4:$A$228,'[2]Samples Info'!$I$4:$I$228)</f>
        <v>0</v>
      </c>
      <c r="D39" s="148">
        <v>0.31978536666666701</v>
      </c>
      <c r="E39" s="139" t="s">
        <v>192</v>
      </c>
      <c r="F39" s="152">
        <v>1.05494025576491E-2</v>
      </c>
      <c r="G39" s="36">
        <f t="shared" si="0"/>
        <v>-9.5825057796608912E-3</v>
      </c>
      <c r="H39" s="40">
        <f t="shared" si="30"/>
        <v>0.32287936000000023</v>
      </c>
      <c r="I39" s="135">
        <f t="shared" si="31"/>
        <v>7.4329608676265537E-3</v>
      </c>
      <c r="J39" s="40">
        <f t="shared" si="3"/>
        <v>2.3020861004018803E-2</v>
      </c>
      <c r="K39" s="142">
        <f>D39*'Table 2'!N39</f>
        <v>105.84895636666678</v>
      </c>
      <c r="L39" s="130" t="s">
        <v>192</v>
      </c>
      <c r="M39" s="146">
        <f>F39*'Table 2'!N39</f>
        <v>3.491852246581852</v>
      </c>
      <c r="N39" s="36">
        <f t="shared" si="4"/>
        <v>-1.1189095502831096E-2</v>
      </c>
      <c r="O39" s="37">
        <f t="shared" si="32"/>
        <v>107.04671225333341</v>
      </c>
      <c r="P39" s="38">
        <f t="shared" si="33"/>
        <v>1.538973175286442</v>
      </c>
      <c r="Q39" s="34">
        <f t="shared" si="7"/>
        <v>1.4376650556481884E-2</v>
      </c>
      <c r="R39" s="155">
        <f t="shared" si="8"/>
        <v>1.0584895636666678</v>
      </c>
      <c r="S39" s="139" t="s">
        <v>192</v>
      </c>
      <c r="T39" s="158">
        <f t="shared" si="9"/>
        <v>3.4918522465818523E-2</v>
      </c>
    </row>
    <row r="40" spans="1:20" x14ac:dyDescent="0.2">
      <c r="A40" s="53" t="s">
        <v>30</v>
      </c>
      <c r="B40" s="53" t="s">
        <v>179</v>
      </c>
      <c r="C40" s="53">
        <f>LOOKUP(A40,'[2]Samples Info'!$A$4:$A$228,'[2]Samples Info'!$I$4:$I$228)</f>
        <v>0</v>
      </c>
      <c r="D40" s="148">
        <v>0.33207946666666699</v>
      </c>
      <c r="E40" s="139" t="s">
        <v>192</v>
      </c>
      <c r="F40" s="152">
        <v>9.8399776917091394E-3</v>
      </c>
      <c r="G40" s="36">
        <f t="shared" si="0"/>
        <v>2.8493944817862486E-2</v>
      </c>
      <c r="H40" s="40">
        <f t="shared" si="30"/>
        <v>0.32287936000000023</v>
      </c>
      <c r="I40" s="135">
        <f t="shared" si="31"/>
        <v>7.4329608676265537E-3</v>
      </c>
      <c r="J40" s="40">
        <f t="shared" si="3"/>
        <v>2.3020861004018803E-2</v>
      </c>
      <c r="K40" s="142">
        <f>D40*'Table 2'!N40</f>
        <v>108.25790613333344</v>
      </c>
      <c r="L40" s="130" t="s">
        <v>192</v>
      </c>
      <c r="M40" s="146">
        <f>F40*'Table 2'!N40</f>
        <v>3.2078327274971796</v>
      </c>
      <c r="N40" s="36">
        <f t="shared" si="4"/>
        <v>1.1314629422094262E-2</v>
      </c>
      <c r="O40" s="37">
        <f t="shared" si="32"/>
        <v>107.04671225333341</v>
      </c>
      <c r="P40" s="38">
        <f t="shared" si="33"/>
        <v>1.538973175286442</v>
      </c>
      <c r="Q40" s="34">
        <f t="shared" si="7"/>
        <v>1.4376650556481884E-2</v>
      </c>
      <c r="R40" s="155">
        <f t="shared" si="8"/>
        <v>1.0825790613333344</v>
      </c>
      <c r="S40" s="139" t="s">
        <v>192</v>
      </c>
      <c r="T40" s="158">
        <f t="shared" si="9"/>
        <v>3.2078327274971799E-2</v>
      </c>
    </row>
    <row r="41" spans="1:20" ht="17" thickBot="1" x14ac:dyDescent="0.25">
      <c r="A41" s="54" t="s">
        <v>30</v>
      </c>
      <c r="B41" s="54" t="s">
        <v>179</v>
      </c>
      <c r="C41" s="53">
        <f>LOOKUP(A41,'[2]Samples Info'!$A$4:$A$228,'[2]Samples Info'!$I$4:$I$228)</f>
        <v>0</v>
      </c>
      <c r="D41" s="149">
        <v>0.3124208</v>
      </c>
      <c r="E41" s="140" t="s">
        <v>192</v>
      </c>
      <c r="F41" s="153">
        <v>1.56224810907231E-2</v>
      </c>
      <c r="G41" s="47">
        <f t="shared" si="0"/>
        <v>-3.2391540914848881E-2</v>
      </c>
      <c r="H41" s="50">
        <f t="shared" si="30"/>
        <v>0.32287936000000023</v>
      </c>
      <c r="I41" s="136">
        <f t="shared" si="31"/>
        <v>7.4329608676265537E-3</v>
      </c>
      <c r="J41" s="50">
        <f t="shared" si="3"/>
        <v>2.3020861004018803E-2</v>
      </c>
      <c r="K41" s="143">
        <f>D41*'Table 2'!N41</f>
        <v>105.28580959999999</v>
      </c>
      <c r="L41" s="132" t="s">
        <v>192</v>
      </c>
      <c r="M41" s="147">
        <f>F41*'Table 2'!N41</f>
        <v>5.2647761275736844</v>
      </c>
      <c r="N41" s="47">
        <f t="shared" si="4"/>
        <v>-1.6449852744343237E-2</v>
      </c>
      <c r="O41" s="48">
        <f t="shared" si="32"/>
        <v>107.04671225333341</v>
      </c>
      <c r="P41" s="55">
        <f t="shared" si="33"/>
        <v>1.538973175286442</v>
      </c>
      <c r="Q41" s="45">
        <f t="shared" si="7"/>
        <v>1.4376650556481884E-2</v>
      </c>
      <c r="R41" s="156">
        <f t="shared" si="8"/>
        <v>1.052858096</v>
      </c>
      <c r="S41" s="140" t="s">
        <v>192</v>
      </c>
      <c r="T41" s="159">
        <f t="shared" si="9"/>
        <v>5.2647761275736844E-2</v>
      </c>
    </row>
    <row r="42" spans="1:20" x14ac:dyDescent="0.2">
      <c r="A42" s="51" t="s">
        <v>31</v>
      </c>
      <c r="B42" s="51" t="s">
        <v>177</v>
      </c>
      <c r="C42" s="52">
        <f>LOOKUP(A42,'[2]Samples Info'!$A$4:$A$228,'[2]Samples Info'!$I$4:$I$228)</f>
        <v>0</v>
      </c>
      <c r="D42" s="148">
        <v>0.26790920000000001</v>
      </c>
      <c r="E42" s="139" t="s">
        <v>192</v>
      </c>
      <c r="F42" s="152">
        <v>1.50757201284052E-2</v>
      </c>
      <c r="G42" s="36">
        <f t="shared" si="0"/>
        <v>-1.4273448448308286E-2</v>
      </c>
      <c r="H42" s="40">
        <f>AVERAGE($D$42:$D$46)</f>
        <v>0.27178855999999996</v>
      </c>
      <c r="I42" s="134">
        <f>_xlfn.STDEV.S($D$42:$D$46)</f>
        <v>2.3165156692270716E-2</v>
      </c>
      <c r="J42" s="28">
        <f t="shared" si="3"/>
        <v>8.5232272808946477E-2</v>
      </c>
      <c r="K42" s="142">
        <f>D42*'Table 2'!N42</f>
        <v>102.3413144</v>
      </c>
      <c r="L42" s="129" t="s">
        <v>192</v>
      </c>
      <c r="M42" s="145">
        <f>F42*'Table 2'!N42</f>
        <v>5.7589250890507868</v>
      </c>
      <c r="N42" s="25">
        <f t="shared" si="4"/>
        <v>6.0432337949038191E-2</v>
      </c>
      <c r="O42" s="26">
        <f>AVERAGE($K$42:$K$46)</f>
        <v>96.509047053333333</v>
      </c>
      <c r="P42" s="26">
        <f>_xlfn.STDEV.S($K$42:$K$46)</f>
        <v>16.507837202126783</v>
      </c>
      <c r="Q42" s="23">
        <f t="shared" si="7"/>
        <v>0.17104963426904563</v>
      </c>
      <c r="R42" s="154">
        <f t="shared" si="8"/>
        <v>1.0234131440000001</v>
      </c>
      <c r="S42" s="138" t="s">
        <v>192</v>
      </c>
      <c r="T42" s="157">
        <f t="shared" si="9"/>
        <v>5.758925089050787E-2</v>
      </c>
    </row>
    <row r="43" spans="1:20" x14ac:dyDescent="0.2">
      <c r="A43" s="53" t="s">
        <v>31</v>
      </c>
      <c r="B43" s="53" t="s">
        <v>177</v>
      </c>
      <c r="C43" s="53">
        <f>LOOKUP(A43,'[2]Samples Info'!$A$4:$A$228,'[2]Samples Info'!$I$4:$I$228)</f>
        <v>0</v>
      </c>
      <c r="D43" s="148">
        <v>0.28650616666666701</v>
      </c>
      <c r="E43" s="139" t="s">
        <v>192</v>
      </c>
      <c r="F43" s="152">
        <v>3.6964569824810998E-3</v>
      </c>
      <c r="G43" s="36">
        <f t="shared" si="0"/>
        <v>5.4150942433585328E-2</v>
      </c>
      <c r="H43" s="40">
        <f t="shared" ref="H43:H46" si="34">AVERAGE($D$42:$D$46)</f>
        <v>0.27178855999999996</v>
      </c>
      <c r="I43" s="135">
        <f t="shared" ref="I43:I46" si="35">_xlfn.STDEV.S($D$42:$D$46)</f>
        <v>2.3165156692270716E-2</v>
      </c>
      <c r="J43" s="40">
        <f t="shared" si="3"/>
        <v>8.5232272808946477E-2</v>
      </c>
      <c r="K43" s="142">
        <f>D43*'Table 2'!N43</f>
        <v>98.558121333333446</v>
      </c>
      <c r="L43" s="130" t="s">
        <v>192</v>
      </c>
      <c r="M43" s="146">
        <f>F43*'Table 2'!N43</f>
        <v>1.2715812019734984</v>
      </c>
      <c r="N43" s="36">
        <f t="shared" si="4"/>
        <v>2.1231939829099575E-2</v>
      </c>
      <c r="O43" s="37">
        <f t="shared" ref="O43:O46" si="36">AVERAGE($K$42:$K$46)</f>
        <v>96.509047053333333</v>
      </c>
      <c r="P43" s="38">
        <f t="shared" ref="P43:P46" si="37">_xlfn.STDEV.S($K$42:$K$46)</f>
        <v>16.507837202126783</v>
      </c>
      <c r="Q43" s="34">
        <f t="shared" si="7"/>
        <v>0.17104963426904563</v>
      </c>
      <c r="R43" s="155">
        <f t="shared" si="8"/>
        <v>0.98558121333333448</v>
      </c>
      <c r="S43" s="139" t="s">
        <v>192</v>
      </c>
      <c r="T43" s="158">
        <f t="shared" si="9"/>
        <v>1.2715812019734984E-2</v>
      </c>
    </row>
    <row r="44" spans="1:20" x14ac:dyDescent="0.2">
      <c r="A44" s="53" t="s">
        <v>31</v>
      </c>
      <c r="B44" s="53" t="s">
        <v>177</v>
      </c>
      <c r="C44" s="53">
        <f>LOOKUP(A44,'[2]Samples Info'!$A$4:$A$228,'[2]Samples Info'!$I$4:$I$228)</f>
        <v>0</v>
      </c>
      <c r="D44" s="148">
        <v>0.28194593333333301</v>
      </c>
      <c r="E44" s="139" t="s">
        <v>192</v>
      </c>
      <c r="F44" s="152">
        <v>1.04013193933911E-2</v>
      </c>
      <c r="G44" s="36">
        <f t="shared" si="0"/>
        <v>3.7372335808884133E-2</v>
      </c>
      <c r="H44" s="40">
        <f t="shared" si="34"/>
        <v>0.27178855999999996</v>
      </c>
      <c r="I44" s="135">
        <f t="shared" si="35"/>
        <v>2.3165156692270716E-2</v>
      </c>
      <c r="J44" s="40">
        <f t="shared" si="3"/>
        <v>8.5232272808946477E-2</v>
      </c>
      <c r="K44" s="142">
        <f>D44*'Table 2'!N44</f>
        <v>97.835238866666558</v>
      </c>
      <c r="L44" s="130" t="s">
        <v>192</v>
      </c>
      <c r="M44" s="146">
        <f>F44*'Table 2'!N44</f>
        <v>3.6092578295067117</v>
      </c>
      <c r="N44" s="36">
        <f t="shared" si="4"/>
        <v>1.374163204202335E-2</v>
      </c>
      <c r="O44" s="37">
        <f t="shared" si="36"/>
        <v>96.509047053333333</v>
      </c>
      <c r="P44" s="38">
        <f t="shared" si="37"/>
        <v>16.507837202126783</v>
      </c>
      <c r="Q44" s="34">
        <f t="shared" si="7"/>
        <v>0.17104963426904563</v>
      </c>
      <c r="R44" s="155">
        <f t="shared" si="8"/>
        <v>0.97835238866666563</v>
      </c>
      <c r="S44" s="139" t="s">
        <v>192</v>
      </c>
      <c r="T44" s="158">
        <f t="shared" si="9"/>
        <v>3.6092578295067117E-2</v>
      </c>
    </row>
    <row r="45" spans="1:20" x14ac:dyDescent="0.2">
      <c r="A45" s="53" t="s">
        <v>31</v>
      </c>
      <c r="B45" s="53" t="s">
        <v>177</v>
      </c>
      <c r="C45" s="53">
        <f>LOOKUP(A45,'[2]Samples Info'!$A$4:$A$228,'[2]Samples Info'!$I$4:$I$228)</f>
        <v>0</v>
      </c>
      <c r="D45" s="148">
        <v>0.23308383333333299</v>
      </c>
      <c r="E45" s="139" t="s">
        <v>192</v>
      </c>
      <c r="F45" s="152">
        <v>2.4034847866448699E-2</v>
      </c>
      <c r="G45" s="36">
        <f t="shared" si="0"/>
        <v>-0.14240749009695983</v>
      </c>
      <c r="H45" s="40">
        <f t="shared" si="34"/>
        <v>0.27178855999999996</v>
      </c>
      <c r="I45" s="135">
        <f t="shared" si="35"/>
        <v>2.3165156692270716E-2</v>
      </c>
      <c r="J45" s="40">
        <f t="shared" si="3"/>
        <v>8.5232272808946477E-2</v>
      </c>
      <c r="K45" s="142">
        <f>D45*'Table 2'!N45</f>
        <v>69.458982333333225</v>
      </c>
      <c r="L45" s="130" t="s">
        <v>192</v>
      </c>
      <c r="M45" s="146">
        <f>F45*'Table 2'!N45</f>
        <v>7.1623846642017126</v>
      </c>
      <c r="N45" s="36">
        <f t="shared" si="4"/>
        <v>-0.2802852742401607</v>
      </c>
      <c r="O45" s="37">
        <f t="shared" si="36"/>
        <v>96.509047053333333</v>
      </c>
      <c r="P45" s="38">
        <f t="shared" si="37"/>
        <v>16.507837202126783</v>
      </c>
      <c r="Q45" s="34">
        <f t="shared" si="7"/>
        <v>0.17104963426904563</v>
      </c>
      <c r="R45" s="155">
        <f t="shared" si="8"/>
        <v>0.6945898233333323</v>
      </c>
      <c r="S45" s="139" t="s">
        <v>192</v>
      </c>
      <c r="T45" s="158">
        <f t="shared" si="9"/>
        <v>7.1623846642017125E-2</v>
      </c>
    </row>
    <row r="46" spans="1:20" ht="17" thickBot="1" x14ac:dyDescent="0.25">
      <c r="A46" s="54" t="s">
        <v>31</v>
      </c>
      <c r="B46" s="54" t="s">
        <v>177</v>
      </c>
      <c r="C46" s="54">
        <f>LOOKUP(A46,'[2]Samples Info'!$A$4:$A$228,'[2]Samples Info'!$I$4:$I$228)</f>
        <v>0</v>
      </c>
      <c r="D46" s="149">
        <v>0.28949766666666699</v>
      </c>
      <c r="E46" s="140" t="s">
        <v>192</v>
      </c>
      <c r="F46" s="153">
        <v>3.8790866158586101E-3</v>
      </c>
      <c r="G46" s="47">
        <f t="shared" si="0"/>
        <v>6.5157660302799472E-2</v>
      </c>
      <c r="H46" s="50">
        <f t="shared" si="34"/>
        <v>0.27178855999999996</v>
      </c>
      <c r="I46" s="136">
        <f t="shared" si="35"/>
        <v>2.3165156692270716E-2</v>
      </c>
      <c r="J46" s="50">
        <f t="shared" si="3"/>
        <v>8.5232272808946477E-2</v>
      </c>
      <c r="K46" s="143">
        <f>D46*'Table 2'!N46</f>
        <v>114.35157833333346</v>
      </c>
      <c r="L46" s="132" t="s">
        <v>192</v>
      </c>
      <c r="M46" s="147">
        <f>F46*'Table 2'!N46</f>
        <v>1.5322392132641509</v>
      </c>
      <c r="N46" s="47">
        <f t="shared" si="4"/>
        <v>0.18487936441999989</v>
      </c>
      <c r="O46" s="48">
        <f t="shared" si="36"/>
        <v>96.509047053333333</v>
      </c>
      <c r="P46" s="55">
        <f t="shared" si="37"/>
        <v>16.507837202126783</v>
      </c>
      <c r="Q46" s="45">
        <f t="shared" si="7"/>
        <v>0.17104963426904563</v>
      </c>
      <c r="R46" s="156">
        <f t="shared" si="8"/>
        <v>1.1435157833333347</v>
      </c>
      <c r="S46" s="140" t="s">
        <v>192</v>
      </c>
      <c r="T46" s="159">
        <f t="shared" si="9"/>
        <v>1.532239213264151E-2</v>
      </c>
    </row>
    <row r="47" spans="1:20" x14ac:dyDescent="0.2">
      <c r="A47" s="51" t="s">
        <v>31</v>
      </c>
      <c r="B47" s="51" t="s">
        <v>178</v>
      </c>
      <c r="C47" s="52">
        <f>LOOKUP(A47,'[2]Samples Info'!$A$4:$A$228,'[2]Samples Info'!$I$4:$I$228)</f>
        <v>0</v>
      </c>
      <c r="D47" s="148">
        <v>0.2828715</v>
      </c>
      <c r="E47" s="138" t="s">
        <v>192</v>
      </c>
      <c r="F47" s="151">
        <v>7.1677322278388802E-3</v>
      </c>
      <c r="G47" s="36">
        <f t="shared" si="0"/>
        <v>1.4966444725388934E-2</v>
      </c>
      <c r="H47" s="40">
        <f>AVERAGE($D$47:$D$51)</f>
        <v>0.2787003466666666</v>
      </c>
      <c r="I47" s="134">
        <f>_xlfn.STDEV.S($D$47:$D$51)</f>
        <v>1.1349397081039502E-2</v>
      </c>
      <c r="J47" s="28">
        <f t="shared" si="3"/>
        <v>4.0722579705341017E-2</v>
      </c>
      <c r="K47" s="142">
        <f>D47*'Table 2'!N47</f>
        <v>93.913337999999996</v>
      </c>
      <c r="L47" s="129" t="s">
        <v>192</v>
      </c>
      <c r="M47" s="145">
        <f>F47*'Table 2'!N47</f>
        <v>2.3796870996425081</v>
      </c>
      <c r="N47" s="25">
        <f t="shared" si="4"/>
        <v>4.7924562784271103E-2</v>
      </c>
      <c r="O47" s="26">
        <f>AVERAGE($K$47:$K$51)</f>
        <v>89.618414659999985</v>
      </c>
      <c r="P47" s="26">
        <f>_xlfn.STDEV.S($K$47:$K$51)</f>
        <v>12.836568803398789</v>
      </c>
      <c r="Q47" s="23">
        <f t="shared" si="7"/>
        <v>0.14323583888533373</v>
      </c>
      <c r="R47" s="154">
        <f t="shared" si="8"/>
        <v>0.93913337999999991</v>
      </c>
      <c r="S47" s="138" t="s">
        <v>192</v>
      </c>
      <c r="T47" s="157">
        <f t="shared" si="9"/>
        <v>2.3796870996425083E-2</v>
      </c>
    </row>
    <row r="48" spans="1:20" x14ac:dyDescent="0.2">
      <c r="A48" s="53" t="s">
        <v>31</v>
      </c>
      <c r="B48" s="53" t="s">
        <v>178</v>
      </c>
      <c r="C48" s="53">
        <f>LOOKUP(A48,'[2]Samples Info'!$A$4:$A$228,'[2]Samples Info'!$I$4:$I$228)</f>
        <v>0</v>
      </c>
      <c r="D48" s="148">
        <v>0.27369056666666702</v>
      </c>
      <c r="E48" s="139" t="s">
        <v>192</v>
      </c>
      <c r="F48" s="152">
        <v>5.2961186111466002E-3</v>
      </c>
      <c r="G48" s="36">
        <f t="shared" si="0"/>
        <v>-1.797550688371196E-2</v>
      </c>
      <c r="H48" s="40">
        <f t="shared" ref="H48:H51" si="38">AVERAGE($D$47:$D$51)</f>
        <v>0.2787003466666666</v>
      </c>
      <c r="I48" s="135">
        <f t="shared" ref="I48:I51" si="39">_xlfn.STDEV.S($D$47:$D$51)</f>
        <v>1.1349397081039502E-2</v>
      </c>
      <c r="J48" s="40">
        <f t="shared" si="3"/>
        <v>4.0722579705341017E-2</v>
      </c>
      <c r="K48" s="142">
        <f>D48*'Table 2'!N48</f>
        <v>76.359668100000093</v>
      </c>
      <c r="L48" s="130" t="s">
        <v>192</v>
      </c>
      <c r="M48" s="146">
        <f>F48*'Table 2'!N48</f>
        <v>1.4776170925099015</v>
      </c>
      <c r="N48" s="36">
        <f t="shared" si="4"/>
        <v>-0.14794667602971737</v>
      </c>
      <c r="O48" s="37">
        <f t="shared" ref="O48:O51" si="40">AVERAGE($K$47:$K$51)</f>
        <v>89.618414659999985</v>
      </c>
      <c r="P48" s="38">
        <f t="shared" ref="P48:P51" si="41">_xlfn.STDEV.S($K$47:$K$51)</f>
        <v>12.836568803398789</v>
      </c>
      <c r="Q48" s="34">
        <f t="shared" si="7"/>
        <v>0.14323583888533373</v>
      </c>
      <c r="R48" s="155">
        <f t="shared" si="8"/>
        <v>0.76359668100000089</v>
      </c>
      <c r="S48" s="139" t="s">
        <v>192</v>
      </c>
      <c r="T48" s="158">
        <f t="shared" si="9"/>
        <v>1.4776170925099015E-2</v>
      </c>
    </row>
    <row r="49" spans="1:20" x14ac:dyDescent="0.2">
      <c r="A49" s="53" t="s">
        <v>31</v>
      </c>
      <c r="B49" s="53" t="s">
        <v>178</v>
      </c>
      <c r="C49" s="53">
        <f>LOOKUP(A49,'[2]Samples Info'!$A$4:$A$228,'[2]Samples Info'!$I$4:$I$228)</f>
        <v>0</v>
      </c>
      <c r="D49" s="148">
        <v>0.29602793333333299</v>
      </c>
      <c r="E49" s="139" t="s">
        <v>192</v>
      </c>
      <c r="F49" s="152">
        <v>5.0746192658891298E-2</v>
      </c>
      <c r="G49" s="36">
        <f t="shared" si="0"/>
        <v>6.2172820643781518E-2</v>
      </c>
      <c r="H49" s="40">
        <f t="shared" si="38"/>
        <v>0.2787003466666666</v>
      </c>
      <c r="I49" s="135">
        <f t="shared" si="39"/>
        <v>1.1349397081039502E-2</v>
      </c>
      <c r="J49" s="40">
        <f t="shared" si="3"/>
        <v>4.0722579705341017E-2</v>
      </c>
      <c r="K49" s="142">
        <f>D49*'Table 2'!N49</f>
        <v>91.176603466666563</v>
      </c>
      <c r="L49" s="130" t="s">
        <v>192</v>
      </c>
      <c r="M49" s="146">
        <f>F49*'Table 2'!N49</f>
        <v>15.62982733893852</v>
      </c>
      <c r="N49" s="36">
        <f t="shared" si="4"/>
        <v>1.7386926700032952E-2</v>
      </c>
      <c r="O49" s="37">
        <f t="shared" si="40"/>
        <v>89.618414659999985</v>
      </c>
      <c r="P49" s="38">
        <f t="shared" si="41"/>
        <v>12.836568803398789</v>
      </c>
      <c r="Q49" s="34">
        <f t="shared" si="7"/>
        <v>0.14323583888533373</v>
      </c>
      <c r="R49" s="155">
        <f t="shared" si="8"/>
        <v>0.91176603466666561</v>
      </c>
      <c r="S49" s="139" t="s">
        <v>192</v>
      </c>
      <c r="T49" s="158">
        <f t="shared" si="9"/>
        <v>0.15629827338938521</v>
      </c>
    </row>
    <row r="50" spans="1:20" x14ac:dyDescent="0.2">
      <c r="A50" s="53" t="s">
        <v>31</v>
      </c>
      <c r="B50" s="53" t="s">
        <v>178</v>
      </c>
      <c r="C50" s="53">
        <f>LOOKUP(A50,'[2]Samples Info'!$A$4:$A$228,'[2]Samples Info'!$I$4:$I$228)</f>
        <v>0</v>
      </c>
      <c r="D50" s="148">
        <v>0.2661809</v>
      </c>
      <c r="E50" s="139" t="s">
        <v>192</v>
      </c>
      <c r="F50" s="152">
        <v>2.9397246866501001E-2</v>
      </c>
      <c r="G50" s="36">
        <f t="shared" si="0"/>
        <v>-4.4920814833575393E-2</v>
      </c>
      <c r="H50" s="40">
        <f t="shared" si="38"/>
        <v>0.2787003466666666</v>
      </c>
      <c r="I50" s="135">
        <f t="shared" si="39"/>
        <v>1.1349397081039502E-2</v>
      </c>
      <c r="J50" s="40">
        <f t="shared" si="3"/>
        <v>4.0722579705341017E-2</v>
      </c>
      <c r="K50" s="142">
        <f>D50*'Table 2'!N50</f>
        <v>108.06944539999999</v>
      </c>
      <c r="L50" s="130" t="s">
        <v>192</v>
      </c>
      <c r="M50" s="146">
        <f>F50*'Table 2'!N50</f>
        <v>11.935282227799407</v>
      </c>
      <c r="N50" s="36">
        <f t="shared" si="4"/>
        <v>0.20588436885433306</v>
      </c>
      <c r="O50" s="37">
        <f t="shared" si="40"/>
        <v>89.618414659999985</v>
      </c>
      <c r="P50" s="38">
        <f t="shared" si="41"/>
        <v>12.836568803398789</v>
      </c>
      <c r="Q50" s="34">
        <f t="shared" si="7"/>
        <v>0.14323583888533373</v>
      </c>
      <c r="R50" s="155">
        <f t="shared" si="8"/>
        <v>1.0806944539999999</v>
      </c>
      <c r="S50" s="139" t="s">
        <v>192</v>
      </c>
      <c r="T50" s="158">
        <f t="shared" si="9"/>
        <v>0.11935282227799407</v>
      </c>
    </row>
    <row r="51" spans="1:20" ht="17" thickBot="1" x14ac:dyDescent="0.25">
      <c r="A51" s="54" t="s">
        <v>31</v>
      </c>
      <c r="B51" s="54" t="s">
        <v>178</v>
      </c>
      <c r="C51" s="54">
        <f>LOOKUP(A51,'[2]Samples Info'!$A$4:$A$228,'[2]Samples Info'!$I$4:$I$228)</f>
        <v>0</v>
      </c>
      <c r="D51" s="149">
        <v>0.27473083333333298</v>
      </c>
      <c r="E51" s="140" t="s">
        <v>192</v>
      </c>
      <c r="F51" s="153">
        <v>2.5466632302747299E-2</v>
      </c>
      <c r="G51" s="47">
        <f t="shared" si="0"/>
        <v>-1.4242943651883101E-2</v>
      </c>
      <c r="H51" s="50">
        <f t="shared" si="38"/>
        <v>0.2787003466666666</v>
      </c>
      <c r="I51" s="136">
        <f t="shared" si="39"/>
        <v>1.1349397081039502E-2</v>
      </c>
      <c r="J51" s="50">
        <f t="shared" si="3"/>
        <v>4.0722579705341017E-2</v>
      </c>
      <c r="K51" s="143">
        <f>D51*'Table 2'!N51</f>
        <v>78.573018333333238</v>
      </c>
      <c r="L51" s="132" t="s">
        <v>192</v>
      </c>
      <c r="M51" s="147">
        <f>F51*'Table 2'!N51</f>
        <v>7.2834568385857272</v>
      </c>
      <c r="N51" s="47">
        <f t="shared" si="4"/>
        <v>-0.12324918230892022</v>
      </c>
      <c r="O51" s="48">
        <f t="shared" si="40"/>
        <v>89.618414659999985</v>
      </c>
      <c r="P51" s="55">
        <f t="shared" si="41"/>
        <v>12.836568803398789</v>
      </c>
      <c r="Q51" s="45">
        <f t="shared" si="7"/>
        <v>0.14323583888533373</v>
      </c>
      <c r="R51" s="156">
        <f t="shared" si="8"/>
        <v>0.78573018333333233</v>
      </c>
      <c r="S51" s="140" t="s">
        <v>192</v>
      </c>
      <c r="T51" s="159">
        <f t="shared" si="9"/>
        <v>7.2834568385857279E-2</v>
      </c>
    </row>
    <row r="52" spans="1:20" x14ac:dyDescent="0.2">
      <c r="A52" s="51" t="s">
        <v>39</v>
      </c>
      <c r="B52" s="51"/>
      <c r="C52" s="52">
        <f>LOOKUP(A52,'[2]Samples Info'!$A$4:$A$228,'[2]Samples Info'!$I$4:$I$228)</f>
        <v>0</v>
      </c>
      <c r="D52" s="150">
        <v>0.30979420000000002</v>
      </c>
      <c r="E52" s="139" t="s">
        <v>192</v>
      </c>
      <c r="F52" s="152">
        <v>2.6335691467854E-2</v>
      </c>
      <c r="G52" s="36">
        <f t="shared" si="0"/>
        <v>-4.1497934726623512E-2</v>
      </c>
      <c r="H52" s="40">
        <f>AVERAGE($D$52:$D$56)</f>
        <v>0.32320660666666684</v>
      </c>
      <c r="I52" s="134">
        <f>_xlfn.STDEV.S($D$52:$D$56)</f>
        <v>8.3038037916167238E-3</v>
      </c>
      <c r="J52" s="28">
        <f t="shared" si="3"/>
        <v>2.5691937046883138E-2</v>
      </c>
      <c r="K52" s="142">
        <f>D52*'Table 2'!N52</f>
        <v>163.26154340000002</v>
      </c>
      <c r="L52" s="129" t="s">
        <v>192</v>
      </c>
      <c r="M52" s="145">
        <f>F52*'Table 2'!N52</f>
        <v>13.878909403559058</v>
      </c>
      <c r="N52" s="25">
        <f t="shared" si="4"/>
        <v>-4.0342402283556858E-2</v>
      </c>
      <c r="O52" s="26">
        <f>AVERAGE($K$52:$K$56)</f>
        <v>170.1247859533334</v>
      </c>
      <c r="P52" s="26">
        <f>_xlfn.STDEV.S($K$52:$K$56)</f>
        <v>4.2180213911449762</v>
      </c>
      <c r="Q52" s="23">
        <f t="shared" si="7"/>
        <v>2.4793691098615185E-2</v>
      </c>
      <c r="R52" s="154">
        <f t="shared" si="8"/>
        <v>1.6326154340000003</v>
      </c>
      <c r="S52" s="138" t="s">
        <v>192</v>
      </c>
      <c r="T52" s="157">
        <f t="shared" si="9"/>
        <v>0.13878909403559059</v>
      </c>
    </row>
    <row r="53" spans="1:20" x14ac:dyDescent="0.2">
      <c r="A53" s="53" t="s">
        <v>39</v>
      </c>
      <c r="B53" s="53"/>
      <c r="C53" s="53">
        <f>LOOKUP(A53,'[2]Samples Info'!$A$4:$A$228,'[2]Samples Info'!$I$4:$I$228)</f>
        <v>0</v>
      </c>
      <c r="D53" s="148">
        <v>0.33135126666666698</v>
      </c>
      <c r="E53" s="139" t="s">
        <v>192</v>
      </c>
      <c r="F53" s="152">
        <v>7.8487570107204502E-3</v>
      </c>
      <c r="G53" s="36">
        <f t="shared" si="0"/>
        <v>2.5199546766690884E-2</v>
      </c>
      <c r="H53" s="40">
        <f t="shared" ref="H53:H56" si="42">AVERAGE($D$52:$D$56)</f>
        <v>0.32320660666666684</v>
      </c>
      <c r="I53" s="135">
        <f t="shared" ref="I53:I56" si="43">_xlfn.STDEV.S($D$52:$D$56)</f>
        <v>8.3038037916167238E-3</v>
      </c>
      <c r="J53" s="40">
        <f t="shared" si="3"/>
        <v>2.5691937046883138E-2</v>
      </c>
      <c r="K53" s="142">
        <f>D53*'Table 2'!N53</f>
        <v>174.29076626666682</v>
      </c>
      <c r="L53" s="130" t="s">
        <v>192</v>
      </c>
      <c r="M53" s="146">
        <f>F53*'Table 2'!N53</f>
        <v>4.1284461876389571</v>
      </c>
      <c r="N53" s="36">
        <f t="shared" si="4"/>
        <v>2.4487791652394394E-2</v>
      </c>
      <c r="O53" s="37">
        <f t="shared" ref="O53:O56" si="44">AVERAGE($K$52:$K$56)</f>
        <v>170.1247859533334</v>
      </c>
      <c r="P53" s="38">
        <f t="shared" ref="P53:P56" si="45">_xlfn.STDEV.S($K$52:$K$56)</f>
        <v>4.2180213911449762</v>
      </c>
      <c r="Q53" s="34">
        <f t="shared" si="7"/>
        <v>2.4793691098615185E-2</v>
      </c>
      <c r="R53" s="155">
        <f>K53/100</f>
        <v>1.7429076626666682</v>
      </c>
      <c r="S53" s="139" t="s">
        <v>192</v>
      </c>
      <c r="T53" s="158">
        <f t="shared" si="9"/>
        <v>4.1284461876389573E-2</v>
      </c>
    </row>
    <row r="54" spans="1:20" x14ac:dyDescent="0.2">
      <c r="A54" s="53" t="s">
        <v>39</v>
      </c>
      <c r="B54" s="53"/>
      <c r="C54" s="53">
        <f>LOOKUP(A54,'[2]Samples Info'!$A$4:$A$228,'[2]Samples Info'!$I$4:$I$228)</f>
        <v>0</v>
      </c>
      <c r="D54" s="148">
        <v>0.32728829999999998</v>
      </c>
      <c r="E54" s="139" t="s">
        <v>192</v>
      </c>
      <c r="F54" s="152">
        <v>1.04863935649964E-3</v>
      </c>
      <c r="G54" s="36">
        <f t="shared" si="0"/>
        <v>1.2628743500725266E-2</v>
      </c>
      <c r="H54" s="40">
        <f t="shared" si="42"/>
        <v>0.32320660666666684</v>
      </c>
      <c r="I54" s="135">
        <f t="shared" si="43"/>
        <v>8.3038037916167238E-3</v>
      </c>
      <c r="J54" s="40">
        <f t="shared" si="3"/>
        <v>2.5691937046883138E-2</v>
      </c>
      <c r="K54" s="142">
        <f>D54*'Table 2'!N54</f>
        <v>171.8263575</v>
      </c>
      <c r="L54" s="130" t="s">
        <v>192</v>
      </c>
      <c r="M54" s="146">
        <f>F54*'Table 2'!N54</f>
        <v>0.55053566216231098</v>
      </c>
      <c r="N54" s="36">
        <f t="shared" si="4"/>
        <v>1.0001902645352067E-2</v>
      </c>
      <c r="O54" s="37">
        <f t="shared" si="44"/>
        <v>170.1247859533334</v>
      </c>
      <c r="P54" s="38">
        <f t="shared" si="45"/>
        <v>4.2180213911449762</v>
      </c>
      <c r="Q54" s="34">
        <f t="shared" si="7"/>
        <v>2.4793691098615185E-2</v>
      </c>
      <c r="R54" s="155">
        <f t="shared" si="8"/>
        <v>1.7182635749999999</v>
      </c>
      <c r="S54" s="139" t="s">
        <v>192</v>
      </c>
      <c r="T54" s="158">
        <f t="shared" si="9"/>
        <v>5.5053566216231101E-3</v>
      </c>
    </row>
    <row r="55" spans="1:20" x14ac:dyDescent="0.2">
      <c r="A55" s="53" t="s">
        <v>39</v>
      </c>
      <c r="B55" s="53"/>
      <c r="C55" s="53">
        <f>LOOKUP(A55,'[2]Samples Info'!$A$4:$A$228,'[2]Samples Info'!$I$4:$I$228)</f>
        <v>0</v>
      </c>
      <c r="D55" s="148">
        <v>0.32132769999999999</v>
      </c>
      <c r="E55" s="139" t="s">
        <v>192</v>
      </c>
      <c r="F55" s="152">
        <v>1.6004038360051501E-2</v>
      </c>
      <c r="G55" s="36">
        <f t="shared" si="0"/>
        <v>-5.8133300121696527E-3</v>
      </c>
      <c r="H55" s="40">
        <f t="shared" si="42"/>
        <v>0.32320660666666684</v>
      </c>
      <c r="I55" s="135">
        <f t="shared" si="43"/>
        <v>8.3038037916167238E-3</v>
      </c>
      <c r="J55" s="40">
        <f t="shared" si="3"/>
        <v>2.5691937046883138E-2</v>
      </c>
      <c r="K55" s="142">
        <f>D55*'Table 2'!N55</f>
        <v>171.91031949999999</v>
      </c>
      <c r="L55" s="130" t="s">
        <v>192</v>
      </c>
      <c r="M55" s="146">
        <f>F55*'Table 2'!N55</f>
        <v>8.5621605226275523</v>
      </c>
      <c r="N55" s="36">
        <f t="shared" si="4"/>
        <v>1.0495434493339326E-2</v>
      </c>
      <c r="O55" s="37">
        <f t="shared" si="44"/>
        <v>170.1247859533334</v>
      </c>
      <c r="P55" s="38">
        <f t="shared" si="45"/>
        <v>4.2180213911449762</v>
      </c>
      <c r="Q55" s="34">
        <f t="shared" si="7"/>
        <v>2.4793691098615185E-2</v>
      </c>
      <c r="R55" s="155">
        <f t="shared" si="8"/>
        <v>1.7191031949999998</v>
      </c>
      <c r="S55" s="139" t="s">
        <v>192</v>
      </c>
      <c r="T55" s="158">
        <f t="shared" si="9"/>
        <v>8.5621605226275529E-2</v>
      </c>
    </row>
    <row r="56" spans="1:20" ht="17" thickBot="1" x14ac:dyDescent="0.25">
      <c r="A56" s="54" t="s">
        <v>39</v>
      </c>
      <c r="B56" s="54"/>
      <c r="C56" s="54">
        <f>LOOKUP(A56,'[2]Samples Info'!$A$4:$A$228,'[2]Samples Info'!$I$4:$I$228)</f>
        <v>0</v>
      </c>
      <c r="D56" s="149">
        <v>0.32627156666666701</v>
      </c>
      <c r="E56" s="140" t="s">
        <v>192</v>
      </c>
      <c r="F56" s="153">
        <v>2.7447008768413002E-3</v>
      </c>
      <c r="G56" s="47">
        <f t="shared" si="0"/>
        <v>9.4829744713763285E-3</v>
      </c>
      <c r="H56" s="50">
        <f t="shared" si="42"/>
        <v>0.32320660666666684</v>
      </c>
      <c r="I56" s="136">
        <f t="shared" si="43"/>
        <v>8.3038037916167238E-3</v>
      </c>
      <c r="J56" s="50">
        <f t="shared" si="3"/>
        <v>2.5691937046883138E-2</v>
      </c>
      <c r="K56" s="143">
        <f>D56*'Table 2'!N56</f>
        <v>169.33494310000017</v>
      </c>
      <c r="L56" s="132" t="s">
        <v>192</v>
      </c>
      <c r="M56" s="147">
        <f>F56*'Table 2'!N56</f>
        <v>1.4244997550806349</v>
      </c>
      <c r="N56" s="47">
        <f t="shared" si="4"/>
        <v>-4.642726507528931E-3</v>
      </c>
      <c r="O56" s="48">
        <f t="shared" si="44"/>
        <v>170.1247859533334</v>
      </c>
      <c r="P56" s="55">
        <f t="shared" si="45"/>
        <v>4.2180213911449762</v>
      </c>
      <c r="Q56" s="45">
        <f t="shared" si="7"/>
        <v>2.4793691098615185E-2</v>
      </c>
      <c r="R56" s="156">
        <f t="shared" si="8"/>
        <v>1.6933494310000017</v>
      </c>
      <c r="S56" s="140" t="s">
        <v>192</v>
      </c>
      <c r="T56" s="159">
        <f t="shared" si="9"/>
        <v>1.4244997550806349E-2</v>
      </c>
    </row>
    <row r="57" spans="1:20" x14ac:dyDescent="0.2">
      <c r="A57" s="51" t="s">
        <v>49</v>
      </c>
      <c r="B57" s="51"/>
      <c r="C57" s="52">
        <f>LOOKUP(A57,'[2]Samples Info'!$A$4:$A$228,'[2]Samples Info'!$I$4:$I$228)</f>
        <v>0</v>
      </c>
      <c r="D57" s="148">
        <v>0.30306300000000003</v>
      </c>
      <c r="E57" s="138" t="s">
        <v>192</v>
      </c>
      <c r="F57" s="151">
        <v>2.2273781902272499E-2</v>
      </c>
      <c r="G57" s="36">
        <f t="shared" si="0"/>
        <v>3.8174617556713628E-2</v>
      </c>
      <c r="H57" s="40">
        <f>AVERAGE($D$57:$D$61)</f>
        <v>0.29191909999999999</v>
      </c>
      <c r="I57" s="134">
        <f>_xlfn.STDEV.S($D$57:$D$61)</f>
        <v>9.7173536652790313E-3</v>
      </c>
      <c r="J57" s="28">
        <f t="shared" si="3"/>
        <v>3.3287830995913016E-2</v>
      </c>
      <c r="K57" s="142">
        <f>D57*'Table 2'!N57</f>
        <v>88.494396000000009</v>
      </c>
      <c r="L57" s="129" t="s">
        <v>192</v>
      </c>
      <c r="M57" s="145">
        <f>F57*'Table 2'!N57</f>
        <v>6.5039443154635697</v>
      </c>
      <c r="N57" s="25">
        <f t="shared" si="4"/>
        <v>3.9537870805187295E-2</v>
      </c>
      <c r="O57" s="26">
        <f>AVERAGE($K$57:$K$61)</f>
        <v>85.128592699999999</v>
      </c>
      <c r="P57" s="26">
        <f>_xlfn.STDEV.S($K$57:$K$61)</f>
        <v>3.0834831029237737</v>
      </c>
      <c r="Q57" s="23">
        <f t="shared" si="7"/>
        <v>3.62214739504765E-2</v>
      </c>
      <c r="R57" s="154">
        <f t="shared" si="8"/>
        <v>0.88494396000000008</v>
      </c>
      <c r="S57" s="138" t="s">
        <v>192</v>
      </c>
      <c r="T57" s="157">
        <f t="shared" si="9"/>
        <v>6.5039443154635695E-2</v>
      </c>
    </row>
    <row r="58" spans="1:20" x14ac:dyDescent="0.2">
      <c r="A58" s="53" t="s">
        <v>49</v>
      </c>
      <c r="B58" s="53"/>
      <c r="C58" s="53">
        <f>LOOKUP(A58,'[2]Samples Info'!$A$4:$A$228,'[2]Samples Info'!$I$4:$I$228)</f>
        <v>0</v>
      </c>
      <c r="D58" s="148">
        <v>0.29719383333333299</v>
      </c>
      <c r="E58" s="139" t="s">
        <v>192</v>
      </c>
      <c r="F58" s="152">
        <v>4.2396974931041401E-2</v>
      </c>
      <c r="G58" s="36">
        <f t="shared" si="0"/>
        <v>1.8069161398938965E-2</v>
      </c>
      <c r="H58" s="40">
        <f t="shared" ref="H58:H61" si="46">AVERAGE($D$57:$D$61)</f>
        <v>0.29191909999999999</v>
      </c>
      <c r="I58" s="135">
        <f t="shared" ref="I58:I61" si="47">_xlfn.STDEV.S($D$57:$D$61)</f>
        <v>9.7173536652790313E-3</v>
      </c>
      <c r="J58" s="40">
        <f t="shared" si="3"/>
        <v>3.3287830995913016E-2</v>
      </c>
      <c r="K58" s="142">
        <f>D58*'Table 2'!N58</f>
        <v>87.672180833333229</v>
      </c>
      <c r="L58" s="130" t="s">
        <v>192</v>
      </c>
      <c r="M58" s="146">
        <f>F58*'Table 2'!N58</f>
        <v>12.507107604657213</v>
      </c>
      <c r="N58" s="36">
        <f t="shared" si="4"/>
        <v>2.9879363121824876E-2</v>
      </c>
      <c r="O58" s="37">
        <f t="shared" ref="O58:O61" si="48">AVERAGE($K$57:$K$61)</f>
        <v>85.128592699999999</v>
      </c>
      <c r="P58" s="38">
        <f t="shared" ref="P58:P61" si="49">_xlfn.STDEV.S($K$57:$K$61)</f>
        <v>3.0834831029237737</v>
      </c>
      <c r="Q58" s="34">
        <f t="shared" si="7"/>
        <v>3.62214739504765E-2</v>
      </c>
      <c r="R58" s="155">
        <f t="shared" si="8"/>
        <v>0.87672180833333224</v>
      </c>
      <c r="S58" s="139" t="s">
        <v>192</v>
      </c>
      <c r="T58" s="158">
        <f t="shared" si="9"/>
        <v>0.12507107604657214</v>
      </c>
    </row>
    <row r="59" spans="1:20" x14ac:dyDescent="0.2">
      <c r="A59" s="53" t="s">
        <v>49</v>
      </c>
      <c r="B59" s="53"/>
      <c r="C59" s="53">
        <f>LOOKUP(A59,'[2]Samples Info'!$A$4:$A$228,'[2]Samples Info'!$I$4:$I$228)</f>
        <v>0</v>
      </c>
      <c r="D59" s="148">
        <v>0.28418336666666699</v>
      </c>
      <c r="E59" s="139" t="s">
        <v>192</v>
      </c>
      <c r="F59" s="152">
        <v>2.4214694604791798E-2</v>
      </c>
      <c r="G59" s="36">
        <f t="shared" si="0"/>
        <v>-2.6499579278413076E-2</v>
      </c>
      <c r="H59" s="40">
        <f t="shared" si="46"/>
        <v>0.29191909999999999</v>
      </c>
      <c r="I59" s="135">
        <f t="shared" si="47"/>
        <v>9.7173536652790313E-3</v>
      </c>
      <c r="J59" s="40">
        <f t="shared" si="3"/>
        <v>3.3287830995913016E-2</v>
      </c>
      <c r="K59" s="142">
        <f>D59*'Table 2'!N59</f>
        <v>82.697359700000092</v>
      </c>
      <c r="L59" s="130" t="s">
        <v>192</v>
      </c>
      <c r="M59" s="146">
        <f>F59*'Table 2'!N59</f>
        <v>7.0464761299944136</v>
      </c>
      <c r="N59" s="36">
        <f t="shared" si="4"/>
        <v>-2.8559534733150906E-2</v>
      </c>
      <c r="O59" s="37">
        <f t="shared" si="48"/>
        <v>85.128592699999999</v>
      </c>
      <c r="P59" s="38">
        <f t="shared" si="49"/>
        <v>3.0834831029237737</v>
      </c>
      <c r="Q59" s="34">
        <f t="shared" si="7"/>
        <v>3.62214739504765E-2</v>
      </c>
      <c r="R59" s="155">
        <f t="shared" si="8"/>
        <v>0.82697359700000095</v>
      </c>
      <c r="S59" s="139" t="s">
        <v>192</v>
      </c>
      <c r="T59" s="158">
        <f t="shared" si="9"/>
        <v>7.046476129994414E-2</v>
      </c>
    </row>
    <row r="60" spans="1:20" x14ac:dyDescent="0.2">
      <c r="A60" s="53" t="s">
        <v>49</v>
      </c>
      <c r="B60" s="53"/>
      <c r="C60" s="53">
        <f>LOOKUP(A60,'[2]Samples Info'!$A$4:$A$228,'[2]Samples Info'!$I$4:$I$228)</f>
        <v>0</v>
      </c>
      <c r="D60" s="148">
        <v>0.27957263333333299</v>
      </c>
      <c r="E60" s="139" t="s">
        <v>192</v>
      </c>
      <c r="F60" s="152">
        <v>1.92192587854822E-2</v>
      </c>
      <c r="G60" s="36">
        <f t="shared" si="0"/>
        <v>-4.2294137885006501E-2</v>
      </c>
      <c r="H60" s="40">
        <f t="shared" si="46"/>
        <v>0.29191909999999999</v>
      </c>
      <c r="I60" s="135">
        <f t="shared" si="47"/>
        <v>9.7173536652790313E-3</v>
      </c>
      <c r="J60" s="40">
        <f t="shared" si="3"/>
        <v>3.3287830995913016E-2</v>
      </c>
      <c r="K60" s="142">
        <f>D60*'Table 2'!N60</f>
        <v>81.355636299999901</v>
      </c>
      <c r="L60" s="130" t="s">
        <v>192</v>
      </c>
      <c r="M60" s="146">
        <f>F60*'Table 2'!N60</f>
        <v>5.5928043065753199</v>
      </c>
      <c r="N60" s="36">
        <f t="shared" si="4"/>
        <v>-4.4320671590288109E-2</v>
      </c>
      <c r="O60" s="37">
        <f t="shared" si="48"/>
        <v>85.128592699999999</v>
      </c>
      <c r="P60" s="38">
        <f t="shared" si="49"/>
        <v>3.0834831029237737</v>
      </c>
      <c r="Q60" s="34">
        <f t="shared" si="7"/>
        <v>3.62214739504765E-2</v>
      </c>
      <c r="R60" s="155">
        <f t="shared" si="8"/>
        <v>0.81355636299999901</v>
      </c>
      <c r="S60" s="139" t="s">
        <v>192</v>
      </c>
      <c r="T60" s="158">
        <f t="shared" si="9"/>
        <v>5.5928043065753198E-2</v>
      </c>
    </row>
    <row r="61" spans="1:20" ht="17" thickBot="1" x14ac:dyDescent="0.25">
      <c r="A61" s="54" t="s">
        <v>49</v>
      </c>
      <c r="B61" s="54"/>
      <c r="C61" s="54">
        <f>LOOKUP(A61,'[2]Samples Info'!$A$4:$A$228,'[2]Samples Info'!$I$4:$I$228)</f>
        <v>0</v>
      </c>
      <c r="D61" s="149">
        <v>0.29558266666666699</v>
      </c>
      <c r="E61" s="140" t="s">
        <v>192</v>
      </c>
      <c r="F61" s="153">
        <v>7.39716610353814E-3</v>
      </c>
      <c r="G61" s="47">
        <f t="shared" si="0"/>
        <v>1.2549938207767175E-2</v>
      </c>
      <c r="H61" s="50">
        <f t="shared" si="46"/>
        <v>0.29191909999999999</v>
      </c>
      <c r="I61" s="136">
        <f t="shared" si="47"/>
        <v>9.7173536652790313E-3</v>
      </c>
      <c r="J61" s="50">
        <f t="shared" si="3"/>
        <v>3.3287830995913016E-2</v>
      </c>
      <c r="K61" s="143">
        <f>D61*'Table 2'!N61</f>
        <v>85.423390666666762</v>
      </c>
      <c r="L61" s="132" t="s">
        <v>192</v>
      </c>
      <c r="M61" s="147">
        <f>F61*'Table 2'!N61</f>
        <v>2.1377810039225227</v>
      </c>
      <c r="N61" s="47">
        <f t="shared" si="4"/>
        <v>3.4629723964268414E-3</v>
      </c>
      <c r="O61" s="48">
        <f t="shared" si="48"/>
        <v>85.128592699999999</v>
      </c>
      <c r="P61" s="55">
        <f t="shared" si="49"/>
        <v>3.0834831029237737</v>
      </c>
      <c r="Q61" s="45">
        <f t="shared" si="7"/>
        <v>3.62214739504765E-2</v>
      </c>
      <c r="R61" s="156">
        <f t="shared" si="8"/>
        <v>0.85423390666666765</v>
      </c>
      <c r="S61" s="140" t="s">
        <v>192</v>
      </c>
      <c r="T61" s="159">
        <f t="shared" si="9"/>
        <v>2.1377810039225228E-2</v>
      </c>
    </row>
    <row r="62" spans="1:20" x14ac:dyDescent="0.2">
      <c r="A62" s="51" t="s">
        <v>58</v>
      </c>
      <c r="B62" s="51"/>
      <c r="C62" s="52">
        <f>LOOKUP(A62,'[2]Samples Info'!$A$4:$A$228,'[2]Samples Info'!$I$4:$I$228)</f>
        <v>0</v>
      </c>
      <c r="D62" s="148">
        <v>0.45940196666666699</v>
      </c>
      <c r="E62" s="139" t="s">
        <v>192</v>
      </c>
      <c r="F62" s="152">
        <v>3.5487863329641801E-2</v>
      </c>
      <c r="G62" s="36">
        <f t="shared" si="0"/>
        <v>1.7432962603653296E-3</v>
      </c>
      <c r="H62" s="40">
        <f>AVERAGE($D$62:$D$66)</f>
        <v>0.45860248666666675</v>
      </c>
      <c r="I62" s="134">
        <f>_xlfn.STDEV.S($D$62:$D$66)</f>
        <v>1.6927210219719133E-2</v>
      </c>
      <c r="J62" s="28">
        <f t="shared" si="3"/>
        <v>3.6910419615806843E-2</v>
      </c>
      <c r="K62" s="142">
        <f>D62*'Table 2'!N62</f>
        <v>96.474413000000069</v>
      </c>
      <c r="L62" s="129" t="s">
        <v>192</v>
      </c>
      <c r="M62" s="145">
        <f>F62*'Table 2'!N62</f>
        <v>7.4524512992247782</v>
      </c>
      <c r="N62" s="25">
        <f t="shared" si="4"/>
        <v>-3.0905510739640454E-3</v>
      </c>
      <c r="O62" s="26">
        <f>AVERAGE($K$62:$K$66)</f>
        <v>96.773496433333364</v>
      </c>
      <c r="P62" s="26">
        <f>_xlfn.STDEV.S($K$62:$K$66)</f>
        <v>4.0092204105140379</v>
      </c>
      <c r="Q62" s="23">
        <f t="shared" si="7"/>
        <v>4.1428909342714135E-2</v>
      </c>
      <c r="R62" s="154">
        <f t="shared" si="8"/>
        <v>0.9647441300000007</v>
      </c>
      <c r="S62" s="138" t="s">
        <v>192</v>
      </c>
      <c r="T62" s="157">
        <f t="shared" si="9"/>
        <v>7.4524512992247785E-2</v>
      </c>
    </row>
    <row r="63" spans="1:20" x14ac:dyDescent="0.2">
      <c r="A63" s="53" t="s">
        <v>58</v>
      </c>
      <c r="B63" s="53"/>
      <c r="C63" s="53">
        <f>LOOKUP(A63,'[2]Samples Info'!$A$4:$A$228,'[2]Samples Info'!$I$4:$I$228)</f>
        <v>0</v>
      </c>
      <c r="D63" s="148">
        <v>0.441427233333333</v>
      </c>
      <c r="E63" s="139" t="s">
        <v>192</v>
      </c>
      <c r="F63" s="152">
        <v>8.9646076011910998E-3</v>
      </c>
      <c r="G63" s="36">
        <f t="shared" si="0"/>
        <v>-3.7451286970054114E-2</v>
      </c>
      <c r="H63" s="40">
        <f t="shared" ref="H63:H66" si="50">AVERAGE($D$62:$D$66)</f>
        <v>0.45860248666666675</v>
      </c>
      <c r="I63" s="135">
        <f t="shared" ref="I63:I66" si="51">_xlfn.STDEV.S($D$62:$D$66)</f>
        <v>1.6927210219719133E-2</v>
      </c>
      <c r="J63" s="40">
        <f t="shared" si="3"/>
        <v>3.6910419615806843E-2</v>
      </c>
      <c r="K63" s="142">
        <f>D63*'Table 2'!N63</f>
        <v>92.258291766666602</v>
      </c>
      <c r="L63" s="130" t="s">
        <v>192</v>
      </c>
      <c r="M63" s="146">
        <f>F63*'Table 2'!N63</f>
        <v>1.8736029886489398</v>
      </c>
      <c r="N63" s="36">
        <f t="shared" si="4"/>
        <v>-4.665745098687487E-2</v>
      </c>
      <c r="O63" s="37">
        <f t="shared" ref="O63:O66" si="52">AVERAGE($K$62:$K$66)</f>
        <v>96.773496433333364</v>
      </c>
      <c r="P63" s="38">
        <f t="shared" ref="P63:P66" si="53">_xlfn.STDEV.S($K$62:$K$66)</f>
        <v>4.0092204105140379</v>
      </c>
      <c r="Q63" s="34">
        <f t="shared" si="7"/>
        <v>4.1428909342714135E-2</v>
      </c>
      <c r="R63" s="155">
        <f t="shared" si="8"/>
        <v>0.922582917666666</v>
      </c>
      <c r="S63" s="139" t="s">
        <v>192</v>
      </c>
      <c r="T63" s="158">
        <f t="shared" si="9"/>
        <v>1.8736029886489397E-2</v>
      </c>
    </row>
    <row r="64" spans="1:20" x14ac:dyDescent="0.2">
      <c r="A64" s="53" t="s">
        <v>58</v>
      </c>
      <c r="B64" s="53"/>
      <c r="C64" s="53">
        <f>LOOKUP(A64,'[2]Samples Info'!$A$4:$A$228,'[2]Samples Info'!$I$4:$I$228)</f>
        <v>0</v>
      </c>
      <c r="D64" s="148">
        <v>0.44226520000000002</v>
      </c>
      <c r="E64" s="139" t="s">
        <v>192</v>
      </c>
      <c r="F64" s="152">
        <v>3.4900148073754599E-2</v>
      </c>
      <c r="G64" s="36">
        <f t="shared" si="0"/>
        <v>-3.5624069083038827E-2</v>
      </c>
      <c r="H64" s="40">
        <f t="shared" si="50"/>
        <v>0.45860248666666675</v>
      </c>
      <c r="I64" s="135">
        <f t="shared" si="51"/>
        <v>1.6927210219719133E-2</v>
      </c>
      <c r="J64" s="40">
        <f t="shared" si="3"/>
        <v>3.6910419615806843E-2</v>
      </c>
      <c r="K64" s="142">
        <f>D64*'Table 2'!N64</f>
        <v>94.202487600000012</v>
      </c>
      <c r="L64" s="130" t="s">
        <v>192</v>
      </c>
      <c r="M64" s="146">
        <f>F64*'Table 2'!N64</f>
        <v>7.4337315397097292</v>
      </c>
      <c r="N64" s="36">
        <f t="shared" si="4"/>
        <v>-2.6567282655788952E-2</v>
      </c>
      <c r="O64" s="37">
        <f t="shared" si="52"/>
        <v>96.773496433333364</v>
      </c>
      <c r="P64" s="38">
        <f t="shared" si="53"/>
        <v>4.0092204105140379</v>
      </c>
      <c r="Q64" s="34">
        <f t="shared" si="7"/>
        <v>4.1428909342714135E-2</v>
      </c>
      <c r="R64" s="155">
        <f t="shared" si="8"/>
        <v>0.94202487600000007</v>
      </c>
      <c r="S64" s="139" t="s">
        <v>192</v>
      </c>
      <c r="T64" s="158">
        <f t="shared" si="9"/>
        <v>7.4337315397097287E-2</v>
      </c>
    </row>
    <row r="65" spans="1:20" x14ac:dyDescent="0.2">
      <c r="A65" s="53" t="s">
        <v>58</v>
      </c>
      <c r="B65" s="53"/>
      <c r="C65" s="53">
        <f>LOOKUP(A65,'[2]Samples Info'!$A$4:$A$228,'[2]Samples Info'!$I$4:$I$228)</f>
        <v>0</v>
      </c>
      <c r="D65" s="148">
        <v>0.479884166666667</v>
      </c>
      <c r="E65" s="139" t="s">
        <v>192</v>
      </c>
      <c r="F65" s="152">
        <v>1.60258343362626E-2</v>
      </c>
      <c r="G65" s="36">
        <f t="shared" si="0"/>
        <v>4.6405505026118066E-2</v>
      </c>
      <c r="H65" s="40">
        <f t="shared" si="50"/>
        <v>0.45860248666666675</v>
      </c>
      <c r="I65" s="135">
        <f t="shared" si="51"/>
        <v>1.6927210219719133E-2</v>
      </c>
      <c r="J65" s="40">
        <f t="shared" si="3"/>
        <v>3.6910419615806843E-2</v>
      </c>
      <c r="K65" s="142">
        <f>D65*'Table 2'!N65</f>
        <v>102.69521166666674</v>
      </c>
      <c r="L65" s="130" t="s">
        <v>192</v>
      </c>
      <c r="M65" s="146">
        <f>F65*'Table 2'!N65</f>
        <v>3.4295285479601967</v>
      </c>
      <c r="N65" s="36">
        <f t="shared" si="4"/>
        <v>6.1191498205428636E-2</v>
      </c>
      <c r="O65" s="37">
        <f t="shared" si="52"/>
        <v>96.773496433333364</v>
      </c>
      <c r="P65" s="38">
        <f t="shared" si="53"/>
        <v>4.0092204105140379</v>
      </c>
      <c r="Q65" s="34">
        <f t="shared" si="7"/>
        <v>4.1428909342714135E-2</v>
      </c>
      <c r="R65" s="155">
        <f t="shared" si="8"/>
        <v>1.0269521166666673</v>
      </c>
      <c r="S65" s="139" t="s">
        <v>192</v>
      </c>
      <c r="T65" s="158">
        <f t="shared" si="9"/>
        <v>3.4295285479601964E-2</v>
      </c>
    </row>
    <row r="66" spans="1:20" ht="17" thickBot="1" x14ac:dyDescent="0.25">
      <c r="A66" s="54" t="s">
        <v>58</v>
      </c>
      <c r="B66" s="54"/>
      <c r="C66" s="54">
        <f>LOOKUP(A66,'[2]Samples Info'!$A$4:$A$228,'[2]Samples Info'!$I$4:$I$228)</f>
        <v>0</v>
      </c>
      <c r="D66" s="149">
        <v>0.47003386666666702</v>
      </c>
      <c r="E66" s="140" t="s">
        <v>192</v>
      </c>
      <c r="F66" s="153">
        <v>4.0810754530801498E-2</v>
      </c>
      <c r="G66" s="47">
        <f t="shared" si="0"/>
        <v>2.4926554766610147E-2</v>
      </c>
      <c r="H66" s="50">
        <f t="shared" si="50"/>
        <v>0.45860248666666675</v>
      </c>
      <c r="I66" s="136">
        <f t="shared" si="51"/>
        <v>1.6927210219719133E-2</v>
      </c>
      <c r="J66" s="50">
        <f t="shared" si="3"/>
        <v>3.6910419615806843E-2</v>
      </c>
      <c r="K66" s="143">
        <f>D66*'Table 2'!N66</f>
        <v>98.237078133333412</v>
      </c>
      <c r="L66" s="132" t="s">
        <v>192</v>
      </c>
      <c r="M66" s="147">
        <f>F66*'Table 2'!N66</f>
        <v>8.5294476969375133</v>
      </c>
      <c r="N66" s="47">
        <f t="shared" si="4"/>
        <v>1.5123786511199382E-2</v>
      </c>
      <c r="O66" s="48">
        <f t="shared" si="52"/>
        <v>96.773496433333364</v>
      </c>
      <c r="P66" s="55">
        <f t="shared" si="53"/>
        <v>4.0092204105140379</v>
      </c>
      <c r="Q66" s="45">
        <f t="shared" si="7"/>
        <v>4.1428909342714135E-2</v>
      </c>
      <c r="R66" s="156">
        <f t="shared" si="8"/>
        <v>0.98237078133333411</v>
      </c>
      <c r="S66" s="140" t="s">
        <v>192</v>
      </c>
      <c r="T66" s="159">
        <f t="shared" si="9"/>
        <v>8.529447696937513E-2</v>
      </c>
    </row>
    <row r="67" spans="1:20" x14ac:dyDescent="0.2">
      <c r="A67" s="51" t="s">
        <v>66</v>
      </c>
      <c r="B67" s="51"/>
      <c r="C67" s="52">
        <f>LOOKUP(A67,'[2]Samples Info'!$A$4:$A$228,'[2]Samples Info'!$I$4:$I$228)</f>
        <v>0</v>
      </c>
      <c r="D67" s="148">
        <v>0.35088580000000003</v>
      </c>
      <c r="E67" s="138" t="s">
        <v>192</v>
      </c>
      <c r="F67" s="151">
        <v>6.7505614588713996E-3</v>
      </c>
      <c r="G67" s="36">
        <f t="shared" ref="G67:G130" si="54">(D67-H67)/H67</f>
        <v>-2.988581329879331E-2</v>
      </c>
      <c r="H67" s="40">
        <f>AVERAGE($D$67:$D$71)</f>
        <v>0.36169535999999985</v>
      </c>
      <c r="I67" s="134">
        <f>_xlfn.STDEV.S($D$67:$D$71)</f>
        <v>1.0453230540188575E-2</v>
      </c>
      <c r="J67" s="28">
        <f t="shared" ref="J67:J130" si="55">I67/H67</f>
        <v>2.8900648712188566E-2</v>
      </c>
      <c r="K67" s="142">
        <f>D67*'Table 2'!N67</f>
        <v>127.7224312</v>
      </c>
      <c r="L67" s="129" t="s">
        <v>192</v>
      </c>
      <c r="M67" s="145">
        <f>F67*'Table 2'!N67</f>
        <v>2.4572043710291895</v>
      </c>
      <c r="N67" s="25">
        <f t="shared" ref="N67:N130" si="56">(K67-O67)/O67</f>
        <v>-2.1840629286499602E-2</v>
      </c>
      <c r="O67" s="26">
        <f>AVERAGE($K$67:$K$71)</f>
        <v>130.57425509999993</v>
      </c>
      <c r="P67" s="26">
        <f>_xlfn.STDEV.S($K$67:$K$71)</f>
        <v>4.2985401857251091</v>
      </c>
      <c r="Q67" s="23">
        <f t="shared" ref="Q67:Q130" si="57">P67/O67</f>
        <v>3.2920273467637887E-2</v>
      </c>
      <c r="R67" s="154">
        <f t="shared" ref="R67:R130" si="58">K67/100</f>
        <v>1.277224312</v>
      </c>
      <c r="S67" s="138" t="s">
        <v>192</v>
      </c>
      <c r="T67" s="157">
        <f t="shared" ref="T67:T130" si="59">M67/100</f>
        <v>2.4572043710291896E-2</v>
      </c>
    </row>
    <row r="68" spans="1:20" x14ac:dyDescent="0.2">
      <c r="A68" s="53" t="s">
        <v>66</v>
      </c>
      <c r="B68" s="53"/>
      <c r="C68" s="53">
        <f>LOOKUP(A68,'[2]Samples Info'!$A$4:$A$228,'[2]Samples Info'!$I$4:$I$228)</f>
        <v>0</v>
      </c>
      <c r="D68" s="148">
        <v>0.353291033333333</v>
      </c>
      <c r="E68" s="139" t="s">
        <v>192</v>
      </c>
      <c r="F68" s="152">
        <v>1.27396842034382E-2</v>
      </c>
      <c r="G68" s="36">
        <f t="shared" si="54"/>
        <v>-2.3235926130395629E-2</v>
      </c>
      <c r="H68" s="40">
        <f t="shared" ref="H68:H71" si="60">AVERAGE($D$67:$D$71)</f>
        <v>0.36169535999999985</v>
      </c>
      <c r="I68" s="135">
        <f t="shared" ref="I68:I71" si="61">_xlfn.STDEV.S($D$67:$D$71)</f>
        <v>1.0453230540188575E-2</v>
      </c>
      <c r="J68" s="40">
        <f t="shared" si="55"/>
        <v>2.8900648712188566E-2</v>
      </c>
      <c r="K68" s="142">
        <f>D68*'Table 2'!N68</f>
        <v>128.24464509999987</v>
      </c>
      <c r="L68" s="130" t="s">
        <v>192</v>
      </c>
      <c r="M68" s="146">
        <f>F68*'Table 2'!N68</f>
        <v>4.6245053658480666</v>
      </c>
      <c r="N68" s="36">
        <f t="shared" si="56"/>
        <v>-1.7841265862217126E-2</v>
      </c>
      <c r="O68" s="37">
        <f t="shared" ref="O68:O71" si="62">AVERAGE($K$67:$K$71)</f>
        <v>130.57425509999993</v>
      </c>
      <c r="P68" s="38">
        <f t="shared" ref="P68:P71" si="63">_xlfn.STDEV.S($K$67:$K$71)</f>
        <v>4.2985401857251091</v>
      </c>
      <c r="Q68" s="34">
        <f t="shared" si="57"/>
        <v>3.2920273467637887E-2</v>
      </c>
      <c r="R68" s="155">
        <f t="shared" si="58"/>
        <v>1.2824464509999987</v>
      </c>
      <c r="S68" s="139" t="s">
        <v>192</v>
      </c>
      <c r="T68" s="158">
        <f t="shared" si="59"/>
        <v>4.6245053658480667E-2</v>
      </c>
    </row>
    <row r="69" spans="1:20" x14ac:dyDescent="0.2">
      <c r="A69" s="53" t="s">
        <v>66</v>
      </c>
      <c r="B69" s="53"/>
      <c r="C69" s="53">
        <f>LOOKUP(A69,'[2]Samples Info'!$A$4:$A$228,'[2]Samples Info'!$I$4:$I$228)</f>
        <v>0</v>
      </c>
      <c r="D69" s="148">
        <v>0.37475433333333302</v>
      </c>
      <c r="E69" s="139" t="s">
        <v>192</v>
      </c>
      <c r="F69" s="152">
        <v>1.9123739233302E-2</v>
      </c>
      <c r="G69" s="36">
        <f t="shared" si="54"/>
        <v>3.6104895935997555E-2</v>
      </c>
      <c r="H69" s="40">
        <f t="shared" si="60"/>
        <v>0.36169535999999985</v>
      </c>
      <c r="I69" s="135">
        <f t="shared" si="61"/>
        <v>1.0453230540188575E-2</v>
      </c>
      <c r="J69" s="40">
        <f t="shared" si="55"/>
        <v>2.8900648712188566E-2</v>
      </c>
      <c r="K69" s="142">
        <f>D69*'Table 2'!N69</f>
        <v>135.66106866666655</v>
      </c>
      <c r="L69" s="130" t="s">
        <v>192</v>
      </c>
      <c r="M69" s="146">
        <f>F69*'Table 2'!N69</f>
        <v>6.9227936024553243</v>
      </c>
      <c r="N69" s="36">
        <f t="shared" si="56"/>
        <v>3.8957247451045375E-2</v>
      </c>
      <c r="O69" s="37">
        <f t="shared" si="62"/>
        <v>130.57425509999993</v>
      </c>
      <c r="P69" s="38">
        <f t="shared" si="63"/>
        <v>4.2985401857251091</v>
      </c>
      <c r="Q69" s="34">
        <f t="shared" si="57"/>
        <v>3.2920273467637887E-2</v>
      </c>
      <c r="R69" s="155">
        <f t="shared" si="58"/>
        <v>1.3566106866666656</v>
      </c>
      <c r="S69" s="139" t="s">
        <v>192</v>
      </c>
      <c r="T69" s="158">
        <f t="shared" si="59"/>
        <v>6.9227936024553238E-2</v>
      </c>
    </row>
    <row r="70" spans="1:20" x14ac:dyDescent="0.2">
      <c r="A70" s="53" t="s">
        <v>66</v>
      </c>
      <c r="B70" s="53"/>
      <c r="C70" s="53">
        <f>LOOKUP(A70,'[2]Samples Info'!$A$4:$A$228,'[2]Samples Info'!$I$4:$I$228)</f>
        <v>0</v>
      </c>
      <c r="D70" s="148">
        <v>0.35929</v>
      </c>
      <c r="E70" s="139" t="s">
        <v>192</v>
      </c>
      <c r="F70" s="152">
        <v>1.5241356152586901E-2</v>
      </c>
      <c r="G70" s="36">
        <f t="shared" si="54"/>
        <v>-6.6502373710291924E-3</v>
      </c>
      <c r="H70" s="40">
        <f t="shared" si="60"/>
        <v>0.36169535999999985</v>
      </c>
      <c r="I70" s="135">
        <f t="shared" si="61"/>
        <v>1.0453230540188575E-2</v>
      </c>
      <c r="J70" s="40">
        <f t="shared" si="55"/>
        <v>2.8900648712188566E-2</v>
      </c>
      <c r="K70" s="142">
        <f>D70*'Table 2'!N70</f>
        <v>126.47008</v>
      </c>
      <c r="L70" s="130" t="s">
        <v>192</v>
      </c>
      <c r="M70" s="146">
        <f>F70*'Table 2'!N70</f>
        <v>5.3649573657105893</v>
      </c>
      <c r="N70" s="36">
        <f t="shared" si="56"/>
        <v>-3.1431732824030008E-2</v>
      </c>
      <c r="O70" s="37">
        <f t="shared" si="62"/>
        <v>130.57425509999993</v>
      </c>
      <c r="P70" s="38">
        <f t="shared" si="63"/>
        <v>4.2985401857251091</v>
      </c>
      <c r="Q70" s="34">
        <f t="shared" si="57"/>
        <v>3.2920273467637887E-2</v>
      </c>
      <c r="R70" s="155">
        <f t="shared" si="58"/>
        <v>1.2647008</v>
      </c>
      <c r="S70" s="139" t="s">
        <v>192</v>
      </c>
      <c r="T70" s="158">
        <f t="shared" si="59"/>
        <v>5.3649573657105896E-2</v>
      </c>
    </row>
    <row r="71" spans="1:20" ht="17" thickBot="1" x14ac:dyDescent="0.25">
      <c r="A71" s="54" t="s">
        <v>66</v>
      </c>
      <c r="B71" s="54"/>
      <c r="C71" s="54">
        <f>LOOKUP(A71,'[2]Samples Info'!$A$4:$A$228,'[2]Samples Info'!$I$4:$I$228)</f>
        <v>0</v>
      </c>
      <c r="D71" s="149">
        <v>0.370255633333333</v>
      </c>
      <c r="E71" s="140" t="s">
        <v>192</v>
      </c>
      <c r="F71" s="153">
        <v>1.6514097261834601E-2</v>
      </c>
      <c r="G71" s="47">
        <f t="shared" si="54"/>
        <v>2.366708086421996E-2</v>
      </c>
      <c r="H71" s="50">
        <f t="shared" si="60"/>
        <v>0.36169535999999985</v>
      </c>
      <c r="I71" s="136">
        <f t="shared" si="61"/>
        <v>1.0453230540188575E-2</v>
      </c>
      <c r="J71" s="50">
        <f t="shared" si="55"/>
        <v>2.8900648712188566E-2</v>
      </c>
      <c r="K71" s="143">
        <f>D71*'Table 2'!N71</f>
        <v>134.77305053333322</v>
      </c>
      <c r="L71" s="132" t="s">
        <v>192</v>
      </c>
      <c r="M71" s="147">
        <f>F71*'Table 2'!N71</f>
        <v>6.0111314033077949</v>
      </c>
      <c r="N71" s="47">
        <f t="shared" si="56"/>
        <v>3.215638052170125E-2</v>
      </c>
      <c r="O71" s="48">
        <f t="shared" si="62"/>
        <v>130.57425509999993</v>
      </c>
      <c r="P71" s="55">
        <f t="shared" si="63"/>
        <v>4.2985401857251091</v>
      </c>
      <c r="Q71" s="45">
        <f t="shared" si="57"/>
        <v>3.2920273467637887E-2</v>
      </c>
      <c r="R71" s="156">
        <f t="shared" si="58"/>
        <v>1.3477305053333322</v>
      </c>
      <c r="S71" s="140" t="s">
        <v>192</v>
      </c>
      <c r="T71" s="159">
        <f t="shared" si="59"/>
        <v>6.0111314033077949E-2</v>
      </c>
    </row>
    <row r="72" spans="1:20" x14ac:dyDescent="0.2">
      <c r="A72" s="51" t="s">
        <v>73</v>
      </c>
      <c r="B72" s="51"/>
      <c r="C72" s="52">
        <f>LOOKUP(A72,'[2]Samples Info'!$A$4:$A$228,'[2]Samples Info'!$I$4:$I$228)</f>
        <v>0</v>
      </c>
      <c r="D72" s="148">
        <v>0.31516696666666699</v>
      </c>
      <c r="E72" s="139" t="s">
        <v>192</v>
      </c>
      <c r="F72" s="152">
        <v>1.50900422439214E-2</v>
      </c>
      <c r="G72" s="36">
        <f t="shared" si="54"/>
        <v>6.9040860821137726E-3</v>
      </c>
      <c r="H72" s="40">
        <f>AVERAGE($D$72:$D$76)</f>
        <v>0.31300594666666681</v>
      </c>
      <c r="I72" s="134">
        <f>_xlfn.STDEV.S($D$72:$D$76)</f>
        <v>1.0980139868685042E-2</v>
      </c>
      <c r="J72" s="28">
        <f t="shared" si="55"/>
        <v>3.5079652593240522E-2</v>
      </c>
      <c r="K72" s="142">
        <f>D72*'Table 2'!N72</f>
        <v>88.246750666666756</v>
      </c>
      <c r="L72" s="129" t="s">
        <v>192</v>
      </c>
      <c r="M72" s="145">
        <f>F72*'Table 2'!N72</f>
        <v>4.2252118282979918</v>
      </c>
      <c r="N72" s="25">
        <f t="shared" si="56"/>
        <v>-1.382243708704445E-3</v>
      </c>
      <c r="O72" s="26">
        <f>AVERAGE($K$72:$K$76)</f>
        <v>88.368898020000046</v>
      </c>
      <c r="P72" s="26">
        <f>_xlfn.STDEV.S($K$72:$K$76)</f>
        <v>2.5598109614625368</v>
      </c>
      <c r="Q72" s="23">
        <f t="shared" si="57"/>
        <v>2.896732921670234E-2</v>
      </c>
      <c r="R72" s="154">
        <f t="shared" si="58"/>
        <v>0.88246750666666751</v>
      </c>
      <c r="S72" s="138" t="s">
        <v>192</v>
      </c>
      <c r="T72" s="157">
        <f t="shared" si="59"/>
        <v>4.2252118282979916E-2</v>
      </c>
    </row>
    <row r="73" spans="1:20" x14ac:dyDescent="0.2">
      <c r="A73" s="53" t="s">
        <v>73</v>
      </c>
      <c r="B73" s="53"/>
      <c r="C73" s="53">
        <f>LOOKUP(A73,'[2]Samples Info'!$A$4:$A$228,'[2]Samples Info'!$I$4:$I$228)</f>
        <v>0</v>
      </c>
      <c r="D73" s="148">
        <v>0.327156533333333</v>
      </c>
      <c r="E73" s="139" t="s">
        <v>192</v>
      </c>
      <c r="F73" s="152">
        <v>1.28642050552428E-2</v>
      </c>
      <c r="G73" s="36">
        <f t="shared" si="54"/>
        <v>4.5208683149191867E-2</v>
      </c>
      <c r="H73" s="40">
        <f t="shared" ref="H73:H76" si="64">AVERAGE($D$72:$D$76)</f>
        <v>0.31300594666666681</v>
      </c>
      <c r="I73" s="135">
        <f t="shared" ref="I73:I76" si="65">_xlfn.STDEV.S($D$72:$D$76)</f>
        <v>1.0980139868685042E-2</v>
      </c>
      <c r="J73" s="40">
        <f t="shared" si="55"/>
        <v>3.5079652593240522E-2</v>
      </c>
      <c r="K73" s="142">
        <f>D73*'Table 2'!N73</f>
        <v>91.930985866666575</v>
      </c>
      <c r="L73" s="130" t="s">
        <v>192</v>
      </c>
      <c r="M73" s="146">
        <f>F73*'Table 2'!N73</f>
        <v>3.6148416205232268</v>
      </c>
      <c r="N73" s="36">
        <f t="shared" si="56"/>
        <v>4.0309293501208321E-2</v>
      </c>
      <c r="O73" s="37">
        <f t="shared" ref="O73:O76" si="66">AVERAGE($K$72:$K$76)</f>
        <v>88.368898020000046</v>
      </c>
      <c r="P73" s="38">
        <f t="shared" ref="P73:P76" si="67">_xlfn.STDEV.S($K$72:$K$76)</f>
        <v>2.5598109614625368</v>
      </c>
      <c r="Q73" s="34">
        <f t="shared" si="57"/>
        <v>2.896732921670234E-2</v>
      </c>
      <c r="R73" s="155">
        <f t="shared" si="58"/>
        <v>0.9193098586666657</v>
      </c>
      <c r="S73" s="139" t="s">
        <v>192</v>
      </c>
      <c r="T73" s="158">
        <f t="shared" si="59"/>
        <v>3.6148416205232264E-2</v>
      </c>
    </row>
    <row r="74" spans="1:20" x14ac:dyDescent="0.2">
      <c r="A74" s="53" t="s">
        <v>73</v>
      </c>
      <c r="B74" s="53"/>
      <c r="C74" s="53">
        <f>LOOKUP(A74,'[2]Samples Info'!$A$4:$A$228,'[2]Samples Info'!$I$4:$I$228)</f>
        <v>0</v>
      </c>
      <c r="D74" s="148">
        <v>0.31483446666666698</v>
      </c>
      <c r="E74" s="139" t="s">
        <v>192</v>
      </c>
      <c r="F74" s="152">
        <v>5.9447362408548803E-3</v>
      </c>
      <c r="G74" s="36">
        <f t="shared" si="54"/>
        <v>5.8418059448162325E-3</v>
      </c>
      <c r="H74" s="40">
        <f t="shared" si="64"/>
        <v>0.31300594666666681</v>
      </c>
      <c r="I74" s="135">
        <f t="shared" si="65"/>
        <v>1.0980139868685042E-2</v>
      </c>
      <c r="J74" s="40">
        <f t="shared" si="55"/>
        <v>3.5079652593240522E-2</v>
      </c>
      <c r="K74" s="142">
        <f>D74*'Table 2'!N74</f>
        <v>89.727823000000086</v>
      </c>
      <c r="L74" s="130" t="s">
        <v>192</v>
      </c>
      <c r="M74" s="146">
        <f>F74*'Table 2'!N74</f>
        <v>1.6942498286436409</v>
      </c>
      <c r="N74" s="36">
        <f t="shared" si="56"/>
        <v>1.5377864955297759E-2</v>
      </c>
      <c r="O74" s="37">
        <f t="shared" si="66"/>
        <v>88.368898020000046</v>
      </c>
      <c r="P74" s="38">
        <f t="shared" si="67"/>
        <v>2.5598109614625368</v>
      </c>
      <c r="Q74" s="34">
        <f t="shared" si="57"/>
        <v>2.896732921670234E-2</v>
      </c>
      <c r="R74" s="155">
        <f t="shared" si="58"/>
        <v>0.89727823000000084</v>
      </c>
      <c r="S74" s="139" t="s">
        <v>192</v>
      </c>
      <c r="T74" s="158">
        <f t="shared" si="59"/>
        <v>1.694249828643641E-2</v>
      </c>
    </row>
    <row r="75" spans="1:20" x14ac:dyDescent="0.2">
      <c r="A75" s="53" t="s">
        <v>73</v>
      </c>
      <c r="B75" s="53"/>
      <c r="C75" s="53">
        <f>LOOKUP(A75,'[2]Samples Info'!$A$4:$A$228,'[2]Samples Info'!$I$4:$I$228)</f>
        <v>0</v>
      </c>
      <c r="D75" s="148">
        <v>0.29653760000000001</v>
      </c>
      <c r="E75" s="139" t="s">
        <v>192</v>
      </c>
      <c r="F75" s="152">
        <v>1.4883848772411E-2</v>
      </c>
      <c r="G75" s="36">
        <f t="shared" si="54"/>
        <v>-5.261352649061532E-2</v>
      </c>
      <c r="H75" s="40">
        <f t="shared" si="64"/>
        <v>0.31300594666666681</v>
      </c>
      <c r="I75" s="135">
        <f t="shared" si="65"/>
        <v>1.0980139868685042E-2</v>
      </c>
      <c r="J75" s="40">
        <f t="shared" si="55"/>
        <v>3.5079652593240522E-2</v>
      </c>
      <c r="K75" s="142">
        <f>D75*'Table 2'!N75</f>
        <v>85.699366400000002</v>
      </c>
      <c r="L75" s="130" t="s">
        <v>192</v>
      </c>
      <c r="M75" s="146">
        <f>F75*'Table 2'!N75</f>
        <v>4.3014322952267792</v>
      </c>
      <c r="N75" s="36">
        <f t="shared" si="56"/>
        <v>-3.0208949979164196E-2</v>
      </c>
      <c r="O75" s="37">
        <f t="shared" si="66"/>
        <v>88.368898020000046</v>
      </c>
      <c r="P75" s="38">
        <f t="shared" si="67"/>
        <v>2.5598109614625368</v>
      </c>
      <c r="Q75" s="34">
        <f t="shared" si="57"/>
        <v>2.896732921670234E-2</v>
      </c>
      <c r="R75" s="155">
        <f t="shared" si="58"/>
        <v>0.85699366399999999</v>
      </c>
      <c r="S75" s="139" t="s">
        <v>192</v>
      </c>
      <c r="T75" s="158">
        <f t="shared" si="59"/>
        <v>4.3014322952267793E-2</v>
      </c>
    </row>
    <row r="76" spans="1:20" ht="17" thickBot="1" x14ac:dyDescent="0.25">
      <c r="A76" s="54" t="s">
        <v>73</v>
      </c>
      <c r="B76" s="54"/>
      <c r="C76" s="54">
        <f>LOOKUP(A76,'[2]Samples Info'!$A$4:$A$228,'[2]Samples Info'!$I$4:$I$228)</f>
        <v>0</v>
      </c>
      <c r="D76" s="149">
        <v>0.31133416666666702</v>
      </c>
      <c r="E76" s="140" t="s">
        <v>192</v>
      </c>
      <c r="F76" s="153">
        <v>1.1220997814959799E-2</v>
      </c>
      <c r="G76" s="36">
        <f t="shared" si="54"/>
        <v>-5.3410486855067271E-3</v>
      </c>
      <c r="H76" s="50">
        <f t="shared" si="64"/>
        <v>0.31300594666666681</v>
      </c>
      <c r="I76" s="136">
        <f t="shared" si="65"/>
        <v>1.0980139868685042E-2</v>
      </c>
      <c r="J76" s="50">
        <f t="shared" si="55"/>
        <v>3.5079652593240522E-2</v>
      </c>
      <c r="K76" s="143">
        <f>D76*'Table 2'!N76</f>
        <v>86.239564166666767</v>
      </c>
      <c r="L76" s="132" t="s">
        <v>192</v>
      </c>
      <c r="M76" s="147">
        <f>F76*'Table 2'!N76</f>
        <v>3.1082163947438644</v>
      </c>
      <c r="N76" s="47">
        <f t="shared" si="56"/>
        <v>-2.4095964768637922E-2</v>
      </c>
      <c r="O76" s="48">
        <f t="shared" si="66"/>
        <v>88.368898020000046</v>
      </c>
      <c r="P76" s="55">
        <f t="shared" si="67"/>
        <v>2.5598109614625368</v>
      </c>
      <c r="Q76" s="45">
        <f t="shared" si="57"/>
        <v>2.896732921670234E-2</v>
      </c>
      <c r="R76" s="156">
        <f t="shared" si="58"/>
        <v>0.86239564166666771</v>
      </c>
      <c r="S76" s="140" t="s">
        <v>192</v>
      </c>
      <c r="T76" s="159">
        <f t="shared" si="59"/>
        <v>3.1082163947438644E-2</v>
      </c>
    </row>
    <row r="77" spans="1:20" x14ac:dyDescent="0.2">
      <c r="A77" s="51" t="s">
        <v>78</v>
      </c>
      <c r="B77" s="51" t="s">
        <v>177</v>
      </c>
      <c r="C77" s="52">
        <f>LOOKUP(A77,'[2]Samples Info'!$A$4:$A$228,'[2]Samples Info'!$I$4:$I$228)</f>
        <v>0</v>
      </c>
      <c r="D77" s="148">
        <v>0.29544806666666701</v>
      </c>
      <c r="E77" s="138" t="s">
        <v>192</v>
      </c>
      <c r="F77" s="151">
        <v>2.28725660288332E-2</v>
      </c>
      <c r="G77" s="25">
        <f t="shared" si="54"/>
        <v>6.0368050793297524E-2</v>
      </c>
      <c r="H77" s="40">
        <f>AVERAGE($D$77:$D$81)</f>
        <v>0.27862784666666657</v>
      </c>
      <c r="I77" s="134">
        <f>_xlfn.STDEV.S($D$77:$D$81)</f>
        <v>1.3753620410229152E-2</v>
      </c>
      <c r="J77" s="28">
        <f t="shared" si="55"/>
        <v>4.9361973595852204E-2</v>
      </c>
      <c r="K77" s="142">
        <f>D77*'Table 2'!N77</f>
        <v>93.361589066666781</v>
      </c>
      <c r="L77" s="129" t="s">
        <v>192</v>
      </c>
      <c r="M77" s="145">
        <f>F77*'Table 2'!N77</f>
        <v>7.2277308651112913</v>
      </c>
      <c r="N77" s="25">
        <f t="shared" si="56"/>
        <v>1.920621165950726E-3</v>
      </c>
      <c r="O77" s="26">
        <f>AVERAGE($K$77:$K$81)</f>
        <v>93.182620553333294</v>
      </c>
      <c r="P77" s="26">
        <f>_xlfn.STDEV.S($K$77:$K$81)</f>
        <v>7.0901579923523883</v>
      </c>
      <c r="Q77" s="23">
        <f t="shared" si="57"/>
        <v>7.608884521866735E-2</v>
      </c>
      <c r="R77" s="154">
        <f t="shared" si="58"/>
        <v>0.93361589066666784</v>
      </c>
      <c r="S77" s="138" t="s">
        <v>192</v>
      </c>
      <c r="T77" s="157">
        <f t="shared" si="59"/>
        <v>7.2277308651112912E-2</v>
      </c>
    </row>
    <row r="78" spans="1:20" x14ac:dyDescent="0.2">
      <c r="A78" s="53" t="s">
        <v>78</v>
      </c>
      <c r="B78" s="53" t="s">
        <v>177</v>
      </c>
      <c r="C78" s="53">
        <f>LOOKUP(A78,'[2]Samples Info'!$A$4:$A$228,'[2]Samples Info'!$I$4:$I$228)</f>
        <v>0</v>
      </c>
      <c r="D78" s="148">
        <v>0.27751946666666699</v>
      </c>
      <c r="E78" s="139" t="s">
        <v>192</v>
      </c>
      <c r="F78" s="152">
        <v>1.0062674609830799E-2</v>
      </c>
      <c r="G78" s="36">
        <f t="shared" si="54"/>
        <v>-3.9779943507426028E-3</v>
      </c>
      <c r="H78" s="40">
        <f t="shared" ref="H78:H81" si="68">AVERAGE($D$77:$D$81)</f>
        <v>0.27862784666666657</v>
      </c>
      <c r="I78" s="135">
        <f t="shared" ref="I78:I81" si="69">_xlfn.STDEV.S($D$77:$D$81)</f>
        <v>1.3753620410229152E-2</v>
      </c>
      <c r="J78" s="40">
        <f t="shared" si="55"/>
        <v>4.9361973595852204E-2</v>
      </c>
      <c r="K78" s="142">
        <f>D78*'Table 2'!N78</f>
        <v>101.84964426666679</v>
      </c>
      <c r="L78" s="130" t="s">
        <v>192</v>
      </c>
      <c r="M78" s="146">
        <f>F78*'Table 2'!N78</f>
        <v>3.6930015818079034</v>
      </c>
      <c r="N78" s="36">
        <f t="shared" si="56"/>
        <v>9.3011160899611103E-2</v>
      </c>
      <c r="O78" s="37">
        <f t="shared" ref="O78:O81" si="70">AVERAGE($K$77:$K$81)</f>
        <v>93.182620553333294</v>
      </c>
      <c r="P78" s="38">
        <f t="shared" ref="P78:P81" si="71">_xlfn.STDEV.S($K$77:$K$81)</f>
        <v>7.0901579923523883</v>
      </c>
      <c r="Q78" s="34">
        <f t="shared" si="57"/>
        <v>7.608884521866735E-2</v>
      </c>
      <c r="R78" s="155">
        <f t="shared" si="58"/>
        <v>1.0184964426666678</v>
      </c>
      <c r="S78" s="139" t="s">
        <v>192</v>
      </c>
      <c r="T78" s="158">
        <f t="shared" si="59"/>
        <v>3.6930015818079032E-2</v>
      </c>
    </row>
    <row r="79" spans="1:20" x14ac:dyDescent="0.2">
      <c r="A79" s="53" t="s">
        <v>78</v>
      </c>
      <c r="B79" s="53" t="s">
        <v>177</v>
      </c>
      <c r="C79" s="53">
        <f>LOOKUP(A79,'[2]Samples Info'!$A$4:$A$228,'[2]Samples Info'!$I$4:$I$228)</f>
        <v>0</v>
      </c>
      <c r="D79" s="148">
        <v>0.25825563333333301</v>
      </c>
      <c r="E79" s="139" t="s">
        <v>192</v>
      </c>
      <c r="F79" s="152">
        <v>1.7318698267864498E-2</v>
      </c>
      <c r="G79" s="36">
        <f t="shared" si="54"/>
        <v>-7.3116214251569889E-2</v>
      </c>
      <c r="H79" s="40">
        <f t="shared" si="68"/>
        <v>0.27862784666666657</v>
      </c>
      <c r="I79" s="135">
        <f t="shared" si="69"/>
        <v>1.3753620410229152E-2</v>
      </c>
      <c r="J79" s="40">
        <f t="shared" si="55"/>
        <v>4.9361973595852204E-2</v>
      </c>
      <c r="K79" s="142">
        <f>D79*'Table 2'!N79</f>
        <v>97.878885033333205</v>
      </c>
      <c r="L79" s="130" t="s">
        <v>192</v>
      </c>
      <c r="M79" s="146">
        <f>F79*'Table 2'!N79</f>
        <v>6.5637866435206451</v>
      </c>
      <c r="N79" s="36">
        <f t="shared" si="56"/>
        <v>5.0398501910686157E-2</v>
      </c>
      <c r="O79" s="37">
        <f t="shared" si="70"/>
        <v>93.182620553333294</v>
      </c>
      <c r="P79" s="38">
        <f t="shared" si="71"/>
        <v>7.0901579923523883</v>
      </c>
      <c r="Q79" s="34">
        <f t="shared" si="57"/>
        <v>7.608884521866735E-2</v>
      </c>
      <c r="R79" s="155">
        <f t="shared" si="58"/>
        <v>0.97878885033333207</v>
      </c>
      <c r="S79" s="139" t="s">
        <v>192</v>
      </c>
      <c r="T79" s="158">
        <f t="shared" si="59"/>
        <v>6.5637866435206457E-2</v>
      </c>
    </row>
    <row r="80" spans="1:20" x14ac:dyDescent="0.2">
      <c r="A80" s="53" t="s">
        <v>78</v>
      </c>
      <c r="B80" s="53" t="s">
        <v>177</v>
      </c>
      <c r="C80" s="53">
        <f>LOOKUP(A80,'[2]Samples Info'!$A$4:$A$228,'[2]Samples Info'!$I$4:$I$228)</f>
        <v>0</v>
      </c>
      <c r="D80" s="148">
        <v>0.27613033333333298</v>
      </c>
      <c r="E80" s="139" t="s">
        <v>192</v>
      </c>
      <c r="F80" s="152">
        <v>1.2189789194376299E-2</v>
      </c>
      <c r="G80" s="36">
        <f t="shared" si="54"/>
        <v>-8.9636171086713481E-3</v>
      </c>
      <c r="H80" s="40">
        <f t="shared" si="68"/>
        <v>0.27862784666666657</v>
      </c>
      <c r="I80" s="135">
        <f t="shared" si="69"/>
        <v>1.3753620410229152E-2</v>
      </c>
      <c r="J80" s="40">
        <f t="shared" si="55"/>
        <v>4.9361973595852204E-2</v>
      </c>
      <c r="K80" s="142">
        <f>D80*'Table 2'!N80</f>
        <v>83.943621333333226</v>
      </c>
      <c r="L80" s="130" t="s">
        <v>192</v>
      </c>
      <c r="M80" s="146">
        <f>F80*'Table 2'!N80</f>
        <v>3.705695915090395</v>
      </c>
      <c r="N80" s="36">
        <f t="shared" si="56"/>
        <v>-9.914938177459931E-2</v>
      </c>
      <c r="O80" s="37">
        <f t="shared" si="70"/>
        <v>93.182620553333294</v>
      </c>
      <c r="P80" s="38">
        <f t="shared" si="71"/>
        <v>7.0901579923523883</v>
      </c>
      <c r="Q80" s="34">
        <f t="shared" si="57"/>
        <v>7.608884521866735E-2</v>
      </c>
      <c r="R80" s="155">
        <f t="shared" si="58"/>
        <v>0.83943621333333229</v>
      </c>
      <c r="S80" s="139" t="s">
        <v>192</v>
      </c>
      <c r="T80" s="158">
        <f t="shared" si="59"/>
        <v>3.7056959150903949E-2</v>
      </c>
    </row>
    <row r="81" spans="1:20" ht="17" thickBot="1" x14ac:dyDescent="0.25">
      <c r="A81" s="54" t="s">
        <v>78</v>
      </c>
      <c r="B81" s="54" t="s">
        <v>177</v>
      </c>
      <c r="C81" s="54">
        <f>LOOKUP(A81,'[2]Samples Info'!$A$4:$A$228,'[2]Samples Info'!$I$4:$I$228)</f>
        <v>0</v>
      </c>
      <c r="D81" s="149">
        <v>0.28578573333333301</v>
      </c>
      <c r="E81" s="140" t="s">
        <v>192</v>
      </c>
      <c r="F81" s="153">
        <v>5.0734805925846697E-3</v>
      </c>
      <c r="G81" s="47">
        <f t="shared" si="54"/>
        <v>2.5689774917686915E-2</v>
      </c>
      <c r="H81" s="50">
        <f t="shared" si="68"/>
        <v>0.27862784666666657</v>
      </c>
      <c r="I81" s="136">
        <f t="shared" si="69"/>
        <v>1.3753620410229152E-2</v>
      </c>
      <c r="J81" s="50">
        <f t="shared" si="55"/>
        <v>4.9361973595852204E-2</v>
      </c>
      <c r="K81" s="143">
        <f>D81*'Table 2'!N81</f>
        <v>88.879363066666571</v>
      </c>
      <c r="L81" s="132" t="s">
        <v>192</v>
      </c>
      <c r="M81" s="147">
        <f>F81*'Table 2'!N81</f>
        <v>1.5778524642938323</v>
      </c>
      <c r="N81" s="47">
        <f t="shared" si="56"/>
        <v>-4.6180902201647611E-2</v>
      </c>
      <c r="O81" s="48">
        <f t="shared" si="70"/>
        <v>93.182620553333294</v>
      </c>
      <c r="P81" s="55">
        <f t="shared" si="71"/>
        <v>7.0901579923523883</v>
      </c>
      <c r="Q81" s="45">
        <f t="shared" si="57"/>
        <v>7.608884521866735E-2</v>
      </c>
      <c r="R81" s="156">
        <f t="shared" si="58"/>
        <v>0.88879363066666572</v>
      </c>
      <c r="S81" s="140" t="s">
        <v>192</v>
      </c>
      <c r="T81" s="159">
        <f t="shared" si="59"/>
        <v>1.5778524642938323E-2</v>
      </c>
    </row>
    <row r="82" spans="1:20" x14ac:dyDescent="0.2">
      <c r="A82" s="51" t="s">
        <v>78</v>
      </c>
      <c r="B82" s="51" t="s">
        <v>178</v>
      </c>
      <c r="C82" s="52">
        <f>LOOKUP(A82,'[2]Samples Info'!$A$4:$A$228,'[2]Samples Info'!$I$4:$I$228)</f>
        <v>0</v>
      </c>
      <c r="D82" s="148">
        <v>0.28798566666666697</v>
      </c>
      <c r="E82" s="139" t="s">
        <v>192</v>
      </c>
      <c r="F82" s="152">
        <v>2.6465279924711399E-2</v>
      </c>
      <c r="G82" s="36">
        <f t="shared" si="54"/>
        <v>-1.2180127948705212E-2</v>
      </c>
      <c r="H82" s="40">
        <f>AVERAGE($D$82:$D$86)</f>
        <v>0.29153662000000002</v>
      </c>
      <c r="I82" s="134">
        <f>_xlfn.STDEV.S($D$82:$D$86)</f>
        <v>8.8437468947338057E-3</v>
      </c>
      <c r="J82" s="28">
        <f t="shared" si="55"/>
        <v>3.0334943496065109E-2</v>
      </c>
      <c r="K82" s="142">
        <f>D82*'Table 2'!N82</f>
        <v>112.02642433333345</v>
      </c>
      <c r="L82" s="129" t="s">
        <v>192</v>
      </c>
      <c r="M82" s="145">
        <f>F82*'Table 2'!N82</f>
        <v>10.294993890712734</v>
      </c>
      <c r="N82" s="25">
        <f t="shared" si="56"/>
        <v>5.1111918708982157E-2</v>
      </c>
      <c r="O82" s="26">
        <f>AVERAGE($K$82:$K$86)</f>
        <v>106.57896874666667</v>
      </c>
      <c r="P82" s="26">
        <f>_xlfn.STDEV.S($K$82:$K$86)</f>
        <v>11.182194837042658</v>
      </c>
      <c r="Q82" s="23">
        <f t="shared" si="57"/>
        <v>0.10491933791949351</v>
      </c>
      <c r="R82" s="154">
        <f t="shared" si="58"/>
        <v>1.1202642433333345</v>
      </c>
      <c r="S82" s="138" t="s">
        <v>192</v>
      </c>
      <c r="T82" s="157">
        <f t="shared" si="59"/>
        <v>0.10294993890712734</v>
      </c>
    </row>
    <row r="83" spans="1:20" x14ac:dyDescent="0.2">
      <c r="A83" s="53" t="s">
        <v>78</v>
      </c>
      <c r="B83" s="53" t="s">
        <v>178</v>
      </c>
      <c r="C83" s="53">
        <f>LOOKUP(A83,'[2]Samples Info'!$A$4:$A$228,'[2]Samples Info'!$I$4:$I$228)</f>
        <v>0</v>
      </c>
      <c r="D83" s="148">
        <v>0.27853193333333298</v>
      </c>
      <c r="E83" s="139" t="s">
        <v>192</v>
      </c>
      <c r="F83" s="152">
        <v>2.8124645781473102E-3</v>
      </c>
      <c r="G83" s="36">
        <f t="shared" si="54"/>
        <v>-4.4607386429420227E-2</v>
      </c>
      <c r="H83" s="40">
        <f t="shared" ref="H83:H86" si="72">AVERAGE($D$82:$D$86)</f>
        <v>0.29153662000000002</v>
      </c>
      <c r="I83" s="135">
        <f t="shared" ref="I83:I86" si="73">_xlfn.STDEV.S($D$82:$D$86)</f>
        <v>8.8437468947338057E-3</v>
      </c>
      <c r="J83" s="40">
        <f t="shared" si="55"/>
        <v>3.0334943496065109E-2</v>
      </c>
      <c r="K83" s="142">
        <f>D83*'Table 2'!N83</f>
        <v>117.81900779999985</v>
      </c>
      <c r="L83" s="130" t="s">
        <v>192</v>
      </c>
      <c r="M83" s="146">
        <f>F83*'Table 2'!N83</f>
        <v>1.1896725165563122</v>
      </c>
      <c r="N83" s="36">
        <f t="shared" si="56"/>
        <v>0.10546207366718133</v>
      </c>
      <c r="O83" s="37">
        <f t="shared" ref="O83:O86" si="74">AVERAGE($K$82:$K$86)</f>
        <v>106.57896874666667</v>
      </c>
      <c r="P83" s="38">
        <f t="shared" ref="P83:P86" si="75">_xlfn.STDEV.S($K$82:$K$86)</f>
        <v>11.182194837042658</v>
      </c>
      <c r="Q83" s="34">
        <f t="shared" si="57"/>
        <v>0.10491933791949351</v>
      </c>
      <c r="R83" s="155">
        <f t="shared" si="58"/>
        <v>1.1781900779999985</v>
      </c>
      <c r="S83" s="139" t="s">
        <v>192</v>
      </c>
      <c r="T83" s="158">
        <f t="shared" si="59"/>
        <v>1.1896725165563123E-2</v>
      </c>
    </row>
    <row r="84" spans="1:20" x14ac:dyDescent="0.2">
      <c r="A84" s="53" t="s">
        <v>78</v>
      </c>
      <c r="B84" s="53" t="s">
        <v>178</v>
      </c>
      <c r="C84" s="53">
        <f>LOOKUP(A84,'[2]Samples Info'!$A$4:$A$228,'[2]Samples Info'!$I$4:$I$228)</f>
        <v>0</v>
      </c>
      <c r="D84" s="148">
        <v>0.29282190000000002</v>
      </c>
      <c r="E84" s="139" t="s">
        <v>192</v>
      </c>
      <c r="F84" s="152">
        <v>5.1331265063312096E-3</v>
      </c>
      <c r="G84" s="36">
        <f t="shared" si="54"/>
        <v>4.4086399849185319E-3</v>
      </c>
      <c r="H84" s="40">
        <f t="shared" si="72"/>
        <v>0.29153662000000002</v>
      </c>
      <c r="I84" s="135">
        <f t="shared" si="73"/>
        <v>8.8437468947338057E-3</v>
      </c>
      <c r="J84" s="40">
        <f t="shared" si="55"/>
        <v>3.0334943496065109E-2</v>
      </c>
      <c r="K84" s="142">
        <f>D84*'Table 2'!N84</f>
        <v>104.83024020000001</v>
      </c>
      <c r="L84" s="130" t="s">
        <v>192</v>
      </c>
      <c r="M84" s="146">
        <f>F84*'Table 2'!N84</f>
        <v>1.8376592892665731</v>
      </c>
      <c r="N84" s="36">
        <f t="shared" si="56"/>
        <v>-1.6407820109643926E-2</v>
      </c>
      <c r="O84" s="37">
        <f t="shared" si="74"/>
        <v>106.57896874666667</v>
      </c>
      <c r="P84" s="38">
        <f t="shared" si="75"/>
        <v>11.182194837042658</v>
      </c>
      <c r="Q84" s="34">
        <f t="shared" si="57"/>
        <v>0.10491933791949351</v>
      </c>
      <c r="R84" s="155">
        <f t="shared" si="58"/>
        <v>1.048302402</v>
      </c>
      <c r="S84" s="139" t="s">
        <v>192</v>
      </c>
      <c r="T84" s="158">
        <f t="shared" si="59"/>
        <v>1.837659289266573E-2</v>
      </c>
    </row>
    <row r="85" spans="1:20" x14ac:dyDescent="0.2">
      <c r="A85" s="53" t="s">
        <v>78</v>
      </c>
      <c r="B85" s="53" t="s">
        <v>178</v>
      </c>
      <c r="C85" s="53">
        <f>LOOKUP(A85,'[2]Samples Info'!$A$4:$A$228,'[2]Samples Info'!$I$4:$I$228)</f>
        <v>0</v>
      </c>
      <c r="D85" s="148">
        <v>0.29663483333333301</v>
      </c>
      <c r="E85" s="139" t="s">
        <v>192</v>
      </c>
      <c r="F85" s="152">
        <v>9.7543949019574406E-3</v>
      </c>
      <c r="G85" s="36">
        <f t="shared" si="54"/>
        <v>1.7487385747056373E-2</v>
      </c>
      <c r="H85" s="40">
        <f t="shared" si="72"/>
        <v>0.29153662000000002</v>
      </c>
      <c r="I85" s="135">
        <f t="shared" si="73"/>
        <v>8.8437468947338057E-3</v>
      </c>
      <c r="J85" s="40">
        <f t="shared" si="55"/>
        <v>3.0334943496065109E-2</v>
      </c>
      <c r="K85" s="142">
        <f>D85*'Table 2'!N85</f>
        <v>88.397180333333239</v>
      </c>
      <c r="L85" s="130" t="s">
        <v>192</v>
      </c>
      <c r="M85" s="146">
        <f>F85*'Table 2'!N85</f>
        <v>2.9068096807833173</v>
      </c>
      <c r="N85" s="36">
        <f t="shared" si="56"/>
        <v>-0.17059452373338979</v>
      </c>
      <c r="O85" s="37">
        <f t="shared" si="74"/>
        <v>106.57896874666667</v>
      </c>
      <c r="P85" s="38">
        <f t="shared" si="75"/>
        <v>11.182194837042658</v>
      </c>
      <c r="Q85" s="34">
        <f t="shared" si="57"/>
        <v>0.10491933791949351</v>
      </c>
      <c r="R85" s="155">
        <f t="shared" si="58"/>
        <v>0.88397180333333236</v>
      </c>
      <c r="S85" s="139" t="s">
        <v>192</v>
      </c>
      <c r="T85" s="158">
        <f t="shared" si="59"/>
        <v>2.9068096807833173E-2</v>
      </c>
    </row>
    <row r="86" spans="1:20" ht="17" thickBot="1" x14ac:dyDescent="0.25">
      <c r="A86" s="54" t="s">
        <v>78</v>
      </c>
      <c r="B86" s="54" t="s">
        <v>178</v>
      </c>
      <c r="C86" s="53">
        <f>LOOKUP(A86,'[2]Samples Info'!$A$4:$A$228,'[2]Samples Info'!$I$4:$I$228)</f>
        <v>0</v>
      </c>
      <c r="D86" s="149">
        <v>0.30170876666666702</v>
      </c>
      <c r="E86" s="140" t="s">
        <v>192</v>
      </c>
      <c r="F86" s="153">
        <v>7.6043050651149798E-3</v>
      </c>
      <c r="G86" s="47">
        <f t="shared" si="54"/>
        <v>3.4891488646150152E-2</v>
      </c>
      <c r="H86" s="50">
        <f t="shared" si="72"/>
        <v>0.29153662000000002</v>
      </c>
      <c r="I86" s="136">
        <f t="shared" si="73"/>
        <v>8.8437468947338057E-3</v>
      </c>
      <c r="J86" s="50">
        <f t="shared" si="55"/>
        <v>3.0334943496065109E-2</v>
      </c>
      <c r="K86" s="143">
        <f>D86*'Table 2'!N86</f>
        <v>109.8219910666668</v>
      </c>
      <c r="L86" s="132" t="s">
        <v>192</v>
      </c>
      <c r="M86" s="147">
        <f>F86*'Table 2'!N86</f>
        <v>2.7679670437018529</v>
      </c>
      <c r="N86" s="47">
        <f t="shared" si="56"/>
        <v>3.0428351466869959E-2</v>
      </c>
      <c r="O86" s="48">
        <f t="shared" si="74"/>
        <v>106.57896874666667</v>
      </c>
      <c r="P86" s="55">
        <f t="shared" si="75"/>
        <v>11.182194837042658</v>
      </c>
      <c r="Q86" s="45">
        <f t="shared" si="57"/>
        <v>0.10491933791949351</v>
      </c>
      <c r="R86" s="156">
        <f t="shared" si="58"/>
        <v>1.0982199106666679</v>
      </c>
      <c r="S86" s="140" t="s">
        <v>192</v>
      </c>
      <c r="T86" s="159">
        <f t="shared" si="59"/>
        <v>2.7679670437018529E-2</v>
      </c>
    </row>
    <row r="87" spans="1:20" x14ac:dyDescent="0.2">
      <c r="A87" s="51" t="s">
        <v>78</v>
      </c>
      <c r="B87" s="51" t="s">
        <v>179</v>
      </c>
      <c r="C87" s="52">
        <f>LOOKUP(A87,'[2]Samples Info'!$A$4:$A$228,'[2]Samples Info'!$I$4:$I$228)</f>
        <v>0</v>
      </c>
      <c r="D87" s="148">
        <v>0.29610293333333298</v>
      </c>
      <c r="E87" s="138" t="s">
        <v>192</v>
      </c>
      <c r="F87" s="151">
        <v>2.3250793989524999E-2</v>
      </c>
      <c r="G87" s="36">
        <f t="shared" si="54"/>
        <v>2.537249464088577E-2</v>
      </c>
      <c r="H87" s="40">
        <f>AVERAGE($D$87:$D$91)</f>
        <v>0.28877596666666638</v>
      </c>
      <c r="I87" s="134">
        <f>_xlfn.STDEV.S($D$87:$D$91)</f>
        <v>8.5200956894405568E-3</v>
      </c>
      <c r="J87" s="28">
        <f t="shared" si="55"/>
        <v>2.9504171651774918E-2</v>
      </c>
      <c r="K87" s="142">
        <f>D87*'Table 2'!N87</f>
        <v>95.049041599999882</v>
      </c>
      <c r="L87" s="129" t="s">
        <v>192</v>
      </c>
      <c r="M87" s="145">
        <f>F87*'Table 2'!N87</f>
        <v>7.4635048706375242</v>
      </c>
      <c r="N87" s="25">
        <f t="shared" si="56"/>
        <v>-5.0748638827417834E-2</v>
      </c>
      <c r="O87" s="26">
        <f>AVERAGE($K$87:$K$91)</f>
        <v>100.13052968666656</v>
      </c>
      <c r="P87" s="26">
        <f>_xlfn.STDEV.S($K$87:$K$91)</f>
        <v>10.07701888289056</v>
      </c>
      <c r="Q87" s="23">
        <f t="shared" si="57"/>
        <v>0.1006388252855954</v>
      </c>
      <c r="R87" s="154">
        <f t="shared" si="58"/>
        <v>0.95049041599999884</v>
      </c>
      <c r="S87" s="138" t="s">
        <v>192</v>
      </c>
      <c r="T87" s="157">
        <f t="shared" si="59"/>
        <v>7.4635048706375245E-2</v>
      </c>
    </row>
    <row r="88" spans="1:20" x14ac:dyDescent="0.2">
      <c r="A88" s="53" t="s">
        <v>78</v>
      </c>
      <c r="B88" s="53" t="s">
        <v>179</v>
      </c>
      <c r="C88" s="53">
        <f>LOOKUP(A88,'[2]Samples Info'!$A$4:$A$228,'[2]Samples Info'!$I$4:$I$228)</f>
        <v>0</v>
      </c>
      <c r="D88" s="148">
        <v>0.28813583333333298</v>
      </c>
      <c r="E88" s="139" t="s">
        <v>192</v>
      </c>
      <c r="F88" s="152">
        <v>3.22814140076505E-3</v>
      </c>
      <c r="G88" s="36">
        <f t="shared" si="54"/>
        <v>-2.2167126327112549E-3</v>
      </c>
      <c r="H88" s="40">
        <f t="shared" ref="H88:H91" si="76">AVERAGE($D$87:$D$91)</f>
        <v>0.28877596666666638</v>
      </c>
      <c r="I88" s="135">
        <f t="shared" ref="I88:I91" si="77">_xlfn.STDEV.S($D$87:$D$91)</f>
        <v>8.5200956894405568E-3</v>
      </c>
      <c r="J88" s="40">
        <f t="shared" si="55"/>
        <v>2.9504171651774918E-2</v>
      </c>
      <c r="K88" s="142">
        <f>D88*'Table 2'!N88</f>
        <v>103.44076416666654</v>
      </c>
      <c r="L88" s="130" t="s">
        <v>192</v>
      </c>
      <c r="M88" s="146">
        <f>F88*'Table 2'!N88</f>
        <v>1.1589027628746529</v>
      </c>
      <c r="N88" s="36">
        <f t="shared" si="56"/>
        <v>3.3059192739302662E-2</v>
      </c>
      <c r="O88" s="37">
        <f t="shared" ref="O88:O91" si="78">AVERAGE($K$87:$K$91)</f>
        <v>100.13052968666656</v>
      </c>
      <c r="P88" s="38">
        <f t="shared" ref="P88:P91" si="79">_xlfn.STDEV.S($K$87:$K$91)</f>
        <v>10.07701888289056</v>
      </c>
      <c r="Q88" s="34">
        <f t="shared" si="57"/>
        <v>0.1006388252855954</v>
      </c>
      <c r="R88" s="155">
        <f t="shared" si="58"/>
        <v>1.0344076416666654</v>
      </c>
      <c r="S88" s="139" t="s">
        <v>192</v>
      </c>
      <c r="T88" s="158">
        <f t="shared" si="59"/>
        <v>1.1589027628746529E-2</v>
      </c>
    </row>
    <row r="89" spans="1:20" x14ac:dyDescent="0.2">
      <c r="A89" s="53" t="s">
        <v>78</v>
      </c>
      <c r="B89" s="53" t="s">
        <v>179</v>
      </c>
      <c r="C89" s="53">
        <f>LOOKUP(A89,'[2]Samples Info'!$A$4:$A$228,'[2]Samples Info'!$I$4:$I$228)</f>
        <v>0</v>
      </c>
      <c r="D89" s="148">
        <v>0.27535653333333299</v>
      </c>
      <c r="E89" s="139" t="s">
        <v>192</v>
      </c>
      <c r="F89" s="152">
        <v>7.0046637045138201E-3</v>
      </c>
      <c r="G89" s="36">
        <f t="shared" si="54"/>
        <v>-4.6470049042631814E-2</v>
      </c>
      <c r="H89" s="40">
        <f t="shared" si="76"/>
        <v>0.28877596666666638</v>
      </c>
      <c r="I89" s="135">
        <f t="shared" si="77"/>
        <v>8.5200956894405568E-3</v>
      </c>
      <c r="J89" s="40">
        <f t="shared" si="55"/>
        <v>2.9504171651774918E-2</v>
      </c>
      <c r="K89" s="142">
        <f>D89*'Table 2'!N89</f>
        <v>85.360525333333229</v>
      </c>
      <c r="L89" s="130" t="s">
        <v>192</v>
      </c>
      <c r="M89" s="146">
        <f>F89*'Table 2'!N89</f>
        <v>2.1714457483992842</v>
      </c>
      <c r="N89" s="36">
        <f t="shared" si="56"/>
        <v>-0.14750750245257233</v>
      </c>
      <c r="O89" s="37">
        <f t="shared" si="78"/>
        <v>100.13052968666656</v>
      </c>
      <c r="P89" s="38">
        <f>_xlfn.STDEV.S($K$87:$K$91)</f>
        <v>10.07701888289056</v>
      </c>
      <c r="Q89" s="34">
        <f t="shared" si="57"/>
        <v>0.1006388252855954</v>
      </c>
      <c r="R89" s="155">
        <f t="shared" si="58"/>
        <v>0.85360525333333226</v>
      </c>
      <c r="S89" s="139" t="s">
        <v>192</v>
      </c>
      <c r="T89" s="158">
        <f t="shared" si="59"/>
        <v>2.1714457483992842E-2</v>
      </c>
    </row>
    <row r="90" spans="1:20" x14ac:dyDescent="0.2">
      <c r="A90" s="53" t="s">
        <v>78</v>
      </c>
      <c r="B90" s="53" t="s">
        <v>179</v>
      </c>
      <c r="C90" s="53">
        <f>LOOKUP(A90,'[2]Samples Info'!$A$4:$A$228,'[2]Samples Info'!$I$4:$I$228)</f>
        <v>0</v>
      </c>
      <c r="D90" s="148">
        <v>0.288047833333333</v>
      </c>
      <c r="E90" s="139" t="s">
        <v>192</v>
      </c>
      <c r="F90" s="152">
        <v>1.64673172807028E-2</v>
      </c>
      <c r="G90" s="36">
        <f t="shared" si="54"/>
        <v>-2.5214471333546385E-3</v>
      </c>
      <c r="H90" s="40">
        <f t="shared" si="76"/>
        <v>0.28877596666666638</v>
      </c>
      <c r="I90" s="135">
        <f t="shared" si="77"/>
        <v>8.5200956894405568E-3</v>
      </c>
      <c r="J90" s="40">
        <f t="shared" si="55"/>
        <v>2.9504171651774918E-2</v>
      </c>
      <c r="K90" s="142">
        <f>D90*'Table 2'!N90</f>
        <v>105.71355483333321</v>
      </c>
      <c r="L90" s="130" t="s">
        <v>192</v>
      </c>
      <c r="M90" s="146">
        <f>F90*'Table 2'!N90</f>
        <v>6.0435054420179277</v>
      </c>
      <c r="N90" s="36">
        <f t="shared" si="56"/>
        <v>5.5757471413936617E-2</v>
      </c>
      <c r="O90" s="37">
        <f t="shared" si="78"/>
        <v>100.13052968666656</v>
      </c>
      <c r="P90" s="38">
        <f t="shared" si="79"/>
        <v>10.07701888289056</v>
      </c>
      <c r="Q90" s="34">
        <f t="shared" si="57"/>
        <v>0.1006388252855954</v>
      </c>
      <c r="R90" s="155">
        <f t="shared" si="58"/>
        <v>1.057135548333332</v>
      </c>
      <c r="S90" s="139" t="s">
        <v>192</v>
      </c>
      <c r="T90" s="158">
        <f t="shared" si="59"/>
        <v>6.0435054420179275E-2</v>
      </c>
    </row>
    <row r="91" spans="1:20" ht="17" thickBot="1" x14ac:dyDescent="0.25">
      <c r="A91" s="54" t="s">
        <v>78</v>
      </c>
      <c r="B91" s="54" t="s">
        <v>179</v>
      </c>
      <c r="C91" s="53">
        <f>LOOKUP(A91,'[2]Samples Info'!$A$4:$A$228,'[2]Samples Info'!$I$4:$I$228)</f>
        <v>0</v>
      </c>
      <c r="D91" s="149">
        <v>0.29623670000000002</v>
      </c>
      <c r="E91" s="140" t="s">
        <v>192</v>
      </c>
      <c r="F91" s="153">
        <v>1.8231569726438801E-2</v>
      </c>
      <c r="G91" s="47">
        <f t="shared" si="54"/>
        <v>2.5835714167812128E-2</v>
      </c>
      <c r="H91" s="40">
        <f t="shared" si="76"/>
        <v>0.28877596666666638</v>
      </c>
      <c r="I91" s="136">
        <f t="shared" si="77"/>
        <v>8.5200956894405568E-3</v>
      </c>
      <c r="J91" s="50">
        <f t="shared" si="55"/>
        <v>2.9504171651774918E-2</v>
      </c>
      <c r="K91" s="143">
        <f>D91*'Table 2'!N91</f>
        <v>111.0887625</v>
      </c>
      <c r="L91" s="132" t="s">
        <v>192</v>
      </c>
      <c r="M91" s="147">
        <f>F91*'Table 2'!N91</f>
        <v>6.8368386474145506</v>
      </c>
      <c r="N91" s="47">
        <f t="shared" si="56"/>
        <v>0.10943947712675131</v>
      </c>
      <c r="O91" s="48">
        <f t="shared" si="78"/>
        <v>100.13052968666656</v>
      </c>
      <c r="P91" s="55">
        <f t="shared" si="79"/>
        <v>10.07701888289056</v>
      </c>
      <c r="Q91" s="45">
        <f t="shared" si="57"/>
        <v>0.1006388252855954</v>
      </c>
      <c r="R91" s="156">
        <f t="shared" si="58"/>
        <v>1.1108876249999999</v>
      </c>
      <c r="S91" s="140" t="s">
        <v>192</v>
      </c>
      <c r="T91" s="159">
        <f t="shared" si="59"/>
        <v>6.8368386474145504E-2</v>
      </c>
    </row>
    <row r="92" spans="1:20" x14ac:dyDescent="0.2">
      <c r="A92" s="51" t="s">
        <v>88</v>
      </c>
      <c r="B92" s="51" t="s">
        <v>177</v>
      </c>
      <c r="C92" s="52">
        <f>LOOKUP(A92,'[2]Samples Info'!$A$4:$A$228,'[2]Samples Info'!$I$4:$I$228)</f>
        <v>0</v>
      </c>
      <c r="D92" s="148">
        <v>0.246433866666667</v>
      </c>
      <c r="E92" s="139" t="s">
        <v>192</v>
      </c>
      <c r="F92" s="152">
        <v>1.08008830075755E-2</v>
      </c>
      <c r="G92" s="36">
        <f t="shared" si="54"/>
        <v>6.0831289303980227E-2</v>
      </c>
      <c r="H92" s="28">
        <f>AVERAGE($D$92:$D$96)</f>
        <v>0.23230260000000019</v>
      </c>
      <c r="I92" s="134">
        <f>_xlfn.STDEV.S($D$92:$D$96)</f>
        <v>1.7845893724997185E-2</v>
      </c>
      <c r="J92" s="28">
        <f t="shared" si="55"/>
        <v>7.6821756299745123E-2</v>
      </c>
      <c r="K92" s="142">
        <f>D92*'Table 2'!N92</f>
        <v>61.115598933333416</v>
      </c>
      <c r="L92" s="129" t="s">
        <v>192</v>
      </c>
      <c r="M92" s="145">
        <f>F92*'Table 2'!N92</f>
        <v>2.6786189858787242</v>
      </c>
      <c r="N92" s="25">
        <f t="shared" si="56"/>
        <v>0.15257033858445682</v>
      </c>
      <c r="O92" s="26">
        <f>AVERAGE($K$92:$K$96)</f>
        <v>53.025483033333373</v>
      </c>
      <c r="P92" s="26">
        <f>_xlfn.STDEV.S($K$92:$K$96)</f>
        <v>6.1768695570284136</v>
      </c>
      <c r="Q92" s="23">
        <f t="shared" si="57"/>
        <v>0.11648869946447168</v>
      </c>
      <c r="R92" s="154">
        <f t="shared" si="58"/>
        <v>0.61115598933333415</v>
      </c>
      <c r="S92" s="138" t="s">
        <v>192</v>
      </c>
      <c r="T92" s="157">
        <f t="shared" si="59"/>
        <v>2.6786189858787241E-2</v>
      </c>
    </row>
    <row r="93" spans="1:20" x14ac:dyDescent="0.2">
      <c r="A93" s="53" t="s">
        <v>88</v>
      </c>
      <c r="B93" s="53" t="s">
        <v>177</v>
      </c>
      <c r="C93" s="53">
        <f>LOOKUP(A93,'[2]Samples Info'!$A$4:$A$228,'[2]Samples Info'!$I$4:$I$228)</f>
        <v>0</v>
      </c>
      <c r="D93" s="148">
        <v>0.25122656666666698</v>
      </c>
      <c r="E93" s="139" t="s">
        <v>192</v>
      </c>
      <c r="F93" s="152">
        <v>2.1683346236762699E-2</v>
      </c>
      <c r="G93" s="36">
        <f t="shared" si="54"/>
        <v>8.1462569367139137E-2</v>
      </c>
      <c r="H93" s="40">
        <f t="shared" ref="H93:H96" si="80">AVERAGE($D$92:$D$96)</f>
        <v>0.23230260000000019</v>
      </c>
      <c r="I93" s="135">
        <f t="shared" ref="I93:I96" si="81">_xlfn.STDEV.S($D$92:$D$96)</f>
        <v>1.7845893724997185E-2</v>
      </c>
      <c r="J93" s="40">
        <f t="shared" si="55"/>
        <v>7.6821756299745123E-2</v>
      </c>
      <c r="K93" s="142">
        <f>D93*'Table 2'!N93</f>
        <v>56.777204066666741</v>
      </c>
      <c r="L93" s="130" t="s">
        <v>192</v>
      </c>
      <c r="M93" s="146">
        <f>F93*'Table 2'!N93</f>
        <v>4.9004362495083695</v>
      </c>
      <c r="N93" s="36">
        <f t="shared" si="56"/>
        <v>7.0753170338399868E-2</v>
      </c>
      <c r="O93" s="37">
        <f t="shared" ref="O93:O96" si="82">AVERAGE($K$92:$K$96)</f>
        <v>53.025483033333373</v>
      </c>
      <c r="P93" s="38">
        <f t="shared" ref="P93:P96" si="83">_xlfn.STDEV.S($K$92:$K$96)</f>
        <v>6.1768695570284136</v>
      </c>
      <c r="Q93" s="34">
        <f t="shared" si="57"/>
        <v>0.11648869946447168</v>
      </c>
      <c r="R93" s="155">
        <f t="shared" si="58"/>
        <v>0.56777204066666742</v>
      </c>
      <c r="S93" s="139" t="s">
        <v>192</v>
      </c>
      <c r="T93" s="158">
        <f t="shared" si="59"/>
        <v>4.9004362495083692E-2</v>
      </c>
    </row>
    <row r="94" spans="1:20" x14ac:dyDescent="0.2">
      <c r="A94" s="53" t="s">
        <v>88</v>
      </c>
      <c r="B94" s="53" t="s">
        <v>177</v>
      </c>
      <c r="C94" s="53">
        <f>LOOKUP(A94,'[2]Samples Info'!$A$4:$A$228,'[2]Samples Info'!$I$4:$I$228)</f>
        <v>0</v>
      </c>
      <c r="D94" s="148">
        <v>0.216877133333333</v>
      </c>
      <c r="E94" s="139" t="s">
        <v>192</v>
      </c>
      <c r="F94" s="152">
        <v>9.8605148427114795E-3</v>
      </c>
      <c r="G94" s="36">
        <f t="shared" si="54"/>
        <v>-6.6402471029885932E-2</v>
      </c>
      <c r="H94" s="40">
        <f t="shared" si="80"/>
        <v>0.23230260000000019</v>
      </c>
      <c r="I94" s="135">
        <f t="shared" si="81"/>
        <v>1.7845893724997185E-2</v>
      </c>
      <c r="J94" s="40">
        <f t="shared" si="55"/>
        <v>7.6821756299745123E-2</v>
      </c>
      <c r="K94" s="142">
        <f>D94*'Table 2'!N94</f>
        <v>47.929846466666596</v>
      </c>
      <c r="L94" s="130" t="s">
        <v>192</v>
      </c>
      <c r="M94" s="146">
        <f>F94*'Table 2'!N94</f>
        <v>2.1791737802392368</v>
      </c>
      <c r="N94" s="36">
        <f t="shared" si="56"/>
        <v>-9.6097881153925743E-2</v>
      </c>
      <c r="O94" s="37">
        <f t="shared" si="82"/>
        <v>53.025483033333373</v>
      </c>
      <c r="P94" s="38">
        <f t="shared" si="83"/>
        <v>6.1768695570284136</v>
      </c>
      <c r="Q94" s="34">
        <f t="shared" si="57"/>
        <v>0.11648869946447168</v>
      </c>
      <c r="R94" s="155">
        <f t="shared" si="58"/>
        <v>0.47929846466666598</v>
      </c>
      <c r="S94" s="139" t="s">
        <v>192</v>
      </c>
      <c r="T94" s="158">
        <f t="shared" si="59"/>
        <v>2.1791737802392366E-2</v>
      </c>
    </row>
    <row r="95" spans="1:20" x14ac:dyDescent="0.2">
      <c r="A95" s="53" t="s">
        <v>88</v>
      </c>
      <c r="B95" s="53" t="s">
        <v>177</v>
      </c>
      <c r="C95" s="53">
        <f>LOOKUP(A95,'[2]Samples Info'!$A$4:$A$228,'[2]Samples Info'!$I$4:$I$228)</f>
        <v>0</v>
      </c>
      <c r="D95" s="148">
        <v>0.236190966666667</v>
      </c>
      <c r="E95" s="139" t="s">
        <v>192</v>
      </c>
      <c r="F95" s="152">
        <v>3.3708419837828803E-2</v>
      </c>
      <c r="G95" s="36">
        <f t="shared" si="54"/>
        <v>1.6738369121425272E-2</v>
      </c>
      <c r="H95" s="40">
        <f t="shared" si="80"/>
        <v>0.23230260000000019</v>
      </c>
      <c r="I95" s="135">
        <f t="shared" si="81"/>
        <v>1.7845893724997185E-2</v>
      </c>
      <c r="J95" s="40">
        <f t="shared" si="55"/>
        <v>7.6821756299745123E-2</v>
      </c>
      <c r="K95" s="142">
        <f>D95*'Table 2'!N95</f>
        <v>53.142967500000076</v>
      </c>
      <c r="L95" s="130" t="s">
        <v>192</v>
      </c>
      <c r="M95" s="146">
        <f>F95*'Table 2'!N95</f>
        <v>7.5843944635114804</v>
      </c>
      <c r="N95" s="36">
        <f t="shared" si="56"/>
        <v>2.2156227524197862E-3</v>
      </c>
      <c r="O95" s="37">
        <f t="shared" si="82"/>
        <v>53.025483033333373</v>
      </c>
      <c r="P95" s="38">
        <f t="shared" si="83"/>
        <v>6.1768695570284136</v>
      </c>
      <c r="Q95" s="34">
        <f t="shared" si="57"/>
        <v>0.11648869946447168</v>
      </c>
      <c r="R95" s="155">
        <f t="shared" si="58"/>
        <v>0.53142967500000071</v>
      </c>
      <c r="S95" s="139" t="s">
        <v>192</v>
      </c>
      <c r="T95" s="158">
        <f t="shared" si="59"/>
        <v>7.5843944635114804E-2</v>
      </c>
    </row>
    <row r="96" spans="1:20" ht="17" thickBot="1" x14ac:dyDescent="0.25">
      <c r="A96" s="54" t="s">
        <v>88</v>
      </c>
      <c r="B96" s="54" t="s">
        <v>177</v>
      </c>
      <c r="C96" s="54">
        <f>LOOKUP(A96,'[2]Samples Info'!$A$4:$A$228,'[2]Samples Info'!$I$4:$I$228)</f>
        <v>0</v>
      </c>
      <c r="D96" s="149">
        <v>0.210784466666667</v>
      </c>
      <c r="E96" s="140" t="s">
        <v>192</v>
      </c>
      <c r="F96" s="153">
        <v>4.1759255424675998E-2</v>
      </c>
      <c r="G96" s="36">
        <f t="shared" si="54"/>
        <v>-9.2629756762658583E-2</v>
      </c>
      <c r="H96" s="40">
        <f t="shared" si="80"/>
        <v>0.23230260000000019</v>
      </c>
      <c r="I96" s="136">
        <f t="shared" si="81"/>
        <v>1.7845893724997185E-2</v>
      </c>
      <c r="J96" s="50">
        <f t="shared" si="55"/>
        <v>7.6821756299745123E-2</v>
      </c>
      <c r="K96" s="143">
        <f>D96*'Table 2'!N96</f>
        <v>46.161798200000071</v>
      </c>
      <c r="L96" s="132" t="s">
        <v>192</v>
      </c>
      <c r="M96" s="147">
        <f>F96*'Table 2'!N96</f>
        <v>9.1452769380040433</v>
      </c>
      <c r="N96" s="47">
        <f t="shared" si="56"/>
        <v>-0.12944125052135005</v>
      </c>
      <c r="O96" s="48">
        <f t="shared" si="82"/>
        <v>53.025483033333373</v>
      </c>
      <c r="P96" s="55">
        <f t="shared" si="83"/>
        <v>6.1768695570284136</v>
      </c>
      <c r="Q96" s="45">
        <f t="shared" si="57"/>
        <v>0.11648869946447168</v>
      </c>
      <c r="R96" s="156">
        <f t="shared" si="58"/>
        <v>0.4616179820000007</v>
      </c>
      <c r="S96" s="140" t="s">
        <v>192</v>
      </c>
      <c r="T96" s="159">
        <f t="shared" si="59"/>
        <v>9.1452769380040433E-2</v>
      </c>
    </row>
    <row r="97" spans="1:20" x14ac:dyDescent="0.2">
      <c r="A97" s="51" t="s">
        <v>88</v>
      </c>
      <c r="B97" s="51" t="s">
        <v>178</v>
      </c>
      <c r="C97" s="52">
        <f>LOOKUP(A97,'[2]Samples Info'!$A$4:$A$228,'[2]Samples Info'!$I$4:$I$228)</f>
        <v>0</v>
      </c>
      <c r="D97" s="148">
        <v>0.24418026666666701</v>
      </c>
      <c r="E97" s="138" t="s">
        <v>192</v>
      </c>
      <c r="F97" s="151">
        <v>1.75766732985322E-2</v>
      </c>
      <c r="G97" s="25">
        <f t="shared" si="54"/>
        <v>5.8259479844379555E-2</v>
      </c>
      <c r="H97" s="28">
        <f>AVERAGE($D$97:$D$101)</f>
        <v>0.23073761333333342</v>
      </c>
      <c r="I97" s="134">
        <f>_xlfn.STDEV.S($D$97:$D$101)</f>
        <v>1.895466473786292E-2</v>
      </c>
      <c r="J97" s="28">
        <f t="shared" si="55"/>
        <v>8.2148135555516047E-2</v>
      </c>
      <c r="K97" s="142">
        <f>D97*'Table 2'!N97</f>
        <v>55.917281066666746</v>
      </c>
      <c r="L97" s="129" t="s">
        <v>192</v>
      </c>
      <c r="M97" s="145">
        <f>F97*'Table 2'!N97</f>
        <v>4.0250581853638741</v>
      </c>
      <c r="N97" s="25">
        <f t="shared" si="56"/>
        <v>6.5472243709727027E-2</v>
      </c>
      <c r="O97" s="26">
        <f>AVERAGE($K$97:$K$101)</f>
        <v>52.481217973333358</v>
      </c>
      <c r="P97" s="26">
        <f>_xlfn.STDEV.S($K$97:$K$101)</f>
        <v>4.9563736343290943</v>
      </c>
      <c r="Q97" s="23">
        <f t="shared" si="57"/>
        <v>9.444090335036652E-2</v>
      </c>
      <c r="R97" s="154">
        <f t="shared" si="58"/>
        <v>0.55917281066666746</v>
      </c>
      <c r="S97" s="138" t="s">
        <v>192</v>
      </c>
      <c r="T97" s="157">
        <f t="shared" si="59"/>
        <v>4.0250581853638744E-2</v>
      </c>
    </row>
    <row r="98" spans="1:20" x14ac:dyDescent="0.2">
      <c r="A98" s="53" t="s">
        <v>88</v>
      </c>
      <c r="B98" s="53" t="s">
        <v>178</v>
      </c>
      <c r="C98" s="53">
        <f>LOOKUP(A98,'[2]Samples Info'!$A$4:$A$228,'[2]Samples Info'!$I$4:$I$228)</f>
        <v>0</v>
      </c>
      <c r="D98" s="148">
        <v>0.24391160000000001</v>
      </c>
      <c r="E98" s="139" t="s">
        <v>192</v>
      </c>
      <c r="F98" s="152">
        <v>2.5648509051989701E-2</v>
      </c>
      <c r="G98" s="36">
        <f t="shared" si="54"/>
        <v>5.7095098091505682E-2</v>
      </c>
      <c r="H98" s="40">
        <f t="shared" ref="H98:H101" si="84">AVERAGE($D$97:$D$101)</f>
        <v>0.23073761333333342</v>
      </c>
      <c r="I98" s="135">
        <f t="shared" ref="I98:I101" si="85">_xlfn.STDEV.S($D$97:$D$101)</f>
        <v>1.895466473786292E-2</v>
      </c>
      <c r="J98" s="40">
        <f t="shared" si="55"/>
        <v>8.2148135555516047E-2</v>
      </c>
      <c r="K98" s="142">
        <f>D98*'Table 2'!N98</f>
        <v>52.928817200000005</v>
      </c>
      <c r="L98" s="130" t="s">
        <v>192</v>
      </c>
      <c r="M98" s="146">
        <f>F98*'Table 2'!N98</f>
        <v>5.5657264642817648</v>
      </c>
      <c r="N98" s="36">
        <f t="shared" si="56"/>
        <v>8.5287507407712949E-3</v>
      </c>
      <c r="O98" s="37">
        <f t="shared" ref="O98:O100" si="86">AVERAGE($K$97:$K$101)</f>
        <v>52.481217973333358</v>
      </c>
      <c r="P98" s="38">
        <f t="shared" ref="P98:P101" si="87">_xlfn.STDEV.S($K$97:$K$101)</f>
        <v>4.9563736343290943</v>
      </c>
      <c r="Q98" s="34">
        <f t="shared" si="57"/>
        <v>9.444090335036652E-2</v>
      </c>
      <c r="R98" s="155">
        <f t="shared" si="58"/>
        <v>0.529288172</v>
      </c>
      <c r="S98" s="139" t="s">
        <v>192</v>
      </c>
      <c r="T98" s="158">
        <f t="shared" si="59"/>
        <v>5.5657264642817644E-2</v>
      </c>
    </row>
    <row r="99" spans="1:20" x14ac:dyDescent="0.2">
      <c r="A99" s="53" t="s">
        <v>88</v>
      </c>
      <c r="B99" s="53" t="s">
        <v>178</v>
      </c>
      <c r="C99" s="53">
        <f>LOOKUP(A99,'[2]Samples Info'!$A$4:$A$228,'[2]Samples Info'!$I$4:$I$228)</f>
        <v>0</v>
      </c>
      <c r="D99" s="148">
        <v>0.22430386666666699</v>
      </c>
      <c r="E99" s="139" t="s">
        <v>192</v>
      </c>
      <c r="F99" s="152">
        <v>3.067356180986E-2</v>
      </c>
      <c r="G99" s="36">
        <f t="shared" si="54"/>
        <v>-2.7883389161055285E-2</v>
      </c>
      <c r="H99" s="40">
        <f t="shared" si="84"/>
        <v>0.23073761333333342</v>
      </c>
      <c r="I99" s="135">
        <f t="shared" si="85"/>
        <v>1.895466473786292E-2</v>
      </c>
      <c r="J99" s="40">
        <f t="shared" si="55"/>
        <v>8.2148135555516047E-2</v>
      </c>
      <c r="K99" s="142">
        <f>D99*'Table 2'!N99</f>
        <v>54.50583960000008</v>
      </c>
      <c r="L99" s="130" t="s">
        <v>192</v>
      </c>
      <c r="M99" s="146">
        <f>F99*'Table 2'!N99</f>
        <v>7.4536755197959801</v>
      </c>
      <c r="N99" s="36">
        <f t="shared" si="56"/>
        <v>3.8578022859444082E-2</v>
      </c>
      <c r="O99" s="37">
        <f t="shared" si="86"/>
        <v>52.481217973333358</v>
      </c>
      <c r="P99" s="38">
        <f t="shared" si="87"/>
        <v>4.9563736343290943</v>
      </c>
      <c r="Q99" s="34">
        <f t="shared" si="57"/>
        <v>9.444090335036652E-2</v>
      </c>
      <c r="R99" s="155">
        <f t="shared" si="58"/>
        <v>0.54505839600000083</v>
      </c>
      <c r="S99" s="139" t="s">
        <v>192</v>
      </c>
      <c r="T99" s="158">
        <f t="shared" si="59"/>
        <v>7.4536755197959798E-2</v>
      </c>
    </row>
    <row r="100" spans="1:20" x14ac:dyDescent="0.2">
      <c r="A100" s="53" t="s">
        <v>88</v>
      </c>
      <c r="B100" s="53" t="s">
        <v>178</v>
      </c>
      <c r="C100" s="53">
        <f>LOOKUP(A100,'[2]Samples Info'!$A$4:$A$228,'[2]Samples Info'!$I$4:$I$228)</f>
        <v>0</v>
      </c>
      <c r="D100" s="148">
        <v>0.20017923333333301</v>
      </c>
      <c r="E100" s="139" t="s">
        <v>192</v>
      </c>
      <c r="F100" s="152">
        <v>2.9795051982725699E-2</v>
      </c>
      <c r="G100" s="36">
        <f t="shared" si="54"/>
        <v>-0.13243779182137275</v>
      </c>
      <c r="H100" s="40">
        <f t="shared" si="84"/>
        <v>0.23073761333333342</v>
      </c>
      <c r="I100" s="135">
        <f t="shared" si="85"/>
        <v>1.895466473786292E-2</v>
      </c>
      <c r="J100" s="40">
        <f t="shared" si="55"/>
        <v>8.2148135555516047E-2</v>
      </c>
      <c r="K100" s="142">
        <f>D100*'Table 2'!N100</f>
        <v>43.839252099999932</v>
      </c>
      <c r="L100" s="130" t="s">
        <v>192</v>
      </c>
      <c r="M100" s="146">
        <f>F100*'Table 2'!N100</f>
        <v>6.5251163842169282</v>
      </c>
      <c r="N100" s="36">
        <f t="shared" si="56"/>
        <v>-0.16466778415326722</v>
      </c>
      <c r="O100" s="37">
        <f t="shared" si="86"/>
        <v>52.481217973333358</v>
      </c>
      <c r="P100" s="38">
        <f t="shared" si="87"/>
        <v>4.9563736343290943</v>
      </c>
      <c r="Q100" s="34">
        <f t="shared" si="57"/>
        <v>9.444090335036652E-2</v>
      </c>
      <c r="R100" s="155">
        <f t="shared" si="58"/>
        <v>0.43839252099999931</v>
      </c>
      <c r="S100" s="139" t="s">
        <v>192</v>
      </c>
      <c r="T100" s="158">
        <f t="shared" si="59"/>
        <v>6.525116384216928E-2</v>
      </c>
    </row>
    <row r="101" spans="1:20" ht="17" thickBot="1" x14ac:dyDescent="0.25">
      <c r="A101" s="54" t="s">
        <v>88</v>
      </c>
      <c r="B101" s="54" t="s">
        <v>178</v>
      </c>
      <c r="C101" s="54">
        <f>LOOKUP(A101,'[2]Samples Info'!$A$4:$A$228,'[2]Samples Info'!$I$4:$I$228)</f>
        <v>0</v>
      </c>
      <c r="D101" s="149">
        <v>0.2411131</v>
      </c>
      <c r="E101" s="140" t="s">
        <v>192</v>
      </c>
      <c r="F101" s="153">
        <v>2.3849305143546599E-2</v>
      </c>
      <c r="G101" s="47">
        <f t="shared" si="54"/>
        <v>4.4966603046542312E-2</v>
      </c>
      <c r="H101" s="40">
        <f t="shared" si="84"/>
        <v>0.23073761333333342</v>
      </c>
      <c r="I101" s="136">
        <f t="shared" si="85"/>
        <v>1.895466473786292E-2</v>
      </c>
      <c r="J101" s="50">
        <f t="shared" si="55"/>
        <v>8.2148135555516047E-2</v>
      </c>
      <c r="K101" s="143">
        <f>D101*'Table 2'!N101</f>
        <v>55.214899899999999</v>
      </c>
      <c r="L101" s="132" t="s">
        <v>192</v>
      </c>
      <c r="M101" s="147">
        <f>F101*'Table 2'!N101</f>
        <v>5.4614908778721709</v>
      </c>
      <c r="N101" s="47">
        <f t="shared" si="56"/>
        <v>5.208876684332428E-2</v>
      </c>
      <c r="O101" s="48">
        <f>AVERAGE($K$97:$K$101)</f>
        <v>52.481217973333358</v>
      </c>
      <c r="P101" s="55">
        <f t="shared" si="87"/>
        <v>4.9563736343290943</v>
      </c>
      <c r="Q101" s="45">
        <f t="shared" si="57"/>
        <v>9.444090335036652E-2</v>
      </c>
      <c r="R101" s="156">
        <f t="shared" si="58"/>
        <v>0.55214899900000003</v>
      </c>
      <c r="S101" s="140" t="s">
        <v>192</v>
      </c>
      <c r="T101" s="159">
        <f t="shared" si="59"/>
        <v>5.4614908778721709E-2</v>
      </c>
    </row>
    <row r="102" spans="1:20" x14ac:dyDescent="0.2">
      <c r="A102" s="51" t="s">
        <v>96</v>
      </c>
      <c r="B102" s="51" t="s">
        <v>177</v>
      </c>
      <c r="C102" s="52">
        <f>LOOKUP(A102,'[2]Samples Info'!$A$4:$A$228,'[2]Samples Info'!$I$4:$I$228)</f>
        <v>0</v>
      </c>
      <c r="D102" s="148">
        <v>0.2912863</v>
      </c>
      <c r="E102" s="139" t="s">
        <v>192</v>
      </c>
      <c r="F102" s="152">
        <v>1.3043066038704243</v>
      </c>
      <c r="G102" s="36">
        <f t="shared" si="54"/>
        <v>-6.051982457100963E-3</v>
      </c>
      <c r="H102" s="28">
        <f>AVERAGE($D$102:$D$106)</f>
        <v>0.29305989333333321</v>
      </c>
      <c r="I102" s="134">
        <f>_xlfn.STDEV.S($D$102:$D$106)</f>
        <v>6.5660097897937211E-3</v>
      </c>
      <c r="J102" s="28">
        <f t="shared" si="55"/>
        <v>2.2405009826183847E-2</v>
      </c>
      <c r="K102" s="142">
        <f>D102*'Table 2'!N102</f>
        <v>106.31949950000001</v>
      </c>
      <c r="L102" s="129" t="s">
        <v>192</v>
      </c>
      <c r="M102" s="145">
        <f>F102*'Table 2'!N102</f>
        <v>476.07191041270488</v>
      </c>
      <c r="N102" s="25">
        <f t="shared" si="56"/>
        <v>1.2352577937506158E-2</v>
      </c>
      <c r="O102" s="26">
        <f>AVERAGE($K$102:$K$106)</f>
        <v>105.02220453333329</v>
      </c>
      <c r="P102" s="26">
        <f>_xlfn.STDEV.S($K$102:$K$106)</f>
        <v>9.5086155930591989</v>
      </c>
      <c r="Q102" s="23">
        <f t="shared" si="57"/>
        <v>9.0539097282434519E-2</v>
      </c>
      <c r="R102" s="154">
        <f t="shared" si="58"/>
        <v>1.0631949950000001</v>
      </c>
      <c r="S102" s="138" t="s">
        <v>192</v>
      </c>
      <c r="T102" s="157">
        <f t="shared" si="59"/>
        <v>4.7607191041270491</v>
      </c>
    </row>
    <row r="103" spans="1:20" x14ac:dyDescent="0.2">
      <c r="A103" s="53" t="s">
        <v>96</v>
      </c>
      <c r="B103" s="53" t="s">
        <v>177</v>
      </c>
      <c r="C103" s="53">
        <f>LOOKUP(A103,'[2]Samples Info'!$A$4:$A$228,'[2]Samples Info'!$I$4:$I$228)</f>
        <v>0</v>
      </c>
      <c r="D103" s="148">
        <v>0.30363960000000001</v>
      </c>
      <c r="E103" s="139" t="s">
        <v>192</v>
      </c>
      <c r="F103" s="152">
        <v>1.5245108363340696</v>
      </c>
      <c r="G103" s="36">
        <f t="shared" si="54"/>
        <v>3.6100834359593492E-2</v>
      </c>
      <c r="H103" s="40">
        <f t="shared" ref="H103:H106" si="88">AVERAGE($D$102:$D$106)</f>
        <v>0.29305989333333321</v>
      </c>
      <c r="I103" s="135">
        <f t="shared" ref="I103:I106" si="89">_xlfn.STDEV.S($D$102:$D$106)</f>
        <v>6.5660097897937211E-3</v>
      </c>
      <c r="J103" s="40">
        <f t="shared" si="55"/>
        <v>2.2405009826183847E-2</v>
      </c>
      <c r="K103" s="142">
        <f>D103*'Table 2'!N103</f>
        <v>117.81216480000001</v>
      </c>
      <c r="L103" s="130" t="s">
        <v>192</v>
      </c>
      <c r="M103" s="146">
        <f>F103*'Table 2'!N103</f>
        <v>591.51020449761904</v>
      </c>
      <c r="N103" s="36">
        <f t="shared" si="56"/>
        <v>0.1217833916503559</v>
      </c>
      <c r="O103" s="37">
        <f t="shared" ref="O103:O106" si="90">AVERAGE($K$102:$K$106)</f>
        <v>105.02220453333329</v>
      </c>
      <c r="P103" s="38">
        <f t="shared" ref="P103:P106" si="91">_xlfn.STDEV.S($K$102:$K$106)</f>
        <v>9.5086155930591989</v>
      </c>
      <c r="Q103" s="34">
        <f t="shared" si="57"/>
        <v>9.0539097282434519E-2</v>
      </c>
      <c r="R103" s="155">
        <f t="shared" si="58"/>
        <v>1.1781216480000001</v>
      </c>
      <c r="S103" s="139" t="s">
        <v>192</v>
      </c>
      <c r="T103" s="158">
        <f t="shared" si="59"/>
        <v>5.9151020449761909</v>
      </c>
    </row>
    <row r="104" spans="1:20" x14ac:dyDescent="0.2">
      <c r="A104" s="53" t="s">
        <v>96</v>
      </c>
      <c r="B104" s="53" t="s">
        <v>177</v>
      </c>
      <c r="C104" s="53">
        <f>LOOKUP(A104,'[2]Samples Info'!$A$4:$A$228,'[2]Samples Info'!$I$4:$I$228)</f>
        <v>0</v>
      </c>
      <c r="D104" s="148">
        <v>0.28555439999999999</v>
      </c>
      <c r="E104" s="139" t="s">
        <v>192</v>
      </c>
      <c r="F104" s="152">
        <v>2.347070097440636</v>
      </c>
      <c r="G104" s="36">
        <f t="shared" si="54"/>
        <v>-2.561078299716809E-2</v>
      </c>
      <c r="H104" s="40">
        <f t="shared" si="88"/>
        <v>0.29305989333333321</v>
      </c>
      <c r="I104" s="135">
        <f t="shared" si="89"/>
        <v>6.5660097897937211E-3</v>
      </c>
      <c r="J104" s="40">
        <f t="shared" si="55"/>
        <v>2.2405009826183847E-2</v>
      </c>
      <c r="K104" s="142">
        <f>D104*'Table 2'!N104</f>
        <v>94.232951999999997</v>
      </c>
      <c r="L104" s="130" t="s">
        <v>192</v>
      </c>
      <c r="M104" s="146">
        <f>F104*'Table 2'!N104</f>
        <v>774.53313215540993</v>
      </c>
      <c r="N104" s="36">
        <f t="shared" si="56"/>
        <v>-0.10273306089198371</v>
      </c>
      <c r="O104" s="37">
        <f t="shared" si="90"/>
        <v>105.02220453333329</v>
      </c>
      <c r="P104" s="38">
        <f t="shared" si="91"/>
        <v>9.5086155930591989</v>
      </c>
      <c r="Q104" s="34">
        <f t="shared" si="57"/>
        <v>9.0539097282434519E-2</v>
      </c>
      <c r="R104" s="155">
        <f t="shared" si="58"/>
        <v>0.94232951999999992</v>
      </c>
      <c r="S104" s="139" t="s">
        <v>192</v>
      </c>
      <c r="T104" s="158">
        <f t="shared" si="59"/>
        <v>7.7453313215540991</v>
      </c>
    </row>
    <row r="105" spans="1:20" x14ac:dyDescent="0.2">
      <c r="A105" s="53" t="s">
        <v>96</v>
      </c>
      <c r="B105" s="53" t="s">
        <v>177</v>
      </c>
      <c r="C105" s="53">
        <f>LOOKUP(A105,'[2]Samples Info'!$A$4:$A$228,'[2]Samples Info'!$I$4:$I$228)</f>
        <v>0</v>
      </c>
      <c r="D105" s="148">
        <v>0.29209663333333302</v>
      </c>
      <c r="E105" s="139" t="s">
        <v>192</v>
      </c>
      <c r="F105" s="152">
        <v>1.0093223012166779</v>
      </c>
      <c r="G105" s="36">
        <f t="shared" si="54"/>
        <v>-3.2869049020793619E-3</v>
      </c>
      <c r="H105" s="40">
        <f t="shared" si="88"/>
        <v>0.29305989333333321</v>
      </c>
      <c r="I105" s="135">
        <f t="shared" si="89"/>
        <v>6.5660097897937211E-3</v>
      </c>
      <c r="J105" s="40">
        <f t="shared" si="55"/>
        <v>2.2405009826183847E-2</v>
      </c>
      <c r="K105" s="142">
        <f>D105*'Table 2'!N105</f>
        <v>97.268178899999896</v>
      </c>
      <c r="L105" s="130" t="s">
        <v>192</v>
      </c>
      <c r="M105" s="146">
        <f>F105*'Table 2'!N105</f>
        <v>336.10432630515373</v>
      </c>
      <c r="N105" s="36">
        <f t="shared" si="56"/>
        <v>-7.3832249739837888E-2</v>
      </c>
      <c r="O105" s="37">
        <f t="shared" si="90"/>
        <v>105.02220453333329</v>
      </c>
      <c r="P105" s="38">
        <f t="shared" si="91"/>
        <v>9.5086155930591989</v>
      </c>
      <c r="Q105" s="34">
        <f t="shared" si="57"/>
        <v>9.0539097282434519E-2</v>
      </c>
      <c r="R105" s="155">
        <f t="shared" si="58"/>
        <v>0.97268178899999891</v>
      </c>
      <c r="S105" s="139" t="s">
        <v>192</v>
      </c>
      <c r="T105" s="158">
        <f t="shared" si="59"/>
        <v>3.3610432630515374</v>
      </c>
    </row>
    <row r="106" spans="1:20" ht="17" thickBot="1" x14ac:dyDescent="0.25">
      <c r="A106" s="54" t="s">
        <v>96</v>
      </c>
      <c r="B106" s="54" t="s">
        <v>177</v>
      </c>
      <c r="C106" s="54">
        <f>LOOKUP(A106,'[2]Samples Info'!$A$4:$A$228,'[2]Samples Info'!$I$4:$I$228)</f>
        <v>0</v>
      </c>
      <c r="D106" s="149">
        <v>0.29272253333333298</v>
      </c>
      <c r="E106" s="140" t="s">
        <v>192</v>
      </c>
      <c r="F106" s="153">
        <v>2.2114149252081425</v>
      </c>
      <c r="G106" s="47">
        <f t="shared" si="54"/>
        <v>-1.151164003245267E-3</v>
      </c>
      <c r="H106" s="40">
        <f t="shared" si="88"/>
        <v>0.29305989333333321</v>
      </c>
      <c r="I106" s="136">
        <f t="shared" si="89"/>
        <v>6.5660097897937211E-3</v>
      </c>
      <c r="J106" s="50">
        <f t="shared" si="55"/>
        <v>2.2405009826183847E-2</v>
      </c>
      <c r="K106" s="143">
        <f>D106*'Table 2'!N106</f>
        <v>109.47822746666654</v>
      </c>
      <c r="L106" s="132" t="s">
        <v>192</v>
      </c>
      <c r="M106" s="147">
        <f>F106*'Table 2'!N106</f>
        <v>827.06918202784527</v>
      </c>
      <c r="N106" s="47">
        <f t="shared" si="56"/>
        <v>4.2429341043959276E-2</v>
      </c>
      <c r="O106" s="48">
        <f t="shared" si="90"/>
        <v>105.02220453333329</v>
      </c>
      <c r="P106" s="55">
        <f t="shared" si="91"/>
        <v>9.5086155930591989</v>
      </c>
      <c r="Q106" s="45">
        <f t="shared" si="57"/>
        <v>9.0539097282434519E-2</v>
      </c>
      <c r="R106" s="156">
        <f t="shared" si="58"/>
        <v>1.0947822746666653</v>
      </c>
      <c r="S106" s="140" t="s">
        <v>192</v>
      </c>
      <c r="T106" s="159">
        <f t="shared" si="59"/>
        <v>8.2706918202784525</v>
      </c>
    </row>
    <row r="107" spans="1:20" x14ac:dyDescent="0.2">
      <c r="A107" s="51" t="s">
        <v>96</v>
      </c>
      <c r="B107" s="51" t="s">
        <v>178</v>
      </c>
      <c r="C107" s="52">
        <f>LOOKUP(A107,'[2]Samples Info'!$A$4:$A$228,'[2]Samples Info'!$I$4:$I$228)</f>
        <v>0</v>
      </c>
      <c r="D107" s="148">
        <v>0.31317276666666699</v>
      </c>
      <c r="E107" s="138" t="s">
        <v>192</v>
      </c>
      <c r="F107" s="151">
        <v>1.39103880917584E-2</v>
      </c>
      <c r="G107" s="36">
        <f t="shared" si="54"/>
        <v>6.4641675675056604E-2</v>
      </c>
      <c r="H107" s="28">
        <f>AVERAGE($D$107:$D$111)</f>
        <v>0.29415790666666675</v>
      </c>
      <c r="I107" s="134">
        <f>_xlfn.STDEV.S($D$107:$D$111)</f>
        <v>1.3572908563617985E-2</v>
      </c>
      <c r="J107" s="28">
        <f t="shared" si="55"/>
        <v>4.6141573134726263E-2</v>
      </c>
      <c r="K107" s="142">
        <f>D107*'Table 2'!N107</f>
        <v>113.05536876666679</v>
      </c>
      <c r="L107" s="129" t="s">
        <v>192</v>
      </c>
      <c r="M107" s="145">
        <f>F107*'Table 2'!N107</f>
        <v>5.0216501011247825</v>
      </c>
      <c r="N107" s="25">
        <f t="shared" si="56"/>
        <v>4.3284388252268498E-2</v>
      </c>
      <c r="O107" s="26">
        <f>AVERAGE($K$107:$K$111)</f>
        <v>108.36486200666673</v>
      </c>
      <c r="P107" s="26">
        <f>_xlfn.STDEV.S($K$107:$K$111)</f>
        <v>8.2571344050971582</v>
      </c>
      <c r="Q107" s="23">
        <f t="shared" si="57"/>
        <v>7.6197526137108632E-2</v>
      </c>
      <c r="R107" s="154">
        <f t="shared" si="58"/>
        <v>1.130553687666668</v>
      </c>
      <c r="S107" s="138" t="s">
        <v>192</v>
      </c>
      <c r="T107" s="157">
        <f t="shared" si="59"/>
        <v>5.0216501011247826E-2</v>
      </c>
    </row>
    <row r="108" spans="1:20" x14ac:dyDescent="0.2">
      <c r="A108" s="53" t="s">
        <v>96</v>
      </c>
      <c r="B108" s="53" t="s">
        <v>178</v>
      </c>
      <c r="C108" s="53">
        <f>LOOKUP(A108,'[2]Samples Info'!$A$4:$A$228,'[2]Samples Info'!$I$4:$I$228)</f>
        <v>0</v>
      </c>
      <c r="D108" s="148">
        <v>0.30227419999999999</v>
      </c>
      <c r="E108" s="139" t="s">
        <v>192</v>
      </c>
      <c r="F108" s="152">
        <v>1.52486441138221E-2</v>
      </c>
      <c r="G108" s="36">
        <f t="shared" si="54"/>
        <v>2.7591620518738771E-2</v>
      </c>
      <c r="H108" s="40">
        <f t="shared" ref="H108:H111" si="92">AVERAGE($D$107:$D$111)</f>
        <v>0.29415790666666675</v>
      </c>
      <c r="I108" s="135">
        <f t="shared" ref="I108:I111" si="93">_xlfn.STDEV.S($D$107:$D$111)</f>
        <v>1.3572908563617985E-2</v>
      </c>
      <c r="J108" s="40">
        <f t="shared" si="55"/>
        <v>4.6141573134726263E-2</v>
      </c>
      <c r="K108" s="142">
        <f>D108*'Table 2'!N108</f>
        <v>115.16647019999999</v>
      </c>
      <c r="L108" s="130" t="s">
        <v>192</v>
      </c>
      <c r="M108" s="146">
        <f>F108*'Table 2'!N108</f>
        <v>5.8097334073662203</v>
      </c>
      <c r="N108" s="36">
        <f t="shared" si="56"/>
        <v>6.2765808652207059E-2</v>
      </c>
      <c r="O108" s="37">
        <f t="shared" ref="O108:O111" si="94">AVERAGE($K$107:$K$111)</f>
        <v>108.36486200666673</v>
      </c>
      <c r="P108" s="38">
        <f t="shared" ref="P108:P111" si="95">_xlfn.STDEV.S($K$107:$K$111)</f>
        <v>8.2571344050971582</v>
      </c>
      <c r="Q108" s="34">
        <f t="shared" si="57"/>
        <v>7.6197526137108632E-2</v>
      </c>
      <c r="R108" s="155">
        <f t="shared" si="58"/>
        <v>1.1516647019999999</v>
      </c>
      <c r="S108" s="139" t="s">
        <v>192</v>
      </c>
      <c r="T108" s="158">
        <f t="shared" si="59"/>
        <v>5.8097334073662202E-2</v>
      </c>
    </row>
    <row r="109" spans="1:20" x14ac:dyDescent="0.2">
      <c r="A109" s="53" t="s">
        <v>96</v>
      </c>
      <c r="B109" s="53" t="s">
        <v>178</v>
      </c>
      <c r="C109" s="53">
        <f>LOOKUP(A109,'[2]Samples Info'!$A$4:$A$228,'[2]Samples Info'!$I$4:$I$228)</f>
        <v>0</v>
      </c>
      <c r="D109" s="148">
        <v>0.28180876666666699</v>
      </c>
      <c r="E109" s="139" t="s">
        <v>192</v>
      </c>
      <c r="F109" s="152">
        <v>9.7732144406706498E-3</v>
      </c>
      <c r="G109" s="36">
        <f t="shared" si="54"/>
        <v>-4.1981329483669234E-2</v>
      </c>
      <c r="H109" s="40">
        <f t="shared" si="92"/>
        <v>0.29415790666666675</v>
      </c>
      <c r="I109" s="135">
        <f t="shared" si="93"/>
        <v>1.3572908563617985E-2</v>
      </c>
      <c r="J109" s="40">
        <f t="shared" si="55"/>
        <v>4.6141573134726263E-2</v>
      </c>
      <c r="K109" s="142">
        <f>D109*'Table 2'!N109</f>
        <v>97.505833266666784</v>
      </c>
      <c r="L109" s="130" t="s">
        <v>192</v>
      </c>
      <c r="M109" s="146">
        <f>F109*'Table 2'!N109</f>
        <v>3.3815321964720448</v>
      </c>
      <c r="N109" s="36">
        <f t="shared" si="56"/>
        <v>-0.10020802443629637</v>
      </c>
      <c r="O109" s="37">
        <f t="shared" si="94"/>
        <v>108.36486200666673</v>
      </c>
      <c r="P109" s="38">
        <f t="shared" si="95"/>
        <v>8.2571344050971582</v>
      </c>
      <c r="Q109" s="34">
        <f t="shared" si="57"/>
        <v>7.6197526137108632E-2</v>
      </c>
      <c r="R109" s="155">
        <f t="shared" si="58"/>
        <v>0.97505833266666786</v>
      </c>
      <c r="S109" s="139" t="s">
        <v>192</v>
      </c>
      <c r="T109" s="158">
        <f t="shared" si="59"/>
        <v>3.3815321964720452E-2</v>
      </c>
    </row>
    <row r="110" spans="1:20" x14ac:dyDescent="0.2">
      <c r="A110" s="53" t="s">
        <v>96</v>
      </c>
      <c r="B110" s="53" t="s">
        <v>178</v>
      </c>
      <c r="C110" s="53">
        <f>LOOKUP(A110,'[2]Samples Info'!$A$4:$A$228,'[2]Samples Info'!$I$4:$I$228)</f>
        <v>0</v>
      </c>
      <c r="D110" s="148">
        <v>0.2818832</v>
      </c>
      <c r="E110" s="139" t="s">
        <v>192</v>
      </c>
      <c r="F110" s="152">
        <v>3.2344981496361899E-3</v>
      </c>
      <c r="G110" s="36">
        <f t="shared" si="54"/>
        <v>-4.1728290786948563E-2</v>
      </c>
      <c r="H110" s="40">
        <f t="shared" si="92"/>
        <v>0.29415790666666675</v>
      </c>
      <c r="I110" s="135">
        <f t="shared" si="93"/>
        <v>1.3572908563617985E-2</v>
      </c>
      <c r="J110" s="40">
        <f t="shared" si="55"/>
        <v>4.6141573134726263E-2</v>
      </c>
      <c r="K110" s="142">
        <f>D110*'Table 2'!N110</f>
        <v>101.477952</v>
      </c>
      <c r="L110" s="130" t="s">
        <v>192</v>
      </c>
      <c r="M110" s="146">
        <f>F110*'Table 2'!N110</f>
        <v>1.1644193338690283</v>
      </c>
      <c r="N110" s="36">
        <f t="shared" si="56"/>
        <v>-6.3552980912235504E-2</v>
      </c>
      <c r="O110" s="37">
        <f t="shared" si="94"/>
        <v>108.36486200666673</v>
      </c>
      <c r="P110" s="38">
        <f t="shared" si="95"/>
        <v>8.2571344050971582</v>
      </c>
      <c r="Q110" s="34">
        <f t="shared" si="57"/>
        <v>7.6197526137108632E-2</v>
      </c>
      <c r="R110" s="155">
        <f t="shared" si="58"/>
        <v>1.01477952</v>
      </c>
      <c r="S110" s="139" t="s">
        <v>192</v>
      </c>
      <c r="T110" s="158">
        <f t="shared" si="59"/>
        <v>1.1644193338690283E-2</v>
      </c>
    </row>
    <row r="111" spans="1:20" ht="17" thickBot="1" x14ac:dyDescent="0.25">
      <c r="A111" s="54" t="s">
        <v>96</v>
      </c>
      <c r="B111" s="54" t="s">
        <v>178</v>
      </c>
      <c r="C111" s="54">
        <f>LOOKUP(A111,'[2]Samples Info'!$A$4:$A$228,'[2]Samples Info'!$I$4:$I$228)</f>
        <v>0</v>
      </c>
      <c r="D111" s="149">
        <v>0.29165059999999998</v>
      </c>
      <c r="E111" s="140" t="s">
        <v>192</v>
      </c>
      <c r="F111" s="153">
        <v>1.7864984214938501E-3</v>
      </c>
      <c r="G111" s="47">
        <f t="shared" si="54"/>
        <v>-8.5236759231768298E-3</v>
      </c>
      <c r="H111" s="40">
        <f t="shared" si="92"/>
        <v>0.29415790666666675</v>
      </c>
      <c r="I111" s="136">
        <f t="shared" si="93"/>
        <v>1.3572908563617985E-2</v>
      </c>
      <c r="J111" s="50">
        <f t="shared" si="55"/>
        <v>4.6141573134726263E-2</v>
      </c>
      <c r="K111" s="143">
        <f>D111*'Table 2'!N111</f>
        <v>114.61868579999999</v>
      </c>
      <c r="L111" s="132" t="s">
        <v>192</v>
      </c>
      <c r="M111" s="147">
        <f>F111*'Table 2'!N111</f>
        <v>0.70209387964708314</v>
      </c>
      <c r="N111" s="47">
        <f t="shared" si="56"/>
        <v>5.7710808444055656E-2</v>
      </c>
      <c r="O111" s="48">
        <f t="shared" si="94"/>
        <v>108.36486200666673</v>
      </c>
      <c r="P111" s="55">
        <f t="shared" si="95"/>
        <v>8.2571344050971582</v>
      </c>
      <c r="Q111" s="45">
        <f t="shared" si="57"/>
        <v>7.6197526137108632E-2</v>
      </c>
      <c r="R111" s="156">
        <f t="shared" si="58"/>
        <v>1.1461868579999999</v>
      </c>
      <c r="S111" s="140" t="s">
        <v>192</v>
      </c>
      <c r="T111" s="159">
        <f t="shared" si="59"/>
        <v>7.0209387964708311E-3</v>
      </c>
    </row>
    <row r="112" spans="1:20" x14ac:dyDescent="0.2">
      <c r="A112" s="51" t="s">
        <v>100</v>
      </c>
      <c r="B112" s="51" t="s">
        <v>177</v>
      </c>
      <c r="C112" s="52">
        <f>LOOKUP(A112,'[2]Samples Info'!$A$4:$A$228,'[2]Samples Info'!$I$4:$I$228)</f>
        <v>0</v>
      </c>
      <c r="D112" s="148">
        <v>0.3864611</v>
      </c>
      <c r="E112" s="139" t="s">
        <v>192</v>
      </c>
      <c r="F112" s="152">
        <v>6.9348703282758103E-3</v>
      </c>
      <c r="G112" s="36">
        <f t="shared" si="54"/>
        <v>7.2279743224794579E-2</v>
      </c>
      <c r="H112" s="28">
        <f>AVERAGE($D$112:$D$116)</f>
        <v>0.36041070666666658</v>
      </c>
      <c r="I112" s="134">
        <f>_xlfn.STDEV.S($D$112:$D$116)</f>
        <v>1.6996397911132693E-2</v>
      </c>
      <c r="J112" s="28">
        <f t="shared" si="55"/>
        <v>4.71584156539838E-2</v>
      </c>
      <c r="K112" s="142">
        <f>D112*'Table 2'!N112</f>
        <v>94.296508399999993</v>
      </c>
      <c r="L112" s="129" t="s">
        <v>192</v>
      </c>
      <c r="M112" s="145">
        <f>F112*'Table 2'!N112</f>
        <v>1.6921083600992977</v>
      </c>
      <c r="N112" s="25">
        <f t="shared" si="56"/>
        <v>0.1503103235904541</v>
      </c>
      <c r="O112" s="26">
        <f>AVERAGE($K$112:$K$116)</f>
        <v>81.974843193333328</v>
      </c>
      <c r="P112" s="26">
        <f>_xlfn.STDEV.S($K$112:$K$116)</f>
        <v>7.1038669616204633</v>
      </c>
      <c r="Q112" s="23">
        <f t="shared" si="57"/>
        <v>8.6659110098769809E-2</v>
      </c>
      <c r="R112" s="154">
        <f t="shared" si="58"/>
        <v>0.9429650839999999</v>
      </c>
      <c r="S112" s="138" t="s">
        <v>192</v>
      </c>
      <c r="T112" s="157">
        <f t="shared" si="59"/>
        <v>1.6921083600992978E-2</v>
      </c>
    </row>
    <row r="113" spans="1:20" x14ac:dyDescent="0.2">
      <c r="A113" s="53" t="s">
        <v>100</v>
      </c>
      <c r="B113" s="53" t="s">
        <v>177</v>
      </c>
      <c r="C113" s="53">
        <f>LOOKUP(A113,'[2]Samples Info'!$A$4:$A$228,'[2]Samples Info'!$I$4:$I$228)</f>
        <v>0</v>
      </c>
      <c r="D113" s="148">
        <v>0.35658060000000003</v>
      </c>
      <c r="E113" s="139" t="s">
        <v>192</v>
      </c>
      <c r="F113" s="152">
        <v>1.20332040832855E-2</v>
      </c>
      <c r="G113" s="36">
        <f t="shared" si="54"/>
        <v>-1.0627061282640834E-2</v>
      </c>
      <c r="H113" s="40">
        <f t="shared" ref="H113:H116" si="96">AVERAGE($D$112:$D$116)</f>
        <v>0.36041070666666658</v>
      </c>
      <c r="I113" s="135">
        <f t="shared" ref="I113:I116" si="97">_xlfn.STDEV.S($D$112:$D$116)</f>
        <v>1.6996397911132693E-2</v>
      </c>
      <c r="J113" s="40">
        <f t="shared" si="55"/>
        <v>4.71584156539838E-2</v>
      </c>
      <c r="K113" s="142">
        <f>D113*'Table 2'!N113</f>
        <v>79.517473800000005</v>
      </c>
      <c r="L113" s="130" t="s">
        <v>192</v>
      </c>
      <c r="M113" s="146">
        <f>F113*'Table 2'!N113</f>
        <v>2.6834045105726667</v>
      </c>
      <c r="N113" s="36">
        <f t="shared" si="56"/>
        <v>-2.9977116120097326E-2</v>
      </c>
      <c r="O113" s="37">
        <f t="shared" ref="O113:O116" si="98">AVERAGE($K$112:$K$116)</f>
        <v>81.974843193333328</v>
      </c>
      <c r="P113" s="38">
        <f t="shared" ref="P113:P116" si="99">_xlfn.STDEV.S($K$112:$K$116)</f>
        <v>7.1038669616204633</v>
      </c>
      <c r="Q113" s="34">
        <f t="shared" si="57"/>
        <v>8.6659110098769809E-2</v>
      </c>
      <c r="R113" s="155">
        <f t="shared" si="58"/>
        <v>0.79517473800000005</v>
      </c>
      <c r="S113" s="139" t="s">
        <v>192</v>
      </c>
      <c r="T113" s="158">
        <f t="shared" si="59"/>
        <v>2.6834045105726668E-2</v>
      </c>
    </row>
    <row r="114" spans="1:20" x14ac:dyDescent="0.2">
      <c r="A114" s="53" t="s">
        <v>100</v>
      </c>
      <c r="B114" s="53" t="s">
        <v>177</v>
      </c>
      <c r="C114" s="53">
        <f>LOOKUP(A114,'[2]Samples Info'!$A$4:$A$228,'[2]Samples Info'!$I$4:$I$228)</f>
        <v>0</v>
      </c>
      <c r="D114" s="148">
        <v>0.358728833333333</v>
      </c>
      <c r="E114" s="139" t="s">
        <v>192</v>
      </c>
      <c r="F114" s="152">
        <v>1.5784176159791601E-2</v>
      </c>
      <c r="G114" s="36">
        <f t="shared" si="54"/>
        <v>-4.6665465321181461E-3</v>
      </c>
      <c r="H114" s="40">
        <f t="shared" si="96"/>
        <v>0.36041070666666658</v>
      </c>
      <c r="I114" s="135">
        <f t="shared" si="97"/>
        <v>1.6996397911132693E-2</v>
      </c>
      <c r="J114" s="40">
        <f t="shared" si="55"/>
        <v>4.71584156539838E-2</v>
      </c>
      <c r="K114" s="142">
        <f>D114*'Table 2'!N114</f>
        <v>81.431445166666592</v>
      </c>
      <c r="L114" s="130" t="s">
        <v>192</v>
      </c>
      <c r="M114" s="146">
        <f>F114*'Table 2'!N114</f>
        <v>3.5830079882726933</v>
      </c>
      <c r="N114" s="36">
        <f t="shared" si="56"/>
        <v>-6.6288388668845726E-3</v>
      </c>
      <c r="O114" s="37">
        <f t="shared" si="98"/>
        <v>81.974843193333328</v>
      </c>
      <c r="P114" s="38">
        <f t="shared" si="99"/>
        <v>7.1038669616204633</v>
      </c>
      <c r="Q114" s="34">
        <f t="shared" si="57"/>
        <v>8.6659110098769809E-2</v>
      </c>
      <c r="R114" s="155">
        <f t="shared" si="58"/>
        <v>0.81431445166666594</v>
      </c>
      <c r="S114" s="139" t="s">
        <v>192</v>
      </c>
      <c r="T114" s="158">
        <f t="shared" si="59"/>
        <v>3.5830079882726934E-2</v>
      </c>
    </row>
    <row r="115" spans="1:20" x14ac:dyDescent="0.2">
      <c r="A115" s="53" t="s">
        <v>100</v>
      </c>
      <c r="B115" s="53" t="s">
        <v>177</v>
      </c>
      <c r="C115" s="53">
        <f>LOOKUP(A115,'[2]Samples Info'!$A$4:$A$228,'[2]Samples Info'!$I$4:$I$228)</f>
        <v>0</v>
      </c>
      <c r="D115" s="148">
        <v>0.3389953</v>
      </c>
      <c r="E115" s="139" t="s">
        <v>192</v>
      </c>
      <c r="F115" s="152">
        <v>1.23926120257192E-2</v>
      </c>
      <c r="G115" s="36">
        <f t="shared" si="54"/>
        <v>-5.9419451948948536E-2</v>
      </c>
      <c r="H115" s="40">
        <f t="shared" si="96"/>
        <v>0.36041070666666658</v>
      </c>
      <c r="I115" s="135">
        <f t="shared" si="97"/>
        <v>1.6996397911132693E-2</v>
      </c>
      <c r="J115" s="40">
        <f t="shared" si="55"/>
        <v>4.71584156539838E-2</v>
      </c>
      <c r="K115" s="142">
        <f>D115*'Table 2'!N115</f>
        <v>76.951933100000005</v>
      </c>
      <c r="L115" s="130" t="s">
        <v>192</v>
      </c>
      <c r="M115" s="146">
        <f>F115*'Table 2'!N115</f>
        <v>2.8131229298382583</v>
      </c>
      <c r="N115" s="36">
        <f t="shared" si="56"/>
        <v>-6.1273799347039373E-2</v>
      </c>
      <c r="O115" s="37">
        <f t="shared" si="98"/>
        <v>81.974843193333328</v>
      </c>
      <c r="P115" s="38">
        <f t="shared" si="99"/>
        <v>7.1038669616204633</v>
      </c>
      <c r="Q115" s="34">
        <f t="shared" si="57"/>
        <v>8.6659110098769809E-2</v>
      </c>
      <c r="R115" s="155">
        <f t="shared" si="58"/>
        <v>0.76951933100000003</v>
      </c>
      <c r="S115" s="139" t="s">
        <v>192</v>
      </c>
      <c r="T115" s="158">
        <f t="shared" si="59"/>
        <v>2.8131229298382583E-2</v>
      </c>
    </row>
    <row r="116" spans="1:20" ht="17" thickBot="1" x14ac:dyDescent="0.25">
      <c r="A116" s="54" t="s">
        <v>100</v>
      </c>
      <c r="B116" s="54" t="s">
        <v>177</v>
      </c>
      <c r="C116" s="54">
        <f>LOOKUP(A116,'[2]Samples Info'!$A$4:$A$228,'[2]Samples Info'!$I$4:$I$228)</f>
        <v>0</v>
      </c>
      <c r="D116" s="149">
        <v>0.36128769999999999</v>
      </c>
      <c r="E116" s="140" t="s">
        <v>192</v>
      </c>
      <c r="F116" s="153">
        <v>7.4783564430963298E-3</v>
      </c>
      <c r="G116" s="47">
        <f t="shared" si="54"/>
        <v>2.4333165389132426E-3</v>
      </c>
      <c r="H116" s="40">
        <f t="shared" si="96"/>
        <v>0.36041070666666658</v>
      </c>
      <c r="I116" s="136">
        <f t="shared" si="97"/>
        <v>1.6996397911132693E-2</v>
      </c>
      <c r="J116" s="50">
        <f t="shared" si="55"/>
        <v>4.71584156539838E-2</v>
      </c>
      <c r="K116" s="143">
        <f>D116*'Table 2'!N116</f>
        <v>77.676855500000002</v>
      </c>
      <c r="L116" s="132" t="s">
        <v>192</v>
      </c>
      <c r="M116" s="147">
        <f>F116*'Table 2'!N116</f>
        <v>1.6078466352657108</v>
      </c>
      <c r="N116" s="47">
        <f t="shared" si="56"/>
        <v>-5.2430569256433336E-2</v>
      </c>
      <c r="O116" s="48">
        <f t="shared" si="98"/>
        <v>81.974843193333328</v>
      </c>
      <c r="P116" s="55">
        <f t="shared" si="99"/>
        <v>7.1038669616204633</v>
      </c>
      <c r="Q116" s="45">
        <f t="shared" si="57"/>
        <v>8.6659110098769809E-2</v>
      </c>
      <c r="R116" s="156">
        <f t="shared" si="58"/>
        <v>0.77676855499999997</v>
      </c>
      <c r="S116" s="140" t="s">
        <v>192</v>
      </c>
      <c r="T116" s="159">
        <f t="shared" si="59"/>
        <v>1.6078466352657108E-2</v>
      </c>
    </row>
    <row r="117" spans="1:20" x14ac:dyDescent="0.2">
      <c r="A117" s="51" t="s">
        <v>100</v>
      </c>
      <c r="B117" s="51" t="s">
        <v>178</v>
      </c>
      <c r="C117" s="52">
        <f>LOOKUP(A117,'[2]Samples Info'!$A$4:$A$228,'[2]Samples Info'!$I$4:$I$228)</f>
        <v>0</v>
      </c>
      <c r="D117" s="148">
        <v>0.35170190000000001</v>
      </c>
      <c r="E117" s="138" t="s">
        <v>192</v>
      </c>
      <c r="F117" s="151">
        <v>1.81881741062703E-2</v>
      </c>
      <c r="G117" s="36">
        <f t="shared" si="54"/>
        <v>-1.6846707950743996E-2</v>
      </c>
      <c r="H117" s="28">
        <f>AVERAGE($D$117:$D$121)</f>
        <v>0.35772844666666664</v>
      </c>
      <c r="I117" s="134">
        <f>_xlfn.STDEV.S($D$117:$D$121)</f>
        <v>1.4147396151974093E-2</v>
      </c>
      <c r="J117" s="28">
        <f t="shared" si="55"/>
        <v>3.9547864543064186E-2</v>
      </c>
      <c r="K117" s="142">
        <f>D117*'Table 2'!N117</f>
        <v>80.891436999999996</v>
      </c>
      <c r="L117" s="129" t="s">
        <v>192</v>
      </c>
      <c r="M117" s="145">
        <f>F117*'Table 2'!N117</f>
        <v>4.1832800444421689</v>
      </c>
      <c r="N117" s="25">
        <f t="shared" si="56"/>
        <v>-2.4126096961615551E-2</v>
      </c>
      <c r="O117" s="26">
        <f>AVERAGE($K$117:$K$121)</f>
        <v>82.891280059999985</v>
      </c>
      <c r="P117" s="26">
        <f>_xlfn.STDEV.S($K$117:$K$121)</f>
        <v>3.8460306641573361</v>
      </c>
      <c r="Q117" s="23">
        <f t="shared" si="57"/>
        <v>4.6398495250325814E-2</v>
      </c>
      <c r="R117" s="154">
        <f t="shared" si="58"/>
        <v>0.80891436999999999</v>
      </c>
      <c r="S117" s="138" t="s">
        <v>192</v>
      </c>
      <c r="T117" s="157">
        <f t="shared" si="59"/>
        <v>4.183280044442169E-2</v>
      </c>
    </row>
    <row r="118" spans="1:20" x14ac:dyDescent="0.2">
      <c r="A118" s="53" t="s">
        <v>100</v>
      </c>
      <c r="B118" s="53" t="s">
        <v>178</v>
      </c>
      <c r="C118" s="53">
        <f>LOOKUP(A118,'[2]Samples Info'!$A$4:$A$228,'[2]Samples Info'!$I$4:$I$228)</f>
        <v>0</v>
      </c>
      <c r="D118" s="148">
        <v>0.36310510000000001</v>
      </c>
      <c r="E118" s="139" t="s">
        <v>192</v>
      </c>
      <c r="F118" s="152">
        <v>2.0719218638259498E-2</v>
      </c>
      <c r="G118" s="36">
        <f t="shared" si="54"/>
        <v>1.5029985407739647E-2</v>
      </c>
      <c r="H118" s="40">
        <f t="shared" ref="H118:H121" si="100">AVERAGE($D$117:$D$121)</f>
        <v>0.35772844666666664</v>
      </c>
      <c r="I118" s="135">
        <f t="shared" ref="I118:I121" si="101">_xlfn.STDEV.S($D$117:$D$121)</f>
        <v>1.4147396151974093E-2</v>
      </c>
      <c r="J118" s="40">
        <f t="shared" si="55"/>
        <v>3.9547864543064186E-2</v>
      </c>
      <c r="K118" s="142">
        <f>D118*'Table 2'!N118</f>
        <v>84.603488300000009</v>
      </c>
      <c r="L118" s="130" t="s">
        <v>192</v>
      </c>
      <c r="M118" s="146">
        <f>F118*'Table 2'!N118</f>
        <v>4.8275779427144627</v>
      </c>
      <c r="N118" s="36">
        <f t="shared" si="56"/>
        <v>2.0656071890320187E-2</v>
      </c>
      <c r="O118" s="37">
        <f t="shared" ref="O118:O121" si="102">AVERAGE($K$117:$K$121)</f>
        <v>82.891280059999985</v>
      </c>
      <c r="P118" s="38">
        <f t="shared" ref="P118:P121" si="103">_xlfn.STDEV.S($K$117:$K$121)</f>
        <v>3.8460306641573361</v>
      </c>
      <c r="Q118" s="34">
        <f t="shared" si="57"/>
        <v>4.6398495250325814E-2</v>
      </c>
      <c r="R118" s="155">
        <f t="shared" si="58"/>
        <v>0.84603488300000007</v>
      </c>
      <c r="S118" s="139" t="s">
        <v>192</v>
      </c>
      <c r="T118" s="158">
        <f t="shared" si="59"/>
        <v>4.827577942714463E-2</v>
      </c>
    </row>
    <row r="119" spans="1:20" x14ac:dyDescent="0.2">
      <c r="A119" s="53" t="s">
        <v>100</v>
      </c>
      <c r="B119" s="53" t="s">
        <v>178</v>
      </c>
      <c r="C119" s="53">
        <f>LOOKUP(A119,'[2]Samples Info'!$A$4:$A$228,'[2]Samples Info'!$I$4:$I$228)</f>
        <v>0</v>
      </c>
      <c r="D119" s="148">
        <v>0.37956190000000001</v>
      </c>
      <c r="E119" s="139" t="s">
        <v>192</v>
      </c>
      <c r="F119" s="152">
        <v>9.5817934683440301E-3</v>
      </c>
      <c r="G119" s="36">
        <f t="shared" si="54"/>
        <v>6.1033595557688197E-2</v>
      </c>
      <c r="H119" s="40">
        <f t="shared" si="100"/>
        <v>0.35772844666666664</v>
      </c>
      <c r="I119" s="135">
        <f t="shared" si="101"/>
        <v>1.4147396151974093E-2</v>
      </c>
      <c r="J119" s="40">
        <f t="shared" si="55"/>
        <v>3.9547864543064186E-2</v>
      </c>
      <c r="K119" s="142">
        <f>D119*'Table 2'!N119</f>
        <v>85.021865599999998</v>
      </c>
      <c r="L119" s="130" t="s">
        <v>192</v>
      </c>
      <c r="M119" s="146">
        <f>F119*'Table 2'!N119</f>
        <v>2.1463217369090626</v>
      </c>
      <c r="N119" s="36">
        <f t="shared" si="56"/>
        <v>2.5703373605255108E-2</v>
      </c>
      <c r="O119" s="37">
        <f t="shared" si="102"/>
        <v>82.891280059999985</v>
      </c>
      <c r="P119" s="38">
        <f t="shared" si="103"/>
        <v>3.8460306641573361</v>
      </c>
      <c r="Q119" s="34">
        <f t="shared" si="57"/>
        <v>4.6398495250325814E-2</v>
      </c>
      <c r="R119" s="155">
        <f t="shared" si="58"/>
        <v>0.85021865600000002</v>
      </c>
      <c r="S119" s="139" t="s">
        <v>192</v>
      </c>
      <c r="T119" s="158">
        <f t="shared" si="59"/>
        <v>2.1463217369090626E-2</v>
      </c>
    </row>
    <row r="120" spans="1:20" x14ac:dyDescent="0.2">
      <c r="A120" s="53" t="s">
        <v>100</v>
      </c>
      <c r="B120" s="53" t="s">
        <v>178</v>
      </c>
      <c r="C120" s="53">
        <f>LOOKUP(A120,'[2]Samples Info'!$A$4:$A$228,'[2]Samples Info'!$I$4:$I$228)</f>
        <v>0</v>
      </c>
      <c r="D120" s="148">
        <v>0.35127770000000003</v>
      </c>
      <c r="E120" s="139" t="s">
        <v>192</v>
      </c>
      <c r="F120" s="152">
        <v>4.4690920733410702E-3</v>
      </c>
      <c r="G120" s="36">
        <f t="shared" si="54"/>
        <v>-1.8032523627279379E-2</v>
      </c>
      <c r="H120" s="40">
        <f t="shared" si="100"/>
        <v>0.35772844666666664</v>
      </c>
      <c r="I120" s="135">
        <f t="shared" si="101"/>
        <v>1.4147396151974093E-2</v>
      </c>
      <c r="J120" s="40">
        <f t="shared" si="55"/>
        <v>3.9547864543064186E-2</v>
      </c>
      <c r="K120" s="142">
        <f>D120*'Table 2'!N120</f>
        <v>86.765591900000004</v>
      </c>
      <c r="L120" s="130" t="s">
        <v>192</v>
      </c>
      <c r="M120" s="146">
        <f>F120*'Table 2'!N120</f>
        <v>1.1038657421152442</v>
      </c>
      <c r="N120" s="36">
        <f t="shared" si="56"/>
        <v>4.6739679218316309E-2</v>
      </c>
      <c r="O120" s="37">
        <f t="shared" si="102"/>
        <v>82.891280059999985</v>
      </c>
      <c r="P120" s="38">
        <f t="shared" si="103"/>
        <v>3.8460306641573361</v>
      </c>
      <c r="Q120" s="34">
        <f t="shared" si="57"/>
        <v>4.6398495250325814E-2</v>
      </c>
      <c r="R120" s="155">
        <f t="shared" si="58"/>
        <v>0.86765591900000005</v>
      </c>
      <c r="S120" s="139" t="s">
        <v>192</v>
      </c>
      <c r="T120" s="158">
        <f t="shared" si="59"/>
        <v>1.1038657421152443E-2</v>
      </c>
    </row>
    <row r="121" spans="1:20" ht="17" thickBot="1" x14ac:dyDescent="0.25">
      <c r="A121" s="54" t="s">
        <v>100</v>
      </c>
      <c r="B121" s="54" t="s">
        <v>178</v>
      </c>
      <c r="C121" s="54">
        <f>LOOKUP(A121,'[2]Samples Info'!$A$4:$A$228,'[2]Samples Info'!$I$4:$I$228)</f>
        <v>0</v>
      </c>
      <c r="D121" s="149">
        <v>0.34299563333333299</v>
      </c>
      <c r="E121" s="140" t="s">
        <v>192</v>
      </c>
      <c r="F121" s="153">
        <v>1.03793107624415E-2</v>
      </c>
      <c r="G121" s="47">
        <f t="shared" si="54"/>
        <v>-4.118434938740493E-2</v>
      </c>
      <c r="H121" s="40">
        <f t="shared" si="100"/>
        <v>0.35772844666666664</v>
      </c>
      <c r="I121" s="136">
        <f t="shared" si="101"/>
        <v>1.4147396151974093E-2</v>
      </c>
      <c r="J121" s="50">
        <f t="shared" si="55"/>
        <v>3.9547864543064186E-2</v>
      </c>
      <c r="K121" s="143">
        <f>D121*'Table 2'!N121</f>
        <v>77.17401749999992</v>
      </c>
      <c r="L121" s="132" t="s">
        <v>192</v>
      </c>
      <c r="M121" s="147">
        <f>F121*'Table 2'!N121</f>
        <v>2.3353449215493374</v>
      </c>
      <c r="N121" s="47">
        <f t="shared" si="56"/>
        <v>-6.8973027752276053E-2</v>
      </c>
      <c r="O121" s="48">
        <f t="shared" si="102"/>
        <v>82.891280059999985</v>
      </c>
      <c r="P121" s="55">
        <f t="shared" si="103"/>
        <v>3.8460306641573361</v>
      </c>
      <c r="Q121" s="45">
        <f t="shared" si="57"/>
        <v>4.6398495250325814E-2</v>
      </c>
      <c r="R121" s="156">
        <f t="shared" si="58"/>
        <v>0.77174017499999925</v>
      </c>
      <c r="S121" s="140" t="s">
        <v>192</v>
      </c>
      <c r="T121" s="159">
        <f t="shared" si="59"/>
        <v>2.3353449215493375E-2</v>
      </c>
    </row>
    <row r="122" spans="1:20" x14ac:dyDescent="0.2">
      <c r="A122" s="51" t="s">
        <v>106</v>
      </c>
      <c r="B122" s="51" t="s">
        <v>177</v>
      </c>
      <c r="C122" s="52">
        <f>LOOKUP(A122,'[2]Samples Info'!$A$4:$A$228,'[2]Samples Info'!$I$4:$I$228)</f>
        <v>0</v>
      </c>
      <c r="D122" s="148">
        <v>0.35937543333333299</v>
      </c>
      <c r="E122" s="139" t="s">
        <v>192</v>
      </c>
      <c r="F122" s="152">
        <v>1.48123879470304E-2</v>
      </c>
      <c r="G122" s="36">
        <f t="shared" si="54"/>
        <v>-8.1320515803651773E-3</v>
      </c>
      <c r="H122" s="28">
        <f>AVERAGE($D$122:$D$126)</f>
        <v>0.36232185333333317</v>
      </c>
      <c r="I122" s="134">
        <f>_xlfn.STDEV.S($D$122:$D$126)</f>
        <v>9.7660527564621194E-3</v>
      </c>
      <c r="J122" s="28">
        <f t="shared" si="55"/>
        <v>2.6954081479257146E-2</v>
      </c>
      <c r="K122" s="142">
        <f>D122*'Table 2'!N122</f>
        <v>77.265718166666588</v>
      </c>
      <c r="L122" s="129" t="s">
        <v>192</v>
      </c>
      <c r="M122" s="145">
        <f>F122*'Table 2'!N122</f>
        <v>3.1846634086115362</v>
      </c>
      <c r="N122" s="25">
        <f t="shared" si="56"/>
        <v>-3.5144690429458926E-2</v>
      </c>
      <c r="O122" s="26">
        <f>AVERAGE($K$122:$K$126)</f>
        <v>80.080108799999977</v>
      </c>
      <c r="P122" s="26">
        <f>_xlfn.STDEV.S($K$122:$K$126)</f>
        <v>3.3295252306671181</v>
      </c>
      <c r="Q122" s="23">
        <f t="shared" si="57"/>
        <v>4.1577431406625648E-2</v>
      </c>
      <c r="R122" s="154">
        <f t="shared" si="58"/>
        <v>0.77265718166666586</v>
      </c>
      <c r="S122" s="138" t="s">
        <v>192</v>
      </c>
      <c r="T122" s="157">
        <f t="shared" si="59"/>
        <v>3.1846634086115364E-2</v>
      </c>
    </row>
    <row r="123" spans="1:20" x14ac:dyDescent="0.2">
      <c r="A123" s="53" t="s">
        <v>106</v>
      </c>
      <c r="B123" s="53" t="s">
        <v>177</v>
      </c>
      <c r="C123" s="53">
        <f>LOOKUP(A123,'[2]Samples Info'!$A$4:$A$228,'[2]Samples Info'!$I$4:$I$228)</f>
        <v>0</v>
      </c>
      <c r="D123" s="148">
        <v>0.35775263333333301</v>
      </c>
      <c r="E123" s="139" t="s">
        <v>192</v>
      </c>
      <c r="F123" s="152">
        <v>1.1451393510107599E-2</v>
      </c>
      <c r="G123" s="36">
        <f t="shared" si="54"/>
        <v>-1.2610942337492699E-2</v>
      </c>
      <c r="H123" s="40">
        <f t="shared" ref="H123:H126" si="104">AVERAGE($D$122:$D$126)</f>
        <v>0.36232185333333317</v>
      </c>
      <c r="I123" s="135">
        <f t="shared" ref="I123:I126" si="105">_xlfn.STDEV.S($D$122:$D$126)</f>
        <v>9.7660527564621194E-3</v>
      </c>
      <c r="J123" s="40">
        <f t="shared" si="55"/>
        <v>2.6954081479257146E-2</v>
      </c>
      <c r="K123" s="142">
        <f>D123*'Table 2'!N123</f>
        <v>76.559063533333259</v>
      </c>
      <c r="L123" s="130" t="s">
        <v>192</v>
      </c>
      <c r="M123" s="146">
        <f>F123*'Table 2'!N123</f>
        <v>2.450598211163026</v>
      </c>
      <c r="N123" s="36">
        <f t="shared" si="56"/>
        <v>-4.3969036998445225E-2</v>
      </c>
      <c r="O123" s="37">
        <f t="shared" ref="O123:O126" si="106">AVERAGE($K$122:$K$126)</f>
        <v>80.080108799999977</v>
      </c>
      <c r="P123" s="38">
        <f t="shared" ref="P123:P126" si="107">_xlfn.STDEV.S($K$122:$K$126)</f>
        <v>3.3295252306671181</v>
      </c>
      <c r="Q123" s="34">
        <f t="shared" si="57"/>
        <v>4.1577431406625648E-2</v>
      </c>
      <c r="R123" s="155">
        <f t="shared" si="58"/>
        <v>0.7655906353333326</v>
      </c>
      <c r="S123" s="139" t="s">
        <v>192</v>
      </c>
      <c r="T123" s="158">
        <f t="shared" si="59"/>
        <v>2.450598211163026E-2</v>
      </c>
    </row>
    <row r="124" spans="1:20" x14ac:dyDescent="0.2">
      <c r="A124" s="53" t="s">
        <v>106</v>
      </c>
      <c r="B124" s="53" t="s">
        <v>177</v>
      </c>
      <c r="C124" s="53">
        <f>LOOKUP(A124,'[2]Samples Info'!$A$4:$A$228,'[2]Samples Info'!$I$4:$I$228)</f>
        <v>0</v>
      </c>
      <c r="D124" s="148">
        <v>0.35891709999999999</v>
      </c>
      <c r="E124" s="139" t="s">
        <v>192</v>
      </c>
      <c r="F124" s="152">
        <v>2.14534852665016E-2</v>
      </c>
      <c r="G124" s="36">
        <f t="shared" si="54"/>
        <v>-9.3970410617237356E-3</v>
      </c>
      <c r="H124" s="40">
        <f t="shared" si="104"/>
        <v>0.36232185333333317</v>
      </c>
      <c r="I124" s="135">
        <f t="shared" si="105"/>
        <v>9.7660527564621194E-3</v>
      </c>
      <c r="J124" s="40">
        <f t="shared" si="55"/>
        <v>2.6954081479257146E-2</v>
      </c>
      <c r="K124" s="142">
        <f>D124*'Table 2'!N124</f>
        <v>81.833098800000002</v>
      </c>
      <c r="L124" s="130" t="s">
        <v>192</v>
      </c>
      <c r="M124" s="146">
        <f>F124*'Table 2'!N124</f>
        <v>4.891394640762365</v>
      </c>
      <c r="N124" s="36">
        <f t="shared" si="56"/>
        <v>2.1890454774207622E-2</v>
      </c>
      <c r="O124" s="37">
        <f t="shared" si="106"/>
        <v>80.080108799999977</v>
      </c>
      <c r="P124" s="38">
        <f t="shared" si="107"/>
        <v>3.3295252306671181</v>
      </c>
      <c r="Q124" s="34">
        <f t="shared" si="57"/>
        <v>4.1577431406625648E-2</v>
      </c>
      <c r="R124" s="155">
        <f t="shared" si="58"/>
        <v>0.81833098800000004</v>
      </c>
      <c r="S124" s="139" t="s">
        <v>192</v>
      </c>
      <c r="T124" s="158">
        <f t="shared" si="59"/>
        <v>4.891394640762365E-2</v>
      </c>
    </row>
    <row r="125" spans="1:20" x14ac:dyDescent="0.2">
      <c r="A125" s="53" t="s">
        <v>106</v>
      </c>
      <c r="B125" s="53" t="s">
        <v>177</v>
      </c>
      <c r="C125" s="53">
        <f>LOOKUP(A125,'[2]Samples Info'!$A$4:$A$228,'[2]Samples Info'!$I$4:$I$228)</f>
        <v>0</v>
      </c>
      <c r="D125" s="148">
        <v>0.35593459999999999</v>
      </c>
      <c r="E125" s="139" t="s">
        <v>192</v>
      </c>
      <c r="F125" s="152">
        <v>1.2417908343598001E-2</v>
      </c>
      <c r="G125" s="36">
        <f t="shared" si="54"/>
        <v>-1.7628672614061053E-2</v>
      </c>
      <c r="H125" s="40">
        <f t="shared" si="104"/>
        <v>0.36232185333333317</v>
      </c>
      <c r="I125" s="135">
        <f t="shared" si="105"/>
        <v>9.7660527564621194E-3</v>
      </c>
      <c r="J125" s="40">
        <f t="shared" si="55"/>
        <v>2.6954081479257146E-2</v>
      </c>
      <c r="K125" s="142">
        <f>D125*'Table 2'!N125</f>
        <v>80.085284999999999</v>
      </c>
      <c r="L125" s="130" t="s">
        <v>192</v>
      </c>
      <c r="M125" s="146">
        <f>F125*'Table 2'!N125</f>
        <v>2.7940293773095504</v>
      </c>
      <c r="N125" s="36">
        <f t="shared" si="56"/>
        <v>6.4637774318588236E-5</v>
      </c>
      <c r="O125" s="37">
        <f t="shared" si="106"/>
        <v>80.080108799999977</v>
      </c>
      <c r="P125" s="38">
        <f t="shared" si="107"/>
        <v>3.3295252306671181</v>
      </c>
      <c r="Q125" s="34">
        <f t="shared" si="57"/>
        <v>4.1577431406625648E-2</v>
      </c>
      <c r="R125" s="155">
        <f t="shared" si="58"/>
        <v>0.80085284999999995</v>
      </c>
      <c r="S125" s="139" t="s">
        <v>192</v>
      </c>
      <c r="T125" s="158">
        <f t="shared" si="59"/>
        <v>2.7940293773095502E-2</v>
      </c>
    </row>
    <row r="126" spans="1:20" ht="17" thickBot="1" x14ac:dyDescent="0.25">
      <c r="A126" s="54" t="s">
        <v>106</v>
      </c>
      <c r="B126" s="54" t="s">
        <v>177</v>
      </c>
      <c r="C126" s="54">
        <f>LOOKUP(A126,'[2]Samples Info'!$A$4:$A$228,'[2]Samples Info'!$I$4:$I$228)</f>
        <v>0</v>
      </c>
      <c r="D126" s="149">
        <v>0.37962950000000001</v>
      </c>
      <c r="E126" s="140" t="s">
        <v>192</v>
      </c>
      <c r="F126" s="153">
        <v>2.8411603462846002E-2</v>
      </c>
      <c r="G126" s="47">
        <f t="shared" si="54"/>
        <v>4.7768707593643128E-2</v>
      </c>
      <c r="H126" s="40">
        <f t="shared" si="104"/>
        <v>0.36232185333333317</v>
      </c>
      <c r="I126" s="136">
        <f t="shared" si="105"/>
        <v>9.7660527564621194E-3</v>
      </c>
      <c r="J126" s="50">
        <f t="shared" si="55"/>
        <v>2.6954081479257146E-2</v>
      </c>
      <c r="K126" s="143">
        <f>D126*'Table 2'!N126</f>
        <v>84.657378500000007</v>
      </c>
      <c r="L126" s="132" t="s">
        <v>192</v>
      </c>
      <c r="M126" s="147">
        <f>F126*'Table 2'!N126</f>
        <v>6.3357875722146586</v>
      </c>
      <c r="N126" s="47">
        <f t="shared" si="56"/>
        <v>5.7158634879377584E-2</v>
      </c>
      <c r="O126" s="48">
        <f t="shared" si="106"/>
        <v>80.080108799999977</v>
      </c>
      <c r="P126" s="55">
        <f t="shared" si="107"/>
        <v>3.3295252306671181</v>
      </c>
      <c r="Q126" s="45">
        <f t="shared" si="57"/>
        <v>4.1577431406625648E-2</v>
      </c>
      <c r="R126" s="156">
        <f t="shared" si="58"/>
        <v>0.84657378500000002</v>
      </c>
      <c r="S126" s="140" t="s">
        <v>192</v>
      </c>
      <c r="T126" s="159">
        <f t="shared" si="59"/>
        <v>6.3357875722146587E-2</v>
      </c>
    </row>
    <row r="127" spans="1:20" x14ac:dyDescent="0.2">
      <c r="A127" s="51" t="s">
        <v>106</v>
      </c>
      <c r="B127" s="51" t="s">
        <v>178</v>
      </c>
      <c r="C127" s="52">
        <f>LOOKUP(A127,'[2]Samples Info'!$A$4:$A$228,'[2]Samples Info'!$I$4:$I$228)</f>
        <v>0</v>
      </c>
      <c r="D127" s="148">
        <v>0.35948306666666702</v>
      </c>
      <c r="E127" s="138" t="s">
        <v>192</v>
      </c>
      <c r="F127" s="151">
        <v>1.2208670642757701E-2</v>
      </c>
      <c r="G127" s="36">
        <f t="shared" si="54"/>
        <v>7.8351872891769085E-3</v>
      </c>
      <c r="H127" s="28">
        <f>AVERAGE($D$127:$D$131)</f>
        <v>0.35668834666666682</v>
      </c>
      <c r="I127" s="134">
        <f>_xlfn.STDEV.S($D$127:$D$131)</f>
        <v>3.9417922413825402E-3</v>
      </c>
      <c r="J127" s="28">
        <f t="shared" si="55"/>
        <v>1.1051082207253137E-2</v>
      </c>
      <c r="K127" s="142">
        <f>D127*'Table 2'!N127</f>
        <v>83.400071466666745</v>
      </c>
      <c r="L127" s="129" t="s">
        <v>192</v>
      </c>
      <c r="M127" s="145">
        <f>F127*'Table 2'!N127</f>
        <v>2.8324115891197867</v>
      </c>
      <c r="N127" s="25">
        <f t="shared" si="56"/>
        <v>6.5812852985881964E-2</v>
      </c>
      <c r="O127" s="26">
        <f>AVERAGE($K$127:$K$131)</f>
        <v>78.250202400000035</v>
      </c>
      <c r="P127" s="26">
        <f>_xlfn.STDEV.S($K$127:$K$131)</f>
        <v>3.8444246414992835</v>
      </c>
      <c r="Q127" s="23">
        <f t="shared" si="57"/>
        <v>4.9129900288913272E-2</v>
      </c>
      <c r="R127" s="154">
        <f t="shared" si="58"/>
        <v>0.83400071466666748</v>
      </c>
      <c r="S127" s="138" t="s">
        <v>192</v>
      </c>
      <c r="T127" s="157">
        <f t="shared" si="59"/>
        <v>2.8324115891197866E-2</v>
      </c>
    </row>
    <row r="128" spans="1:20" x14ac:dyDescent="0.2">
      <c r="A128" s="53" t="s">
        <v>106</v>
      </c>
      <c r="B128" s="53" t="s">
        <v>178</v>
      </c>
      <c r="C128" s="53">
        <f>LOOKUP(A128,'[2]Samples Info'!$A$4:$A$228,'[2]Samples Info'!$I$4:$I$228)</f>
        <v>0</v>
      </c>
      <c r="D128" s="148">
        <v>0.357098466666667</v>
      </c>
      <c r="E128" s="139" t="s">
        <v>192</v>
      </c>
      <c r="F128" s="152">
        <v>1.19264934521147E-2</v>
      </c>
      <c r="G128" s="36">
        <f t="shared" si="54"/>
        <v>1.1497992682767586E-3</v>
      </c>
      <c r="H128" s="40">
        <f t="shared" ref="H128:H131" si="108">AVERAGE($D$127:$D$131)</f>
        <v>0.35668834666666682</v>
      </c>
      <c r="I128" s="135">
        <f t="shared" ref="I128:I131" si="109">_xlfn.STDEV.S($D$127:$D$131)</f>
        <v>3.9417922413825402E-3</v>
      </c>
      <c r="J128" s="40">
        <f t="shared" si="55"/>
        <v>1.1051082207253137E-2</v>
      </c>
      <c r="K128" s="142">
        <f>D128*'Table 2'!N128</f>
        <v>79.632958066666745</v>
      </c>
      <c r="L128" s="130" t="s">
        <v>192</v>
      </c>
      <c r="M128" s="146">
        <f>F128*'Table 2'!N128</f>
        <v>2.659608039821578</v>
      </c>
      <c r="N128" s="36">
        <f t="shared" si="56"/>
        <v>1.7670953227677658E-2</v>
      </c>
      <c r="O128" s="37">
        <f t="shared" ref="O128:O131" si="110">AVERAGE($K$127:$K$131)</f>
        <v>78.250202400000035</v>
      </c>
      <c r="P128" s="38">
        <f t="shared" ref="P128:P131" si="111">_xlfn.STDEV.S($K$127:$K$131)</f>
        <v>3.8444246414992835</v>
      </c>
      <c r="Q128" s="34">
        <f t="shared" si="57"/>
        <v>4.9129900288913272E-2</v>
      </c>
      <c r="R128" s="155">
        <f t="shared" si="58"/>
        <v>0.79632958066666748</v>
      </c>
      <c r="S128" s="139" t="s">
        <v>192</v>
      </c>
      <c r="T128" s="158">
        <f t="shared" si="59"/>
        <v>2.6596080398215781E-2</v>
      </c>
    </row>
    <row r="129" spans="1:20" x14ac:dyDescent="0.2">
      <c r="A129" s="53" t="s">
        <v>106</v>
      </c>
      <c r="B129" s="53" t="s">
        <v>178</v>
      </c>
      <c r="C129" s="53">
        <f>LOOKUP(A129,'[2]Samples Info'!$A$4:$A$228,'[2]Samples Info'!$I$4:$I$228)</f>
        <v>0</v>
      </c>
      <c r="D129" s="148">
        <v>0.35028359999999997</v>
      </c>
      <c r="E129" s="139" t="s">
        <v>192</v>
      </c>
      <c r="F129" s="152">
        <v>2.1177144098532299E-2</v>
      </c>
      <c r="G129" s="36">
        <f t="shared" si="54"/>
        <v>-1.7956142179918838E-2</v>
      </c>
      <c r="H129" s="40">
        <f t="shared" si="108"/>
        <v>0.35668834666666682</v>
      </c>
      <c r="I129" s="135">
        <f t="shared" si="109"/>
        <v>3.9417922413825402E-3</v>
      </c>
      <c r="J129" s="40">
        <f t="shared" si="55"/>
        <v>1.1051082207253137E-2</v>
      </c>
      <c r="K129" s="142">
        <f>D129*'Table 2'!N129</f>
        <v>77.4126756</v>
      </c>
      <c r="L129" s="130" t="s">
        <v>192</v>
      </c>
      <c r="M129" s="146">
        <f>F129*'Table 2'!N129</f>
        <v>4.6801488457756379</v>
      </c>
      <c r="N129" s="36">
        <f t="shared" si="56"/>
        <v>-1.0703190206700785E-2</v>
      </c>
      <c r="O129" s="37">
        <f t="shared" si="110"/>
        <v>78.250202400000035</v>
      </c>
      <c r="P129" s="38">
        <f t="shared" si="111"/>
        <v>3.8444246414992835</v>
      </c>
      <c r="Q129" s="34">
        <f t="shared" si="57"/>
        <v>4.9129900288913272E-2</v>
      </c>
      <c r="R129" s="155">
        <f t="shared" si="58"/>
        <v>0.77412675600000003</v>
      </c>
      <c r="S129" s="139" t="s">
        <v>192</v>
      </c>
      <c r="T129" s="158">
        <f t="shared" si="59"/>
        <v>4.6801488457756377E-2</v>
      </c>
    </row>
    <row r="130" spans="1:20" x14ac:dyDescent="0.2">
      <c r="A130" s="53" t="s">
        <v>106</v>
      </c>
      <c r="B130" s="53" t="s">
        <v>178</v>
      </c>
      <c r="C130" s="53">
        <f>LOOKUP(A130,'[2]Samples Info'!$A$4:$A$228,'[2]Samples Info'!$I$4:$I$228)</f>
        <v>0</v>
      </c>
      <c r="D130" s="148">
        <v>0.36029226666666703</v>
      </c>
      <c r="E130" s="139" t="s">
        <v>192</v>
      </c>
      <c r="F130" s="152">
        <v>1.17510400749607E-2</v>
      </c>
      <c r="G130" s="36">
        <f t="shared" si="54"/>
        <v>1.0103834436083071E-2</v>
      </c>
      <c r="H130" s="40">
        <f t="shared" si="108"/>
        <v>0.35668834666666682</v>
      </c>
      <c r="I130" s="135">
        <f t="shared" si="109"/>
        <v>3.9417922413825402E-3</v>
      </c>
      <c r="J130" s="40">
        <f t="shared" si="55"/>
        <v>1.1051082207253137E-2</v>
      </c>
      <c r="K130" s="142">
        <f>D130*'Table 2'!N130</f>
        <v>72.779037866666741</v>
      </c>
      <c r="L130" s="130" t="s">
        <v>192</v>
      </c>
      <c r="M130" s="146">
        <f>F130*'Table 2'!N130</f>
        <v>2.3737100951420613</v>
      </c>
      <c r="N130" s="36">
        <f t="shared" si="56"/>
        <v>-6.9918854718940535E-2</v>
      </c>
      <c r="O130" s="37">
        <f t="shared" si="110"/>
        <v>78.250202400000035</v>
      </c>
      <c r="P130" s="38">
        <f t="shared" si="111"/>
        <v>3.8444246414992835</v>
      </c>
      <c r="Q130" s="34">
        <f t="shared" si="57"/>
        <v>4.9129900288913272E-2</v>
      </c>
      <c r="R130" s="155">
        <f t="shared" si="58"/>
        <v>0.7277903786666674</v>
      </c>
      <c r="S130" s="139" t="s">
        <v>192</v>
      </c>
      <c r="T130" s="158">
        <f t="shared" si="59"/>
        <v>2.3737100951420613E-2</v>
      </c>
    </row>
    <row r="131" spans="1:20" ht="17" thickBot="1" x14ac:dyDescent="0.25">
      <c r="A131" s="54" t="s">
        <v>106</v>
      </c>
      <c r="B131" s="54" t="s">
        <v>178</v>
      </c>
      <c r="C131" s="54">
        <f>LOOKUP(A131,'[2]Samples Info'!$A$4:$A$228,'[2]Samples Info'!$I$4:$I$228)</f>
        <v>0</v>
      </c>
      <c r="D131" s="149">
        <v>0.35628433333333298</v>
      </c>
      <c r="E131" s="140" t="s">
        <v>192</v>
      </c>
      <c r="F131" s="153">
        <v>8.9787559507614103E-3</v>
      </c>
      <c r="G131" s="47">
        <f t="shared" ref="G131:G194" si="112">(D131-H131)/H131</f>
        <v>-1.132678813618211E-3</v>
      </c>
      <c r="H131" s="40">
        <f t="shared" si="108"/>
        <v>0.35668834666666682</v>
      </c>
      <c r="I131" s="136">
        <f t="shared" si="109"/>
        <v>3.9417922413825402E-3</v>
      </c>
      <c r="J131" s="50">
        <f t="shared" ref="J131:J194" si="113">I131/H131</f>
        <v>1.1051082207253137E-2</v>
      </c>
      <c r="K131" s="143">
        <f>D131*'Table 2'!N131</f>
        <v>78.026268999999928</v>
      </c>
      <c r="L131" s="132" t="s">
        <v>192</v>
      </c>
      <c r="M131" s="147">
        <f>F131*'Table 2'!N131</f>
        <v>1.9663475532167489</v>
      </c>
      <c r="N131" s="47">
        <f t="shared" ref="N131:N194" si="114">(K131-O131)/O131</f>
        <v>-2.861761287918489E-3</v>
      </c>
      <c r="O131" s="48">
        <f t="shared" si="110"/>
        <v>78.250202400000035</v>
      </c>
      <c r="P131" s="55">
        <f t="shared" si="111"/>
        <v>3.8444246414992835</v>
      </c>
      <c r="Q131" s="45">
        <f t="shared" ref="Q131:Q194" si="115">P131/O131</f>
        <v>4.9129900288913272E-2</v>
      </c>
      <c r="R131" s="156">
        <f t="shared" ref="R131:R194" si="116">K131/100</f>
        <v>0.78026268999999926</v>
      </c>
      <c r="S131" s="140" t="s">
        <v>192</v>
      </c>
      <c r="T131" s="159">
        <f t="shared" ref="T131:T194" si="117">M131/100</f>
        <v>1.966347553216749E-2</v>
      </c>
    </row>
    <row r="132" spans="1:20" x14ac:dyDescent="0.2">
      <c r="A132" s="51" t="s">
        <v>108</v>
      </c>
      <c r="B132" s="51" t="s">
        <v>177</v>
      </c>
      <c r="C132" s="52">
        <f>LOOKUP(A132,'[2]Samples Info'!$A$4:$A$228,'[2]Samples Info'!$I$4:$I$228)</f>
        <v>0</v>
      </c>
      <c r="D132" s="148">
        <v>0.347613433333333</v>
      </c>
      <c r="E132" s="139" t="s">
        <v>192</v>
      </c>
      <c r="F132" s="152">
        <v>1.2163465290094501E-2</v>
      </c>
      <c r="G132" s="36">
        <f t="shared" si="112"/>
        <v>1.5416816195002734E-2</v>
      </c>
      <c r="H132" s="28">
        <f>AVERAGE($D$132:$D$136)</f>
        <v>0.34233570666666663</v>
      </c>
      <c r="I132" s="134">
        <f>_xlfn.STDEV.S($D$132:$D$136)</f>
        <v>5.5909014417473285E-3</v>
      </c>
      <c r="J132" s="28">
        <f t="shared" si="113"/>
        <v>1.633163392795367E-2</v>
      </c>
      <c r="K132" s="142">
        <f>D132*'Table 2'!N132</f>
        <v>95.078138462798094</v>
      </c>
      <c r="L132" s="129" t="s">
        <v>192</v>
      </c>
      <c r="M132" s="145">
        <f>F132*'Table 2'!N132</f>
        <v>3.3269129617613875</v>
      </c>
      <c r="N132" s="25">
        <f t="shared" si="114"/>
        <v>7.5629264115379281E-4</v>
      </c>
      <c r="O132" s="26">
        <f>AVERAGE($K$132:$K$136)</f>
        <v>95.006285907902594</v>
      </c>
      <c r="P132" s="26">
        <f>_xlfn.STDEV.S($K$132:$K$136)</f>
        <v>3.8965416690499226</v>
      </c>
      <c r="Q132" s="23">
        <f t="shared" si="115"/>
        <v>4.1013514335537342E-2</v>
      </c>
      <c r="R132" s="154">
        <f t="shared" si="116"/>
        <v>0.9507813846279809</v>
      </c>
      <c r="S132" s="138" t="s">
        <v>192</v>
      </c>
      <c r="T132" s="157">
        <f t="shared" si="117"/>
        <v>3.3269129617613878E-2</v>
      </c>
    </row>
    <row r="133" spans="1:20" x14ac:dyDescent="0.2">
      <c r="A133" s="53" t="s">
        <v>108</v>
      </c>
      <c r="B133" s="53" t="s">
        <v>177</v>
      </c>
      <c r="C133" s="53">
        <f>LOOKUP(A133,'[2]Samples Info'!$A$4:$A$228,'[2]Samples Info'!$I$4:$I$228)</f>
        <v>0</v>
      </c>
      <c r="D133" s="148">
        <v>0.34345943333333301</v>
      </c>
      <c r="E133" s="139" t="s">
        <v>192</v>
      </c>
      <c r="F133" s="152">
        <v>1.01145750728013E-2</v>
      </c>
      <c r="G133" s="36">
        <f t="shared" si="112"/>
        <v>3.2825283626068155E-3</v>
      </c>
      <c r="H133" s="40">
        <f t="shared" ref="H133:H136" si="118">AVERAGE($D$132:$D$136)</f>
        <v>0.34233570666666663</v>
      </c>
      <c r="I133" s="135">
        <f t="shared" ref="I133:I136" si="119">_xlfn.STDEV.S($D$132:$D$136)</f>
        <v>5.5909014417473285E-3</v>
      </c>
      <c r="J133" s="40">
        <f t="shared" si="113"/>
        <v>1.633163392795367E-2</v>
      </c>
      <c r="K133" s="142">
        <f>D133*'Table 2'!N133</f>
        <v>94.619699142887043</v>
      </c>
      <c r="L133" s="130" t="s">
        <v>192</v>
      </c>
      <c r="M133" s="146">
        <f>F133*'Table 2'!N133</f>
        <v>2.786466049449813</v>
      </c>
      <c r="N133" s="36">
        <f t="shared" si="114"/>
        <v>-4.0690651289147445E-3</v>
      </c>
      <c r="O133" s="37">
        <f t="shared" ref="O133:O136" si="120">AVERAGE($K$132:$K$136)</f>
        <v>95.006285907902594</v>
      </c>
      <c r="P133" s="38">
        <f t="shared" ref="P133:P136" si="121">_xlfn.STDEV.S($K$132:$K$136)</f>
        <v>3.8965416690499226</v>
      </c>
      <c r="Q133" s="34">
        <f t="shared" si="115"/>
        <v>4.1013514335537342E-2</v>
      </c>
      <c r="R133" s="155">
        <f t="shared" si="116"/>
        <v>0.94619699142887048</v>
      </c>
      <c r="S133" s="139" t="s">
        <v>192</v>
      </c>
      <c r="T133" s="158">
        <f t="shared" si="117"/>
        <v>2.7864660494498129E-2</v>
      </c>
    </row>
    <row r="134" spans="1:20" x14ac:dyDescent="0.2">
      <c r="A134" s="53" t="s">
        <v>108</v>
      </c>
      <c r="B134" s="53" t="s">
        <v>177</v>
      </c>
      <c r="C134" s="53">
        <f>LOOKUP(A134,'[2]Samples Info'!$A$4:$A$228,'[2]Samples Info'!$I$4:$I$228)</f>
        <v>0</v>
      </c>
      <c r="D134" s="148">
        <v>0.34721946666666698</v>
      </c>
      <c r="E134" s="139" t="s">
        <v>192</v>
      </c>
      <c r="F134" s="152">
        <v>4.34238187327346E-4</v>
      </c>
      <c r="G134" s="36">
        <f t="shared" si="112"/>
        <v>1.4265996520064092E-2</v>
      </c>
      <c r="H134" s="40">
        <f t="shared" si="118"/>
        <v>0.34233570666666663</v>
      </c>
      <c r="I134" s="135">
        <f t="shared" si="119"/>
        <v>5.5909014417473285E-3</v>
      </c>
      <c r="J134" s="40">
        <f t="shared" si="113"/>
        <v>1.633163392795367E-2</v>
      </c>
      <c r="K134" s="142">
        <f>D134*'Table 2'!N134</f>
        <v>101.20179336260048</v>
      </c>
      <c r="L134" s="130" t="s">
        <v>192</v>
      </c>
      <c r="M134" s="146">
        <f>F134*'Table 2'!N134</f>
        <v>0.12656457233211646</v>
      </c>
      <c r="N134" s="36">
        <f t="shared" si="114"/>
        <v>6.5211553061906916E-2</v>
      </c>
      <c r="O134" s="37">
        <f t="shared" si="120"/>
        <v>95.006285907902594</v>
      </c>
      <c r="P134" s="38">
        <f t="shared" si="121"/>
        <v>3.8965416690499226</v>
      </c>
      <c r="Q134" s="34">
        <f t="shared" si="115"/>
        <v>4.1013514335537342E-2</v>
      </c>
      <c r="R134" s="155">
        <f t="shared" si="116"/>
        <v>1.0120179336260049</v>
      </c>
      <c r="S134" s="139" t="s">
        <v>192</v>
      </c>
      <c r="T134" s="158">
        <f t="shared" si="117"/>
        <v>1.2656457233211646E-3</v>
      </c>
    </row>
    <row r="135" spans="1:20" x14ac:dyDescent="0.2">
      <c r="A135" s="53" t="s">
        <v>108</v>
      </c>
      <c r="B135" s="53" t="s">
        <v>177</v>
      </c>
      <c r="C135" s="53">
        <f>LOOKUP(A135,'[2]Samples Info'!$A$4:$A$228,'[2]Samples Info'!$I$4:$I$228)</f>
        <v>0</v>
      </c>
      <c r="D135" s="148">
        <v>0.334645366666667</v>
      </c>
      <c r="E135" s="139" t="s">
        <v>192</v>
      </c>
      <c r="F135" s="152">
        <v>5.8320625008082203E-3</v>
      </c>
      <c r="G135" s="36">
        <f t="shared" si="112"/>
        <v>-2.2464323324261754E-2</v>
      </c>
      <c r="H135" s="40">
        <f t="shared" si="118"/>
        <v>0.34233570666666663</v>
      </c>
      <c r="I135" s="135">
        <f t="shared" si="119"/>
        <v>5.5909014417473285E-3</v>
      </c>
      <c r="J135" s="40">
        <f t="shared" si="113"/>
        <v>1.633163392795367E-2</v>
      </c>
      <c r="K135" s="142">
        <f>D135*'Table 2'!N135</f>
        <v>90.50041594176254</v>
      </c>
      <c r="L135" s="130" t="s">
        <v>192</v>
      </c>
      <c r="M135" s="146">
        <f>F135*'Table 2'!N135</f>
        <v>1.5772042128622508</v>
      </c>
      <c r="N135" s="36">
        <f t="shared" si="114"/>
        <v>-4.7427072041401175E-2</v>
      </c>
      <c r="O135" s="37">
        <f t="shared" si="120"/>
        <v>95.006285907902594</v>
      </c>
      <c r="P135" s="38">
        <f t="shared" si="121"/>
        <v>3.8965416690499226</v>
      </c>
      <c r="Q135" s="34">
        <f t="shared" si="115"/>
        <v>4.1013514335537342E-2</v>
      </c>
      <c r="R135" s="155">
        <f t="shared" si="116"/>
        <v>0.90500415941762535</v>
      </c>
      <c r="S135" s="139" t="s">
        <v>192</v>
      </c>
      <c r="T135" s="158">
        <f t="shared" si="117"/>
        <v>1.5772042128622508E-2</v>
      </c>
    </row>
    <row r="136" spans="1:20" ht="17" thickBot="1" x14ac:dyDescent="0.25">
      <c r="A136" s="54" t="s">
        <v>108</v>
      </c>
      <c r="B136" s="54" t="s">
        <v>177</v>
      </c>
      <c r="C136" s="53">
        <f>LOOKUP(A136,'[2]Samples Info'!$A$4:$A$228,'[2]Samples Info'!$I$4:$I$228)</f>
        <v>0</v>
      </c>
      <c r="D136" s="149">
        <v>0.33874083333333299</v>
      </c>
      <c r="E136" s="140" t="s">
        <v>192</v>
      </c>
      <c r="F136" s="153">
        <v>9.9762807364936305E-3</v>
      </c>
      <c r="G136" s="47">
        <f t="shared" si="112"/>
        <v>-1.0501017753412374E-2</v>
      </c>
      <c r="H136" s="40">
        <f t="shared" si="118"/>
        <v>0.34233570666666663</v>
      </c>
      <c r="I136" s="136">
        <f t="shared" si="119"/>
        <v>5.5909014417473285E-3</v>
      </c>
      <c r="J136" s="50">
        <f t="shared" si="113"/>
        <v>1.633163392795367E-2</v>
      </c>
      <c r="K136" s="143">
        <f>D136*'Table 2'!N136</f>
        <v>93.631382629464753</v>
      </c>
      <c r="L136" s="132" t="s">
        <v>192</v>
      </c>
      <c r="M136" s="147">
        <f>F136*'Table 2'!N136</f>
        <v>2.757544609150834</v>
      </c>
      <c r="N136" s="47">
        <f t="shared" si="114"/>
        <v>-1.4471708532745384E-2</v>
      </c>
      <c r="O136" s="48">
        <f t="shared" si="120"/>
        <v>95.006285907902594</v>
      </c>
      <c r="P136" s="55">
        <f t="shared" si="121"/>
        <v>3.8965416690499226</v>
      </c>
      <c r="Q136" s="45">
        <f t="shared" si="115"/>
        <v>4.1013514335537342E-2</v>
      </c>
      <c r="R136" s="156">
        <f t="shared" si="116"/>
        <v>0.93631382629464754</v>
      </c>
      <c r="S136" s="140" t="s">
        <v>192</v>
      </c>
      <c r="T136" s="159">
        <f t="shared" si="117"/>
        <v>2.7575446091508339E-2</v>
      </c>
    </row>
    <row r="137" spans="1:20" x14ac:dyDescent="0.2">
      <c r="A137" s="51" t="s">
        <v>108</v>
      </c>
      <c r="B137" s="51" t="s">
        <v>178</v>
      </c>
      <c r="C137" s="52">
        <f>LOOKUP(A137,'[2]Samples Info'!$A$4:$A$228,'[2]Samples Info'!$I$4:$I$228)</f>
        <v>0</v>
      </c>
      <c r="D137" s="148">
        <v>0.33926276666666699</v>
      </c>
      <c r="E137" s="138" t="s">
        <v>192</v>
      </c>
      <c r="F137" s="151">
        <v>1.4785490669346501E-3</v>
      </c>
      <c r="G137" s="36">
        <f t="shared" si="112"/>
        <v>2.0781414848992336E-2</v>
      </c>
      <c r="H137" s="28">
        <f>AVERAGE($D$137:$D$141)</f>
        <v>0.33235594000000018</v>
      </c>
      <c r="I137" s="134">
        <f>_xlfn.STDEV.S($D$137:$D$141)</f>
        <v>6.7016744593920785E-3</v>
      </c>
      <c r="J137" s="28">
        <f t="shared" si="113"/>
        <v>2.0164148290510695E-2</v>
      </c>
      <c r="K137" s="142">
        <f>D137*'Table 2'!N137</f>
        <v>93.427330429452553</v>
      </c>
      <c r="L137" s="129" t="s">
        <v>192</v>
      </c>
      <c r="M137" s="145">
        <f>F137*'Table 2'!N137</f>
        <v>0.40716785278233847</v>
      </c>
      <c r="N137" s="25">
        <f t="shared" si="114"/>
        <v>2.8201505880651394E-2</v>
      </c>
      <c r="O137" s="26">
        <f>AVERAGE($K$137:$K$141)</f>
        <v>90.864806066815021</v>
      </c>
      <c r="P137" s="26">
        <f>_xlfn.STDEV.S($K$137:$K$141)</f>
        <v>3.6505345192303778</v>
      </c>
      <c r="Q137" s="23">
        <f t="shared" si="115"/>
        <v>4.0175450509915292E-2</v>
      </c>
      <c r="R137" s="154">
        <f t="shared" si="116"/>
        <v>0.93427330429452549</v>
      </c>
      <c r="S137" s="138" t="s">
        <v>192</v>
      </c>
      <c r="T137" s="157">
        <f t="shared" si="117"/>
        <v>4.0716785278233844E-3</v>
      </c>
    </row>
    <row r="138" spans="1:20" x14ac:dyDescent="0.2">
      <c r="A138" s="53" t="s">
        <v>108</v>
      </c>
      <c r="B138" s="53" t="s">
        <v>178</v>
      </c>
      <c r="C138" s="53">
        <f>LOOKUP(A138,'[2]Samples Info'!$A$4:$A$228,'[2]Samples Info'!$I$4:$I$228)</f>
        <v>0</v>
      </c>
      <c r="D138" s="148">
        <v>0.32596849999999999</v>
      </c>
      <c r="E138" s="139" t="s">
        <v>192</v>
      </c>
      <c r="F138" s="152">
        <v>3.3202615130588697E-2</v>
      </c>
      <c r="G138" s="36">
        <f t="shared" si="112"/>
        <v>-1.9218672607446658E-2</v>
      </c>
      <c r="H138" s="40">
        <f t="shared" ref="H138:H141" si="122">AVERAGE($D$137:$D$141)</f>
        <v>0.33235594000000018</v>
      </c>
      <c r="I138" s="135">
        <f t="shared" ref="I138:I141" si="123">_xlfn.STDEV.S($D$137:$D$141)</f>
        <v>6.7016744593920785E-3</v>
      </c>
      <c r="J138" s="40">
        <f t="shared" si="113"/>
        <v>2.0164148290510695E-2</v>
      </c>
      <c r="K138" s="142">
        <f>D138*'Table 2'!N138</f>
        <v>85.194049058768996</v>
      </c>
      <c r="L138" s="130" t="s">
        <v>192</v>
      </c>
      <c r="M138" s="146">
        <f>F138*'Table 2'!N138</f>
        <v>8.6777256769129512</v>
      </c>
      <c r="N138" s="36">
        <f t="shared" si="114"/>
        <v>-6.2408728456165789E-2</v>
      </c>
      <c r="O138" s="37">
        <f t="shared" ref="O138:O141" si="124">AVERAGE($K$137:$K$141)</f>
        <v>90.864806066815021</v>
      </c>
      <c r="P138" s="38">
        <f t="shared" ref="P138:P141" si="125">_xlfn.STDEV.S($K$137:$K$141)</f>
        <v>3.6505345192303778</v>
      </c>
      <c r="Q138" s="34">
        <f t="shared" si="115"/>
        <v>4.0175450509915292E-2</v>
      </c>
      <c r="R138" s="155">
        <f t="shared" si="116"/>
        <v>0.85194049058768995</v>
      </c>
      <c r="S138" s="139" t="s">
        <v>192</v>
      </c>
      <c r="T138" s="158">
        <f t="shared" si="117"/>
        <v>8.6777256769129507E-2</v>
      </c>
    </row>
    <row r="139" spans="1:20" x14ac:dyDescent="0.2">
      <c r="A139" s="53" t="s">
        <v>108</v>
      </c>
      <c r="B139" s="53" t="s">
        <v>178</v>
      </c>
      <c r="C139" s="53">
        <f>LOOKUP(A139,'[2]Samples Info'!$A$4:$A$228,'[2]Samples Info'!$I$4:$I$228)</f>
        <v>0</v>
      </c>
      <c r="D139" s="148">
        <v>0.33962476666666702</v>
      </c>
      <c r="E139" s="139" t="s">
        <v>192</v>
      </c>
      <c r="F139" s="152">
        <v>1.3079417916839199E-2</v>
      </c>
      <c r="G139" s="36">
        <f t="shared" si="112"/>
        <v>2.1870608561010928E-2</v>
      </c>
      <c r="H139" s="40">
        <f t="shared" si="122"/>
        <v>0.33235594000000018</v>
      </c>
      <c r="I139" s="135">
        <f t="shared" si="123"/>
        <v>6.7016744593920785E-3</v>
      </c>
      <c r="J139" s="40">
        <f t="shared" si="113"/>
        <v>2.0164148290510695E-2</v>
      </c>
      <c r="K139" s="142">
        <f>D139*'Table 2'!N139</f>
        <v>94.527760047064731</v>
      </c>
      <c r="L139" s="130" t="s">
        <v>192</v>
      </c>
      <c r="M139" s="146">
        <f>F139*'Table 2'!N139</f>
        <v>3.6403943402976808</v>
      </c>
      <c r="N139" s="36">
        <f t="shared" si="114"/>
        <v>4.0312131162820675E-2</v>
      </c>
      <c r="O139" s="37">
        <f t="shared" si="124"/>
        <v>90.864806066815021</v>
      </c>
      <c r="P139" s="38">
        <f t="shared" si="125"/>
        <v>3.6505345192303778</v>
      </c>
      <c r="Q139" s="34">
        <f t="shared" si="115"/>
        <v>4.0175450509915292E-2</v>
      </c>
      <c r="R139" s="155">
        <f t="shared" si="116"/>
        <v>0.94527760047064735</v>
      </c>
      <c r="S139" s="139" t="s">
        <v>192</v>
      </c>
      <c r="T139" s="158">
        <f t="shared" si="117"/>
        <v>3.6403943402976806E-2</v>
      </c>
    </row>
    <row r="140" spans="1:20" x14ac:dyDescent="0.2">
      <c r="A140" s="53" t="s">
        <v>108</v>
      </c>
      <c r="B140" s="53" t="s">
        <v>178</v>
      </c>
      <c r="C140" s="53">
        <f>LOOKUP(A140,'[2]Samples Info'!$A$4:$A$228,'[2]Samples Info'!$I$4:$I$228)</f>
        <v>0</v>
      </c>
      <c r="D140" s="148">
        <v>0.326464066666667</v>
      </c>
      <c r="E140" s="139" t="s">
        <v>192</v>
      </c>
      <c r="F140" s="152">
        <v>8.5518372530897398E-3</v>
      </c>
      <c r="G140" s="36">
        <f t="shared" si="112"/>
        <v>-1.7727600515679613E-2</v>
      </c>
      <c r="H140" s="40">
        <f t="shared" si="122"/>
        <v>0.33235594000000018</v>
      </c>
      <c r="I140" s="135">
        <f t="shared" si="123"/>
        <v>6.7016744593920785E-3</v>
      </c>
      <c r="J140" s="40">
        <f t="shared" si="113"/>
        <v>2.0164148290510695E-2</v>
      </c>
      <c r="K140" s="142">
        <f>D140*'Table 2'!N140</f>
        <v>89.876634872648694</v>
      </c>
      <c r="L140" s="130" t="s">
        <v>192</v>
      </c>
      <c r="M140" s="146">
        <f>F140*'Table 2'!N140</f>
        <v>2.3543490165214531</v>
      </c>
      <c r="N140" s="36">
        <f t="shared" si="114"/>
        <v>-1.0875180798159648E-2</v>
      </c>
      <c r="O140" s="37">
        <f t="shared" si="124"/>
        <v>90.864806066815021</v>
      </c>
      <c r="P140" s="38">
        <f t="shared" si="125"/>
        <v>3.6505345192303778</v>
      </c>
      <c r="Q140" s="34">
        <f t="shared" si="115"/>
        <v>4.0175450509915292E-2</v>
      </c>
      <c r="R140" s="155">
        <f t="shared" si="116"/>
        <v>0.89876634872648697</v>
      </c>
      <c r="S140" s="139" t="s">
        <v>192</v>
      </c>
      <c r="T140" s="158">
        <f t="shared" si="117"/>
        <v>2.354349016521453E-2</v>
      </c>
    </row>
    <row r="141" spans="1:20" ht="17" thickBot="1" x14ac:dyDescent="0.25">
      <c r="A141" s="54" t="s">
        <v>108</v>
      </c>
      <c r="B141" s="54" t="s">
        <v>178</v>
      </c>
      <c r="C141" s="53">
        <f>LOOKUP(A141,'[2]Samples Info'!$A$4:$A$228,'[2]Samples Info'!$I$4:$I$228)</f>
        <v>0</v>
      </c>
      <c r="D141" s="149">
        <v>0.33045960000000002</v>
      </c>
      <c r="E141" s="140" t="s">
        <v>192</v>
      </c>
      <c r="F141" s="153">
        <v>5.8088123149228899E-3</v>
      </c>
      <c r="G141" s="47">
        <f t="shared" si="112"/>
        <v>-5.7057502868766595E-3</v>
      </c>
      <c r="H141" s="40">
        <f t="shared" si="122"/>
        <v>0.33235594000000018</v>
      </c>
      <c r="I141" s="136">
        <f t="shared" si="123"/>
        <v>6.7016744593920785E-3</v>
      </c>
      <c r="J141" s="50">
        <f t="shared" si="113"/>
        <v>2.0164148290510695E-2</v>
      </c>
      <c r="K141" s="143">
        <f>D141*'Table 2'!N141</f>
        <v>91.298255926140143</v>
      </c>
      <c r="L141" s="132" t="s">
        <v>192</v>
      </c>
      <c r="M141" s="147">
        <f>F141*'Table 2'!N141</f>
        <v>1.6048389375123149</v>
      </c>
      <c r="N141" s="47">
        <f t="shared" si="114"/>
        <v>4.7702722108535264E-3</v>
      </c>
      <c r="O141" s="48">
        <f t="shared" si="124"/>
        <v>90.864806066815021</v>
      </c>
      <c r="P141" s="55">
        <f t="shared" si="125"/>
        <v>3.6505345192303778</v>
      </c>
      <c r="Q141" s="45">
        <f t="shared" si="115"/>
        <v>4.0175450509915292E-2</v>
      </c>
      <c r="R141" s="156">
        <f t="shared" si="116"/>
        <v>0.91298255926140148</v>
      </c>
      <c r="S141" s="140" t="s">
        <v>192</v>
      </c>
      <c r="T141" s="159">
        <f t="shared" si="117"/>
        <v>1.6048389375123148E-2</v>
      </c>
    </row>
    <row r="142" spans="1:20" x14ac:dyDescent="0.2">
      <c r="A142" s="51" t="s">
        <v>116</v>
      </c>
      <c r="B142" s="51"/>
      <c r="C142" s="52">
        <f>LOOKUP(A142,'[2]Samples Info'!$A$4:$A$228,'[2]Samples Info'!$I$4:$I$228)</f>
        <v>0</v>
      </c>
      <c r="D142" s="148">
        <v>0.35483336666666698</v>
      </c>
      <c r="E142" s="139" t="s">
        <v>192</v>
      </c>
      <c r="F142" s="152">
        <v>2.7317093409316602E-3</v>
      </c>
      <c r="G142" s="36">
        <f t="shared" si="112"/>
        <v>9.0718824065951116E-3</v>
      </c>
      <c r="H142" s="28">
        <f>AVERAGE($D$142:$D$146)</f>
        <v>0.35164329999999994</v>
      </c>
      <c r="I142" s="134">
        <f>_xlfn.STDEV.S($D$142:$D$146)</f>
        <v>1.7012104143553742E-2</v>
      </c>
      <c r="J142" s="28">
        <f t="shared" si="113"/>
        <v>4.8378866150880009E-2</v>
      </c>
      <c r="K142" s="142">
        <f>D142*'Table 2'!N142</f>
        <v>76.289173833333408</v>
      </c>
      <c r="L142" s="129" t="s">
        <v>192</v>
      </c>
      <c r="M142" s="145">
        <f>F142*'Table 2'!N142</f>
        <v>0.58731750830030693</v>
      </c>
      <c r="N142" s="25">
        <f t="shared" si="114"/>
        <v>-5.9060512231034465E-2</v>
      </c>
      <c r="O142" s="26">
        <f>AVERAGE($K$142:$K$146)</f>
        <v>81.077662086666663</v>
      </c>
      <c r="P142" s="26">
        <f>_xlfn.STDEV.S($K$142:$K$146)</f>
        <v>5.5922528993804121</v>
      </c>
      <c r="Q142" s="23">
        <f t="shared" si="115"/>
        <v>6.8974027561409745E-2</v>
      </c>
      <c r="R142" s="154">
        <f t="shared" si="116"/>
        <v>0.76289173833333412</v>
      </c>
      <c r="S142" s="138" t="s">
        <v>192</v>
      </c>
      <c r="T142" s="157">
        <f t="shared" si="117"/>
        <v>5.8731750830030693E-3</v>
      </c>
    </row>
    <row r="143" spans="1:20" x14ac:dyDescent="0.2">
      <c r="A143" s="53" t="s">
        <v>116</v>
      </c>
      <c r="B143" s="53"/>
      <c r="C143" s="53">
        <f>LOOKUP(A143,'[2]Samples Info'!$A$4:$A$228,'[2]Samples Info'!$I$4:$I$228)</f>
        <v>0</v>
      </c>
      <c r="D143" s="148">
        <v>0.34792469999999998</v>
      </c>
      <c r="E143" s="139" t="s">
        <v>192</v>
      </c>
      <c r="F143" s="152">
        <v>2.7581236312210499E-2</v>
      </c>
      <c r="G143" s="36">
        <f t="shared" si="112"/>
        <v>-1.0574920665344574E-2</v>
      </c>
      <c r="H143" s="40">
        <f t="shared" ref="H143:H146" si="126">AVERAGE($D$142:$D$146)</f>
        <v>0.35164329999999994</v>
      </c>
      <c r="I143" s="135">
        <f t="shared" ref="I143:I146" si="127">_xlfn.STDEV.S($D$142:$D$146)</f>
        <v>1.7012104143553742E-2</v>
      </c>
      <c r="J143" s="40">
        <f t="shared" si="113"/>
        <v>4.8378866150880009E-2</v>
      </c>
      <c r="K143" s="142">
        <f>D143*'Table 2'!N143</f>
        <v>77.239283399999991</v>
      </c>
      <c r="L143" s="130" t="s">
        <v>192</v>
      </c>
      <c r="M143" s="146">
        <f>F143*'Table 2'!N143</f>
        <v>6.1230344613107306</v>
      </c>
      <c r="N143" s="36">
        <f t="shared" si="114"/>
        <v>-4.7342000100640533E-2</v>
      </c>
      <c r="O143" s="37">
        <f t="shared" ref="O143:O146" si="128">AVERAGE($K$142:$K$146)</f>
        <v>81.077662086666663</v>
      </c>
      <c r="P143" s="38">
        <f t="shared" ref="P143:P146" si="129">_xlfn.STDEV.S($K$142:$K$146)</f>
        <v>5.5922528993804121</v>
      </c>
      <c r="Q143" s="34">
        <f t="shared" si="115"/>
        <v>6.8974027561409745E-2</v>
      </c>
      <c r="R143" s="155">
        <f t="shared" si="116"/>
        <v>0.77239283399999992</v>
      </c>
      <c r="S143" s="139" t="s">
        <v>192</v>
      </c>
      <c r="T143" s="158">
        <f t="shared" si="117"/>
        <v>6.1230344613107307E-2</v>
      </c>
    </row>
    <row r="144" spans="1:20" x14ac:dyDescent="0.2">
      <c r="A144" s="53" t="s">
        <v>116</v>
      </c>
      <c r="B144" s="53"/>
      <c r="C144" s="53">
        <f>LOOKUP(A144,'[2]Samples Info'!$A$4:$A$228,'[2]Samples Info'!$I$4:$I$228)</f>
        <v>0</v>
      </c>
      <c r="D144" s="148">
        <v>0.357947033333333</v>
      </c>
      <c r="E144" s="139" t="s">
        <v>192</v>
      </c>
      <c r="F144" s="152">
        <v>4.3000490803400803E-3</v>
      </c>
      <c r="G144" s="36">
        <f t="shared" si="112"/>
        <v>1.7926499192030852E-2</v>
      </c>
      <c r="H144" s="40">
        <f t="shared" si="126"/>
        <v>0.35164329999999994</v>
      </c>
      <c r="I144" s="135">
        <f t="shared" si="127"/>
        <v>1.7012104143553742E-2</v>
      </c>
      <c r="J144" s="40">
        <f t="shared" si="113"/>
        <v>4.8378866150880009E-2</v>
      </c>
      <c r="K144" s="142">
        <f>D144*'Table 2'!N144</f>
        <v>83.759605799999918</v>
      </c>
      <c r="L144" s="130" t="s">
        <v>192</v>
      </c>
      <c r="M144" s="146">
        <f>F144*'Table 2'!N144</f>
        <v>1.0062114847995789</v>
      </c>
      <c r="N144" s="36">
        <f t="shared" si="114"/>
        <v>3.30787006471207E-2</v>
      </c>
      <c r="O144" s="37">
        <f t="shared" si="128"/>
        <v>81.077662086666663</v>
      </c>
      <c r="P144" s="38">
        <f t="shared" si="129"/>
        <v>5.5922528993804121</v>
      </c>
      <c r="Q144" s="34">
        <f t="shared" si="115"/>
        <v>6.8974027561409745E-2</v>
      </c>
      <c r="R144" s="155">
        <f t="shared" si="116"/>
        <v>0.83759605799999914</v>
      </c>
      <c r="S144" s="139" t="s">
        <v>192</v>
      </c>
      <c r="T144" s="158">
        <f t="shared" si="117"/>
        <v>1.0062114847995789E-2</v>
      </c>
    </row>
    <row r="145" spans="1:20" x14ac:dyDescent="0.2">
      <c r="A145" s="53" t="s">
        <v>116</v>
      </c>
      <c r="B145" s="53"/>
      <c r="C145" s="53">
        <f>LOOKUP(A145,'[2]Samples Info'!$A$4:$A$228,'[2]Samples Info'!$I$4:$I$228)</f>
        <v>0</v>
      </c>
      <c r="D145" s="148">
        <v>0.32554763333333298</v>
      </c>
      <c r="E145" s="139" t="s">
        <v>192</v>
      </c>
      <c r="F145" s="152">
        <v>8.5881540183751597E-3</v>
      </c>
      <c r="G145" s="36">
        <f t="shared" si="112"/>
        <v>-7.4210618165245767E-2</v>
      </c>
      <c r="H145" s="40">
        <f t="shared" si="126"/>
        <v>0.35164329999999994</v>
      </c>
      <c r="I145" s="135">
        <f t="shared" si="127"/>
        <v>1.7012104143553742E-2</v>
      </c>
      <c r="J145" s="40">
        <f t="shared" si="113"/>
        <v>4.8378866150880009E-2</v>
      </c>
      <c r="K145" s="142">
        <f>D145*'Table 2'!N145</f>
        <v>78.456979633333248</v>
      </c>
      <c r="L145" s="130" t="s">
        <v>192</v>
      </c>
      <c r="M145" s="146">
        <f>F145*'Table 2'!N145</f>
        <v>2.0697451184284135</v>
      </c>
      <c r="N145" s="36">
        <f t="shared" si="114"/>
        <v>-3.2323113245817069E-2</v>
      </c>
      <c r="O145" s="37">
        <f t="shared" si="128"/>
        <v>81.077662086666663</v>
      </c>
      <c r="P145" s="38">
        <f t="shared" si="129"/>
        <v>5.5922528993804121</v>
      </c>
      <c r="Q145" s="34">
        <f t="shared" si="115"/>
        <v>6.8974027561409745E-2</v>
      </c>
      <c r="R145" s="155">
        <f t="shared" si="116"/>
        <v>0.78456979633333246</v>
      </c>
      <c r="S145" s="139" t="s">
        <v>192</v>
      </c>
      <c r="T145" s="158">
        <f t="shared" si="117"/>
        <v>2.0697451184284135E-2</v>
      </c>
    </row>
    <row r="146" spans="1:20" ht="17" thickBot="1" x14ac:dyDescent="0.25">
      <c r="A146" s="54" t="s">
        <v>116</v>
      </c>
      <c r="B146" s="54"/>
      <c r="C146" s="54">
        <f>LOOKUP(A146,'[2]Samples Info'!$A$4:$A$228,'[2]Samples Info'!$I$4:$I$228)</f>
        <v>0</v>
      </c>
      <c r="D146" s="149">
        <v>0.37196376666666697</v>
      </c>
      <c r="E146" s="140" t="s">
        <v>192</v>
      </c>
      <c r="F146" s="153">
        <v>1.3939817209825E-2</v>
      </c>
      <c r="G146" s="47">
        <f t="shared" si="112"/>
        <v>5.7787157231965008E-2</v>
      </c>
      <c r="H146" s="40">
        <f t="shared" si="126"/>
        <v>0.35164329999999994</v>
      </c>
      <c r="I146" s="136">
        <f t="shared" si="127"/>
        <v>1.7012104143553742E-2</v>
      </c>
      <c r="J146" s="50">
        <f t="shared" si="113"/>
        <v>4.8378866150880009E-2</v>
      </c>
      <c r="K146" s="143">
        <f>D146*'Table 2'!N146</f>
        <v>89.643267766666739</v>
      </c>
      <c r="L146" s="132" t="s">
        <v>192</v>
      </c>
      <c r="M146" s="147">
        <f>F146*'Table 2'!N146</f>
        <v>3.359495947567825</v>
      </c>
      <c r="N146" s="47">
        <f t="shared" si="114"/>
        <v>0.10564692493037119</v>
      </c>
      <c r="O146" s="48">
        <f t="shared" si="128"/>
        <v>81.077662086666663</v>
      </c>
      <c r="P146" s="55">
        <f t="shared" si="129"/>
        <v>5.5922528993804121</v>
      </c>
      <c r="Q146" s="45">
        <f t="shared" si="115"/>
        <v>6.8974027561409745E-2</v>
      </c>
      <c r="R146" s="156">
        <f t="shared" si="116"/>
        <v>0.89643267766666734</v>
      </c>
      <c r="S146" s="140" t="s">
        <v>192</v>
      </c>
      <c r="T146" s="159">
        <f t="shared" si="117"/>
        <v>3.3594959475678247E-2</v>
      </c>
    </row>
    <row r="147" spans="1:20" x14ac:dyDescent="0.2">
      <c r="A147" s="51" t="s">
        <v>119</v>
      </c>
      <c r="B147" s="51" t="s">
        <v>177</v>
      </c>
      <c r="C147" s="52">
        <f>LOOKUP(A147,'[2]Samples Info'!$A$4:$A$228,'[2]Samples Info'!$I$4:$I$228)</f>
        <v>0</v>
      </c>
      <c r="D147" s="148">
        <v>0.3605468</v>
      </c>
      <c r="E147" s="138" t="s">
        <v>192</v>
      </c>
      <c r="F147" s="151">
        <v>1.8517952347924499E-2</v>
      </c>
      <c r="G147" s="36">
        <f t="shared" si="112"/>
        <v>8.7748758034296281E-3</v>
      </c>
      <c r="H147" s="28">
        <f>AVERAGE($D$147:$D$151)</f>
        <v>0.3574105666666666</v>
      </c>
      <c r="I147" s="134">
        <f>_xlfn.STDEV.S($D$147:$D$151)</f>
        <v>3.864783809088012E-2</v>
      </c>
      <c r="J147" s="28">
        <f t="shared" si="113"/>
        <v>0.10813289168063245</v>
      </c>
      <c r="K147" s="142">
        <f>D147*'Table 2'!N147</f>
        <v>81.844123600000003</v>
      </c>
      <c r="L147" s="129" t="s">
        <v>192</v>
      </c>
      <c r="M147" s="145">
        <f>F147*'Table 2'!N147</f>
        <v>4.2035751829788612</v>
      </c>
      <c r="N147" s="25">
        <f t="shared" si="114"/>
        <v>-9.0953356491179655E-3</v>
      </c>
      <c r="O147" s="26">
        <f>AVERAGE($K$147:$K$151)</f>
        <v>82.595356086666655</v>
      </c>
      <c r="P147" s="26">
        <f>_xlfn.STDEV.S($K$147:$K$151)</f>
        <v>8.7071557966915964</v>
      </c>
      <c r="Q147" s="23">
        <f t="shared" si="115"/>
        <v>0.10541943529555399</v>
      </c>
      <c r="R147" s="154">
        <f t="shared" si="116"/>
        <v>0.81844123600000007</v>
      </c>
      <c r="S147" s="138" t="s">
        <v>192</v>
      </c>
      <c r="T147" s="157">
        <f t="shared" si="117"/>
        <v>4.2035751829788609E-2</v>
      </c>
    </row>
    <row r="148" spans="1:20" x14ac:dyDescent="0.2">
      <c r="A148" s="53" t="s">
        <v>119</v>
      </c>
      <c r="B148" s="53" t="s">
        <v>177</v>
      </c>
      <c r="C148" s="53">
        <f>LOOKUP(A148,'[2]Samples Info'!$A$4:$A$228,'[2]Samples Info'!$I$4:$I$228)</f>
        <v>0</v>
      </c>
      <c r="D148" s="148">
        <v>0.35970800000000003</v>
      </c>
      <c r="E148" s="139" t="s">
        <v>192</v>
      </c>
      <c r="F148" s="152">
        <v>6.1067663611112703E-2</v>
      </c>
      <c r="G148" s="36">
        <f t="shared" si="112"/>
        <v>6.427994993992713E-3</v>
      </c>
      <c r="H148" s="40">
        <f t="shared" ref="H148:H151" si="130">AVERAGE($D$147:$D$151)</f>
        <v>0.3574105666666666</v>
      </c>
      <c r="I148" s="135">
        <f t="shared" ref="I148:I151" si="131">_xlfn.STDEV.S($D$147:$D$151)</f>
        <v>3.864783809088012E-2</v>
      </c>
      <c r="J148" s="40">
        <f t="shared" si="113"/>
        <v>0.10813289168063245</v>
      </c>
      <c r="K148" s="142">
        <f>D148*'Table 2'!N148</f>
        <v>82.73284000000001</v>
      </c>
      <c r="L148" s="130" t="s">
        <v>192</v>
      </c>
      <c r="M148" s="146">
        <f>F148*'Table 2'!N148</f>
        <v>14.045562630555922</v>
      </c>
      <c r="N148" s="36">
        <f t="shared" si="114"/>
        <v>1.6645477403002464E-3</v>
      </c>
      <c r="O148" s="37">
        <f t="shared" ref="O148:O151" si="132">AVERAGE($K$147:$K$151)</f>
        <v>82.595356086666655</v>
      </c>
      <c r="P148" s="38">
        <f t="shared" ref="P148:P151" si="133">_xlfn.STDEV.S($K$147:$K$151)</f>
        <v>8.7071557966915964</v>
      </c>
      <c r="Q148" s="34">
        <f t="shared" si="115"/>
        <v>0.10541943529555399</v>
      </c>
      <c r="R148" s="155">
        <f t="shared" si="116"/>
        <v>0.82732840000000007</v>
      </c>
      <c r="S148" s="139" t="s">
        <v>192</v>
      </c>
      <c r="T148" s="158">
        <f t="shared" si="117"/>
        <v>0.14045562630555922</v>
      </c>
    </row>
    <row r="149" spans="1:20" x14ac:dyDescent="0.2">
      <c r="A149" s="53" t="s">
        <v>119</v>
      </c>
      <c r="B149" s="53" t="s">
        <v>177</v>
      </c>
      <c r="C149" s="53">
        <f>LOOKUP(A149,'[2]Samples Info'!$A$4:$A$228,'[2]Samples Info'!$I$4:$I$228)</f>
        <v>0</v>
      </c>
      <c r="D149" s="148">
        <v>0.3829535</v>
      </c>
      <c r="E149" s="139" t="s">
        <v>192</v>
      </c>
      <c r="F149" s="152">
        <v>4.93326063901963E-2</v>
      </c>
      <c r="G149" s="36">
        <f t="shared" si="112"/>
        <v>7.1466642890711252E-2</v>
      </c>
      <c r="H149" s="40">
        <f t="shared" si="130"/>
        <v>0.3574105666666666</v>
      </c>
      <c r="I149" s="135">
        <f t="shared" si="131"/>
        <v>3.864783809088012E-2</v>
      </c>
      <c r="J149" s="40">
        <f t="shared" si="113"/>
        <v>0.10813289168063245</v>
      </c>
      <c r="K149" s="142">
        <f>D149*'Table 2'!N149</f>
        <v>87.696351500000006</v>
      </c>
      <c r="L149" s="130" t="s">
        <v>192</v>
      </c>
      <c r="M149" s="146">
        <f>F149*'Table 2'!N149</f>
        <v>11.297166863354953</v>
      </c>
      <c r="N149" s="36">
        <f t="shared" si="114"/>
        <v>6.1758864602277599E-2</v>
      </c>
      <c r="O149" s="37">
        <f t="shared" si="132"/>
        <v>82.595356086666655</v>
      </c>
      <c r="P149" s="38">
        <f t="shared" si="133"/>
        <v>8.7071557966915964</v>
      </c>
      <c r="Q149" s="34">
        <f t="shared" si="115"/>
        <v>0.10541943529555399</v>
      </c>
      <c r="R149" s="155">
        <f t="shared" si="116"/>
        <v>0.87696351500000003</v>
      </c>
      <c r="S149" s="139" t="s">
        <v>192</v>
      </c>
      <c r="T149" s="158">
        <f t="shared" si="117"/>
        <v>0.11297166863354953</v>
      </c>
    </row>
    <row r="150" spans="1:20" x14ac:dyDescent="0.2">
      <c r="A150" s="53" t="s">
        <v>119</v>
      </c>
      <c r="B150" s="53" t="s">
        <v>177</v>
      </c>
      <c r="C150" s="53">
        <f>LOOKUP(A150,'[2]Samples Info'!$A$4:$A$228,'[2]Samples Info'!$I$4:$I$228)</f>
        <v>0</v>
      </c>
      <c r="D150" s="148">
        <v>0.29279339999999998</v>
      </c>
      <c r="E150" s="139" t="s">
        <v>192</v>
      </c>
      <c r="F150" s="152">
        <v>7.4361058579944905E-2</v>
      </c>
      <c r="G150" s="36">
        <f t="shared" si="112"/>
        <v>-0.18079254698401462</v>
      </c>
      <c r="H150" s="40">
        <f t="shared" si="130"/>
        <v>0.3574105666666666</v>
      </c>
      <c r="I150" s="135">
        <f t="shared" si="131"/>
        <v>3.864783809088012E-2</v>
      </c>
      <c r="J150" s="40">
        <f t="shared" si="113"/>
        <v>0.10813289168063245</v>
      </c>
      <c r="K150" s="142">
        <f>D150*'Table 2'!N150</f>
        <v>68.806449000000001</v>
      </c>
      <c r="L150" s="130" t="s">
        <v>192</v>
      </c>
      <c r="M150" s="146">
        <f>F150*'Table 2'!N150</f>
        <v>17.474848766287053</v>
      </c>
      <c r="N150" s="36">
        <f t="shared" si="114"/>
        <v>-0.16694530709690339</v>
      </c>
      <c r="O150" s="37">
        <f t="shared" si="132"/>
        <v>82.595356086666655</v>
      </c>
      <c r="P150" s="38">
        <f t="shared" si="133"/>
        <v>8.7071557966915964</v>
      </c>
      <c r="Q150" s="34">
        <f t="shared" si="115"/>
        <v>0.10541943529555399</v>
      </c>
      <c r="R150" s="155">
        <f t="shared" si="116"/>
        <v>0.68806449000000003</v>
      </c>
      <c r="S150" s="139" t="s">
        <v>192</v>
      </c>
      <c r="T150" s="158">
        <f t="shared" si="117"/>
        <v>0.17474848766287054</v>
      </c>
    </row>
    <row r="151" spans="1:20" ht="17" thickBot="1" x14ac:dyDescent="0.25">
      <c r="A151" s="54" t="s">
        <v>119</v>
      </c>
      <c r="B151" s="54" t="s">
        <v>177</v>
      </c>
      <c r="C151" s="54">
        <f>LOOKUP(A151,'[2]Samples Info'!$A$4:$A$228,'[2]Samples Info'!$I$4:$I$228)</f>
        <v>0</v>
      </c>
      <c r="D151" s="149">
        <v>0.39105113333333302</v>
      </c>
      <c r="E151" s="140" t="s">
        <v>192</v>
      </c>
      <c r="F151" s="153">
        <v>4.3412214298551202E-2</v>
      </c>
      <c r="G151" s="47">
        <f t="shared" si="112"/>
        <v>9.4123033295881203E-2</v>
      </c>
      <c r="H151" s="40">
        <f t="shared" si="130"/>
        <v>0.3574105666666666</v>
      </c>
      <c r="I151" s="136">
        <f t="shared" si="131"/>
        <v>3.864783809088012E-2</v>
      </c>
      <c r="J151" s="50">
        <f t="shared" si="113"/>
        <v>0.10813289168063245</v>
      </c>
      <c r="K151" s="143">
        <f>D151*'Table 2'!N151</f>
        <v>91.897016333333255</v>
      </c>
      <c r="L151" s="132" t="s">
        <v>192</v>
      </c>
      <c r="M151" s="147">
        <f>F151*'Table 2'!N151</f>
        <v>10.201870360159532</v>
      </c>
      <c r="N151" s="47">
        <f t="shared" si="114"/>
        <v>0.11261723040344353</v>
      </c>
      <c r="O151" s="48">
        <f t="shared" si="132"/>
        <v>82.595356086666655</v>
      </c>
      <c r="P151" s="55">
        <f t="shared" si="133"/>
        <v>8.7071557966915964</v>
      </c>
      <c r="Q151" s="45">
        <f t="shared" si="115"/>
        <v>0.10541943529555399</v>
      </c>
      <c r="R151" s="156">
        <f t="shared" si="116"/>
        <v>0.91897016333333259</v>
      </c>
      <c r="S151" s="140" t="s">
        <v>192</v>
      </c>
      <c r="T151" s="159">
        <f t="shared" si="117"/>
        <v>0.10201870360159532</v>
      </c>
    </row>
    <row r="152" spans="1:20" x14ac:dyDescent="0.2">
      <c r="A152" s="51" t="s">
        <v>119</v>
      </c>
      <c r="B152" s="51" t="s">
        <v>178</v>
      </c>
      <c r="C152" s="52">
        <f>LOOKUP(A152,'[2]Samples Info'!$A$4:$A$228,'[2]Samples Info'!$I$4:$I$228)</f>
        <v>0</v>
      </c>
      <c r="D152" s="148">
        <v>0.36928266666666698</v>
      </c>
      <c r="E152" s="139" t="s">
        <v>192</v>
      </c>
      <c r="F152" s="152">
        <v>1.32847688867113E-2</v>
      </c>
      <c r="G152" s="36">
        <f t="shared" si="112"/>
        <v>-3.6463803162553689E-2</v>
      </c>
      <c r="H152" s="28">
        <f>AVERAGE($D$152:$D$156)</f>
        <v>0.38325770000000003</v>
      </c>
      <c r="I152" s="134">
        <f>_xlfn.STDEV.S($D$152:$D$156)</f>
        <v>1.0555645071845322E-2</v>
      </c>
      <c r="J152" s="28">
        <f t="shared" si="113"/>
        <v>2.7541899541340776E-2</v>
      </c>
      <c r="K152" s="142">
        <f>D152*'Table 2'!N152</f>
        <v>86.412144000000069</v>
      </c>
      <c r="L152" s="129" t="s">
        <v>192</v>
      </c>
      <c r="M152" s="145">
        <f>F152*'Table 2'!N152</f>
        <v>3.1086359194904443</v>
      </c>
      <c r="N152" s="25">
        <f t="shared" si="114"/>
        <v>-3.8247568487772131E-2</v>
      </c>
      <c r="O152" s="26">
        <f>AVERAGE($K$152:$K$156)</f>
        <v>89.848635853333334</v>
      </c>
      <c r="P152" s="26">
        <f>_xlfn.STDEV.S($K$152:$K$156)</f>
        <v>3.4353517002986784</v>
      </c>
      <c r="Q152" s="23">
        <f t="shared" si="115"/>
        <v>3.8234878778866055E-2</v>
      </c>
      <c r="R152" s="154">
        <f t="shared" si="116"/>
        <v>0.86412144000000068</v>
      </c>
      <c r="S152" s="138" t="s">
        <v>192</v>
      </c>
      <c r="T152" s="157">
        <f t="shared" si="117"/>
        <v>3.1086359194904444E-2</v>
      </c>
    </row>
    <row r="153" spans="1:20" x14ac:dyDescent="0.2">
      <c r="A153" s="53" t="s">
        <v>119</v>
      </c>
      <c r="B153" s="53" t="s">
        <v>178</v>
      </c>
      <c r="C153" s="53">
        <f>LOOKUP(A153,'[2]Samples Info'!$A$4:$A$228,'[2]Samples Info'!$I$4:$I$228)</f>
        <v>0</v>
      </c>
      <c r="D153" s="148">
        <v>0.383492733333333</v>
      </c>
      <c r="E153" s="139" t="s">
        <v>192</v>
      </c>
      <c r="F153" s="152">
        <v>1.54591289548711E-2</v>
      </c>
      <c r="G153" s="36">
        <f t="shared" si="112"/>
        <v>6.1325143195549079E-4</v>
      </c>
      <c r="H153" s="40">
        <f t="shared" ref="H153:H156" si="134">AVERAGE($D$152:$D$156)</f>
        <v>0.38325770000000003</v>
      </c>
      <c r="I153" s="135">
        <f t="shared" ref="I153:I156" si="135">_xlfn.STDEV.S($D$152:$D$156)</f>
        <v>1.0555645071845322E-2</v>
      </c>
      <c r="J153" s="40">
        <f t="shared" si="113"/>
        <v>2.7541899541340776E-2</v>
      </c>
      <c r="K153" s="142">
        <f>D153*'Table 2'!N153</f>
        <v>88.203328666666593</v>
      </c>
      <c r="L153" s="130" t="s">
        <v>192</v>
      </c>
      <c r="M153" s="146">
        <f>F153*'Table 2'!N153</f>
        <v>3.555599659620353</v>
      </c>
      <c r="N153" s="36">
        <f t="shared" si="114"/>
        <v>-1.8311988502001296E-2</v>
      </c>
      <c r="O153" s="37">
        <f t="shared" ref="O153:O156" si="136">AVERAGE($K$152:$K$156)</f>
        <v>89.848635853333334</v>
      </c>
      <c r="P153" s="38">
        <f t="shared" ref="P153:P156" si="137">_xlfn.STDEV.S($K$152:$K$156)</f>
        <v>3.4353517002986784</v>
      </c>
      <c r="Q153" s="34">
        <f t="shared" si="115"/>
        <v>3.8234878778866055E-2</v>
      </c>
      <c r="R153" s="155">
        <f t="shared" si="116"/>
        <v>0.88203328666666592</v>
      </c>
      <c r="S153" s="139" t="s">
        <v>192</v>
      </c>
      <c r="T153" s="158">
        <f t="shared" si="117"/>
        <v>3.555599659620353E-2</v>
      </c>
    </row>
    <row r="154" spans="1:20" x14ac:dyDescent="0.2">
      <c r="A154" s="53" t="s">
        <v>119</v>
      </c>
      <c r="B154" s="53" t="s">
        <v>178</v>
      </c>
      <c r="C154" s="53">
        <f>LOOKUP(A154,'[2]Samples Info'!$A$4:$A$228,'[2]Samples Info'!$I$4:$I$228)</f>
        <v>0</v>
      </c>
      <c r="D154" s="148">
        <v>0.37703656666666702</v>
      </c>
      <c r="E154" s="139" t="s">
        <v>192</v>
      </c>
      <c r="F154" s="152">
        <v>1.56811316531471E-2</v>
      </c>
      <c r="G154" s="36">
        <f t="shared" si="112"/>
        <v>-1.6232246171004567E-2</v>
      </c>
      <c r="H154" s="40">
        <f t="shared" si="134"/>
        <v>0.38325770000000003</v>
      </c>
      <c r="I154" s="135">
        <f t="shared" si="135"/>
        <v>1.0555645071845322E-2</v>
      </c>
      <c r="J154" s="40">
        <f t="shared" si="113"/>
        <v>2.7541899541340776E-2</v>
      </c>
      <c r="K154" s="142">
        <f>D154*'Table 2'!N154</f>
        <v>88.603593166666755</v>
      </c>
      <c r="L154" s="130" t="s">
        <v>192</v>
      </c>
      <c r="M154" s="146">
        <f>F154*'Table 2'!N154</f>
        <v>3.6850659384895685</v>
      </c>
      <c r="N154" s="36">
        <f t="shared" si="114"/>
        <v>-1.3857112852541867E-2</v>
      </c>
      <c r="O154" s="37">
        <f t="shared" si="136"/>
        <v>89.848635853333334</v>
      </c>
      <c r="P154" s="38">
        <f t="shared" si="137"/>
        <v>3.4353517002986784</v>
      </c>
      <c r="Q154" s="34">
        <f t="shared" si="115"/>
        <v>3.8234878778866055E-2</v>
      </c>
      <c r="R154" s="155">
        <f t="shared" si="116"/>
        <v>0.8860359316666675</v>
      </c>
      <c r="S154" s="139" t="s">
        <v>192</v>
      </c>
      <c r="T154" s="158">
        <f t="shared" si="117"/>
        <v>3.6850659384895686E-2</v>
      </c>
    </row>
    <row r="155" spans="1:20" x14ac:dyDescent="0.2">
      <c r="A155" s="53" t="s">
        <v>119</v>
      </c>
      <c r="B155" s="53" t="s">
        <v>178</v>
      </c>
      <c r="C155" s="53">
        <f>LOOKUP(A155,'[2]Samples Info'!$A$4:$A$228,'[2]Samples Info'!$I$4:$I$228)</f>
        <v>0</v>
      </c>
      <c r="D155" s="148">
        <v>0.39572863333333302</v>
      </c>
      <c r="E155" s="139" t="s">
        <v>192</v>
      </c>
      <c r="F155" s="152">
        <v>3.7926320819495998E-2</v>
      </c>
      <c r="G155" s="36">
        <f t="shared" si="112"/>
        <v>3.2539289708551161E-2</v>
      </c>
      <c r="H155" s="40">
        <f t="shared" si="134"/>
        <v>0.38325770000000003</v>
      </c>
      <c r="I155" s="135">
        <f t="shared" si="135"/>
        <v>1.0555645071845322E-2</v>
      </c>
      <c r="J155" s="40">
        <f t="shared" si="113"/>
        <v>2.7541899541340776E-2</v>
      </c>
      <c r="K155" s="142">
        <f>D155*'Table 2'!N155</f>
        <v>95.370600633333254</v>
      </c>
      <c r="L155" s="130" t="s">
        <v>192</v>
      </c>
      <c r="M155" s="146">
        <f>F155*'Table 2'!N155</f>
        <v>9.1402433174985358</v>
      </c>
      <c r="N155" s="36">
        <f t="shared" si="114"/>
        <v>6.1458526638221156E-2</v>
      </c>
      <c r="O155" s="37">
        <f t="shared" si="136"/>
        <v>89.848635853333334</v>
      </c>
      <c r="P155" s="38">
        <f t="shared" si="137"/>
        <v>3.4353517002986784</v>
      </c>
      <c r="Q155" s="34">
        <f t="shared" si="115"/>
        <v>3.8234878778866055E-2</v>
      </c>
      <c r="R155" s="155">
        <f t="shared" si="116"/>
        <v>0.95370600633333258</v>
      </c>
      <c r="S155" s="139" t="s">
        <v>192</v>
      </c>
      <c r="T155" s="158">
        <f t="shared" si="117"/>
        <v>9.1402433174985365E-2</v>
      </c>
    </row>
    <row r="156" spans="1:20" ht="17" thickBot="1" x14ac:dyDescent="0.25">
      <c r="A156" s="54" t="s">
        <v>119</v>
      </c>
      <c r="B156" s="54" t="s">
        <v>178</v>
      </c>
      <c r="C156" s="54">
        <f>LOOKUP(A156,'[2]Samples Info'!$A$4:$A$228,'[2]Samples Info'!$I$4:$I$228)</f>
        <v>0</v>
      </c>
      <c r="D156" s="149">
        <v>0.39074789999999998</v>
      </c>
      <c r="E156" s="140" t="s">
        <v>192</v>
      </c>
      <c r="F156" s="153">
        <v>1.14226479994789E-2</v>
      </c>
      <c r="G156" s="47">
        <f t="shared" si="112"/>
        <v>1.9543508193051166E-2</v>
      </c>
      <c r="H156" s="40">
        <f t="shared" si="134"/>
        <v>0.38325770000000003</v>
      </c>
      <c r="I156" s="136">
        <f t="shared" si="135"/>
        <v>1.0555645071845322E-2</v>
      </c>
      <c r="J156" s="50">
        <f t="shared" si="113"/>
        <v>2.7541899541340776E-2</v>
      </c>
      <c r="K156" s="143">
        <f>D156*'Table 2'!N156</f>
        <v>90.653512800000001</v>
      </c>
      <c r="L156" s="132" t="s">
        <v>192</v>
      </c>
      <c r="M156" s="147">
        <f>F156*'Table 2'!N156</f>
        <v>2.6500543358791049</v>
      </c>
      <c r="N156" s="47">
        <f t="shared" si="114"/>
        <v>8.9581432040941392E-3</v>
      </c>
      <c r="O156" s="48">
        <f t="shared" si="136"/>
        <v>89.848635853333334</v>
      </c>
      <c r="P156" s="55">
        <f t="shared" si="137"/>
        <v>3.4353517002986784</v>
      </c>
      <c r="Q156" s="45">
        <f t="shared" si="115"/>
        <v>3.8234878778866055E-2</v>
      </c>
      <c r="R156" s="156">
        <f t="shared" si="116"/>
        <v>0.90653512800000002</v>
      </c>
      <c r="S156" s="140" t="s">
        <v>192</v>
      </c>
      <c r="T156" s="159">
        <f t="shared" si="117"/>
        <v>2.650054335879105E-2</v>
      </c>
    </row>
    <row r="157" spans="1:20" x14ac:dyDescent="0.2">
      <c r="A157" s="51" t="s">
        <v>127</v>
      </c>
      <c r="B157" s="51"/>
      <c r="C157" s="52">
        <f>LOOKUP(A157,'[2]Samples Info'!$A$4:$A$228,'[2]Samples Info'!$I$4:$I$228)</f>
        <v>0</v>
      </c>
      <c r="D157" s="148">
        <v>0.35760503333333299</v>
      </c>
      <c r="E157" s="138" t="s">
        <v>192</v>
      </c>
      <c r="F157" s="151">
        <v>0.39663402404904002</v>
      </c>
      <c r="G157" s="36">
        <f t="shared" si="112"/>
        <v>2.3917470459286312E-3</v>
      </c>
      <c r="H157" s="28">
        <f>AVERAGE($D$157:$D$161)</f>
        <v>0.35675177333333319</v>
      </c>
      <c r="I157" s="134">
        <f>_xlfn.STDEV.S($D$157:$D$161)</f>
        <v>1.6896057371140344E-3</v>
      </c>
      <c r="J157" s="28">
        <f t="shared" si="113"/>
        <v>4.736082238154261E-3</v>
      </c>
      <c r="K157" s="142">
        <f>D157*'Table 2'!N157</f>
        <v>106.2086948999999</v>
      </c>
      <c r="L157" s="129" t="s">
        <v>192</v>
      </c>
      <c r="M157" s="145">
        <f>F157*'Table 2'!N157</f>
        <v>117.80030514256488</v>
      </c>
      <c r="N157" s="25">
        <f t="shared" si="114"/>
        <v>3.9545606863403575E-2</v>
      </c>
      <c r="O157" s="26">
        <f>AVERAGE($K$157:$K$161)</f>
        <v>102.16838414666663</v>
      </c>
      <c r="P157" s="26">
        <f>_xlfn.STDEV.S($K$157:$K$161)</f>
        <v>3.8852893406717492</v>
      </c>
      <c r="Q157" s="23">
        <f t="shared" si="115"/>
        <v>3.802829391031836E-2</v>
      </c>
      <c r="R157" s="154">
        <f t="shared" si="116"/>
        <v>1.0620869489999989</v>
      </c>
      <c r="S157" s="138" t="s">
        <v>192</v>
      </c>
      <c r="T157" s="157">
        <f t="shared" si="117"/>
        <v>1.1780030514256488</v>
      </c>
    </row>
    <row r="158" spans="1:20" x14ac:dyDescent="0.2">
      <c r="A158" s="53" t="s">
        <v>127</v>
      </c>
      <c r="B158" s="53"/>
      <c r="C158" s="53">
        <f>LOOKUP(A158,'[2]Samples Info'!$A$4:$A$228,'[2]Samples Info'!$I$4:$I$228)</f>
        <v>0</v>
      </c>
      <c r="D158" s="148">
        <v>0.35721783333333301</v>
      </c>
      <c r="E158" s="139" t="s">
        <v>192</v>
      </c>
      <c r="F158" s="152">
        <v>0.67470520617031982</v>
      </c>
      <c r="G158" s="36">
        <f t="shared" si="112"/>
        <v>1.3063985517021042E-3</v>
      </c>
      <c r="H158" s="40">
        <f t="shared" ref="H158:H161" si="138">AVERAGE($D$157:$D$161)</f>
        <v>0.35675177333333319</v>
      </c>
      <c r="I158" s="135">
        <f t="shared" ref="I158:I161" si="139">_xlfn.STDEV.S($D$157:$D$161)</f>
        <v>1.6896057371140344E-3</v>
      </c>
      <c r="J158" s="40">
        <f t="shared" si="113"/>
        <v>4.736082238154261E-3</v>
      </c>
      <c r="K158" s="142">
        <f>D158*'Table 2'!N158</f>
        <v>96.448814999999911</v>
      </c>
      <c r="L158" s="130" t="s">
        <v>192</v>
      </c>
      <c r="M158" s="146">
        <f>F158*'Table 2'!N158</f>
        <v>182.17040566598635</v>
      </c>
      <c r="N158" s="36">
        <f t="shared" si="114"/>
        <v>-5.598179118166393E-2</v>
      </c>
      <c r="O158" s="37">
        <f t="shared" ref="O158:O161" si="140">AVERAGE($K$157:$K$161)</f>
        <v>102.16838414666663</v>
      </c>
      <c r="P158" s="38">
        <f t="shared" ref="P158:P161" si="141">_xlfn.STDEV.S($K$157:$K$161)</f>
        <v>3.8852893406717492</v>
      </c>
      <c r="Q158" s="34">
        <f t="shared" si="115"/>
        <v>3.802829391031836E-2</v>
      </c>
      <c r="R158" s="155">
        <f t="shared" si="116"/>
        <v>0.9644881499999991</v>
      </c>
      <c r="S158" s="139" t="s">
        <v>192</v>
      </c>
      <c r="T158" s="158">
        <f t="shared" si="117"/>
        <v>1.8217040566598635</v>
      </c>
    </row>
    <row r="159" spans="1:20" x14ac:dyDescent="0.2">
      <c r="A159" s="53" t="s">
        <v>127</v>
      </c>
      <c r="B159" s="53"/>
      <c r="C159" s="53">
        <f>LOOKUP(A159,'[2]Samples Info'!$A$4:$A$228,'[2]Samples Info'!$I$4:$I$228)</f>
        <v>0</v>
      </c>
      <c r="D159" s="148">
        <v>0.35757486666666699</v>
      </c>
      <c r="E159" s="139" t="s">
        <v>192</v>
      </c>
      <c r="F159" s="152">
        <v>0.49210516704596136</v>
      </c>
      <c r="G159" s="36">
        <f t="shared" si="112"/>
        <v>2.3071877839405714E-3</v>
      </c>
      <c r="H159" s="40">
        <f t="shared" si="138"/>
        <v>0.35675177333333319</v>
      </c>
      <c r="I159" s="135">
        <f t="shared" si="139"/>
        <v>1.6896057371140344E-3</v>
      </c>
      <c r="J159" s="40">
        <f t="shared" si="113"/>
        <v>4.736082238154261E-3</v>
      </c>
      <c r="K159" s="142">
        <f>D159*'Table 2'!N159</f>
        <v>100.12096266666676</v>
      </c>
      <c r="L159" s="130" t="s">
        <v>192</v>
      </c>
      <c r="M159" s="146">
        <f>F159*'Table 2'!N159</f>
        <v>137.78944677286918</v>
      </c>
      <c r="N159" s="36">
        <f t="shared" si="114"/>
        <v>-2.0039677607710006E-2</v>
      </c>
      <c r="O159" s="37">
        <f t="shared" si="140"/>
        <v>102.16838414666663</v>
      </c>
      <c r="P159" s="38">
        <f t="shared" si="141"/>
        <v>3.8852893406717492</v>
      </c>
      <c r="Q159" s="34">
        <f t="shared" si="115"/>
        <v>3.802829391031836E-2</v>
      </c>
      <c r="R159" s="155">
        <f t="shared" si="116"/>
        <v>1.0012096266666675</v>
      </c>
      <c r="S159" s="139" t="s">
        <v>192</v>
      </c>
      <c r="T159" s="158">
        <f t="shared" si="117"/>
        <v>1.3778944677286917</v>
      </c>
    </row>
    <row r="160" spans="1:20" x14ac:dyDescent="0.2">
      <c r="A160" s="53" t="s">
        <v>127</v>
      </c>
      <c r="B160" s="53"/>
      <c r="C160" s="53">
        <f>LOOKUP(A160,'[2]Samples Info'!$A$4:$A$228,'[2]Samples Info'!$I$4:$I$228)</f>
        <v>0</v>
      </c>
      <c r="D160" s="148">
        <v>0.35761723333333301</v>
      </c>
      <c r="E160" s="139" t="s">
        <v>192</v>
      </c>
      <c r="F160" s="152">
        <v>0.51264477763197147</v>
      </c>
      <c r="G160" s="36">
        <f t="shared" si="112"/>
        <v>2.425944493319085E-3</v>
      </c>
      <c r="H160" s="40">
        <f t="shared" si="138"/>
        <v>0.35675177333333319</v>
      </c>
      <c r="I160" s="135">
        <f t="shared" si="139"/>
        <v>1.6896057371140344E-3</v>
      </c>
      <c r="J160" s="40">
        <f t="shared" si="113"/>
        <v>4.736082238154261E-3</v>
      </c>
      <c r="K160" s="142">
        <f>D160*'Table 2'!N160</f>
        <v>103.70899766666658</v>
      </c>
      <c r="L160" s="130" t="s">
        <v>192</v>
      </c>
      <c r="M160" s="146">
        <f>F160*'Table 2'!N160</f>
        <v>148.66698551327173</v>
      </c>
      <c r="N160" s="36">
        <f t="shared" si="114"/>
        <v>1.5079161062079061E-2</v>
      </c>
      <c r="O160" s="37">
        <f t="shared" si="140"/>
        <v>102.16838414666663</v>
      </c>
      <c r="P160" s="38">
        <f t="shared" si="141"/>
        <v>3.8852893406717492</v>
      </c>
      <c r="Q160" s="34">
        <f t="shared" si="115"/>
        <v>3.802829391031836E-2</v>
      </c>
      <c r="R160" s="155">
        <f t="shared" si="116"/>
        <v>1.0370899766666657</v>
      </c>
      <c r="S160" s="139" t="s">
        <v>192</v>
      </c>
      <c r="T160" s="158">
        <f t="shared" si="117"/>
        <v>1.4866698551327173</v>
      </c>
    </row>
    <row r="161" spans="1:20" ht="17" thickBot="1" x14ac:dyDescent="0.25">
      <c r="A161" s="54" t="s">
        <v>127</v>
      </c>
      <c r="B161" s="54"/>
      <c r="C161" s="54">
        <f>LOOKUP(A161,'[2]Samples Info'!$A$4:$A$228,'[2]Samples Info'!$I$4:$I$228)</f>
        <v>0</v>
      </c>
      <c r="D161" s="149">
        <v>0.3537439</v>
      </c>
      <c r="E161" s="140" t="s">
        <v>192</v>
      </c>
      <c r="F161" s="153">
        <v>0.50138152728237084</v>
      </c>
      <c r="G161" s="47">
        <f t="shared" si="112"/>
        <v>-8.4312778748902358E-3</v>
      </c>
      <c r="H161" s="40">
        <f t="shared" si="138"/>
        <v>0.35675177333333319</v>
      </c>
      <c r="I161" s="136">
        <f t="shared" si="139"/>
        <v>1.6896057371140344E-3</v>
      </c>
      <c r="J161" s="50">
        <f t="shared" si="113"/>
        <v>4.736082238154261E-3</v>
      </c>
      <c r="K161" s="143">
        <f>D161*'Table 2'!N161</f>
        <v>104.3544505</v>
      </c>
      <c r="L161" s="132" t="s">
        <v>192</v>
      </c>
      <c r="M161" s="147">
        <f>F161*'Table 2'!N161</f>
        <v>147.90755054829941</v>
      </c>
      <c r="N161" s="47">
        <f t="shared" si="114"/>
        <v>2.1396700863891432E-2</v>
      </c>
      <c r="O161" s="48">
        <f t="shared" si="140"/>
        <v>102.16838414666663</v>
      </c>
      <c r="P161" s="55">
        <f t="shared" si="141"/>
        <v>3.8852893406717492</v>
      </c>
      <c r="Q161" s="45">
        <f t="shared" si="115"/>
        <v>3.802829391031836E-2</v>
      </c>
      <c r="R161" s="156">
        <f t="shared" si="116"/>
        <v>1.0435445050000001</v>
      </c>
      <c r="S161" s="140" t="s">
        <v>192</v>
      </c>
      <c r="T161" s="159">
        <f t="shared" si="117"/>
        <v>1.479075505482994</v>
      </c>
    </row>
    <row r="162" spans="1:20" x14ac:dyDescent="0.2">
      <c r="A162" s="51" t="s">
        <v>131</v>
      </c>
      <c r="B162" s="51"/>
      <c r="C162" s="52">
        <f>LOOKUP(A162,'[2]Samples Info'!$A$4:$A$228,'[2]Samples Info'!$I$4:$I$228)</f>
        <v>0</v>
      </c>
      <c r="D162" s="148">
        <v>0.45295486666666701</v>
      </c>
      <c r="E162" s="139" t="s">
        <v>192</v>
      </c>
      <c r="F162" s="152">
        <v>1.5617372309173301E-2</v>
      </c>
      <c r="G162" s="36">
        <f t="shared" si="112"/>
        <v>-1.7303155285832024E-3</v>
      </c>
      <c r="H162" s="28">
        <f>AVERAGE($D$162:$D$166)</f>
        <v>0.45373998000000004</v>
      </c>
      <c r="I162" s="134">
        <f>_xlfn.STDEV.S($D$162:$D$166)</f>
        <v>1.6012553656248121E-2</v>
      </c>
      <c r="J162" s="28">
        <f t="shared" si="113"/>
        <v>3.5290153748955777E-2</v>
      </c>
      <c r="K162" s="142">
        <f>D162*'Table 2'!N162</f>
        <v>72.019823800000054</v>
      </c>
      <c r="L162" s="129" t="s">
        <v>192</v>
      </c>
      <c r="M162" s="145">
        <f>F162*'Table 2'!N162</f>
        <v>2.4831621971585549</v>
      </c>
      <c r="N162" s="25">
        <f t="shared" si="114"/>
        <v>-2.4222999351765959E-2</v>
      </c>
      <c r="O162" s="26">
        <f>AVERAGE($K$162:$K$166)</f>
        <v>73.807666866666679</v>
      </c>
      <c r="P162" s="26">
        <f>_xlfn.STDEV.S($K$162:$K$166)</f>
        <v>3.9695383213483666</v>
      </c>
      <c r="Q162" s="23">
        <f t="shared" si="115"/>
        <v>5.3782194856793475E-2</v>
      </c>
      <c r="R162" s="154">
        <f t="shared" si="116"/>
        <v>0.72019823800000049</v>
      </c>
      <c r="S162" s="138" t="s">
        <v>192</v>
      </c>
      <c r="T162" s="157">
        <f t="shared" si="117"/>
        <v>2.483162197158555E-2</v>
      </c>
    </row>
    <row r="163" spans="1:20" x14ac:dyDescent="0.2">
      <c r="A163" s="53" t="s">
        <v>131</v>
      </c>
      <c r="B163" s="53"/>
      <c r="C163" s="53">
        <f>LOOKUP(A163,'[2]Samples Info'!$A$4:$A$228,'[2]Samples Info'!$I$4:$I$228)</f>
        <v>0</v>
      </c>
      <c r="D163" s="148">
        <v>0.43417233333333299</v>
      </c>
      <c r="E163" s="139" t="s">
        <v>192</v>
      </c>
      <c r="F163" s="152">
        <v>5.5603677823173901E-2</v>
      </c>
      <c r="G163" s="36">
        <f t="shared" si="112"/>
        <v>-4.3125242493877322E-2</v>
      </c>
      <c r="H163" s="40">
        <f t="shared" ref="H163:H166" si="142">AVERAGE($D$162:$D$166)</f>
        <v>0.45373998000000004</v>
      </c>
      <c r="I163" s="135">
        <f t="shared" ref="I163:I166" si="143">_xlfn.STDEV.S($D$162:$D$166)</f>
        <v>1.6012553656248121E-2</v>
      </c>
      <c r="J163" s="40">
        <f t="shared" si="113"/>
        <v>3.5290153748955777E-2</v>
      </c>
      <c r="K163" s="142">
        <f>D163*'Table 2'!N163</f>
        <v>70.770090333333272</v>
      </c>
      <c r="L163" s="130" t="s">
        <v>192</v>
      </c>
      <c r="M163" s="146">
        <f>F163*'Table 2'!N163</f>
        <v>9.0633994851773458</v>
      </c>
      <c r="N163" s="36">
        <f t="shared" si="114"/>
        <v>-4.1155298118565109E-2</v>
      </c>
      <c r="O163" s="37">
        <f t="shared" ref="O163:O166" si="144">AVERAGE($K$162:$K$166)</f>
        <v>73.807666866666679</v>
      </c>
      <c r="P163" s="38">
        <f t="shared" ref="P163:P166" si="145">_xlfn.STDEV.S($K$162:$K$166)</f>
        <v>3.9695383213483666</v>
      </c>
      <c r="Q163" s="34">
        <f t="shared" si="115"/>
        <v>5.3782194856793475E-2</v>
      </c>
      <c r="R163" s="155">
        <f t="shared" si="116"/>
        <v>0.70770090333333269</v>
      </c>
      <c r="S163" s="139" t="s">
        <v>192</v>
      </c>
      <c r="T163" s="158">
        <f t="shared" si="117"/>
        <v>9.0633994851773453E-2</v>
      </c>
    </row>
    <row r="164" spans="1:20" x14ac:dyDescent="0.2">
      <c r="A164" s="53" t="s">
        <v>131</v>
      </c>
      <c r="B164" s="53"/>
      <c r="C164" s="53">
        <f>LOOKUP(A164,'[2]Samples Info'!$A$4:$A$228,'[2]Samples Info'!$I$4:$I$228)</f>
        <v>0</v>
      </c>
      <c r="D164" s="148">
        <v>0.46414129999999998</v>
      </c>
      <c r="E164" s="139" t="s">
        <v>192</v>
      </c>
      <c r="F164" s="152">
        <v>3.2543523785386198E-2</v>
      </c>
      <c r="G164" s="36">
        <f t="shared" si="112"/>
        <v>2.292352549581356E-2</v>
      </c>
      <c r="H164" s="40">
        <f t="shared" si="142"/>
        <v>0.45373998000000004</v>
      </c>
      <c r="I164" s="135">
        <f t="shared" si="143"/>
        <v>1.6012553656248121E-2</v>
      </c>
      <c r="J164" s="40">
        <f t="shared" si="113"/>
        <v>3.5290153748955777E-2</v>
      </c>
      <c r="K164" s="142">
        <f>D164*'Table 2'!N164</f>
        <v>75.190890600000003</v>
      </c>
      <c r="L164" s="130" t="s">
        <v>192</v>
      </c>
      <c r="M164" s="146">
        <f>F164*'Table 2'!N164</f>
        <v>5.2720508532325638</v>
      </c>
      <c r="N164" s="36">
        <f t="shared" si="114"/>
        <v>1.8740922075644435E-2</v>
      </c>
      <c r="O164" s="37">
        <f t="shared" si="144"/>
        <v>73.807666866666679</v>
      </c>
      <c r="P164" s="38">
        <f t="shared" si="145"/>
        <v>3.9695383213483666</v>
      </c>
      <c r="Q164" s="34">
        <f t="shared" si="115"/>
        <v>5.3782194856793475E-2</v>
      </c>
      <c r="R164" s="155">
        <f t="shared" si="116"/>
        <v>0.75190890600000004</v>
      </c>
      <c r="S164" s="139" t="s">
        <v>192</v>
      </c>
      <c r="T164" s="158">
        <f t="shared" si="117"/>
        <v>5.2720508532325641E-2</v>
      </c>
    </row>
    <row r="165" spans="1:20" x14ac:dyDescent="0.2">
      <c r="A165" s="53" t="s">
        <v>131</v>
      </c>
      <c r="B165" s="53"/>
      <c r="C165" s="53">
        <f>LOOKUP(A165,'[2]Samples Info'!$A$4:$A$228,'[2]Samples Info'!$I$4:$I$228)</f>
        <v>0</v>
      </c>
      <c r="D165" s="148">
        <v>0.47427839999999999</v>
      </c>
      <c r="E165" s="139" t="s">
        <v>192</v>
      </c>
      <c r="F165" s="152">
        <v>2.1737478175032202E-2</v>
      </c>
      <c r="G165" s="36">
        <f t="shared" si="112"/>
        <v>4.5264735102249411E-2</v>
      </c>
      <c r="H165" s="40">
        <f t="shared" si="142"/>
        <v>0.45373998000000004</v>
      </c>
      <c r="I165" s="135">
        <f t="shared" si="143"/>
        <v>1.6012553656248121E-2</v>
      </c>
      <c r="J165" s="40">
        <f t="shared" si="113"/>
        <v>3.5290153748955777E-2</v>
      </c>
      <c r="K165" s="142">
        <f>D165*'Table 2'!N165</f>
        <v>80.153049600000003</v>
      </c>
      <c r="L165" s="130" t="s">
        <v>192</v>
      </c>
      <c r="M165" s="146">
        <f>F165*'Table 2'!N165</f>
        <v>3.6736338115804421</v>
      </c>
      <c r="N165" s="36">
        <f t="shared" si="114"/>
        <v>8.5971864478472645E-2</v>
      </c>
      <c r="O165" s="37">
        <f t="shared" si="144"/>
        <v>73.807666866666679</v>
      </c>
      <c r="P165" s="38">
        <f t="shared" si="145"/>
        <v>3.9695383213483666</v>
      </c>
      <c r="Q165" s="34">
        <f t="shared" si="115"/>
        <v>5.3782194856793475E-2</v>
      </c>
      <c r="R165" s="155">
        <f t="shared" si="116"/>
        <v>0.80153049600000004</v>
      </c>
      <c r="S165" s="139" t="s">
        <v>192</v>
      </c>
      <c r="T165" s="158">
        <f t="shared" si="117"/>
        <v>3.6736338115804422E-2</v>
      </c>
    </row>
    <row r="166" spans="1:20" ht="17" thickBot="1" x14ac:dyDescent="0.25">
      <c r="A166" s="54" t="s">
        <v>131</v>
      </c>
      <c r="B166" s="54"/>
      <c r="C166" s="54">
        <f>LOOKUP(A166,'[2]Samples Info'!$A$4:$A$228,'[2]Samples Info'!$I$4:$I$228)</f>
        <v>0</v>
      </c>
      <c r="D166" s="149">
        <v>0.44315300000000002</v>
      </c>
      <c r="E166" s="140" t="s">
        <v>192</v>
      </c>
      <c r="F166" s="153">
        <v>1.3669990395388E-2</v>
      </c>
      <c r="G166" s="47">
        <f t="shared" si="112"/>
        <v>-2.333270257560293E-2</v>
      </c>
      <c r="H166" s="40">
        <f t="shared" si="142"/>
        <v>0.45373998000000004</v>
      </c>
      <c r="I166" s="136">
        <f t="shared" si="143"/>
        <v>1.6012553656248121E-2</v>
      </c>
      <c r="J166" s="50">
        <f t="shared" si="113"/>
        <v>3.5290153748955777E-2</v>
      </c>
      <c r="K166" s="143">
        <f>D166*'Table 2'!N166</f>
        <v>70.904480000000007</v>
      </c>
      <c r="L166" s="132" t="s">
        <v>192</v>
      </c>
      <c r="M166" s="147">
        <f>F166*'Table 2'!N166</f>
        <v>2.1871984632620798</v>
      </c>
      <c r="N166" s="47">
        <f t="shared" si="114"/>
        <v>-3.933448908378679E-2</v>
      </c>
      <c r="O166" s="48">
        <f t="shared" si="144"/>
        <v>73.807666866666679</v>
      </c>
      <c r="P166" s="55">
        <f t="shared" si="145"/>
        <v>3.9695383213483666</v>
      </c>
      <c r="Q166" s="45">
        <f t="shared" si="115"/>
        <v>5.3782194856793475E-2</v>
      </c>
      <c r="R166" s="156">
        <f t="shared" si="116"/>
        <v>0.70904480000000003</v>
      </c>
      <c r="S166" s="140" t="s">
        <v>192</v>
      </c>
      <c r="T166" s="159">
        <f t="shared" si="117"/>
        <v>2.1871984632620797E-2</v>
      </c>
    </row>
    <row r="167" spans="1:20" x14ac:dyDescent="0.2">
      <c r="A167" s="51" t="s">
        <v>136</v>
      </c>
      <c r="B167" s="51" t="s">
        <v>177</v>
      </c>
      <c r="C167" s="52">
        <f>LOOKUP(A167,'[2]Samples Info'!$A$4:$A$228,'[2]Samples Info'!$I$4:$I$228)</f>
        <v>0</v>
      </c>
      <c r="D167" s="148">
        <v>0.4518761</v>
      </c>
      <c r="E167" s="138" t="s">
        <v>192</v>
      </c>
      <c r="F167" s="151">
        <v>1.80752049620467E-2</v>
      </c>
      <c r="G167" s="36">
        <f t="shared" si="112"/>
        <v>-2.4905771870519976E-2</v>
      </c>
      <c r="H167" s="28">
        <f>AVERAGE($D$167:$D$171)</f>
        <v>0.46341788</v>
      </c>
      <c r="I167" s="134">
        <f>_xlfn.STDEV.S($D$167:$D$171)</f>
        <v>2.0147368726938446E-2</v>
      </c>
      <c r="J167" s="28">
        <f t="shared" si="113"/>
        <v>4.3475596424847579E-2</v>
      </c>
      <c r="K167" s="142">
        <f>D167*'Table 2'!N167</f>
        <v>72.7520521</v>
      </c>
      <c r="L167" s="129" t="s">
        <v>192</v>
      </c>
      <c r="M167" s="145">
        <f>F167*'Table 2'!N167</f>
        <v>2.9101079988895187</v>
      </c>
      <c r="N167" s="25">
        <f t="shared" si="114"/>
        <v>-2.7490310363674376E-2</v>
      </c>
      <c r="O167" s="26">
        <f>AVERAGE($K$167:$K$171)</f>
        <v>74.808562706666663</v>
      </c>
      <c r="P167" s="26">
        <f>_xlfn.STDEV.S($K$167:$K$171)</f>
        <v>3.7707930958467095</v>
      </c>
      <c r="Q167" s="23">
        <f t="shared" si="115"/>
        <v>5.0405902204436692E-2</v>
      </c>
      <c r="R167" s="154">
        <f t="shared" si="116"/>
        <v>0.72752052099999998</v>
      </c>
      <c r="S167" s="138" t="s">
        <v>192</v>
      </c>
      <c r="T167" s="157">
        <f t="shared" si="117"/>
        <v>2.9101079988895186E-2</v>
      </c>
    </row>
    <row r="168" spans="1:20" x14ac:dyDescent="0.2">
      <c r="A168" s="53" t="s">
        <v>136</v>
      </c>
      <c r="B168" s="53" t="s">
        <v>177</v>
      </c>
      <c r="C168" s="53">
        <f>LOOKUP(A168,'[2]Samples Info'!$A$4:$A$228,'[2]Samples Info'!$I$4:$I$228)</f>
        <v>0</v>
      </c>
      <c r="D168" s="148">
        <v>0.4424556</v>
      </c>
      <c r="E168" s="139" t="s">
        <v>192</v>
      </c>
      <c r="F168" s="152">
        <v>3.6350066079169699E-2</v>
      </c>
      <c r="G168" s="36">
        <f t="shared" si="112"/>
        <v>-4.5234076855213266E-2</v>
      </c>
      <c r="H168" s="40">
        <f t="shared" ref="H168:H171" si="146">AVERAGE($D$167:$D$171)</f>
        <v>0.46341788</v>
      </c>
      <c r="I168" s="135">
        <f t="shared" ref="I168:I171" si="147">_xlfn.STDEV.S($D$167:$D$171)</f>
        <v>2.0147368726938446E-2</v>
      </c>
      <c r="J168" s="40">
        <f t="shared" si="113"/>
        <v>4.3475596424847579E-2</v>
      </c>
      <c r="K168" s="142">
        <f>D168*'Table 2'!N168</f>
        <v>71.235351600000001</v>
      </c>
      <c r="L168" s="130" t="s">
        <v>192</v>
      </c>
      <c r="M168" s="146">
        <f>F168*'Table 2'!N168</f>
        <v>5.8523606387463216</v>
      </c>
      <c r="N168" s="36">
        <f t="shared" si="114"/>
        <v>-4.7764734107747141E-2</v>
      </c>
      <c r="O168" s="37">
        <f t="shared" ref="O168:O171" si="148">AVERAGE($K$167:$K$171)</f>
        <v>74.808562706666663</v>
      </c>
      <c r="P168" s="38">
        <f t="shared" ref="P168:P171" si="149">_xlfn.STDEV.S($K$167:$K$171)</f>
        <v>3.7707930958467095</v>
      </c>
      <c r="Q168" s="34">
        <f t="shared" si="115"/>
        <v>5.0405902204436692E-2</v>
      </c>
      <c r="R168" s="155">
        <f t="shared" si="116"/>
        <v>0.71235351599999996</v>
      </c>
      <c r="S168" s="139" t="s">
        <v>192</v>
      </c>
      <c r="T168" s="158">
        <f t="shared" si="117"/>
        <v>5.8523606387463213E-2</v>
      </c>
    </row>
    <row r="169" spans="1:20" x14ac:dyDescent="0.2">
      <c r="A169" s="53" t="s">
        <v>136</v>
      </c>
      <c r="B169" s="53" t="s">
        <v>177</v>
      </c>
      <c r="C169" s="53">
        <f>LOOKUP(A169,'[2]Samples Info'!$A$4:$A$228,'[2]Samples Info'!$I$4:$I$228)</f>
        <v>0</v>
      </c>
      <c r="D169" s="148">
        <v>0.4884636</v>
      </c>
      <c r="E169" s="139" t="s">
        <v>192</v>
      </c>
      <c r="F169" s="152">
        <v>5.8342658268800203E-2</v>
      </c>
      <c r="G169" s="36">
        <f t="shared" si="112"/>
        <v>5.4045648821318661E-2</v>
      </c>
      <c r="H169" s="40">
        <f t="shared" si="146"/>
        <v>0.46341788</v>
      </c>
      <c r="I169" s="135">
        <f t="shared" si="147"/>
        <v>2.0147368726938446E-2</v>
      </c>
      <c r="J169" s="40">
        <f t="shared" si="113"/>
        <v>4.3475596424847579E-2</v>
      </c>
      <c r="K169" s="142">
        <f>D169*'Table 2'!N169</f>
        <v>80.596493999999993</v>
      </c>
      <c r="L169" s="130" t="s">
        <v>192</v>
      </c>
      <c r="M169" s="146">
        <f>F169*'Table 2'!N169</f>
        <v>9.6265386143520342</v>
      </c>
      <c r="N169" s="36">
        <f t="shared" si="114"/>
        <v>7.7369903710468299E-2</v>
      </c>
      <c r="O169" s="37">
        <f t="shared" si="148"/>
        <v>74.808562706666663</v>
      </c>
      <c r="P169" s="38">
        <f t="shared" si="149"/>
        <v>3.7707930958467095</v>
      </c>
      <c r="Q169" s="34">
        <f t="shared" si="115"/>
        <v>5.0405902204436692E-2</v>
      </c>
      <c r="R169" s="155">
        <f t="shared" si="116"/>
        <v>0.80596493999999996</v>
      </c>
      <c r="S169" s="139" t="s">
        <v>192</v>
      </c>
      <c r="T169" s="158">
        <f t="shared" si="117"/>
        <v>9.6265386143520343E-2</v>
      </c>
    </row>
    <row r="170" spans="1:20" x14ac:dyDescent="0.2">
      <c r="A170" s="53" t="s">
        <v>136</v>
      </c>
      <c r="B170" s="53" t="s">
        <v>177</v>
      </c>
      <c r="C170" s="53">
        <f>LOOKUP(A170,'[2]Samples Info'!$A$4:$A$228,'[2]Samples Info'!$I$4:$I$228)</f>
        <v>0</v>
      </c>
      <c r="D170" s="148">
        <v>0.45307696666666702</v>
      </c>
      <c r="E170" s="139" t="s">
        <v>192</v>
      </c>
      <c r="F170" s="152">
        <v>2.8682541912866299E-2</v>
      </c>
      <c r="G170" s="36">
        <f t="shared" si="112"/>
        <v>-2.2314446161060895E-2</v>
      </c>
      <c r="H170" s="40">
        <f t="shared" si="146"/>
        <v>0.46341788</v>
      </c>
      <c r="I170" s="135">
        <f t="shared" si="147"/>
        <v>2.0147368726938446E-2</v>
      </c>
      <c r="J170" s="40">
        <f t="shared" si="113"/>
        <v>4.3475596424847579E-2</v>
      </c>
      <c r="K170" s="142">
        <f>D170*'Table 2'!N170</f>
        <v>72.945391633333386</v>
      </c>
      <c r="L170" s="130" t="s">
        <v>192</v>
      </c>
      <c r="M170" s="146">
        <f>F170*'Table 2'!N170</f>
        <v>4.6178892479714744</v>
      </c>
      <c r="N170" s="36">
        <f t="shared" si="114"/>
        <v>-2.4905853099183226E-2</v>
      </c>
      <c r="O170" s="37">
        <f t="shared" si="148"/>
        <v>74.808562706666663</v>
      </c>
      <c r="P170" s="38">
        <f t="shared" si="149"/>
        <v>3.7707930958467095</v>
      </c>
      <c r="Q170" s="34">
        <f t="shared" si="115"/>
        <v>5.0405902204436692E-2</v>
      </c>
      <c r="R170" s="155">
        <f t="shared" si="116"/>
        <v>0.7294539163333339</v>
      </c>
      <c r="S170" s="139" t="s">
        <v>192</v>
      </c>
      <c r="T170" s="158">
        <f t="shared" si="117"/>
        <v>4.6178892479714746E-2</v>
      </c>
    </row>
    <row r="171" spans="1:20" ht="17" thickBot="1" x14ac:dyDescent="0.25">
      <c r="A171" s="54" t="s">
        <v>136</v>
      </c>
      <c r="B171" s="54" t="s">
        <v>177</v>
      </c>
      <c r="C171" s="54">
        <f>LOOKUP(A171,'[2]Samples Info'!$A$4:$A$228,'[2]Samples Info'!$I$4:$I$228)</f>
        <v>0</v>
      </c>
      <c r="D171" s="149">
        <v>0.48121713333333299</v>
      </c>
      <c r="E171" s="140" t="s">
        <v>192</v>
      </c>
      <c r="F171" s="153">
        <v>4.70754864011338E-2</v>
      </c>
      <c r="G171" s="47">
        <f t="shared" si="112"/>
        <v>3.8408646065475477E-2</v>
      </c>
      <c r="H171" s="40">
        <f t="shared" si="146"/>
        <v>0.46341788</v>
      </c>
      <c r="I171" s="136">
        <f t="shared" si="147"/>
        <v>2.0147368726938446E-2</v>
      </c>
      <c r="J171" s="50">
        <f t="shared" si="113"/>
        <v>4.3475596424847579E-2</v>
      </c>
      <c r="K171" s="143">
        <f>D171*'Table 2'!N171</f>
        <v>76.513524199999949</v>
      </c>
      <c r="L171" s="132" t="s">
        <v>192</v>
      </c>
      <c r="M171" s="147">
        <f>F171*'Table 2'!N171</f>
        <v>7.4850023377802737</v>
      </c>
      <c r="N171" s="47">
        <f t="shared" si="114"/>
        <v>2.2790993860136631E-2</v>
      </c>
      <c r="O171" s="48">
        <f t="shared" si="148"/>
        <v>74.808562706666663</v>
      </c>
      <c r="P171" s="55">
        <f t="shared" si="149"/>
        <v>3.7707930958467095</v>
      </c>
      <c r="Q171" s="45">
        <f t="shared" si="115"/>
        <v>5.0405902204436692E-2</v>
      </c>
      <c r="R171" s="156">
        <f t="shared" si="116"/>
        <v>0.76513524199999949</v>
      </c>
      <c r="S171" s="140" t="s">
        <v>192</v>
      </c>
      <c r="T171" s="159">
        <f t="shared" si="117"/>
        <v>7.4850023377802735E-2</v>
      </c>
    </row>
    <row r="172" spans="1:20" x14ac:dyDescent="0.2">
      <c r="A172" s="51" t="s">
        <v>136</v>
      </c>
      <c r="B172" s="51" t="s">
        <v>178</v>
      </c>
      <c r="C172" s="52">
        <f>LOOKUP(A172,'[2]Samples Info'!$A$4:$A$228,'[2]Samples Info'!$I$4:$I$228)</f>
        <v>0</v>
      </c>
      <c r="D172" s="148">
        <v>0.465237766666667</v>
      </c>
      <c r="E172" s="139" t="s">
        <v>192</v>
      </c>
      <c r="F172" s="152">
        <v>1.78265902609932E-3</v>
      </c>
      <c r="G172" s="36">
        <f t="shared" si="112"/>
        <v>-1.0557871462788405E-2</v>
      </c>
      <c r="H172" s="28">
        <f>AVERAGE($D$172:$D$176)</f>
        <v>0.47020210000000018</v>
      </c>
      <c r="I172" s="134">
        <f>_xlfn.STDEV.S($D$172:$D$176)</f>
        <v>1.2689929457535292E-2</v>
      </c>
      <c r="J172" s="28">
        <f t="shared" si="113"/>
        <v>2.698824496431489E-2</v>
      </c>
      <c r="K172" s="142">
        <f>D172*'Table 2'!N172</f>
        <v>74.438042666666718</v>
      </c>
      <c r="L172" s="129" t="s">
        <v>192</v>
      </c>
      <c r="M172" s="145">
        <f>F172*'Table 2'!N172</f>
        <v>0.28522544417589119</v>
      </c>
      <c r="N172" s="25">
        <f t="shared" si="114"/>
        <v>-4.315750807553002E-3</v>
      </c>
      <c r="O172" s="26">
        <f>AVERAGE($K$172:$K$176)</f>
        <v>74.760691180000023</v>
      </c>
      <c r="P172" s="26">
        <f>_xlfn.STDEV.S($K$172:$K$176)</f>
        <v>2.6007135204268175</v>
      </c>
      <c r="Q172" s="23">
        <f t="shared" si="115"/>
        <v>3.4787178654690665E-2</v>
      </c>
      <c r="R172" s="154">
        <f t="shared" si="116"/>
        <v>0.74438042666666715</v>
      </c>
      <c r="S172" s="138" t="s">
        <v>192</v>
      </c>
      <c r="T172" s="157">
        <f t="shared" si="117"/>
        <v>2.8522544417589118E-3</v>
      </c>
    </row>
    <row r="173" spans="1:20" x14ac:dyDescent="0.2">
      <c r="A173" s="53" t="s">
        <v>136</v>
      </c>
      <c r="B173" s="53" t="s">
        <v>178</v>
      </c>
      <c r="C173" s="53">
        <f>LOOKUP(A173,'[2]Samples Info'!$A$4:$A$228,'[2]Samples Info'!$I$4:$I$228)</f>
        <v>0</v>
      </c>
      <c r="D173" s="148">
        <v>0.471040033333333</v>
      </c>
      <c r="E173" s="139" t="s">
        <v>192</v>
      </c>
      <c r="F173" s="152">
        <v>1.9728401621604701E-2</v>
      </c>
      <c r="G173" s="36">
        <f t="shared" si="112"/>
        <v>1.782070589078225E-3</v>
      </c>
      <c r="H173" s="40">
        <f t="shared" ref="H173:H176" si="150">AVERAGE($D$172:$D$176)</f>
        <v>0.47020210000000018</v>
      </c>
      <c r="I173" s="135">
        <f t="shared" ref="I173:I176" si="151">_xlfn.STDEV.S($D$172:$D$176)</f>
        <v>1.2689929457535292E-2</v>
      </c>
      <c r="J173" s="40">
        <f t="shared" si="113"/>
        <v>2.698824496431489E-2</v>
      </c>
      <c r="K173" s="142">
        <f>D173*'Table 2'!N173</f>
        <v>77.721605499999939</v>
      </c>
      <c r="L173" s="130" t="s">
        <v>192</v>
      </c>
      <c r="M173" s="146">
        <f>F173*'Table 2'!N173</f>
        <v>3.2551862675647758</v>
      </c>
      <c r="N173" s="36">
        <f t="shared" si="114"/>
        <v>3.9605229342663154E-2</v>
      </c>
      <c r="O173" s="37">
        <f t="shared" ref="O173:O176" si="152">AVERAGE($K$172:$K$176)</f>
        <v>74.760691180000023</v>
      </c>
      <c r="P173" s="38">
        <f t="shared" ref="P173:P176" si="153">_xlfn.STDEV.S($K$172:$K$176)</f>
        <v>2.6007135204268175</v>
      </c>
      <c r="Q173" s="34">
        <f t="shared" si="115"/>
        <v>3.4787178654690665E-2</v>
      </c>
      <c r="R173" s="155">
        <f t="shared" si="116"/>
        <v>0.77721605499999935</v>
      </c>
      <c r="S173" s="139" t="s">
        <v>192</v>
      </c>
      <c r="T173" s="158">
        <f t="shared" si="117"/>
        <v>3.2551862675647761E-2</v>
      </c>
    </row>
    <row r="174" spans="1:20" x14ac:dyDescent="0.2">
      <c r="A174" s="53" t="s">
        <v>136</v>
      </c>
      <c r="B174" s="53" t="s">
        <v>178</v>
      </c>
      <c r="C174" s="53">
        <f>LOOKUP(A174,'[2]Samples Info'!$A$4:$A$228,'[2]Samples Info'!$I$4:$I$228)</f>
        <v>0</v>
      </c>
      <c r="D174" s="148">
        <v>0.488468866666667</v>
      </c>
      <c r="E174" s="139" t="s">
        <v>192</v>
      </c>
      <c r="F174" s="152">
        <v>4.0037765916735898E-2</v>
      </c>
      <c r="G174" s="36">
        <f t="shared" si="112"/>
        <v>3.8848756027816157E-2</v>
      </c>
      <c r="H174" s="40">
        <f t="shared" si="150"/>
        <v>0.47020210000000018</v>
      </c>
      <c r="I174" s="135">
        <f t="shared" si="151"/>
        <v>1.2689929457535292E-2</v>
      </c>
      <c r="J174" s="40">
        <f t="shared" si="113"/>
        <v>2.698824496431489E-2</v>
      </c>
      <c r="K174" s="142">
        <f>D174*'Table 2'!N174</f>
        <v>76.201143200000047</v>
      </c>
      <c r="L174" s="130" t="s">
        <v>192</v>
      </c>
      <c r="M174" s="146">
        <f>F174*'Table 2'!N174</f>
        <v>6.2458914830108005</v>
      </c>
      <c r="N174" s="36">
        <f t="shared" si="114"/>
        <v>1.9267505386378413E-2</v>
      </c>
      <c r="O174" s="37">
        <f t="shared" si="152"/>
        <v>74.760691180000023</v>
      </c>
      <c r="P174" s="38">
        <f t="shared" si="153"/>
        <v>2.6007135204268175</v>
      </c>
      <c r="Q174" s="34">
        <f t="shared" si="115"/>
        <v>3.4787178654690665E-2</v>
      </c>
      <c r="R174" s="155">
        <f t="shared" si="116"/>
        <v>0.76201143200000043</v>
      </c>
      <c r="S174" s="139" t="s">
        <v>192</v>
      </c>
      <c r="T174" s="158">
        <f t="shared" si="117"/>
        <v>6.2458914830108007E-2</v>
      </c>
    </row>
    <row r="175" spans="1:20" x14ac:dyDescent="0.2">
      <c r="A175" s="53" t="s">
        <v>136</v>
      </c>
      <c r="B175" s="53" t="s">
        <v>178</v>
      </c>
      <c r="C175" s="53">
        <f>LOOKUP(A175,'[2]Samples Info'!$A$4:$A$228,'[2]Samples Info'!$I$4:$I$228)</f>
        <v>0</v>
      </c>
      <c r="D175" s="148">
        <v>0.453510566666667</v>
      </c>
      <c r="E175" s="139" t="s">
        <v>192</v>
      </c>
      <c r="F175" s="152">
        <v>2.4533205863550199E-2</v>
      </c>
      <c r="G175" s="36">
        <f t="shared" si="112"/>
        <v>-3.5498636295612396E-2</v>
      </c>
      <c r="H175" s="40">
        <f t="shared" si="150"/>
        <v>0.47020210000000018</v>
      </c>
      <c r="I175" s="135">
        <f t="shared" si="151"/>
        <v>1.2689929457535292E-2</v>
      </c>
      <c r="J175" s="40">
        <f t="shared" si="113"/>
        <v>2.698824496431489E-2</v>
      </c>
      <c r="K175" s="142">
        <f>D175*'Table 2'!N175</f>
        <v>70.74764840000006</v>
      </c>
      <c r="L175" s="130" t="s">
        <v>192</v>
      </c>
      <c r="M175" s="146">
        <f>F175*'Table 2'!N175</f>
        <v>3.8271801147138311</v>
      </c>
      <c r="N175" s="36">
        <f t="shared" si="114"/>
        <v>-5.3678513623393743E-2</v>
      </c>
      <c r="O175" s="37">
        <f t="shared" si="152"/>
        <v>74.760691180000023</v>
      </c>
      <c r="P175" s="38">
        <f t="shared" si="153"/>
        <v>2.6007135204268175</v>
      </c>
      <c r="Q175" s="34">
        <f t="shared" si="115"/>
        <v>3.4787178654690665E-2</v>
      </c>
      <c r="R175" s="155">
        <f t="shared" si="116"/>
        <v>0.70747648400000063</v>
      </c>
      <c r="S175" s="139" t="s">
        <v>192</v>
      </c>
      <c r="T175" s="158">
        <f t="shared" si="117"/>
        <v>3.827180114713831E-2</v>
      </c>
    </row>
    <row r="176" spans="1:20" ht="17" thickBot="1" x14ac:dyDescent="0.25">
      <c r="A176" s="54" t="s">
        <v>136</v>
      </c>
      <c r="B176" s="54" t="s">
        <v>178</v>
      </c>
      <c r="C176" s="54">
        <f>LOOKUP(A176,'[2]Samples Info'!$A$4:$A$228,'[2]Samples Info'!$I$4:$I$228)</f>
        <v>0</v>
      </c>
      <c r="D176" s="149">
        <v>0.472753266666667</v>
      </c>
      <c r="E176" s="140" t="s">
        <v>192</v>
      </c>
      <c r="F176" s="153">
        <v>1.9959714855762201E-2</v>
      </c>
      <c r="G176" s="47">
        <f t="shared" si="112"/>
        <v>5.4256811415066535E-3</v>
      </c>
      <c r="H176" s="40">
        <f t="shared" si="150"/>
        <v>0.47020210000000018</v>
      </c>
      <c r="I176" s="136">
        <f t="shared" si="151"/>
        <v>1.2689929457535292E-2</v>
      </c>
      <c r="J176" s="50">
        <f t="shared" si="113"/>
        <v>2.698824496431489E-2</v>
      </c>
      <c r="K176" s="143">
        <f>D176*'Table 2'!N176</f>
        <v>74.695016133333382</v>
      </c>
      <c r="L176" s="132" t="s">
        <v>192</v>
      </c>
      <c r="M176" s="147">
        <f>F176*'Table 2'!N176</f>
        <v>3.1536349472104277</v>
      </c>
      <c r="N176" s="47">
        <f t="shared" si="114"/>
        <v>-8.7847029809443912E-4</v>
      </c>
      <c r="O176" s="48">
        <f t="shared" si="152"/>
        <v>74.760691180000023</v>
      </c>
      <c r="P176" s="55">
        <f t="shared" si="153"/>
        <v>2.6007135204268175</v>
      </c>
      <c r="Q176" s="45">
        <f t="shared" si="115"/>
        <v>3.4787178654690665E-2</v>
      </c>
      <c r="R176" s="156">
        <f t="shared" si="116"/>
        <v>0.74695016133333381</v>
      </c>
      <c r="S176" s="140" t="s">
        <v>192</v>
      </c>
      <c r="T176" s="159">
        <f t="shared" si="117"/>
        <v>3.1536349472104278E-2</v>
      </c>
    </row>
    <row r="177" spans="1:20" x14ac:dyDescent="0.2">
      <c r="A177" s="51" t="s">
        <v>140</v>
      </c>
      <c r="B177" s="51" t="s">
        <v>177</v>
      </c>
      <c r="C177" s="52">
        <f>LOOKUP(A177,'[2]Samples Info'!$A$4:$A$228,'[2]Samples Info'!$I$4:$I$228)</f>
        <v>0</v>
      </c>
      <c r="D177" s="148">
        <v>0.3719673</v>
      </c>
      <c r="E177" s="138" t="s">
        <v>192</v>
      </c>
      <c r="F177" s="151">
        <v>2.32500801934101E-2</v>
      </c>
      <c r="G177" s="36">
        <f t="shared" si="112"/>
        <v>1.0941468192170161E-2</v>
      </c>
      <c r="H177" s="28">
        <f>AVERAGE($D$177:$D$181)</f>
        <v>0.36794147999999999</v>
      </c>
      <c r="I177" s="134">
        <f>_xlfn.STDEV.S($D$177:$D$181)</f>
        <v>9.0648720667442801E-3</v>
      </c>
      <c r="J177" s="28">
        <f t="shared" si="113"/>
        <v>2.4636722303623609E-2</v>
      </c>
      <c r="K177" s="142">
        <f>D177*'Table 2'!N177</f>
        <v>110.1023208</v>
      </c>
      <c r="L177" s="129" t="s">
        <v>192</v>
      </c>
      <c r="M177" s="145">
        <f>F177*'Table 2'!N177</f>
        <v>6.8820237372493898</v>
      </c>
      <c r="N177" s="25">
        <f t="shared" si="114"/>
        <v>4.272301291510313E-2</v>
      </c>
      <c r="O177" s="26">
        <f>AVERAGE($K$177:$K$181)</f>
        <v>105.59114878666666</v>
      </c>
      <c r="P177" s="26">
        <f>_xlfn.STDEV.S($K$177:$K$181)</f>
        <v>3.7545696491387592</v>
      </c>
      <c r="Q177" s="23">
        <f t="shared" si="115"/>
        <v>3.555761720827931E-2</v>
      </c>
      <c r="R177" s="154">
        <f t="shared" si="116"/>
        <v>1.101023208</v>
      </c>
      <c r="S177" s="138" t="s">
        <v>192</v>
      </c>
      <c r="T177" s="157">
        <f t="shared" si="117"/>
        <v>6.8820237372493903E-2</v>
      </c>
    </row>
    <row r="178" spans="1:20" x14ac:dyDescent="0.2">
      <c r="A178" s="53" t="s">
        <v>140</v>
      </c>
      <c r="B178" s="53" t="s">
        <v>177</v>
      </c>
      <c r="C178" s="53">
        <f>LOOKUP(A178,'[2]Samples Info'!$A$4:$A$228,'[2]Samples Info'!$I$4:$I$228)</f>
        <v>0</v>
      </c>
      <c r="D178" s="148">
        <v>0.37968343333333299</v>
      </c>
      <c r="E178" s="139" t="s">
        <v>192</v>
      </c>
      <c r="F178" s="152">
        <v>2.3892020876504601E-2</v>
      </c>
      <c r="G178" s="36">
        <f t="shared" si="112"/>
        <v>3.1912556674319512E-2</v>
      </c>
      <c r="H178" s="40">
        <f t="shared" ref="H178:H181" si="154">AVERAGE($D$177:$D$181)</f>
        <v>0.36794147999999999</v>
      </c>
      <c r="I178" s="135">
        <f t="shared" ref="I178:I181" si="155">_xlfn.STDEV.S($D$177:$D$181)</f>
        <v>9.0648720667442801E-3</v>
      </c>
      <c r="J178" s="40">
        <f t="shared" si="113"/>
        <v>2.4636722303623609E-2</v>
      </c>
      <c r="K178" s="142">
        <f>D178*'Table 2'!N178</f>
        <v>107.45041163333323</v>
      </c>
      <c r="L178" s="130" t="s">
        <v>192</v>
      </c>
      <c r="M178" s="146">
        <f>F178*'Table 2'!N178</f>
        <v>6.7614419080508021</v>
      </c>
      <c r="N178" s="36">
        <f t="shared" si="114"/>
        <v>1.7608131628750141E-2</v>
      </c>
      <c r="O178" s="37">
        <f t="shared" ref="O178:O181" si="156">AVERAGE($K$177:$K$181)</f>
        <v>105.59114878666666</v>
      </c>
      <c r="P178" s="38">
        <f t="shared" ref="P178:P181" si="157">_xlfn.STDEV.S($K$177:$K$181)</f>
        <v>3.7545696491387592</v>
      </c>
      <c r="Q178" s="34">
        <f t="shared" si="115"/>
        <v>3.555761720827931E-2</v>
      </c>
      <c r="R178" s="155">
        <f t="shared" si="116"/>
        <v>1.0745041163333324</v>
      </c>
      <c r="S178" s="139" t="s">
        <v>192</v>
      </c>
      <c r="T178" s="158">
        <f t="shared" si="117"/>
        <v>6.7614419080508026E-2</v>
      </c>
    </row>
    <row r="179" spans="1:20" x14ac:dyDescent="0.2">
      <c r="A179" s="53" t="s">
        <v>140</v>
      </c>
      <c r="B179" s="53" t="s">
        <v>177</v>
      </c>
      <c r="C179" s="53">
        <f>LOOKUP(A179,'[2]Samples Info'!$A$4:$A$228,'[2]Samples Info'!$I$4:$I$228)</f>
        <v>0</v>
      </c>
      <c r="D179" s="148">
        <v>0.36791216666666698</v>
      </c>
      <c r="E179" s="139" t="s">
        <v>192</v>
      </c>
      <c r="F179" s="152">
        <v>9.4111732830361606E-3</v>
      </c>
      <c r="G179" s="36">
        <f t="shared" si="112"/>
        <v>-7.9668466118587992E-5</v>
      </c>
      <c r="H179" s="40">
        <f t="shared" si="154"/>
        <v>0.36794147999999999</v>
      </c>
      <c r="I179" s="135">
        <f t="shared" si="155"/>
        <v>9.0648720667442801E-3</v>
      </c>
      <c r="J179" s="40">
        <f t="shared" si="113"/>
        <v>2.4636722303623609E-2</v>
      </c>
      <c r="K179" s="142">
        <f>D179*'Table 2'!N179</f>
        <v>101.17584583333343</v>
      </c>
      <c r="L179" s="130" t="s">
        <v>192</v>
      </c>
      <c r="M179" s="146">
        <f>F179*'Table 2'!N179</f>
        <v>2.5880726528349443</v>
      </c>
      <c r="N179" s="36">
        <f t="shared" si="114"/>
        <v>-4.1815085867223496E-2</v>
      </c>
      <c r="O179" s="37">
        <f t="shared" si="156"/>
        <v>105.59114878666666</v>
      </c>
      <c r="P179" s="38">
        <f t="shared" si="157"/>
        <v>3.7545696491387592</v>
      </c>
      <c r="Q179" s="34">
        <f t="shared" si="115"/>
        <v>3.555761720827931E-2</v>
      </c>
      <c r="R179" s="155">
        <f t="shared" si="116"/>
        <v>1.0117584583333343</v>
      </c>
      <c r="S179" s="139" t="s">
        <v>192</v>
      </c>
      <c r="T179" s="158">
        <f t="shared" si="117"/>
        <v>2.5880726528349444E-2</v>
      </c>
    </row>
    <row r="180" spans="1:20" x14ac:dyDescent="0.2">
      <c r="A180" s="53" t="s">
        <v>140</v>
      </c>
      <c r="B180" s="53" t="s">
        <v>177</v>
      </c>
      <c r="C180" s="53">
        <f>LOOKUP(A180,'[2]Samples Info'!$A$4:$A$228,'[2]Samples Info'!$I$4:$I$228)</f>
        <v>0</v>
      </c>
      <c r="D180" s="148">
        <v>0.36510993333333303</v>
      </c>
      <c r="E180" s="139" t="s">
        <v>192</v>
      </c>
      <c r="F180" s="152">
        <v>9.2134354658473302E-3</v>
      </c>
      <c r="G180" s="36">
        <f t="shared" si="112"/>
        <v>-7.6956440645587505E-3</v>
      </c>
      <c r="H180" s="40">
        <f t="shared" si="154"/>
        <v>0.36794147999999999</v>
      </c>
      <c r="I180" s="135">
        <f t="shared" si="155"/>
        <v>9.0648720667442801E-3</v>
      </c>
      <c r="J180" s="40">
        <f t="shared" si="113"/>
        <v>2.4636722303623609E-2</v>
      </c>
      <c r="K180" s="142">
        <f>D180*'Table 2'!N180</f>
        <v>106.97721046666658</v>
      </c>
      <c r="L180" s="130" t="s">
        <v>192</v>
      </c>
      <c r="M180" s="146">
        <f>F180*'Table 2'!N180</f>
        <v>2.6995365914932679</v>
      </c>
      <c r="N180" s="36">
        <f t="shared" si="114"/>
        <v>1.3126684347380967E-2</v>
      </c>
      <c r="O180" s="37">
        <f t="shared" si="156"/>
        <v>105.59114878666666</v>
      </c>
      <c r="P180" s="38">
        <f t="shared" si="157"/>
        <v>3.7545696491387592</v>
      </c>
      <c r="Q180" s="34">
        <f t="shared" si="115"/>
        <v>3.555761720827931E-2</v>
      </c>
      <c r="R180" s="155">
        <f t="shared" si="116"/>
        <v>1.0697721046666657</v>
      </c>
      <c r="S180" s="139" t="s">
        <v>192</v>
      </c>
      <c r="T180" s="158">
        <f t="shared" si="117"/>
        <v>2.6995365914932679E-2</v>
      </c>
    </row>
    <row r="181" spans="1:20" ht="17" thickBot="1" x14ac:dyDescent="0.25">
      <c r="A181" s="54" t="s">
        <v>140</v>
      </c>
      <c r="B181" s="54" t="s">
        <v>177</v>
      </c>
      <c r="C181" s="54">
        <f>LOOKUP(A181,'[2]Samples Info'!$A$4:$A$228,'[2]Samples Info'!$I$4:$I$228)</f>
        <v>0</v>
      </c>
      <c r="D181" s="149">
        <v>0.355034566666667</v>
      </c>
      <c r="E181" s="140" t="s">
        <v>192</v>
      </c>
      <c r="F181" s="153">
        <v>2.79142679913576E-2</v>
      </c>
      <c r="G181" s="47">
        <f t="shared" si="112"/>
        <v>-3.5078712335812189E-2</v>
      </c>
      <c r="H181" s="40">
        <f t="shared" si="154"/>
        <v>0.36794147999999999</v>
      </c>
      <c r="I181" s="136">
        <f t="shared" si="155"/>
        <v>9.0648720667442801E-3</v>
      </c>
      <c r="J181" s="50">
        <f t="shared" si="113"/>
        <v>2.4636722303623609E-2</v>
      </c>
      <c r="K181" s="143">
        <f>D181*'Table 2'!N181</f>
        <v>102.2499552000001</v>
      </c>
      <c r="L181" s="132" t="s">
        <v>192</v>
      </c>
      <c r="M181" s="147">
        <f>F181*'Table 2'!N181</f>
        <v>8.0393091815109887</v>
      </c>
      <c r="N181" s="47">
        <f t="shared" si="114"/>
        <v>-3.1642743024010607E-2</v>
      </c>
      <c r="O181" s="48">
        <f t="shared" si="156"/>
        <v>105.59114878666666</v>
      </c>
      <c r="P181" s="55">
        <f t="shared" si="157"/>
        <v>3.7545696491387592</v>
      </c>
      <c r="Q181" s="45">
        <f t="shared" si="115"/>
        <v>3.555761720827931E-2</v>
      </c>
      <c r="R181" s="156">
        <f t="shared" si="116"/>
        <v>1.0224995520000011</v>
      </c>
      <c r="S181" s="140" t="s">
        <v>192</v>
      </c>
      <c r="T181" s="159">
        <f t="shared" si="117"/>
        <v>8.0393091815109882E-2</v>
      </c>
    </row>
    <row r="182" spans="1:20" x14ac:dyDescent="0.2">
      <c r="A182" s="51" t="s">
        <v>140</v>
      </c>
      <c r="B182" s="51" t="s">
        <v>178</v>
      </c>
      <c r="C182" s="52">
        <f>LOOKUP(A182,'[2]Samples Info'!$A$4:$A$228,'[2]Samples Info'!$I$4:$I$228)</f>
        <v>0</v>
      </c>
      <c r="D182" s="148">
        <v>0.39864339999999998</v>
      </c>
      <c r="E182" s="139" t="s">
        <v>192</v>
      </c>
      <c r="F182" s="152">
        <v>3.6169331607454398E-2</v>
      </c>
      <c r="G182" s="36">
        <f t="shared" si="112"/>
        <v>0.13467032497127979</v>
      </c>
      <c r="H182" s="28">
        <f>AVERAGE($D$182:$D$186)</f>
        <v>0.3513297133333334</v>
      </c>
      <c r="I182" s="134">
        <f>_xlfn.STDEV.S($D$182:$D$186)</f>
        <v>3.1647957638567419E-2</v>
      </c>
      <c r="J182" s="28">
        <f t="shared" si="113"/>
        <v>9.0080503975308743E-2</v>
      </c>
      <c r="K182" s="142">
        <f>D182*'Table 2'!N182</f>
        <v>116.40387279999999</v>
      </c>
      <c r="L182" s="129" t="s">
        <v>192</v>
      </c>
      <c r="M182" s="145">
        <f>F182*'Table 2'!N182</f>
        <v>10.561444829376684</v>
      </c>
      <c r="N182" s="25">
        <f t="shared" si="114"/>
        <v>0.14533585588368197</v>
      </c>
      <c r="O182" s="26">
        <f>AVERAGE($K$182:$K$186)</f>
        <v>101.63295962666669</v>
      </c>
      <c r="P182" s="26">
        <f>_xlfn.STDEV.S($K$182:$K$186)</f>
        <v>9.3304206908252088</v>
      </c>
      <c r="Q182" s="23">
        <f t="shared" si="115"/>
        <v>9.1805067225229867E-2</v>
      </c>
      <c r="R182" s="154">
        <f t="shared" si="116"/>
        <v>1.164038728</v>
      </c>
      <c r="S182" s="138" t="s">
        <v>192</v>
      </c>
      <c r="T182" s="157">
        <f t="shared" si="117"/>
        <v>0.10561444829376684</v>
      </c>
    </row>
    <row r="183" spans="1:20" x14ac:dyDescent="0.2">
      <c r="A183" s="53" t="s">
        <v>140</v>
      </c>
      <c r="B183" s="53" t="s">
        <v>178</v>
      </c>
      <c r="C183" s="53">
        <f>LOOKUP(A183,'[2]Samples Info'!$A$4:$A$228,'[2]Samples Info'!$I$4:$I$228)</f>
        <v>0</v>
      </c>
      <c r="D183" s="148">
        <v>0.32198070000000001</v>
      </c>
      <c r="E183" s="139" t="s">
        <v>192</v>
      </c>
      <c r="F183" s="152">
        <v>3.3932238596502899E-2</v>
      </c>
      <c r="G183" s="36">
        <f t="shared" si="112"/>
        <v>-8.353695181337463E-2</v>
      </c>
      <c r="H183" s="40">
        <f t="shared" ref="H183:H186" si="158">AVERAGE($D$182:$D$186)</f>
        <v>0.3513297133333334</v>
      </c>
      <c r="I183" s="135">
        <f t="shared" ref="I183:I186" si="159">_xlfn.STDEV.S($D$182:$D$186)</f>
        <v>3.1647957638567419E-2</v>
      </c>
      <c r="J183" s="40">
        <f t="shared" si="113"/>
        <v>9.0080503975308743E-2</v>
      </c>
      <c r="K183" s="142">
        <f>D183*'Table 2'!N183</f>
        <v>96.916190700000001</v>
      </c>
      <c r="L183" s="130" t="s">
        <v>192</v>
      </c>
      <c r="M183" s="146">
        <f>F183*'Table 2'!N183</f>
        <v>10.213603817547373</v>
      </c>
      <c r="N183" s="36">
        <f t="shared" si="114"/>
        <v>-4.6409835391914449E-2</v>
      </c>
      <c r="O183" s="37">
        <f t="shared" ref="O183:O186" si="160">AVERAGE($K$182:$K$186)</f>
        <v>101.63295962666669</v>
      </c>
      <c r="P183" s="38">
        <f t="shared" ref="P183:P186" si="161">_xlfn.STDEV.S($K$182:$K$186)</f>
        <v>9.3304206908252088</v>
      </c>
      <c r="Q183" s="34">
        <f t="shared" si="115"/>
        <v>9.1805067225229867E-2</v>
      </c>
      <c r="R183" s="155">
        <f t="shared" si="116"/>
        <v>0.96916190700000004</v>
      </c>
      <c r="S183" s="139" t="s">
        <v>192</v>
      </c>
      <c r="T183" s="158">
        <f t="shared" si="117"/>
        <v>0.10213603817547373</v>
      </c>
    </row>
    <row r="184" spans="1:20" x14ac:dyDescent="0.2">
      <c r="A184" s="53" t="s">
        <v>140</v>
      </c>
      <c r="B184" s="53" t="s">
        <v>178</v>
      </c>
      <c r="C184" s="53">
        <f>LOOKUP(A184,'[2]Samples Info'!$A$4:$A$228,'[2]Samples Info'!$I$4:$I$228)</f>
        <v>0</v>
      </c>
      <c r="D184" s="148">
        <v>0.32707839999999999</v>
      </c>
      <c r="E184" s="139" t="s">
        <v>192</v>
      </c>
      <c r="F184" s="152">
        <v>3.3020853096339002E-2</v>
      </c>
      <c r="G184" s="36">
        <f t="shared" si="112"/>
        <v>-6.9027219768127993E-2</v>
      </c>
      <c r="H184" s="40">
        <f t="shared" si="158"/>
        <v>0.3513297133333334</v>
      </c>
      <c r="I184" s="135">
        <f t="shared" si="159"/>
        <v>3.1647957638567419E-2</v>
      </c>
      <c r="J184" s="40">
        <f t="shared" si="113"/>
        <v>9.0080503975308743E-2</v>
      </c>
      <c r="K184" s="142">
        <f>D184*'Table 2'!N184</f>
        <v>91.254873599999996</v>
      </c>
      <c r="L184" s="130" t="s">
        <v>192</v>
      </c>
      <c r="M184" s="146">
        <f>F184*'Table 2'!N184</f>
        <v>9.2128180138785822</v>
      </c>
      <c r="N184" s="36">
        <f t="shared" si="114"/>
        <v>-0.10211338983720461</v>
      </c>
      <c r="O184" s="37">
        <f t="shared" si="160"/>
        <v>101.63295962666669</v>
      </c>
      <c r="P184" s="38">
        <f t="shared" si="161"/>
        <v>9.3304206908252088</v>
      </c>
      <c r="Q184" s="34">
        <f t="shared" si="115"/>
        <v>9.1805067225229867E-2</v>
      </c>
      <c r="R184" s="155">
        <f t="shared" si="116"/>
        <v>0.91254873599999997</v>
      </c>
      <c r="S184" s="139" t="s">
        <v>192</v>
      </c>
      <c r="T184" s="158">
        <f t="shared" si="117"/>
        <v>9.212818013878582E-2</v>
      </c>
    </row>
    <row r="185" spans="1:20" x14ac:dyDescent="0.2">
      <c r="A185" s="53" t="s">
        <v>140</v>
      </c>
      <c r="B185" s="53" t="s">
        <v>178</v>
      </c>
      <c r="C185" s="53">
        <f>LOOKUP(A185,'[2]Samples Info'!$A$4:$A$228,'[2]Samples Info'!$I$4:$I$228)</f>
        <v>0</v>
      </c>
      <c r="D185" s="148">
        <v>0.34225549999999999</v>
      </c>
      <c r="E185" s="139" t="s">
        <v>192</v>
      </c>
      <c r="F185" s="152">
        <v>1.7491578763222E-2</v>
      </c>
      <c r="G185" s="36">
        <f t="shared" si="112"/>
        <v>-2.5828197812360985E-2</v>
      </c>
      <c r="H185" s="40">
        <f t="shared" si="158"/>
        <v>0.3513297133333334</v>
      </c>
      <c r="I185" s="135">
        <f t="shared" si="159"/>
        <v>3.1647957638567419E-2</v>
      </c>
      <c r="J185" s="40">
        <f t="shared" si="113"/>
        <v>9.0080503975308743E-2</v>
      </c>
      <c r="K185" s="142">
        <f>D185*'Table 2'!N185</f>
        <v>101.6498835</v>
      </c>
      <c r="L185" s="130" t="s">
        <v>192</v>
      </c>
      <c r="M185" s="146">
        <f>F185*'Table 2'!N185</f>
        <v>5.1949988926769342</v>
      </c>
      <c r="N185" s="36">
        <f t="shared" si="114"/>
        <v>1.6651953653105232E-4</v>
      </c>
      <c r="O185" s="37">
        <f t="shared" si="160"/>
        <v>101.63295962666669</v>
      </c>
      <c r="P185" s="38">
        <f t="shared" si="161"/>
        <v>9.3304206908252088</v>
      </c>
      <c r="Q185" s="34">
        <f t="shared" si="115"/>
        <v>9.1805067225229867E-2</v>
      </c>
      <c r="R185" s="155">
        <f t="shared" si="116"/>
        <v>1.0164988349999999</v>
      </c>
      <c r="S185" s="139" t="s">
        <v>192</v>
      </c>
      <c r="T185" s="158">
        <f t="shared" si="117"/>
        <v>5.1949988926769344E-2</v>
      </c>
    </row>
    <row r="186" spans="1:20" ht="17" thickBot="1" x14ac:dyDescent="0.25">
      <c r="A186" s="54" t="s">
        <v>140</v>
      </c>
      <c r="B186" s="54" t="s">
        <v>178</v>
      </c>
      <c r="C186" s="53">
        <f>LOOKUP(A186,'[2]Samples Info'!$A$4:$A$228,'[2]Samples Info'!$I$4:$I$228)</f>
        <v>0</v>
      </c>
      <c r="D186" s="149">
        <v>0.36669056666666699</v>
      </c>
      <c r="E186" s="140" t="s">
        <v>192</v>
      </c>
      <c r="F186" s="153">
        <v>4.9267918157795999E-2</v>
      </c>
      <c r="G186" s="47">
        <f t="shared" si="112"/>
        <v>4.3722044422583671E-2</v>
      </c>
      <c r="H186" s="40">
        <f t="shared" si="158"/>
        <v>0.3513297133333334</v>
      </c>
      <c r="I186" s="136">
        <f t="shared" si="159"/>
        <v>3.1647957638567419E-2</v>
      </c>
      <c r="J186" s="50">
        <f t="shared" si="113"/>
        <v>9.0080503975308743E-2</v>
      </c>
      <c r="K186" s="143">
        <f>D186*'Table 2'!N186</f>
        <v>101.93997753333342</v>
      </c>
      <c r="L186" s="132" t="s">
        <v>192</v>
      </c>
      <c r="M186" s="147">
        <f>F186*'Table 2'!N186</f>
        <v>13.696481247867288</v>
      </c>
      <c r="N186" s="47">
        <f t="shared" si="114"/>
        <v>3.0208498089056269E-3</v>
      </c>
      <c r="O186" s="48">
        <f t="shared" si="160"/>
        <v>101.63295962666669</v>
      </c>
      <c r="P186" s="55">
        <f t="shared" si="161"/>
        <v>9.3304206908252088</v>
      </c>
      <c r="Q186" s="45">
        <f t="shared" si="115"/>
        <v>9.1805067225229867E-2</v>
      </c>
      <c r="R186" s="156">
        <f t="shared" si="116"/>
        <v>1.0193997753333341</v>
      </c>
      <c r="S186" s="140" t="s">
        <v>192</v>
      </c>
      <c r="T186" s="159">
        <f t="shared" si="117"/>
        <v>0.13696481247867287</v>
      </c>
    </row>
    <row r="187" spans="1:20" x14ac:dyDescent="0.2">
      <c r="A187" s="51" t="s">
        <v>144</v>
      </c>
      <c r="B187" s="51"/>
      <c r="C187" s="52">
        <f>LOOKUP(A187,'[2]Samples Info'!$A$4:$A$228,'[2]Samples Info'!$I$4:$I$228)</f>
        <v>0</v>
      </c>
      <c r="D187" s="148">
        <v>0.46194960000000002</v>
      </c>
      <c r="E187" s="138" t="s">
        <v>192</v>
      </c>
      <c r="F187" s="151">
        <v>1.99535879633213E-2</v>
      </c>
      <c r="G187" s="36">
        <f t="shared" si="112"/>
        <v>-1.3223717917068945E-2</v>
      </c>
      <c r="H187" s="28">
        <f>AVERAGE($D$187:$D$191)</f>
        <v>0.46814015333333342</v>
      </c>
      <c r="I187" s="134">
        <f>_xlfn.STDEV.S($D$187:$D$191)</f>
        <v>6.4603289165319792E-3</v>
      </c>
      <c r="J187" s="28">
        <f t="shared" si="113"/>
        <v>1.3799988893351734E-2</v>
      </c>
      <c r="K187" s="142">
        <f>D187*'Table 2'!N187</f>
        <v>71.602187999999998</v>
      </c>
      <c r="L187" s="129" t="s">
        <v>192</v>
      </c>
      <c r="M187" s="145">
        <f>F187*'Table 2'!N187</f>
        <v>3.0928061343148014</v>
      </c>
      <c r="N187" s="25">
        <f t="shared" si="114"/>
        <v>-4.9943687628289012E-2</v>
      </c>
      <c r="O187" s="26">
        <f>AVERAGE($K$187:$K$191)</f>
        <v>75.366256786666696</v>
      </c>
      <c r="P187" s="26">
        <f>_xlfn.STDEV.S($K$187:$K$191)</f>
        <v>2.2593742054706278</v>
      </c>
      <c r="Q187" s="23">
        <f t="shared" si="115"/>
        <v>2.9978591239658615E-2</v>
      </c>
      <c r="R187" s="154">
        <f t="shared" si="116"/>
        <v>0.71602188</v>
      </c>
      <c r="S187" s="138" t="s">
        <v>192</v>
      </c>
      <c r="T187" s="157">
        <f t="shared" si="117"/>
        <v>3.0928061343148013E-2</v>
      </c>
    </row>
    <row r="188" spans="1:20" x14ac:dyDescent="0.2">
      <c r="A188" s="53" t="s">
        <v>144</v>
      </c>
      <c r="B188" s="53"/>
      <c r="C188" s="53">
        <f>LOOKUP(A188,'[2]Samples Info'!$A$4:$A$228,'[2]Samples Info'!$I$4:$I$228)</f>
        <v>0</v>
      </c>
      <c r="D188" s="148">
        <v>0.47219986666666702</v>
      </c>
      <c r="E188" s="139" t="s">
        <v>192</v>
      </c>
      <c r="F188" s="152">
        <v>2.19334766515328E-2</v>
      </c>
      <c r="G188" s="36">
        <f t="shared" si="112"/>
        <v>8.672004109083406E-3</v>
      </c>
      <c r="H188" s="40">
        <f t="shared" ref="H188:H191" si="162">AVERAGE($D$187:$D$191)</f>
        <v>0.46814015333333342</v>
      </c>
      <c r="I188" s="135">
        <f t="shared" ref="I188:I191" si="163">_xlfn.STDEV.S($D$187:$D$191)</f>
        <v>6.4603289165319792E-3</v>
      </c>
      <c r="J188" s="40">
        <f t="shared" si="113"/>
        <v>1.3799988893351734E-2</v>
      </c>
      <c r="K188" s="142">
        <f>D188*'Table 2'!N188</f>
        <v>76.024178533333384</v>
      </c>
      <c r="L188" s="130" t="s">
        <v>192</v>
      </c>
      <c r="M188" s="146">
        <f>F188*'Table 2'!N188</f>
        <v>3.5312897408967809</v>
      </c>
      <c r="N188" s="36">
        <f t="shared" si="114"/>
        <v>8.7296593292275956E-3</v>
      </c>
      <c r="O188" s="37">
        <f t="shared" ref="O188:O191" si="164">AVERAGE($K$187:$K$191)</f>
        <v>75.366256786666696</v>
      </c>
      <c r="P188" s="38">
        <f t="shared" ref="P188:P191" si="165">_xlfn.STDEV.S($K$187:$K$191)</f>
        <v>2.2593742054706278</v>
      </c>
      <c r="Q188" s="34">
        <f t="shared" si="115"/>
        <v>2.9978591239658615E-2</v>
      </c>
      <c r="R188" s="155">
        <f t="shared" si="116"/>
        <v>0.76024178533333386</v>
      </c>
      <c r="S188" s="139" t="s">
        <v>192</v>
      </c>
      <c r="T188" s="158">
        <f t="shared" si="117"/>
        <v>3.5312897408967807E-2</v>
      </c>
    </row>
    <row r="189" spans="1:20" x14ac:dyDescent="0.2">
      <c r="A189" s="53" t="s">
        <v>144</v>
      </c>
      <c r="B189" s="53"/>
      <c r="C189" s="53">
        <f>LOOKUP(A189,'[2]Samples Info'!$A$4:$A$228,'[2]Samples Info'!$I$4:$I$228)</f>
        <v>0</v>
      </c>
      <c r="D189" s="148">
        <v>0.47058803333333299</v>
      </c>
      <c r="E189" s="139" t="s">
        <v>192</v>
      </c>
      <c r="F189" s="152">
        <v>7.1399713487543301E-2</v>
      </c>
      <c r="G189" s="36">
        <f t="shared" si="112"/>
        <v>5.2289468924418166E-3</v>
      </c>
      <c r="H189" s="40">
        <f t="shared" si="162"/>
        <v>0.46814015333333342</v>
      </c>
      <c r="I189" s="135">
        <f t="shared" si="163"/>
        <v>6.4603289165319792E-3</v>
      </c>
      <c r="J189" s="40">
        <f t="shared" si="113"/>
        <v>1.3799988893351734E-2</v>
      </c>
      <c r="K189" s="142">
        <f>D189*'Table 2'!N189</f>
        <v>77.176437466666613</v>
      </c>
      <c r="L189" s="130" t="s">
        <v>192</v>
      </c>
      <c r="M189" s="146">
        <f>F189*'Table 2'!N189</f>
        <v>11.709553011957102</v>
      </c>
      <c r="N189" s="36">
        <f t="shared" si="114"/>
        <v>2.401845012846866E-2</v>
      </c>
      <c r="O189" s="37">
        <f t="shared" si="164"/>
        <v>75.366256786666696</v>
      </c>
      <c r="P189" s="38">
        <f t="shared" si="165"/>
        <v>2.2593742054706278</v>
      </c>
      <c r="Q189" s="34">
        <f t="shared" si="115"/>
        <v>2.9978591239658615E-2</v>
      </c>
      <c r="R189" s="155">
        <f t="shared" si="116"/>
        <v>0.77176437466666614</v>
      </c>
      <c r="S189" s="139" t="s">
        <v>192</v>
      </c>
      <c r="T189" s="158">
        <f t="shared" si="117"/>
        <v>0.11709553011957102</v>
      </c>
    </row>
    <row r="190" spans="1:20" x14ac:dyDescent="0.2">
      <c r="A190" s="53" t="s">
        <v>144</v>
      </c>
      <c r="B190" s="53"/>
      <c r="C190" s="53">
        <f>LOOKUP(A190,'[2]Samples Info'!$A$4:$A$228,'[2]Samples Info'!$I$4:$I$228)</f>
        <v>0</v>
      </c>
      <c r="D190" s="148">
        <v>0.47526506666666701</v>
      </c>
      <c r="E190" s="139" t="s">
        <v>192</v>
      </c>
      <c r="F190" s="152">
        <v>1.64237093332576E-2</v>
      </c>
      <c r="G190" s="36">
        <f t="shared" si="112"/>
        <v>1.5219615926131393E-2</v>
      </c>
      <c r="H190" s="40">
        <f t="shared" si="162"/>
        <v>0.46814015333333342</v>
      </c>
      <c r="I190" s="135">
        <f t="shared" si="163"/>
        <v>6.4603289165319792E-3</v>
      </c>
      <c r="J190" s="40">
        <f t="shared" si="113"/>
        <v>1.3799988893351734E-2</v>
      </c>
      <c r="K190" s="142">
        <f>D190*'Table 2'!N190</f>
        <v>75.091880533333395</v>
      </c>
      <c r="L190" s="130" t="s">
        <v>192</v>
      </c>
      <c r="M190" s="146">
        <f>F190*'Table 2'!N190</f>
        <v>2.5949460746547008</v>
      </c>
      <c r="N190" s="36">
        <f t="shared" si="114"/>
        <v>-3.6405715904128865E-3</v>
      </c>
      <c r="O190" s="37">
        <f t="shared" si="164"/>
        <v>75.366256786666696</v>
      </c>
      <c r="P190" s="38">
        <f t="shared" si="165"/>
        <v>2.2593742054706278</v>
      </c>
      <c r="Q190" s="34">
        <f t="shared" si="115"/>
        <v>2.9978591239658615E-2</v>
      </c>
      <c r="R190" s="155">
        <f t="shared" si="116"/>
        <v>0.75091880533333399</v>
      </c>
      <c r="S190" s="139" t="s">
        <v>192</v>
      </c>
      <c r="T190" s="158">
        <f t="shared" si="117"/>
        <v>2.5949460746547009E-2</v>
      </c>
    </row>
    <row r="191" spans="1:20" ht="17" thickBot="1" x14ac:dyDescent="0.25">
      <c r="A191" s="54" t="s">
        <v>144</v>
      </c>
      <c r="B191" s="54"/>
      <c r="C191" s="53">
        <f>LOOKUP(A191,'[2]Samples Info'!$A$4:$A$228,'[2]Samples Info'!$I$4:$I$228)</f>
        <v>0</v>
      </c>
      <c r="D191" s="149">
        <v>0.4606982</v>
      </c>
      <c r="E191" s="140" t="s">
        <v>192</v>
      </c>
      <c r="F191" s="153">
        <v>1.26133272458143E-2</v>
      </c>
      <c r="G191" s="47">
        <f t="shared" si="112"/>
        <v>-1.5896849010587789E-2</v>
      </c>
      <c r="H191" s="40">
        <f t="shared" si="162"/>
        <v>0.46814015333333342</v>
      </c>
      <c r="I191" s="136">
        <f t="shared" si="163"/>
        <v>6.4603289165319792E-3</v>
      </c>
      <c r="J191" s="50">
        <f t="shared" si="113"/>
        <v>1.3799988893351734E-2</v>
      </c>
      <c r="K191" s="143">
        <f>D191*'Table 2'!N191</f>
        <v>76.936599400000006</v>
      </c>
      <c r="L191" s="132" t="s">
        <v>192</v>
      </c>
      <c r="M191" s="147">
        <f>F191*'Table 2'!N191</f>
        <v>2.1064256500509879</v>
      </c>
      <c r="N191" s="47">
        <f t="shared" si="114"/>
        <v>2.0836149761004508E-2</v>
      </c>
      <c r="O191" s="48">
        <f t="shared" si="164"/>
        <v>75.366256786666696</v>
      </c>
      <c r="P191" s="55">
        <f t="shared" si="165"/>
        <v>2.2593742054706278</v>
      </c>
      <c r="Q191" s="45">
        <f t="shared" si="115"/>
        <v>2.9978591239658615E-2</v>
      </c>
      <c r="R191" s="156">
        <f t="shared" si="116"/>
        <v>0.76936599400000005</v>
      </c>
      <c r="S191" s="140" t="s">
        <v>192</v>
      </c>
      <c r="T191" s="159">
        <f t="shared" si="117"/>
        <v>2.106425650050988E-2</v>
      </c>
    </row>
    <row r="192" spans="1:20" x14ac:dyDescent="0.2">
      <c r="A192" s="51" t="s">
        <v>148</v>
      </c>
      <c r="B192" s="51"/>
      <c r="C192" s="52">
        <f>LOOKUP(A192,'[2]Samples Info'!$A$4:$A$228,'[2]Samples Info'!$I$4:$I$228)</f>
        <v>0</v>
      </c>
      <c r="D192" s="148">
        <v>0.32146019999999997</v>
      </c>
      <c r="E192" s="139" t="s">
        <v>192</v>
      </c>
      <c r="F192" s="152">
        <v>6.4925526620890801E-3</v>
      </c>
      <c r="G192" s="36">
        <f t="shared" si="112"/>
        <v>9.8632238196807703E-3</v>
      </c>
      <c r="H192" s="28">
        <f>AVERAGE($D$192:$D$196)</f>
        <v>0.31832053333333316</v>
      </c>
      <c r="I192" s="134">
        <f>_xlfn.STDEV.S($D$192:$D$196)</f>
        <v>1.0249875808054986E-2</v>
      </c>
      <c r="J192" s="28">
        <f t="shared" si="113"/>
        <v>3.21998574855418E-2</v>
      </c>
      <c r="K192" s="142">
        <f>D192*'Table 2'!N192</f>
        <v>68.149562399999994</v>
      </c>
      <c r="L192" s="129" t="s">
        <v>192</v>
      </c>
      <c r="M192" s="145">
        <f>F192*'Table 2'!N192</f>
        <v>1.376421164362885</v>
      </c>
      <c r="N192" s="25">
        <f t="shared" si="114"/>
        <v>0.12472140327543701</v>
      </c>
      <c r="O192" s="26">
        <f>AVERAGE($K$192:$K$196)</f>
        <v>60.592393993333303</v>
      </c>
      <c r="P192" s="26">
        <f>_xlfn.STDEV.S($K$192:$K$196)</f>
        <v>15.308624107140396</v>
      </c>
      <c r="Q192" s="23">
        <f t="shared" si="115"/>
        <v>0.25264926995333331</v>
      </c>
      <c r="R192" s="154">
        <f t="shared" si="116"/>
        <v>0.68149562399999997</v>
      </c>
      <c r="S192" s="138" t="s">
        <v>192</v>
      </c>
      <c r="T192" s="157">
        <f t="shared" si="117"/>
        <v>1.376421164362885E-2</v>
      </c>
    </row>
    <row r="193" spans="1:20" x14ac:dyDescent="0.2">
      <c r="A193" s="53" t="s">
        <v>148</v>
      </c>
      <c r="B193" s="53"/>
      <c r="C193" s="53">
        <f>LOOKUP(A193,'[2]Samples Info'!$A$4:$A$228,'[2]Samples Info'!$I$4:$I$228)</f>
        <v>0</v>
      </c>
      <c r="D193" s="148">
        <v>0.32957313333333299</v>
      </c>
      <c r="E193" s="139" t="s">
        <v>192</v>
      </c>
      <c r="F193" s="152">
        <v>9.9582857346700599E-3</v>
      </c>
      <c r="G193" s="36">
        <f t="shared" si="112"/>
        <v>3.5349903074636223E-2</v>
      </c>
      <c r="H193" s="40">
        <f t="shared" ref="H193:H196" si="166">AVERAGE($D$192:$D$196)</f>
        <v>0.31832053333333316</v>
      </c>
      <c r="I193" s="135">
        <f t="shared" ref="I193:I196" si="167">_xlfn.STDEV.S($D$192:$D$196)</f>
        <v>1.0249875808054986E-2</v>
      </c>
      <c r="J193" s="40">
        <f t="shared" si="113"/>
        <v>3.21998574855418E-2</v>
      </c>
      <c r="K193" s="142">
        <f>D193*'Table 2'!N193</f>
        <v>81.40456393333325</v>
      </c>
      <c r="L193" s="130" t="s">
        <v>192</v>
      </c>
      <c r="M193" s="146">
        <f>F193*'Table 2'!N193</f>
        <v>2.4596965764635046</v>
      </c>
      <c r="N193" s="36">
        <f t="shared" si="114"/>
        <v>0.34347825805149423</v>
      </c>
      <c r="O193" s="37">
        <f t="shared" ref="O193:O196" si="168">AVERAGE($K$192:$K$196)</f>
        <v>60.592393993333303</v>
      </c>
      <c r="P193" s="38">
        <f t="shared" ref="P193:P196" si="169">_xlfn.STDEV.S($K$192:$K$196)</f>
        <v>15.308624107140396</v>
      </c>
      <c r="Q193" s="34">
        <f t="shared" si="115"/>
        <v>0.25264926995333331</v>
      </c>
      <c r="R193" s="155">
        <f t="shared" si="116"/>
        <v>0.81404563933333252</v>
      </c>
      <c r="S193" s="139" t="s">
        <v>192</v>
      </c>
      <c r="T193" s="158">
        <f t="shared" si="117"/>
        <v>2.4596965764635045E-2</v>
      </c>
    </row>
    <row r="194" spans="1:20" x14ac:dyDescent="0.2">
      <c r="A194" s="53" t="s">
        <v>148</v>
      </c>
      <c r="B194" s="53"/>
      <c r="C194" s="53">
        <f>LOOKUP(A194,'[2]Samples Info'!$A$4:$A$228,'[2]Samples Info'!$I$4:$I$228)</f>
        <v>0</v>
      </c>
      <c r="D194" s="148">
        <v>0.32309143333333301</v>
      </c>
      <c r="E194" s="139" t="s">
        <v>192</v>
      </c>
      <c r="F194" s="152">
        <v>1.7675688569425901E-2</v>
      </c>
      <c r="G194" s="36">
        <f t="shared" si="112"/>
        <v>1.4987723066560557E-2</v>
      </c>
      <c r="H194" s="40">
        <f t="shared" si="166"/>
        <v>0.31832053333333316</v>
      </c>
      <c r="I194" s="135">
        <f t="shared" si="167"/>
        <v>1.0249875808054986E-2</v>
      </c>
      <c r="J194" s="40">
        <f t="shared" si="113"/>
        <v>3.21998574855418E-2</v>
      </c>
      <c r="K194" s="142">
        <f>D194*'Table 2'!N194</f>
        <v>62.033555199999938</v>
      </c>
      <c r="L194" s="130" t="s">
        <v>192</v>
      </c>
      <c r="M194" s="146">
        <f>F194*'Table 2'!N194</f>
        <v>3.3937322053297727</v>
      </c>
      <c r="N194" s="36">
        <f t="shared" si="114"/>
        <v>2.3784523298835153E-2</v>
      </c>
      <c r="O194" s="37">
        <f t="shared" si="168"/>
        <v>60.592393993333303</v>
      </c>
      <c r="P194" s="38">
        <f t="shared" si="169"/>
        <v>15.308624107140396</v>
      </c>
      <c r="Q194" s="34">
        <f t="shared" si="115"/>
        <v>0.25264926995333331</v>
      </c>
      <c r="R194" s="155">
        <f t="shared" si="116"/>
        <v>0.62033555199999935</v>
      </c>
      <c r="S194" s="139" t="s">
        <v>192</v>
      </c>
      <c r="T194" s="158">
        <f t="shared" si="117"/>
        <v>3.3937322053297726E-2</v>
      </c>
    </row>
    <row r="195" spans="1:20" x14ac:dyDescent="0.2">
      <c r="A195" s="53" t="s">
        <v>148</v>
      </c>
      <c r="B195" s="53"/>
      <c r="C195" s="53">
        <f>LOOKUP(A195,'[2]Samples Info'!$A$4:$A$228,'[2]Samples Info'!$I$4:$I$228)</f>
        <v>0</v>
      </c>
      <c r="D195" s="148">
        <v>0.30251856666666699</v>
      </c>
      <c r="E195" s="139" t="s">
        <v>192</v>
      </c>
      <c r="F195" s="152">
        <v>1.8949501665567199E-2</v>
      </c>
      <c r="G195" s="36">
        <f t="shared" ref="G195:G221" si="170">(D195-H195)/H195</f>
        <v>-4.9641681927313649E-2</v>
      </c>
      <c r="H195" s="40">
        <f t="shared" si="166"/>
        <v>0.31832053333333316</v>
      </c>
      <c r="I195" s="135">
        <f t="shared" si="167"/>
        <v>1.0249875808054986E-2</v>
      </c>
      <c r="J195" s="40">
        <f t="shared" ref="J195:J221" si="171">I195/H195</f>
        <v>3.21998574855418E-2</v>
      </c>
      <c r="K195" s="142">
        <f>D195*'Table 2'!N195</f>
        <v>45.075266433333383</v>
      </c>
      <c r="L195" s="130" t="s">
        <v>192</v>
      </c>
      <c r="M195" s="146">
        <f>F195*'Table 2'!N195</f>
        <v>2.8234757481695127</v>
      </c>
      <c r="N195" s="36">
        <f t="shared" ref="N195:N221" si="172">(K195-O195)/O195</f>
        <v>-0.25609035288665433</v>
      </c>
      <c r="O195" s="37">
        <f t="shared" si="168"/>
        <v>60.592393993333303</v>
      </c>
      <c r="P195" s="38">
        <f t="shared" si="169"/>
        <v>15.308624107140396</v>
      </c>
      <c r="Q195" s="34">
        <f t="shared" ref="Q195:Q221" si="173">P195/O195</f>
        <v>0.25264926995333331</v>
      </c>
      <c r="R195" s="155">
        <f t="shared" ref="R195:R221" si="174">K195/100</f>
        <v>0.45075266433333383</v>
      </c>
      <c r="S195" s="139" t="s">
        <v>192</v>
      </c>
      <c r="T195" s="158">
        <f t="shared" ref="T195:T221" si="175">M195/100</f>
        <v>2.8234757481695127E-2</v>
      </c>
    </row>
    <row r="196" spans="1:20" ht="17" thickBot="1" x14ac:dyDescent="0.25">
      <c r="A196" s="54" t="s">
        <v>148</v>
      </c>
      <c r="B196" s="54"/>
      <c r="C196" s="54">
        <f>LOOKUP(A196,'[2]Samples Info'!$A$4:$A$228,'[2]Samples Info'!$I$4:$I$228)</f>
        <v>0</v>
      </c>
      <c r="D196" s="149">
        <v>0.31495933333333298</v>
      </c>
      <c r="E196" s="140" t="s">
        <v>192</v>
      </c>
      <c r="F196" s="153">
        <v>4.1291628622438098E-2</v>
      </c>
      <c r="G196" s="47">
        <f t="shared" si="170"/>
        <v>-1.0559168033563372E-2</v>
      </c>
      <c r="H196" s="40">
        <f t="shared" si="166"/>
        <v>0.31832053333333316</v>
      </c>
      <c r="I196" s="136">
        <f t="shared" si="167"/>
        <v>1.0249875808054986E-2</v>
      </c>
      <c r="J196" s="50">
        <f t="shared" si="171"/>
        <v>3.21998574855418E-2</v>
      </c>
      <c r="K196" s="143">
        <f>D196*'Table 2'!N196</f>
        <v>46.299021999999951</v>
      </c>
      <c r="L196" s="132" t="s">
        <v>192</v>
      </c>
      <c r="M196" s="147">
        <f>F196*'Table 2'!N196</f>
        <v>6.0698694074984001</v>
      </c>
      <c r="N196" s="47">
        <f t="shared" si="172"/>
        <v>-0.23589383173911208</v>
      </c>
      <c r="O196" s="48">
        <f t="shared" si="168"/>
        <v>60.592393993333303</v>
      </c>
      <c r="P196" s="55">
        <f t="shared" si="169"/>
        <v>15.308624107140396</v>
      </c>
      <c r="Q196" s="45">
        <f t="shared" si="173"/>
        <v>0.25264926995333331</v>
      </c>
      <c r="R196" s="156">
        <f t="shared" si="174"/>
        <v>0.46299021999999951</v>
      </c>
      <c r="S196" s="140" t="s">
        <v>192</v>
      </c>
      <c r="T196" s="159">
        <f t="shared" si="175"/>
        <v>6.0698694074984003E-2</v>
      </c>
    </row>
    <row r="197" spans="1:20" x14ac:dyDescent="0.2">
      <c r="A197" s="51" t="s">
        <v>152</v>
      </c>
      <c r="B197" s="51"/>
      <c r="C197" s="52">
        <f>LOOKUP(A197,'[2]Samples Info'!$A$4:$A$228,'[2]Samples Info'!$I$4:$I$228)</f>
        <v>0</v>
      </c>
      <c r="D197" s="148">
        <v>0.44780183333333301</v>
      </c>
      <c r="E197" s="138" t="s">
        <v>192</v>
      </c>
      <c r="F197" s="151">
        <v>3.1089518025426699E-2</v>
      </c>
      <c r="G197" s="36">
        <f t="shared" si="170"/>
        <v>3.1169974602496309E-2</v>
      </c>
      <c r="H197" s="28">
        <f>AVERAGE($D$197:$D$201)</f>
        <v>0.43426577999999977</v>
      </c>
      <c r="I197" s="134">
        <f>_xlfn.STDEV.S($D$197:$D$201)</f>
        <v>1.6403962039881956E-2</v>
      </c>
      <c r="J197" s="28">
        <f t="shared" si="171"/>
        <v>3.7774014889872198E-2</v>
      </c>
      <c r="K197" s="142">
        <f>D197*'Table 2'!N197</f>
        <v>70.304887833333282</v>
      </c>
      <c r="L197" s="129" t="s">
        <v>192</v>
      </c>
      <c r="M197" s="145">
        <f>F197*'Table 2'!N197</f>
        <v>4.8810543299919917</v>
      </c>
      <c r="N197" s="25">
        <f t="shared" si="172"/>
        <v>2.1142404931780295E-3</v>
      </c>
      <c r="O197" s="26">
        <f>AVERAGE($K$197:$K$201)</f>
        <v>70.156559993333303</v>
      </c>
      <c r="P197" s="26">
        <f>_xlfn.STDEV.S($K$197:$K$201)</f>
        <v>2.4272375978235616</v>
      </c>
      <c r="Q197" s="23">
        <f t="shared" si="173"/>
        <v>3.4597443176435851E-2</v>
      </c>
      <c r="R197" s="154">
        <f t="shared" si="174"/>
        <v>0.70304887833333285</v>
      </c>
      <c r="S197" s="138" t="s">
        <v>192</v>
      </c>
      <c r="T197" s="157">
        <f t="shared" si="175"/>
        <v>4.881054329991992E-2</v>
      </c>
    </row>
    <row r="198" spans="1:20" x14ac:dyDescent="0.2">
      <c r="A198" s="53" t="s">
        <v>152</v>
      </c>
      <c r="B198" s="53"/>
      <c r="C198" s="53">
        <f>LOOKUP(A198,'[2]Samples Info'!$A$4:$A$228,'[2]Samples Info'!$I$4:$I$228)</f>
        <v>0</v>
      </c>
      <c r="D198" s="148">
        <v>0.44412343333333298</v>
      </c>
      <c r="E198" s="139" t="s">
        <v>192</v>
      </c>
      <c r="F198" s="152">
        <v>5.5656894420847099E-2</v>
      </c>
      <c r="G198" s="36">
        <f t="shared" si="170"/>
        <v>2.2699585800504983E-2</v>
      </c>
      <c r="H198" s="40">
        <f t="shared" ref="H198:H201" si="176">AVERAGE($D$197:$D$201)</f>
        <v>0.43426577999999977</v>
      </c>
      <c r="I198" s="135">
        <f t="shared" ref="I198:I201" si="177">_xlfn.STDEV.S($D$197:$D$201)</f>
        <v>1.6403962039881956E-2</v>
      </c>
      <c r="J198" s="40">
        <f t="shared" si="171"/>
        <v>3.7774014889872198E-2</v>
      </c>
      <c r="K198" s="142">
        <f>D198*'Table 2'!N198</f>
        <v>70.615625899999941</v>
      </c>
      <c r="L198" s="130" t="s">
        <v>192</v>
      </c>
      <c r="M198" s="146">
        <f>F198*'Table 2'!N198</f>
        <v>8.8494462129146889</v>
      </c>
      <c r="N198" s="36">
        <f t="shared" si="172"/>
        <v>6.5434494894028557E-3</v>
      </c>
      <c r="O198" s="37">
        <f t="shared" ref="O198:O201" si="178">AVERAGE($K$197:$K$201)</f>
        <v>70.156559993333303</v>
      </c>
      <c r="P198" s="38">
        <f t="shared" ref="P198:P201" si="179">_xlfn.STDEV.S($K$197:$K$201)</f>
        <v>2.4272375978235616</v>
      </c>
      <c r="Q198" s="34">
        <f t="shared" si="173"/>
        <v>3.4597443176435851E-2</v>
      </c>
      <c r="R198" s="155">
        <f t="shared" si="174"/>
        <v>0.70615625899999945</v>
      </c>
      <c r="S198" s="139" t="s">
        <v>192</v>
      </c>
      <c r="T198" s="158">
        <f t="shared" si="175"/>
        <v>8.8494462129146884E-2</v>
      </c>
    </row>
    <row r="199" spans="1:20" x14ac:dyDescent="0.2">
      <c r="A199" s="53" t="s">
        <v>152</v>
      </c>
      <c r="B199" s="53"/>
      <c r="C199" s="53">
        <f>LOOKUP(A199,'[2]Samples Info'!$A$4:$A$228,'[2]Samples Info'!$I$4:$I$228)</f>
        <v>0</v>
      </c>
      <c r="D199" s="148">
        <v>0.43293276666666702</v>
      </c>
      <c r="E199" s="139" t="s">
        <v>192</v>
      </c>
      <c r="F199" s="152">
        <v>1.2769271538476E-2</v>
      </c>
      <c r="G199" s="36">
        <f t="shared" si="170"/>
        <v>-3.0695794942275788E-3</v>
      </c>
      <c r="H199" s="40">
        <f t="shared" si="176"/>
        <v>0.43426577999999977</v>
      </c>
      <c r="I199" s="135">
        <f t="shared" si="177"/>
        <v>1.6403962039881956E-2</v>
      </c>
      <c r="J199" s="40">
        <f t="shared" si="171"/>
        <v>3.7774014889872198E-2</v>
      </c>
      <c r="K199" s="142">
        <f>D199*'Table 2'!N199</f>
        <v>70.568040966666729</v>
      </c>
      <c r="L199" s="130" t="s">
        <v>192</v>
      </c>
      <c r="M199" s="146">
        <f>F199*'Table 2'!N199</f>
        <v>2.0813912607715879</v>
      </c>
      <c r="N199" s="36">
        <f t="shared" si="172"/>
        <v>5.8651817217452917E-3</v>
      </c>
      <c r="O199" s="37">
        <f t="shared" si="178"/>
        <v>70.156559993333303</v>
      </c>
      <c r="P199" s="38">
        <f t="shared" si="179"/>
        <v>2.4272375978235616</v>
      </c>
      <c r="Q199" s="34">
        <f t="shared" si="173"/>
        <v>3.4597443176435851E-2</v>
      </c>
      <c r="R199" s="155">
        <f t="shared" si="174"/>
        <v>0.70568040966666734</v>
      </c>
      <c r="S199" s="139" t="s">
        <v>192</v>
      </c>
      <c r="T199" s="158">
        <f t="shared" si="175"/>
        <v>2.0813912607715878E-2</v>
      </c>
    </row>
    <row r="200" spans="1:20" x14ac:dyDescent="0.2">
      <c r="A200" s="53" t="s">
        <v>152</v>
      </c>
      <c r="B200" s="53"/>
      <c r="C200" s="53">
        <f>LOOKUP(A200,'[2]Samples Info'!$A$4:$A$228,'[2]Samples Info'!$I$4:$I$228)</f>
        <v>0</v>
      </c>
      <c r="D200" s="148">
        <v>0.40663953333333303</v>
      </c>
      <c r="E200" s="139" t="s">
        <v>192</v>
      </c>
      <c r="F200" s="152">
        <v>3.2628017504950202E-2</v>
      </c>
      <c r="G200" s="36">
        <f t="shared" si="170"/>
        <v>-6.361598804001263E-2</v>
      </c>
      <c r="H200" s="40">
        <f t="shared" si="176"/>
        <v>0.43426577999999977</v>
      </c>
      <c r="I200" s="135">
        <f t="shared" si="177"/>
        <v>1.6403962039881956E-2</v>
      </c>
      <c r="J200" s="40">
        <f t="shared" si="171"/>
        <v>3.7774014889872198E-2</v>
      </c>
      <c r="K200" s="142">
        <f>D200*'Table 2'!N200</f>
        <v>66.282243933333277</v>
      </c>
      <c r="L200" s="130" t="s">
        <v>192</v>
      </c>
      <c r="M200" s="146">
        <f>F200*'Table 2'!N200</f>
        <v>5.3183668533068831</v>
      </c>
      <c r="N200" s="36">
        <f t="shared" si="172"/>
        <v>-5.5223860183113128E-2</v>
      </c>
      <c r="O200" s="37">
        <f t="shared" si="178"/>
        <v>70.156559993333303</v>
      </c>
      <c r="P200" s="38">
        <f t="shared" si="179"/>
        <v>2.4272375978235616</v>
      </c>
      <c r="Q200" s="34">
        <f t="shared" si="173"/>
        <v>3.4597443176435851E-2</v>
      </c>
      <c r="R200" s="155">
        <f t="shared" si="174"/>
        <v>0.66282243933333274</v>
      </c>
      <c r="S200" s="139" t="s">
        <v>192</v>
      </c>
      <c r="T200" s="158">
        <f t="shared" si="175"/>
        <v>5.3183668533068829E-2</v>
      </c>
    </row>
    <row r="201" spans="1:20" ht="17" thickBot="1" x14ac:dyDescent="0.25">
      <c r="A201" s="54" t="s">
        <v>152</v>
      </c>
      <c r="B201" s="54"/>
      <c r="C201" s="54">
        <f>LOOKUP(A201,'[2]Samples Info'!$A$4:$A$228,'[2]Samples Info'!$I$4:$I$228)</f>
        <v>0</v>
      </c>
      <c r="D201" s="149">
        <v>0.43983133333333302</v>
      </c>
      <c r="E201" s="140" t="s">
        <v>192</v>
      </c>
      <c r="F201" s="153">
        <v>1.7696669522069199E-2</v>
      </c>
      <c r="G201" s="47">
        <f t="shared" si="170"/>
        <v>1.281600713123943E-2</v>
      </c>
      <c r="H201" s="40">
        <f t="shared" si="176"/>
        <v>0.43426577999999977</v>
      </c>
      <c r="I201" s="136">
        <f t="shared" si="177"/>
        <v>1.6403962039881956E-2</v>
      </c>
      <c r="J201" s="50">
        <f t="shared" si="171"/>
        <v>3.7774014889872198E-2</v>
      </c>
      <c r="K201" s="143">
        <f>D201*'Table 2'!N201</f>
        <v>73.012001333333288</v>
      </c>
      <c r="L201" s="132" t="s">
        <v>192</v>
      </c>
      <c r="M201" s="147">
        <f>F201*'Table 2'!N201</f>
        <v>2.9376471406634868</v>
      </c>
      <c r="N201" s="47">
        <f t="shared" si="172"/>
        <v>4.0700988478786955E-2</v>
      </c>
      <c r="O201" s="48">
        <f t="shared" si="178"/>
        <v>70.156559993333303</v>
      </c>
      <c r="P201" s="55">
        <f t="shared" si="179"/>
        <v>2.4272375978235616</v>
      </c>
      <c r="Q201" s="45">
        <f t="shared" si="173"/>
        <v>3.4597443176435851E-2</v>
      </c>
      <c r="R201" s="156">
        <f t="shared" si="174"/>
        <v>0.73012001333333287</v>
      </c>
      <c r="S201" s="140" t="s">
        <v>192</v>
      </c>
      <c r="T201" s="159">
        <f t="shared" si="175"/>
        <v>2.9376471406634866E-2</v>
      </c>
    </row>
    <row r="202" spans="1:20" x14ac:dyDescent="0.2">
      <c r="A202" s="51" t="s">
        <v>155</v>
      </c>
      <c r="B202" s="51" t="s">
        <v>177</v>
      </c>
      <c r="C202" s="52">
        <f>LOOKUP(A202,'[2]Samples Info'!$A$4:$A$228,'[2]Samples Info'!$I$4:$I$228)</f>
        <v>0</v>
      </c>
      <c r="D202" s="148">
        <v>0.36788579999999999</v>
      </c>
      <c r="E202" s="139" t="s">
        <v>192</v>
      </c>
      <c r="F202" s="152">
        <v>1.50941991814737E-2</v>
      </c>
      <c r="G202" s="36">
        <f t="shared" si="170"/>
        <v>-9.0443435518805775E-3</v>
      </c>
      <c r="H202" s="28">
        <f>AVERAGE($D$202:$D$206)</f>
        <v>0.3712434533333332</v>
      </c>
      <c r="I202" s="134">
        <f>_xlfn.STDEV.S($D$202:$D$206)</f>
        <v>2.3232178589029664E-2</v>
      </c>
      <c r="J202" s="28">
        <f t="shared" si="171"/>
        <v>6.2579362357589874E-2</v>
      </c>
      <c r="K202" s="142">
        <f>D202*'Table 2'!N202</f>
        <v>83.510076599999991</v>
      </c>
      <c r="L202" s="129" t="s">
        <v>192</v>
      </c>
      <c r="M202" s="145">
        <f>F202*'Table 2'!N202</f>
        <v>3.4263832141945301</v>
      </c>
      <c r="N202" s="25">
        <f t="shared" si="172"/>
        <v>1.1534449848921277E-2</v>
      </c>
      <c r="O202" s="26">
        <f>AVERAGE($K$202:$K$206)</f>
        <v>82.557817593333297</v>
      </c>
      <c r="P202" s="26">
        <f>_xlfn.STDEV.S($K$202:$K$206)</f>
        <v>3.7508535573818547</v>
      </c>
      <c r="Q202" s="23">
        <f t="shared" si="173"/>
        <v>4.5433051244861675E-2</v>
      </c>
      <c r="R202" s="154">
        <f t="shared" si="174"/>
        <v>0.83510076599999994</v>
      </c>
      <c r="S202" s="138" t="s">
        <v>192</v>
      </c>
      <c r="T202" s="157">
        <f t="shared" si="175"/>
        <v>3.4263832141945304E-2</v>
      </c>
    </row>
    <row r="203" spans="1:20" x14ac:dyDescent="0.2">
      <c r="A203" s="53" t="s">
        <v>155</v>
      </c>
      <c r="B203" s="53" t="s">
        <v>177</v>
      </c>
      <c r="C203" s="53">
        <f>LOOKUP(A203,'[2]Samples Info'!$A$4:$A$228,'[2]Samples Info'!$I$4:$I$228)</f>
        <v>0</v>
      </c>
      <c r="D203" s="148">
        <v>0.36544243333333298</v>
      </c>
      <c r="E203" s="139" t="s">
        <v>192</v>
      </c>
      <c r="F203" s="152">
        <v>9.7672617372185199E-3</v>
      </c>
      <c r="G203" s="36">
        <f t="shared" si="170"/>
        <v>-1.5625918646952071E-2</v>
      </c>
      <c r="H203" s="40">
        <f t="shared" ref="H203:H206" si="180">AVERAGE($D$202:$D$206)</f>
        <v>0.3712434533333332</v>
      </c>
      <c r="I203" s="135">
        <f t="shared" ref="I203:I206" si="181">_xlfn.STDEV.S($D$202:$D$206)</f>
        <v>2.3232178589029664E-2</v>
      </c>
      <c r="J203" s="40">
        <f t="shared" si="171"/>
        <v>6.2579362357589874E-2</v>
      </c>
      <c r="K203" s="142">
        <f>D203*'Table 2'!N203</f>
        <v>81.859105066666586</v>
      </c>
      <c r="L203" s="130" t="s">
        <v>192</v>
      </c>
      <c r="M203" s="146">
        <f>F203*'Table 2'!N203</f>
        <v>2.1878666291369484</v>
      </c>
      <c r="N203" s="36">
        <f t="shared" si="172"/>
        <v>-8.4633114953263141E-3</v>
      </c>
      <c r="O203" s="37">
        <f t="shared" ref="O203:O206" si="182">AVERAGE($K$202:$K$206)</f>
        <v>82.557817593333297</v>
      </c>
      <c r="P203" s="38">
        <f t="shared" ref="P203:P206" si="183">_xlfn.STDEV.S($K$202:$K$206)</f>
        <v>3.7508535573818547</v>
      </c>
      <c r="Q203" s="34">
        <f t="shared" si="173"/>
        <v>4.5433051244861675E-2</v>
      </c>
      <c r="R203" s="155">
        <f t="shared" si="174"/>
        <v>0.81859105066666582</v>
      </c>
      <c r="S203" s="139" t="s">
        <v>192</v>
      </c>
      <c r="T203" s="158">
        <f t="shared" si="175"/>
        <v>2.1878666291369486E-2</v>
      </c>
    </row>
    <row r="204" spans="1:20" x14ac:dyDescent="0.2">
      <c r="A204" s="53" t="s">
        <v>155</v>
      </c>
      <c r="B204" s="53" t="s">
        <v>177</v>
      </c>
      <c r="C204" s="53">
        <f>LOOKUP(A204,'[2]Samples Info'!$A$4:$A$228,'[2]Samples Info'!$I$4:$I$228)</f>
        <v>0</v>
      </c>
      <c r="D204" s="148">
        <v>0.35650853333333299</v>
      </c>
      <c r="E204" s="139" t="s">
        <v>192</v>
      </c>
      <c r="F204" s="152">
        <v>2.24114226414419E-2</v>
      </c>
      <c r="G204" s="36">
        <f t="shared" si="170"/>
        <v>-3.9690720112901146E-2</v>
      </c>
      <c r="H204" s="40">
        <f t="shared" si="180"/>
        <v>0.3712434533333332</v>
      </c>
      <c r="I204" s="135">
        <f t="shared" si="181"/>
        <v>2.3232178589029664E-2</v>
      </c>
      <c r="J204" s="40">
        <f t="shared" si="171"/>
        <v>6.2579362357589874E-2</v>
      </c>
      <c r="K204" s="142">
        <f>D204*'Table 2'!N204</f>
        <v>81.64045413333325</v>
      </c>
      <c r="L204" s="130" t="s">
        <v>192</v>
      </c>
      <c r="M204" s="146">
        <f>F204*'Table 2'!N204</f>
        <v>5.132215784890195</v>
      </c>
      <c r="N204" s="36">
        <f t="shared" si="172"/>
        <v>-1.111176974806715E-2</v>
      </c>
      <c r="O204" s="37">
        <f t="shared" si="182"/>
        <v>82.557817593333297</v>
      </c>
      <c r="P204" s="38">
        <f t="shared" si="183"/>
        <v>3.7508535573818547</v>
      </c>
      <c r="Q204" s="34">
        <f t="shared" si="173"/>
        <v>4.5433051244861675E-2</v>
      </c>
      <c r="R204" s="155">
        <f t="shared" si="174"/>
        <v>0.81640454133333251</v>
      </c>
      <c r="S204" s="139" t="s">
        <v>192</v>
      </c>
      <c r="T204" s="158">
        <f t="shared" si="175"/>
        <v>5.1322157848901949E-2</v>
      </c>
    </row>
    <row r="205" spans="1:20" x14ac:dyDescent="0.2">
      <c r="A205" s="53" t="s">
        <v>155</v>
      </c>
      <c r="B205" s="53" t="s">
        <v>177</v>
      </c>
      <c r="C205" s="53">
        <f>LOOKUP(A205,'[2]Samples Info'!$A$4:$A$228,'[2]Samples Info'!$I$4:$I$228)</f>
        <v>0</v>
      </c>
      <c r="D205" s="148">
        <v>0.411575466666667</v>
      </c>
      <c r="E205" s="139" t="s">
        <v>192</v>
      </c>
      <c r="F205" s="152">
        <v>6.6576525958128699E-2</v>
      </c>
      <c r="G205" s="36">
        <f t="shared" si="170"/>
        <v>0.10864033552968913</v>
      </c>
      <c r="H205" s="40">
        <f t="shared" si="180"/>
        <v>0.3712434533333332</v>
      </c>
      <c r="I205" s="135">
        <f t="shared" si="181"/>
        <v>2.3232178589029664E-2</v>
      </c>
      <c r="J205" s="40">
        <f t="shared" si="171"/>
        <v>6.2579362357589874E-2</v>
      </c>
      <c r="K205" s="142">
        <f>D205*'Table 2'!N205</f>
        <v>88.077149866666744</v>
      </c>
      <c r="L205" s="130" t="s">
        <v>192</v>
      </c>
      <c r="M205" s="146">
        <f>F205*'Table 2'!N205</f>
        <v>14.247376555039542</v>
      </c>
      <c r="N205" s="36">
        <f t="shared" si="172"/>
        <v>6.6854144576844327E-2</v>
      </c>
      <c r="O205" s="37">
        <f t="shared" si="182"/>
        <v>82.557817593333297</v>
      </c>
      <c r="P205" s="38">
        <f t="shared" si="183"/>
        <v>3.7508535573818547</v>
      </c>
      <c r="Q205" s="34">
        <f t="shared" si="173"/>
        <v>4.5433051244861675E-2</v>
      </c>
      <c r="R205" s="155">
        <f t="shared" si="174"/>
        <v>0.88077149866666749</v>
      </c>
      <c r="S205" s="139" t="s">
        <v>192</v>
      </c>
      <c r="T205" s="158">
        <f t="shared" si="175"/>
        <v>0.14247376555039543</v>
      </c>
    </row>
    <row r="206" spans="1:20" ht="17" thickBot="1" x14ac:dyDescent="0.25">
      <c r="A206" s="54" t="s">
        <v>155</v>
      </c>
      <c r="B206" s="54" t="s">
        <v>177</v>
      </c>
      <c r="C206" s="54">
        <f>LOOKUP(A206,'[2]Samples Info'!$A$4:$A$228,'[2]Samples Info'!$I$4:$I$228)</f>
        <v>0</v>
      </c>
      <c r="D206" s="149">
        <v>0.35480503333333302</v>
      </c>
      <c r="E206" s="140" t="s">
        <v>192</v>
      </c>
      <c r="F206" s="153">
        <v>3.8631193928395902E-3</v>
      </c>
      <c r="G206" s="47">
        <f t="shared" si="170"/>
        <v>-4.4279353217955328E-2</v>
      </c>
      <c r="H206" s="40">
        <f t="shared" si="180"/>
        <v>0.3712434533333332</v>
      </c>
      <c r="I206" s="136">
        <f t="shared" si="181"/>
        <v>2.3232178589029664E-2</v>
      </c>
      <c r="J206" s="50">
        <f t="shared" si="171"/>
        <v>6.2579362357589874E-2</v>
      </c>
      <c r="K206" s="143">
        <f>D206*'Table 2'!N206</f>
        <v>77.702302299999928</v>
      </c>
      <c r="L206" s="132" t="s">
        <v>192</v>
      </c>
      <c r="M206" s="147">
        <f>F206*'Table 2'!N206</f>
        <v>0.8460231470318702</v>
      </c>
      <c r="N206" s="47">
        <f t="shared" si="172"/>
        <v>-5.8813513182371976E-2</v>
      </c>
      <c r="O206" s="48">
        <f t="shared" si="182"/>
        <v>82.557817593333297</v>
      </c>
      <c r="P206" s="55">
        <f t="shared" si="183"/>
        <v>3.7508535573818547</v>
      </c>
      <c r="Q206" s="45">
        <f t="shared" si="173"/>
        <v>4.5433051244861675E-2</v>
      </c>
      <c r="R206" s="156">
        <f t="shared" si="174"/>
        <v>0.77702302299999926</v>
      </c>
      <c r="S206" s="140" t="s">
        <v>192</v>
      </c>
      <c r="T206" s="159">
        <f t="shared" si="175"/>
        <v>8.4602314703187027E-3</v>
      </c>
    </row>
    <row r="207" spans="1:20" x14ac:dyDescent="0.2">
      <c r="A207" s="51" t="s">
        <v>155</v>
      </c>
      <c r="B207" s="51" t="s">
        <v>178</v>
      </c>
      <c r="C207" s="52">
        <f>LOOKUP(A207,'[2]Samples Info'!$A$4:$A$228,'[2]Samples Info'!$I$4:$I$228)</f>
        <v>0</v>
      </c>
      <c r="D207" s="148">
        <v>0.36147859999999998</v>
      </c>
      <c r="E207" s="138" t="s">
        <v>192</v>
      </c>
      <c r="F207" s="151">
        <v>1.0719875504874099E-2</v>
      </c>
      <c r="G207" s="36">
        <f t="shared" si="170"/>
        <v>-4.2587559944287697E-3</v>
      </c>
      <c r="H207" s="28">
        <f>AVERAGE($D$207:$D$211)</f>
        <v>0.36302463333333362</v>
      </c>
      <c r="I207" s="134">
        <f>_xlfn.STDEV.S($D$207:$D$211)</f>
        <v>4.3701592872063474E-3</v>
      </c>
      <c r="J207" s="28">
        <f t="shared" si="171"/>
        <v>1.2038189384227307E-2</v>
      </c>
      <c r="K207" s="142">
        <f>D207*'Table 2'!N207</f>
        <v>79.525291999999993</v>
      </c>
      <c r="L207" s="129" t="s">
        <v>192</v>
      </c>
      <c r="M207" s="145">
        <f>F207*'Table 2'!N207</f>
        <v>2.3583726110723018</v>
      </c>
      <c r="N207" s="25">
        <f t="shared" si="172"/>
        <v>-1.9483514410426051E-2</v>
      </c>
      <c r="O207" s="26">
        <f>AVERAGE($K$207:$K$211)</f>
        <v>81.105512420000053</v>
      </c>
      <c r="P207" s="26">
        <f>_xlfn.STDEV.S($K$207:$K$211)</f>
        <v>3.2852807192117628</v>
      </c>
      <c r="Q207" s="23">
        <f t="shared" si="173"/>
        <v>4.0506256864504264E-2</v>
      </c>
      <c r="R207" s="154">
        <f t="shared" si="174"/>
        <v>0.79525291999999992</v>
      </c>
      <c r="S207" s="138" t="s">
        <v>192</v>
      </c>
      <c r="T207" s="157">
        <f t="shared" si="175"/>
        <v>2.3583726110723017E-2</v>
      </c>
    </row>
    <row r="208" spans="1:20" x14ac:dyDescent="0.2">
      <c r="A208" s="53" t="s">
        <v>155</v>
      </c>
      <c r="B208" s="53" t="s">
        <v>178</v>
      </c>
      <c r="C208" s="53">
        <f>LOOKUP(A208,'[2]Samples Info'!$A$4:$A$228,'[2]Samples Info'!$I$4:$I$228)</f>
        <v>0</v>
      </c>
      <c r="D208" s="148">
        <v>0.360659866666667</v>
      </c>
      <c r="E208" s="139" t="s">
        <v>192</v>
      </c>
      <c r="F208" s="152">
        <v>6.2272036471704697E-3</v>
      </c>
      <c r="G208" s="36">
        <f t="shared" si="170"/>
        <v>-6.5140666762832913E-3</v>
      </c>
      <c r="H208" s="40">
        <f t="shared" ref="H208:H211" si="184">AVERAGE($D$207:$D$211)</f>
        <v>0.36302463333333362</v>
      </c>
      <c r="I208" s="135">
        <f t="shared" ref="I208:I211" si="185">_xlfn.STDEV.S($D$207:$D$211)</f>
        <v>4.3701592872063474E-3</v>
      </c>
      <c r="J208" s="40">
        <f t="shared" si="171"/>
        <v>1.2038189384227307E-2</v>
      </c>
      <c r="K208" s="142">
        <f>D208*'Table 2'!N208</f>
        <v>76.099231866666742</v>
      </c>
      <c r="L208" s="130" t="s">
        <v>192</v>
      </c>
      <c r="M208" s="146">
        <f>F208*'Table 2'!N208</f>
        <v>1.3139399695529692</v>
      </c>
      <c r="N208" s="36">
        <f t="shared" si="172"/>
        <v>-6.1725527697902786E-2</v>
      </c>
      <c r="O208" s="37">
        <f t="shared" ref="O208:O211" si="186">AVERAGE($K$207:$K$211)</f>
        <v>81.105512420000053</v>
      </c>
      <c r="P208" s="38">
        <f t="shared" ref="P208:P211" si="187">_xlfn.STDEV.S($K$207:$K$211)</f>
        <v>3.2852807192117628</v>
      </c>
      <c r="Q208" s="34">
        <f t="shared" si="173"/>
        <v>4.0506256864504264E-2</v>
      </c>
      <c r="R208" s="155">
        <f t="shared" si="174"/>
        <v>0.76099231866666739</v>
      </c>
      <c r="S208" s="139" t="s">
        <v>192</v>
      </c>
      <c r="T208" s="158">
        <f t="shared" si="175"/>
        <v>1.3139399695529692E-2</v>
      </c>
    </row>
    <row r="209" spans="1:20" x14ac:dyDescent="0.2">
      <c r="A209" s="53" t="s">
        <v>155</v>
      </c>
      <c r="B209" s="53" t="s">
        <v>178</v>
      </c>
      <c r="C209" s="53">
        <f>LOOKUP(A209,'[2]Samples Info'!$A$4:$A$228,'[2]Samples Info'!$I$4:$I$228)</f>
        <v>0</v>
      </c>
      <c r="D209" s="148">
        <v>0.36359856666666701</v>
      </c>
      <c r="E209" s="139" t="s">
        <v>192</v>
      </c>
      <c r="F209" s="152">
        <v>1.8215831692605499E-2</v>
      </c>
      <c r="G209" s="36">
        <f t="shared" si="170"/>
        <v>1.5809762771839089E-3</v>
      </c>
      <c r="H209" s="40">
        <f t="shared" si="184"/>
        <v>0.36302463333333362</v>
      </c>
      <c r="I209" s="135">
        <f t="shared" si="185"/>
        <v>4.3701592872063474E-3</v>
      </c>
      <c r="J209" s="40">
        <f t="shared" si="171"/>
        <v>1.2038189384227307E-2</v>
      </c>
      <c r="K209" s="142">
        <f>D209*'Table 2'!N209</f>
        <v>82.536874633333412</v>
      </c>
      <c r="L209" s="130" t="s">
        <v>192</v>
      </c>
      <c r="M209" s="146">
        <f>F209*'Table 2'!N209</f>
        <v>4.1349937942214483</v>
      </c>
      <c r="N209" s="36">
        <f t="shared" si="172"/>
        <v>1.7648149560058685E-2</v>
      </c>
      <c r="O209" s="37">
        <f t="shared" si="186"/>
        <v>81.105512420000053</v>
      </c>
      <c r="P209" s="38">
        <f t="shared" si="187"/>
        <v>3.2852807192117628</v>
      </c>
      <c r="Q209" s="34">
        <f t="shared" si="173"/>
        <v>4.0506256864504264E-2</v>
      </c>
      <c r="R209" s="155">
        <f t="shared" si="174"/>
        <v>0.82536874633333412</v>
      </c>
      <c r="S209" s="139" t="s">
        <v>192</v>
      </c>
      <c r="T209" s="158">
        <f t="shared" si="175"/>
        <v>4.1349937942214483E-2</v>
      </c>
    </row>
    <row r="210" spans="1:20" x14ac:dyDescent="0.2">
      <c r="A210" s="53" t="s">
        <v>155</v>
      </c>
      <c r="B210" s="53" t="s">
        <v>178</v>
      </c>
      <c r="C210" s="53">
        <f>LOOKUP(A210,'[2]Samples Info'!$A$4:$A$228,'[2]Samples Info'!$I$4:$I$228)</f>
        <v>0</v>
      </c>
      <c r="D210" s="148">
        <v>0.37028386666666702</v>
      </c>
      <c r="E210" s="139" t="s">
        <v>192</v>
      </c>
      <c r="F210" s="152">
        <v>1.93880712692968E-2</v>
      </c>
      <c r="G210" s="36">
        <f t="shared" si="170"/>
        <v>1.9996530997575243E-2</v>
      </c>
      <c r="H210" s="40">
        <f t="shared" si="184"/>
        <v>0.36302463333333362</v>
      </c>
      <c r="I210" s="135">
        <f t="shared" si="185"/>
        <v>4.3701592872063474E-3</v>
      </c>
      <c r="J210" s="40">
        <f t="shared" si="171"/>
        <v>1.2038189384227307E-2</v>
      </c>
      <c r="K210" s="142">
        <f>D210*'Table 2'!N210</f>
        <v>84.054437733333415</v>
      </c>
      <c r="L210" s="130" t="s">
        <v>192</v>
      </c>
      <c r="M210" s="146">
        <f>F210*'Table 2'!N210</f>
        <v>4.4010921781303738</v>
      </c>
      <c r="N210" s="36">
        <f t="shared" si="172"/>
        <v>3.6359123139035582E-2</v>
      </c>
      <c r="O210" s="37">
        <f t="shared" si="186"/>
        <v>81.105512420000053</v>
      </c>
      <c r="P210" s="38">
        <f t="shared" si="187"/>
        <v>3.2852807192117628</v>
      </c>
      <c r="Q210" s="34">
        <f t="shared" si="173"/>
        <v>4.0506256864504264E-2</v>
      </c>
      <c r="R210" s="155">
        <f t="shared" si="174"/>
        <v>0.8405443773333342</v>
      </c>
      <c r="S210" s="139" t="s">
        <v>192</v>
      </c>
      <c r="T210" s="158">
        <f t="shared" si="175"/>
        <v>4.4010921781303738E-2</v>
      </c>
    </row>
    <row r="211" spans="1:20" ht="17" thickBot="1" x14ac:dyDescent="0.25">
      <c r="A211" s="54" t="s">
        <v>155</v>
      </c>
      <c r="B211" s="54" t="s">
        <v>178</v>
      </c>
      <c r="C211" s="54">
        <f>LOOKUP(A211,'[2]Samples Info'!$A$4:$A$228,'[2]Samples Info'!$I$4:$I$228)</f>
        <v>0</v>
      </c>
      <c r="D211" s="149">
        <v>0.359102266666667</v>
      </c>
      <c r="E211" s="140" t="s">
        <v>192</v>
      </c>
      <c r="F211" s="153">
        <v>1.05436691252777E-2</v>
      </c>
      <c r="G211" s="47">
        <f t="shared" si="170"/>
        <v>-1.0804684604047397E-2</v>
      </c>
      <c r="H211" s="40">
        <f t="shared" si="184"/>
        <v>0.36302463333333362</v>
      </c>
      <c r="I211" s="136">
        <f t="shared" si="185"/>
        <v>4.3701592872063474E-3</v>
      </c>
      <c r="J211" s="50">
        <f t="shared" si="171"/>
        <v>1.2038189384227307E-2</v>
      </c>
      <c r="K211" s="143">
        <f>D211*'Table 2'!N211</f>
        <v>83.311725866666748</v>
      </c>
      <c r="L211" s="132" t="s">
        <v>192</v>
      </c>
      <c r="M211" s="147">
        <f>F211*'Table 2'!N211</f>
        <v>2.4461312370644266</v>
      </c>
      <c r="N211" s="47">
        <f t="shared" si="172"/>
        <v>2.7201769409235098E-2</v>
      </c>
      <c r="O211" s="48">
        <f t="shared" si="186"/>
        <v>81.105512420000053</v>
      </c>
      <c r="P211" s="55">
        <f t="shared" si="187"/>
        <v>3.2852807192117628</v>
      </c>
      <c r="Q211" s="45">
        <f t="shared" si="173"/>
        <v>4.0506256864504264E-2</v>
      </c>
      <c r="R211" s="156">
        <f t="shared" si="174"/>
        <v>0.83311725866666753</v>
      </c>
      <c r="S211" s="140" t="s">
        <v>192</v>
      </c>
      <c r="T211" s="159">
        <f t="shared" si="175"/>
        <v>2.4461312370644264E-2</v>
      </c>
    </row>
    <row r="212" spans="1:20" x14ac:dyDescent="0.2">
      <c r="A212" s="51" t="s">
        <v>160</v>
      </c>
      <c r="B212" s="51" t="s">
        <v>177</v>
      </c>
      <c r="C212" s="52">
        <f>LOOKUP(A212,'[2]Samples Info'!$A$4:$A$228,'[2]Samples Info'!$I$4:$I$228)</f>
        <v>0</v>
      </c>
      <c r="D212" s="148">
        <v>0.1699522</v>
      </c>
      <c r="E212" s="139" t="s">
        <v>192</v>
      </c>
      <c r="F212" s="152">
        <v>5.6884043457106702E-2</v>
      </c>
      <c r="G212" s="36">
        <f t="shared" si="170"/>
        <v>-1.60414907265745E-2</v>
      </c>
      <c r="H212" s="28">
        <f>AVERAGE($D$212:$D$216)</f>
        <v>0.17272293333333341</v>
      </c>
      <c r="I212" s="134">
        <f>_xlfn.STDEV.S($D$212:$D$216)</f>
        <v>9.4678677561119105E-3</v>
      </c>
      <c r="J212" s="28">
        <f t="shared" si="171"/>
        <v>5.4815348335013066E-2</v>
      </c>
      <c r="K212" s="142">
        <f>D212*'Table 2'!N212</f>
        <v>51.1556122</v>
      </c>
      <c r="L212" s="129" t="s">
        <v>192</v>
      </c>
      <c r="M212" s="145">
        <f>F212*'Table 2'!N212</f>
        <v>17.122097080589118</v>
      </c>
      <c r="N212" s="25">
        <f t="shared" si="172"/>
        <v>-3.5086943804778052E-3</v>
      </c>
      <c r="O212" s="26">
        <f>AVERAGE($K$212:$K$216)</f>
        <v>51.335733600000026</v>
      </c>
      <c r="P212" s="26">
        <f>_xlfn.STDEV.S($K$212:$K$216)</f>
        <v>2.1237064607696321</v>
      </c>
      <c r="Q212" s="23">
        <f t="shared" si="173"/>
        <v>4.1368970731327601E-2</v>
      </c>
      <c r="R212" s="154">
        <f t="shared" si="174"/>
        <v>0.511556122</v>
      </c>
      <c r="S212" s="138" t="s">
        <v>192</v>
      </c>
      <c r="T212" s="157">
        <f t="shared" si="175"/>
        <v>0.17122097080589119</v>
      </c>
    </row>
    <row r="213" spans="1:20" x14ac:dyDescent="0.2">
      <c r="A213" s="53" t="s">
        <v>160</v>
      </c>
      <c r="B213" s="53" t="s">
        <v>177</v>
      </c>
      <c r="C213" s="53">
        <f>LOOKUP(A213,'[2]Samples Info'!$A$4:$A$228,'[2]Samples Info'!$I$4:$I$228)</f>
        <v>0</v>
      </c>
      <c r="D213" s="148">
        <v>0.16218340000000001</v>
      </c>
      <c r="E213" s="139" t="s">
        <v>192</v>
      </c>
      <c r="F213" s="152">
        <v>2.1938072036302401E-2</v>
      </c>
      <c r="G213" s="36">
        <f t="shared" si="170"/>
        <v>-6.1019883867960027E-2</v>
      </c>
      <c r="H213" s="40">
        <f t="shared" ref="H213:H216" si="188">AVERAGE($D$212:$D$216)</f>
        <v>0.17272293333333341</v>
      </c>
      <c r="I213" s="135">
        <f t="shared" ref="I213:I216" si="189">_xlfn.STDEV.S($D$212:$D$216)</f>
        <v>9.4678677561119105E-3</v>
      </c>
      <c r="J213" s="40">
        <f t="shared" si="171"/>
        <v>5.4815348335013066E-2</v>
      </c>
      <c r="K213" s="142">
        <f>D213*'Table 2'!N213</f>
        <v>49.3037536</v>
      </c>
      <c r="L213" s="130" t="s">
        <v>192</v>
      </c>
      <c r="M213" s="146">
        <f>F213*'Table 2'!N213</f>
        <v>6.6691738990359299</v>
      </c>
      <c r="N213" s="36">
        <f t="shared" si="172"/>
        <v>-3.958217517320186E-2</v>
      </c>
      <c r="O213" s="37">
        <f t="shared" ref="O213:O216" si="190">AVERAGE($K$212:$K$216)</f>
        <v>51.335733600000026</v>
      </c>
      <c r="P213" s="38">
        <f t="shared" ref="P213:P216" si="191">_xlfn.STDEV.S($K$212:$K$216)</f>
        <v>2.1237064607696321</v>
      </c>
      <c r="Q213" s="34">
        <f t="shared" si="173"/>
        <v>4.1368970731327601E-2</v>
      </c>
      <c r="R213" s="155">
        <f t="shared" si="174"/>
        <v>0.493037536</v>
      </c>
      <c r="S213" s="139" t="s">
        <v>192</v>
      </c>
      <c r="T213" s="158">
        <f t="shared" si="175"/>
        <v>6.6691738990359295E-2</v>
      </c>
    </row>
    <row r="214" spans="1:20" x14ac:dyDescent="0.2">
      <c r="A214" s="53" t="s">
        <v>160</v>
      </c>
      <c r="B214" s="53" t="s">
        <v>177</v>
      </c>
      <c r="C214" s="53">
        <f>LOOKUP(A214,'[2]Samples Info'!$A$4:$A$228,'[2]Samples Info'!$I$4:$I$228)</f>
        <v>0</v>
      </c>
      <c r="D214" s="148">
        <v>0.1840948</v>
      </c>
      <c r="E214" s="139" t="s">
        <v>192</v>
      </c>
      <c r="F214" s="152">
        <v>2.3984517819626801E-2</v>
      </c>
      <c r="G214" s="36">
        <f t="shared" si="170"/>
        <v>6.5838776861902454E-2</v>
      </c>
      <c r="H214" s="40">
        <f t="shared" si="188"/>
        <v>0.17272293333333341</v>
      </c>
      <c r="I214" s="135">
        <f t="shared" si="189"/>
        <v>9.4678677561119105E-3</v>
      </c>
      <c r="J214" s="40">
        <f t="shared" si="171"/>
        <v>5.4815348335013066E-2</v>
      </c>
      <c r="K214" s="142">
        <f>D214*'Table 2'!N214</f>
        <v>53.755681600000003</v>
      </c>
      <c r="L214" s="130" t="s">
        <v>192</v>
      </c>
      <c r="M214" s="146">
        <f>F214*'Table 2'!N214</f>
        <v>7.0034792033310262</v>
      </c>
      <c r="N214" s="36">
        <f t="shared" si="172"/>
        <v>4.7139639979742597E-2</v>
      </c>
      <c r="O214" s="37">
        <f t="shared" si="190"/>
        <v>51.335733600000026</v>
      </c>
      <c r="P214" s="38">
        <f t="shared" si="191"/>
        <v>2.1237064607696321</v>
      </c>
      <c r="Q214" s="34">
        <f t="shared" si="173"/>
        <v>4.1368970731327601E-2</v>
      </c>
      <c r="R214" s="155">
        <f t="shared" si="174"/>
        <v>0.53755681600000005</v>
      </c>
      <c r="S214" s="139" t="s">
        <v>192</v>
      </c>
      <c r="T214" s="158">
        <f t="shared" si="175"/>
        <v>7.0034792033310256E-2</v>
      </c>
    </row>
    <row r="215" spans="1:20" x14ac:dyDescent="0.2">
      <c r="A215" s="53" t="s">
        <v>160</v>
      </c>
      <c r="B215" s="53" t="s">
        <v>177</v>
      </c>
      <c r="C215" s="53">
        <f>LOOKUP(A215,'[2]Samples Info'!$A$4:$A$228,'[2]Samples Info'!$I$4:$I$228)</f>
        <v>0</v>
      </c>
      <c r="D215" s="148">
        <v>0.1663231</v>
      </c>
      <c r="E215" s="139" t="s">
        <v>192</v>
      </c>
      <c r="F215" s="152">
        <v>2.43002166226969E-2</v>
      </c>
      <c r="G215" s="36">
        <f t="shared" si="170"/>
        <v>-3.7052597531924386E-2</v>
      </c>
      <c r="H215" s="40">
        <f t="shared" si="188"/>
        <v>0.17272293333333341</v>
      </c>
      <c r="I215" s="135">
        <f t="shared" si="189"/>
        <v>9.4678677561119105E-3</v>
      </c>
      <c r="J215" s="40">
        <f t="shared" si="171"/>
        <v>5.4815348335013066E-2</v>
      </c>
      <c r="K215" s="142">
        <f>D215*'Table 2'!N215</f>
        <v>49.231637599999999</v>
      </c>
      <c r="L215" s="130" t="s">
        <v>192</v>
      </c>
      <c r="M215" s="146">
        <f>F215*'Table 2'!N215</f>
        <v>7.1928641203182826</v>
      </c>
      <c r="N215" s="36">
        <f t="shared" si="172"/>
        <v>-4.0986966630199781E-2</v>
      </c>
      <c r="O215" s="37">
        <f t="shared" si="190"/>
        <v>51.335733600000026</v>
      </c>
      <c r="P215" s="38">
        <f t="shared" si="191"/>
        <v>2.1237064607696321</v>
      </c>
      <c r="Q215" s="34">
        <f t="shared" si="173"/>
        <v>4.1368970731327601E-2</v>
      </c>
      <c r="R215" s="155">
        <f t="shared" si="174"/>
        <v>0.492316376</v>
      </c>
      <c r="S215" s="139" t="s">
        <v>192</v>
      </c>
      <c r="T215" s="158">
        <f t="shared" si="175"/>
        <v>7.1928641203182819E-2</v>
      </c>
    </row>
    <row r="216" spans="1:20" ht="17" thickBot="1" x14ac:dyDescent="0.25">
      <c r="A216" s="54" t="s">
        <v>160</v>
      </c>
      <c r="B216" s="54" t="s">
        <v>177</v>
      </c>
      <c r="C216" s="54">
        <f>LOOKUP(A216,'[2]Samples Info'!$A$4:$A$228,'[2]Samples Info'!$I$4:$I$228)</f>
        <v>0</v>
      </c>
      <c r="D216" s="149">
        <v>0.18106116666666699</v>
      </c>
      <c r="E216" s="140" t="s">
        <v>192</v>
      </c>
      <c r="F216" s="153">
        <v>4.8098086467377503E-2</v>
      </c>
      <c r="G216" s="47">
        <f t="shared" si="170"/>
        <v>4.8275195264556141E-2</v>
      </c>
      <c r="H216" s="40">
        <f t="shared" si="188"/>
        <v>0.17272293333333341</v>
      </c>
      <c r="I216" s="136">
        <f t="shared" si="189"/>
        <v>9.4678677561119105E-3</v>
      </c>
      <c r="J216" s="50">
        <f t="shared" si="171"/>
        <v>5.4815348335013066E-2</v>
      </c>
      <c r="K216" s="143">
        <f>D216*'Table 2'!N216</f>
        <v>53.231983000000099</v>
      </c>
      <c r="L216" s="132" t="s">
        <v>192</v>
      </c>
      <c r="M216" s="147">
        <f>F216*'Table 2'!N216</f>
        <v>14.140837421408985</v>
      </c>
      <c r="N216" s="47">
        <f t="shared" si="172"/>
        <v>3.6938196204136298E-2</v>
      </c>
      <c r="O216" s="48">
        <f t="shared" si="190"/>
        <v>51.335733600000026</v>
      </c>
      <c r="P216" s="55">
        <f t="shared" si="191"/>
        <v>2.1237064607696321</v>
      </c>
      <c r="Q216" s="45">
        <f t="shared" si="173"/>
        <v>4.1368970731327601E-2</v>
      </c>
      <c r="R216" s="156">
        <f t="shared" si="174"/>
        <v>0.53231983000000094</v>
      </c>
      <c r="S216" s="140" t="s">
        <v>192</v>
      </c>
      <c r="T216" s="159">
        <f t="shared" si="175"/>
        <v>0.14140837421408986</v>
      </c>
    </row>
    <row r="217" spans="1:20" x14ac:dyDescent="0.2">
      <c r="A217" s="51" t="s">
        <v>160</v>
      </c>
      <c r="B217" s="51" t="s">
        <v>178</v>
      </c>
      <c r="C217" s="52">
        <f>LOOKUP(A217,'[2]Samples Info'!$A$4:$A$228,'[2]Samples Info'!$I$4:$I$228)</f>
        <v>0</v>
      </c>
      <c r="D217" s="148">
        <v>0.13776023333333301</v>
      </c>
      <c r="E217" s="138" t="s">
        <v>192</v>
      </c>
      <c r="F217" s="151">
        <v>1.95015625961956E-2</v>
      </c>
      <c r="G217" s="36">
        <f t="shared" si="170"/>
        <v>-0.17377698789683851</v>
      </c>
      <c r="H217" s="28">
        <f>AVERAGE($D$217:$D$221)</f>
        <v>0.16673492666666659</v>
      </c>
      <c r="I217" s="134">
        <f>_xlfn.STDEV.S($D$217:$D$221)</f>
        <v>3.1671376077877372E-2</v>
      </c>
      <c r="J217" s="28">
        <f t="shared" si="171"/>
        <v>0.18995046035672061</v>
      </c>
      <c r="K217" s="142">
        <f>D217*'Table 2'!N217</f>
        <v>40.36374836666657</v>
      </c>
      <c r="L217" s="129" t="s">
        <v>192</v>
      </c>
      <c r="M217" s="145">
        <f>F217*'Table 2'!N217</f>
        <v>5.7139578406853104</v>
      </c>
      <c r="N217" s="25">
        <f t="shared" si="172"/>
        <v>-0.1768365890053688</v>
      </c>
      <c r="O217" s="26">
        <f>AVERAGE($K$217:$K$221)</f>
        <v>49.034915579999982</v>
      </c>
      <c r="P217" s="26">
        <f>_xlfn.STDEV.S($K$217:$K$221)</f>
        <v>9.4152637702141959</v>
      </c>
      <c r="Q217" s="23">
        <f t="shared" si="173"/>
        <v>0.19201142000241206</v>
      </c>
      <c r="R217" s="154">
        <f t="shared" si="174"/>
        <v>0.40363748366666569</v>
      </c>
      <c r="S217" s="138" t="s">
        <v>192</v>
      </c>
      <c r="T217" s="157">
        <f t="shared" si="175"/>
        <v>5.7139578406853103E-2</v>
      </c>
    </row>
    <row r="218" spans="1:20" x14ac:dyDescent="0.2">
      <c r="A218" s="53" t="s">
        <v>160</v>
      </c>
      <c r="B218" s="53" t="s">
        <v>178</v>
      </c>
      <c r="C218" s="53">
        <f>LOOKUP(A218,'[2]Samples Info'!$A$4:$A$228,'[2]Samples Info'!$I$4:$I$228)</f>
        <v>0</v>
      </c>
      <c r="D218" s="148">
        <v>0.14824643333333301</v>
      </c>
      <c r="E218" s="139" t="s">
        <v>192</v>
      </c>
      <c r="F218" s="152">
        <v>2.9467787080867398E-2</v>
      </c>
      <c r="G218" s="36">
        <f t="shared" si="170"/>
        <v>-0.11088554571589812</v>
      </c>
      <c r="H218" s="40">
        <f t="shared" ref="H218:H221" si="192">AVERAGE($D$217:$D$221)</f>
        <v>0.16673492666666659</v>
      </c>
      <c r="I218" s="135">
        <f t="shared" ref="I218:I221" si="193">_xlfn.STDEV.S($D$217:$D$221)</f>
        <v>3.1671376077877372E-2</v>
      </c>
      <c r="J218" s="40">
        <f t="shared" si="171"/>
        <v>0.18995046035672061</v>
      </c>
      <c r="K218" s="142">
        <f>D218*'Table 2'!N218</f>
        <v>41.95374063333324</v>
      </c>
      <c r="L218" s="130" t="s">
        <v>192</v>
      </c>
      <c r="M218" s="146">
        <f>F218*'Table 2'!N218</f>
        <v>8.3393837438854739</v>
      </c>
      <c r="N218" s="36">
        <f t="shared" si="172"/>
        <v>-0.14441087259778954</v>
      </c>
      <c r="O218" s="37">
        <f t="shared" ref="O218:O221" si="194">AVERAGE($K$217:$K$221)</f>
        <v>49.034915579999982</v>
      </c>
      <c r="P218" s="38">
        <f t="shared" ref="P218:P221" si="195">_xlfn.STDEV.S($K$217:$K$221)</f>
        <v>9.4152637702141959</v>
      </c>
      <c r="Q218" s="34">
        <f t="shared" si="173"/>
        <v>0.19201142000241206</v>
      </c>
      <c r="R218" s="155">
        <f t="shared" si="174"/>
        <v>0.41953740633333242</v>
      </c>
      <c r="S218" s="139" t="s">
        <v>192</v>
      </c>
      <c r="T218" s="158">
        <f t="shared" si="175"/>
        <v>8.3393837438854743E-2</v>
      </c>
    </row>
    <row r="219" spans="1:20" x14ac:dyDescent="0.2">
      <c r="A219" s="53" t="s">
        <v>160</v>
      </c>
      <c r="B219" s="53" t="s">
        <v>178</v>
      </c>
      <c r="C219" s="53">
        <f>LOOKUP(A219,'[2]Samples Info'!$A$4:$A$228,'[2]Samples Info'!$I$4:$I$228)</f>
        <v>0</v>
      </c>
      <c r="D219" s="148">
        <v>0.152896166666667</v>
      </c>
      <c r="E219" s="139" t="s">
        <v>192</v>
      </c>
      <c r="F219" s="152">
        <v>3.15851298677612E-2</v>
      </c>
      <c r="G219" s="36">
        <f t="shared" si="170"/>
        <v>-8.2998567106853285E-2</v>
      </c>
      <c r="H219" s="40">
        <f t="shared" si="192"/>
        <v>0.16673492666666659</v>
      </c>
      <c r="I219" s="135">
        <f t="shared" si="193"/>
        <v>3.1671376077877372E-2</v>
      </c>
      <c r="J219" s="40">
        <f t="shared" si="171"/>
        <v>0.18995046035672061</v>
      </c>
      <c r="K219" s="142">
        <f>D219*'Table 2'!N219</f>
        <v>46.021746166666766</v>
      </c>
      <c r="L219" s="130" t="s">
        <v>192</v>
      </c>
      <c r="M219" s="146">
        <f>F219*'Table 2'!N219</f>
        <v>9.5071240901961218</v>
      </c>
      <c r="N219" s="36">
        <f t="shared" si="172"/>
        <v>-6.1449466725750954E-2</v>
      </c>
      <c r="O219" s="37">
        <f t="shared" si="194"/>
        <v>49.034915579999982</v>
      </c>
      <c r="P219" s="38">
        <f t="shared" si="195"/>
        <v>9.4152637702141959</v>
      </c>
      <c r="Q219" s="34">
        <f t="shared" si="173"/>
        <v>0.19201142000241206</v>
      </c>
      <c r="R219" s="155">
        <f t="shared" si="174"/>
        <v>0.46021746166666766</v>
      </c>
      <c r="S219" s="139" t="s">
        <v>192</v>
      </c>
      <c r="T219" s="158">
        <f t="shared" si="175"/>
        <v>9.5071240901961215E-2</v>
      </c>
    </row>
    <row r="220" spans="1:20" x14ac:dyDescent="0.2">
      <c r="A220" s="53" t="s">
        <v>160</v>
      </c>
      <c r="B220" s="53" t="s">
        <v>178</v>
      </c>
      <c r="C220" s="53">
        <f>LOOKUP(A220,'[2]Samples Info'!$A$4:$A$228,'[2]Samples Info'!$I$4:$I$228)</f>
        <v>0</v>
      </c>
      <c r="D220" s="148">
        <v>0.21688553333333299</v>
      </c>
      <c r="E220" s="139" t="s">
        <v>192</v>
      </c>
      <c r="F220" s="152">
        <v>0.112417469116251</v>
      </c>
      <c r="G220" s="36">
        <f t="shared" si="170"/>
        <v>0.30078045235793083</v>
      </c>
      <c r="H220" s="40">
        <f t="shared" si="192"/>
        <v>0.16673492666666659</v>
      </c>
      <c r="I220" s="135">
        <f t="shared" si="193"/>
        <v>3.1671376077877372E-2</v>
      </c>
      <c r="J220" s="40">
        <f t="shared" si="171"/>
        <v>0.18995046035672061</v>
      </c>
      <c r="K220" s="142">
        <f>D220*'Table 2'!N220</f>
        <v>63.113690199999901</v>
      </c>
      <c r="L220" s="130" t="s">
        <v>192</v>
      </c>
      <c r="M220" s="146">
        <f>F220*'Table 2'!N220</f>
        <v>32.713483512829043</v>
      </c>
      <c r="N220" s="36">
        <f t="shared" si="172"/>
        <v>0.28711734186695065</v>
      </c>
      <c r="O220" s="37">
        <f t="shared" si="194"/>
        <v>49.034915579999982</v>
      </c>
      <c r="P220" s="38">
        <f t="shared" si="195"/>
        <v>9.4152637702141959</v>
      </c>
      <c r="Q220" s="34">
        <f t="shared" si="173"/>
        <v>0.19201142000241206</v>
      </c>
      <c r="R220" s="155">
        <f t="shared" si="174"/>
        <v>0.63113690199999906</v>
      </c>
      <c r="S220" s="139" t="s">
        <v>192</v>
      </c>
      <c r="T220" s="158">
        <f t="shared" si="175"/>
        <v>0.32713483512829045</v>
      </c>
    </row>
    <row r="221" spans="1:20" ht="17" thickBot="1" x14ac:dyDescent="0.25">
      <c r="A221" s="54" t="s">
        <v>160</v>
      </c>
      <c r="B221" s="54" t="s">
        <v>178</v>
      </c>
      <c r="C221" s="54">
        <f>LOOKUP(A221,'[2]Samples Info'!$A$4:$A$228,'[2]Samples Info'!$I$4:$I$228)</f>
        <v>0</v>
      </c>
      <c r="D221" s="149">
        <v>0.17788626666666699</v>
      </c>
      <c r="E221" s="140" t="s">
        <v>192</v>
      </c>
      <c r="F221" s="153">
        <v>3.6823739040506599E-2</v>
      </c>
      <c r="G221" s="47">
        <f t="shared" si="170"/>
        <v>6.6880648361659426E-2</v>
      </c>
      <c r="H221" s="50">
        <f t="shared" si="192"/>
        <v>0.16673492666666659</v>
      </c>
      <c r="I221" s="136">
        <f t="shared" si="193"/>
        <v>3.1671376077877372E-2</v>
      </c>
      <c r="J221" s="50">
        <f t="shared" si="171"/>
        <v>0.18995046035672061</v>
      </c>
      <c r="K221" s="143">
        <f>D221*'Table 2'!N221</f>
        <v>53.721652533333433</v>
      </c>
      <c r="L221" s="132" t="s">
        <v>192</v>
      </c>
      <c r="M221" s="147">
        <f>F221*'Table 2'!N221</f>
        <v>11.120769190232993</v>
      </c>
      <c r="N221" s="47">
        <f t="shared" si="172"/>
        <v>9.5579586461958646E-2</v>
      </c>
      <c r="O221" s="48">
        <f t="shared" si="194"/>
        <v>49.034915579999982</v>
      </c>
      <c r="P221" s="55">
        <f t="shared" si="195"/>
        <v>9.4152637702141959</v>
      </c>
      <c r="Q221" s="45">
        <f t="shared" si="173"/>
        <v>0.19201142000241206</v>
      </c>
      <c r="R221" s="156">
        <f t="shared" si="174"/>
        <v>0.5372165253333343</v>
      </c>
      <c r="S221" s="140" t="s">
        <v>192</v>
      </c>
      <c r="T221" s="159">
        <f t="shared" si="175"/>
        <v>0.11120769190232993</v>
      </c>
    </row>
    <row r="222" spans="1:20" x14ac:dyDescent="0.2">
      <c r="K222" s="160"/>
      <c r="L222" s="161"/>
      <c r="M222" s="160"/>
    </row>
    <row r="223" spans="1:20" x14ac:dyDescent="0.2">
      <c r="K223" s="160"/>
      <c r="L223" s="161"/>
      <c r="M223" s="160"/>
    </row>
    <row r="224" spans="1:20" x14ac:dyDescent="0.2">
      <c r="K224" s="160"/>
      <c r="L224" s="161"/>
      <c r="M224" s="160"/>
    </row>
    <row r="225" spans="11:13" x14ac:dyDescent="0.2">
      <c r="K225" s="160"/>
      <c r="L225" s="161"/>
      <c r="M225" s="160"/>
    </row>
    <row r="226" spans="11:13" x14ac:dyDescent="0.2">
      <c r="K226" s="160"/>
      <c r="L226" s="161"/>
      <c r="M226" s="160"/>
    </row>
    <row r="227" spans="11:13" x14ac:dyDescent="0.2">
      <c r="K227" s="160"/>
      <c r="L227" s="161"/>
      <c r="M227" s="160"/>
    </row>
    <row r="228" spans="11:13" x14ac:dyDescent="0.2">
      <c r="K228" s="160"/>
      <c r="L228" s="161"/>
      <c r="M228" s="160"/>
    </row>
    <row r="229" spans="11:13" x14ac:dyDescent="0.2">
      <c r="K229" s="160"/>
      <c r="L229" s="161"/>
      <c r="M229" s="160"/>
    </row>
    <row r="230" spans="11:13" x14ac:dyDescent="0.2">
      <c r="K230" s="160"/>
      <c r="L230" s="161"/>
      <c r="M230" s="160"/>
    </row>
    <row r="231" spans="11:13" x14ac:dyDescent="0.2">
      <c r="K231" s="160"/>
      <c r="L231" s="161"/>
      <c r="M231" s="160"/>
    </row>
    <row r="232" spans="11:13" x14ac:dyDescent="0.2">
      <c r="K232" s="160"/>
      <c r="L232" s="161"/>
      <c r="M232" s="160"/>
    </row>
    <row r="233" spans="11:13" x14ac:dyDescent="0.2">
      <c r="K233" s="160"/>
      <c r="L233" s="161"/>
      <c r="M233" s="160"/>
    </row>
    <row r="234" spans="11:13" x14ac:dyDescent="0.2">
      <c r="K234" s="160"/>
      <c r="L234" s="161"/>
      <c r="M234" s="160"/>
    </row>
    <row r="235" spans="11:13" x14ac:dyDescent="0.2">
      <c r="K235" s="160"/>
      <c r="L235" s="161"/>
      <c r="M235" s="160"/>
    </row>
    <row r="236" spans="11:13" x14ac:dyDescent="0.2">
      <c r="K236" s="160"/>
      <c r="L236" s="161"/>
      <c r="M236" s="160"/>
    </row>
    <row r="237" spans="11:13" x14ac:dyDescent="0.2">
      <c r="K237" s="160"/>
      <c r="L237" s="161"/>
      <c r="M237" s="160"/>
    </row>
    <row r="238" spans="11:13" x14ac:dyDescent="0.2">
      <c r="K238" s="160"/>
      <c r="L238" s="161"/>
      <c r="M238" s="160"/>
    </row>
    <row r="239" spans="11:13" x14ac:dyDescent="0.2">
      <c r="K239" s="160"/>
      <c r="L239" s="161"/>
      <c r="M239" s="160"/>
    </row>
    <row r="240" spans="11:13" x14ac:dyDescent="0.2">
      <c r="K240" s="160"/>
      <c r="L240" s="161"/>
      <c r="M240" s="160"/>
    </row>
    <row r="241" spans="11:13" x14ac:dyDescent="0.2">
      <c r="K241" s="160"/>
      <c r="L241" s="161"/>
      <c r="M241" s="160"/>
    </row>
    <row r="242" spans="11:13" x14ac:dyDescent="0.2">
      <c r="K242" s="160"/>
      <c r="L242" s="161"/>
      <c r="M242" s="160"/>
    </row>
    <row r="243" spans="11:13" x14ac:dyDescent="0.2">
      <c r="K243" s="160"/>
      <c r="L243" s="161"/>
      <c r="M243" s="160"/>
    </row>
    <row r="244" spans="11:13" x14ac:dyDescent="0.2">
      <c r="K244" s="160"/>
      <c r="L244" s="161"/>
      <c r="M244" s="160"/>
    </row>
    <row r="245" spans="11:13" x14ac:dyDescent="0.2">
      <c r="K245" s="160"/>
      <c r="L245" s="161"/>
      <c r="M245" s="160"/>
    </row>
    <row r="246" spans="11:13" x14ac:dyDescent="0.2">
      <c r="K246" s="160"/>
      <c r="L246" s="161"/>
      <c r="M246" s="160"/>
    </row>
    <row r="247" spans="11:13" x14ac:dyDescent="0.2">
      <c r="K247" s="160"/>
      <c r="L247" s="161"/>
      <c r="M247" s="160"/>
    </row>
    <row r="248" spans="11:13" x14ac:dyDescent="0.2">
      <c r="K248" s="160"/>
      <c r="L248" s="161"/>
      <c r="M248" s="160"/>
    </row>
    <row r="249" spans="11:13" x14ac:dyDescent="0.2">
      <c r="K249" s="160"/>
      <c r="L249" s="161"/>
      <c r="M249" s="160"/>
    </row>
    <row r="250" spans="11:13" x14ac:dyDescent="0.2">
      <c r="K250" s="160"/>
      <c r="L250" s="161"/>
      <c r="M250" s="160"/>
    </row>
    <row r="251" spans="11:13" x14ac:dyDescent="0.2">
      <c r="K251" s="160"/>
      <c r="L251" s="161"/>
      <c r="M251" s="160"/>
    </row>
    <row r="252" spans="11:13" x14ac:dyDescent="0.2">
      <c r="K252" s="160"/>
      <c r="L252" s="161"/>
      <c r="M252" s="160"/>
    </row>
    <row r="253" spans="11:13" x14ac:dyDescent="0.2">
      <c r="K253" s="160"/>
      <c r="L253" s="161"/>
      <c r="M253" s="160"/>
    </row>
    <row r="254" spans="11:13" x14ac:dyDescent="0.2">
      <c r="K254" s="160"/>
      <c r="L254" s="161"/>
      <c r="M254" s="160"/>
    </row>
    <row r="255" spans="11:13" x14ac:dyDescent="0.2">
      <c r="K255" s="160"/>
      <c r="L255" s="161"/>
      <c r="M255" s="160"/>
    </row>
    <row r="256" spans="11:13" x14ac:dyDescent="0.2">
      <c r="K256" s="160"/>
      <c r="L256" s="161"/>
      <c r="M256" s="160"/>
    </row>
    <row r="257" spans="11:13" x14ac:dyDescent="0.2">
      <c r="K257" s="160"/>
      <c r="L257" s="161"/>
      <c r="M257" s="160"/>
    </row>
    <row r="258" spans="11:13" x14ac:dyDescent="0.2">
      <c r="K258" s="160"/>
      <c r="L258" s="161"/>
      <c r="M258" s="160"/>
    </row>
    <row r="259" spans="11:13" x14ac:dyDescent="0.2">
      <c r="K259" s="160"/>
      <c r="L259" s="161"/>
      <c r="M259" s="160"/>
    </row>
    <row r="260" spans="11:13" x14ac:dyDescent="0.2">
      <c r="K260" s="160"/>
      <c r="L260" s="161"/>
      <c r="M260" s="160"/>
    </row>
    <row r="261" spans="11:13" x14ac:dyDescent="0.2">
      <c r="K261" s="160"/>
      <c r="L261" s="161"/>
      <c r="M261" s="160"/>
    </row>
    <row r="262" spans="11:13" x14ac:dyDescent="0.2">
      <c r="K262" s="160"/>
      <c r="L262" s="161"/>
      <c r="M262" s="160"/>
    </row>
    <row r="263" spans="11:13" x14ac:dyDescent="0.2">
      <c r="K263" s="160"/>
      <c r="L263" s="161"/>
      <c r="M263" s="160"/>
    </row>
    <row r="264" spans="11:13" x14ac:dyDescent="0.2">
      <c r="K264" s="160"/>
      <c r="L264" s="161"/>
      <c r="M264" s="160"/>
    </row>
    <row r="265" spans="11:13" x14ac:dyDescent="0.2">
      <c r="K265" s="160"/>
      <c r="L265" s="161"/>
      <c r="M265" s="160"/>
    </row>
    <row r="266" spans="11:13" x14ac:dyDescent="0.2">
      <c r="K266" s="160"/>
      <c r="L266" s="161"/>
      <c r="M266" s="160"/>
    </row>
    <row r="267" spans="11:13" x14ac:dyDescent="0.2">
      <c r="K267" s="160"/>
      <c r="L267" s="161"/>
      <c r="M267" s="160"/>
    </row>
    <row r="268" spans="11:13" x14ac:dyDescent="0.2">
      <c r="K268" s="160"/>
      <c r="L268" s="161"/>
      <c r="M268" s="160"/>
    </row>
    <row r="269" spans="11:13" x14ac:dyDescent="0.2">
      <c r="K269" s="160"/>
      <c r="L269" s="161"/>
      <c r="M269" s="160"/>
    </row>
    <row r="270" spans="11:13" x14ac:dyDescent="0.2">
      <c r="K270" s="160"/>
      <c r="L270" s="161"/>
      <c r="M270" s="160"/>
    </row>
    <row r="271" spans="11:13" x14ac:dyDescent="0.2">
      <c r="K271" s="160"/>
      <c r="L271" s="161"/>
      <c r="M271" s="160"/>
    </row>
    <row r="272" spans="11:13" x14ac:dyDescent="0.2">
      <c r="K272" s="160"/>
      <c r="L272" s="161"/>
      <c r="M272" s="160"/>
    </row>
    <row r="273" spans="11:13" x14ac:dyDescent="0.2">
      <c r="K273" s="160"/>
      <c r="L273" s="161"/>
      <c r="M273" s="160"/>
    </row>
    <row r="274" spans="11:13" x14ac:dyDescent="0.2">
      <c r="K274" s="160"/>
      <c r="L274" s="161"/>
      <c r="M274" s="160"/>
    </row>
    <row r="275" spans="11:13" x14ac:dyDescent="0.2">
      <c r="K275" s="160"/>
      <c r="L275" s="161"/>
      <c r="M275" s="160"/>
    </row>
    <row r="276" spans="11:13" x14ac:dyDescent="0.2">
      <c r="K276" s="160"/>
      <c r="L276" s="161"/>
      <c r="M276" s="160"/>
    </row>
    <row r="277" spans="11:13" x14ac:dyDescent="0.2">
      <c r="K277" s="160"/>
      <c r="L277" s="161"/>
      <c r="M277" s="160"/>
    </row>
    <row r="278" spans="11:13" x14ac:dyDescent="0.2">
      <c r="K278" s="160"/>
      <c r="L278" s="161"/>
      <c r="M278" s="160"/>
    </row>
    <row r="279" spans="11:13" x14ac:dyDescent="0.2">
      <c r="K279" s="160"/>
      <c r="L279" s="161"/>
      <c r="M279" s="160"/>
    </row>
    <row r="280" spans="11:13" x14ac:dyDescent="0.2">
      <c r="K280" s="160"/>
      <c r="L280" s="161"/>
      <c r="M280" s="160"/>
    </row>
    <row r="281" spans="11:13" x14ac:dyDescent="0.2">
      <c r="K281" s="160"/>
      <c r="L281" s="161"/>
      <c r="M281" s="160"/>
    </row>
    <row r="282" spans="11:13" x14ac:dyDescent="0.2">
      <c r="K282" s="160"/>
      <c r="L282" s="161"/>
      <c r="M282" s="160"/>
    </row>
    <row r="283" spans="11:13" x14ac:dyDescent="0.2">
      <c r="K283" s="160"/>
      <c r="L283" s="161"/>
      <c r="M283" s="160"/>
    </row>
    <row r="284" spans="11:13" x14ac:dyDescent="0.2">
      <c r="K284" s="160"/>
      <c r="L284" s="161"/>
      <c r="M284" s="160"/>
    </row>
    <row r="285" spans="11:13" x14ac:dyDescent="0.2">
      <c r="K285" s="160"/>
      <c r="L285" s="161"/>
      <c r="M285" s="160"/>
    </row>
    <row r="286" spans="11:13" x14ac:dyDescent="0.2">
      <c r="K286" s="160"/>
      <c r="L286" s="161"/>
      <c r="M286" s="160"/>
    </row>
    <row r="287" spans="11:13" x14ac:dyDescent="0.2">
      <c r="K287" s="160"/>
      <c r="L287" s="161"/>
      <c r="M287" s="160"/>
    </row>
    <row r="288" spans="11:13" x14ac:dyDescent="0.2">
      <c r="K288" s="160"/>
      <c r="L288" s="161"/>
      <c r="M288" s="160"/>
    </row>
    <row r="289" spans="11:13" x14ac:dyDescent="0.2">
      <c r="K289" s="160"/>
      <c r="L289" s="161"/>
      <c r="M289" s="160"/>
    </row>
    <row r="290" spans="11:13" x14ac:dyDescent="0.2">
      <c r="K290" s="160"/>
      <c r="L290" s="161"/>
      <c r="M290" s="160"/>
    </row>
    <row r="291" spans="11:13" x14ac:dyDescent="0.2">
      <c r="K291" s="160"/>
      <c r="L291" s="161"/>
      <c r="M291" s="160"/>
    </row>
    <row r="292" spans="11:13" x14ac:dyDescent="0.2">
      <c r="K292" s="160"/>
      <c r="L292" s="161"/>
      <c r="M292" s="160"/>
    </row>
    <row r="293" spans="11:13" x14ac:dyDescent="0.2">
      <c r="K293" s="160"/>
      <c r="L293" s="161"/>
      <c r="M293" s="160"/>
    </row>
    <row r="294" spans="11:13" x14ac:dyDescent="0.2">
      <c r="K294" s="160"/>
      <c r="L294" s="161"/>
      <c r="M294" s="160"/>
    </row>
    <row r="295" spans="11:13" x14ac:dyDescent="0.2">
      <c r="K295" s="160"/>
      <c r="L295" s="161"/>
      <c r="M295" s="160"/>
    </row>
    <row r="296" spans="11:13" x14ac:dyDescent="0.2">
      <c r="K296" s="160"/>
      <c r="L296" s="161"/>
      <c r="M296" s="160"/>
    </row>
    <row r="297" spans="11:13" x14ac:dyDescent="0.2">
      <c r="K297" s="160"/>
      <c r="L297" s="161"/>
      <c r="M297" s="160"/>
    </row>
    <row r="298" spans="11:13" x14ac:dyDescent="0.2">
      <c r="K298" s="160"/>
      <c r="L298" s="161"/>
      <c r="M298" s="160"/>
    </row>
    <row r="299" spans="11:13" x14ac:dyDescent="0.2">
      <c r="K299" s="160"/>
      <c r="L299" s="161"/>
      <c r="M299" s="160"/>
    </row>
    <row r="300" spans="11:13" x14ac:dyDescent="0.2">
      <c r="K300" s="160"/>
      <c r="L300" s="161"/>
      <c r="M300" s="160"/>
    </row>
    <row r="301" spans="11:13" x14ac:dyDescent="0.2">
      <c r="K301" s="160"/>
      <c r="L301" s="161"/>
      <c r="M301" s="160"/>
    </row>
    <row r="302" spans="11:13" x14ac:dyDescent="0.2">
      <c r="K302" s="160"/>
      <c r="L302" s="161"/>
      <c r="M302" s="160"/>
    </row>
    <row r="303" spans="11:13" x14ac:dyDescent="0.2">
      <c r="K303" s="160"/>
      <c r="L303" s="161"/>
      <c r="M303" s="160"/>
    </row>
    <row r="304" spans="11:13" x14ac:dyDescent="0.2">
      <c r="K304" s="160"/>
      <c r="L304" s="161"/>
      <c r="M304" s="160"/>
    </row>
    <row r="305" spans="11:13" x14ac:dyDescent="0.2">
      <c r="K305" s="160"/>
      <c r="L305" s="161"/>
      <c r="M305" s="160"/>
    </row>
    <row r="306" spans="11:13" x14ac:dyDescent="0.2">
      <c r="K306" s="160"/>
      <c r="L306" s="161"/>
      <c r="M306" s="160"/>
    </row>
    <row r="307" spans="11:13" x14ac:dyDescent="0.2">
      <c r="K307" s="160"/>
      <c r="L307" s="161"/>
      <c r="M307" s="160"/>
    </row>
    <row r="308" spans="11:13" x14ac:dyDescent="0.2">
      <c r="K308" s="160"/>
      <c r="L308" s="161"/>
      <c r="M308" s="160"/>
    </row>
    <row r="309" spans="11:13" x14ac:dyDescent="0.2">
      <c r="K309" s="160"/>
      <c r="L309" s="161"/>
      <c r="M309" s="160"/>
    </row>
    <row r="310" spans="11:13" x14ac:dyDescent="0.2">
      <c r="K310" s="160"/>
      <c r="L310" s="161"/>
      <c r="M310" s="160"/>
    </row>
    <row r="311" spans="11:13" x14ac:dyDescent="0.2">
      <c r="K311" s="160"/>
      <c r="L311" s="161"/>
      <c r="M311" s="160"/>
    </row>
    <row r="312" spans="11:13" x14ac:dyDescent="0.2">
      <c r="K312" s="160"/>
      <c r="L312" s="161"/>
      <c r="M312" s="160"/>
    </row>
    <row r="313" spans="11:13" x14ac:dyDescent="0.2">
      <c r="K313" s="160"/>
      <c r="L313" s="161"/>
      <c r="M313" s="160"/>
    </row>
    <row r="314" spans="11:13" x14ac:dyDescent="0.2">
      <c r="K314" s="160"/>
      <c r="L314" s="161"/>
      <c r="M314" s="160"/>
    </row>
    <row r="315" spans="11:13" x14ac:dyDescent="0.2">
      <c r="K315" s="160"/>
      <c r="L315" s="161"/>
      <c r="M315" s="160"/>
    </row>
    <row r="316" spans="11:13" x14ac:dyDescent="0.2">
      <c r="K316" s="160"/>
      <c r="L316" s="161"/>
      <c r="M316" s="160"/>
    </row>
    <row r="317" spans="11:13" x14ac:dyDescent="0.2">
      <c r="K317" s="160"/>
      <c r="L317" s="161"/>
      <c r="M317" s="160"/>
    </row>
    <row r="318" spans="11:13" x14ac:dyDescent="0.2">
      <c r="K318" s="160"/>
      <c r="L318" s="161"/>
      <c r="M318" s="160"/>
    </row>
    <row r="319" spans="11:13" x14ac:dyDescent="0.2">
      <c r="K319" s="160"/>
      <c r="L319" s="161"/>
      <c r="M319" s="160"/>
    </row>
    <row r="320" spans="11:13" x14ac:dyDescent="0.2">
      <c r="K320" s="160"/>
      <c r="L320" s="161"/>
      <c r="M320" s="160"/>
    </row>
    <row r="321" spans="11:13" x14ac:dyDescent="0.2">
      <c r="K321" s="160"/>
      <c r="L321" s="161"/>
      <c r="M321" s="160"/>
    </row>
    <row r="322" spans="11:13" x14ac:dyDescent="0.2">
      <c r="K322" s="160"/>
      <c r="L322" s="161"/>
      <c r="M322" s="160"/>
    </row>
    <row r="323" spans="11:13" x14ac:dyDescent="0.2">
      <c r="K323" s="160"/>
      <c r="L323" s="161"/>
      <c r="M323" s="160"/>
    </row>
    <row r="324" spans="11:13" x14ac:dyDescent="0.2">
      <c r="K324" s="160"/>
      <c r="L324" s="161"/>
      <c r="M324" s="160"/>
    </row>
    <row r="325" spans="11:13" x14ac:dyDescent="0.2">
      <c r="K325" s="160"/>
      <c r="L325" s="161"/>
      <c r="M325" s="160"/>
    </row>
    <row r="326" spans="11:13" x14ac:dyDescent="0.2">
      <c r="K326" s="160"/>
      <c r="L326" s="161"/>
      <c r="M326" s="160"/>
    </row>
    <row r="327" spans="11:13" x14ac:dyDescent="0.2">
      <c r="K327" s="160"/>
      <c r="L327" s="161"/>
      <c r="M327" s="160"/>
    </row>
    <row r="328" spans="11:13" x14ac:dyDescent="0.2">
      <c r="K328" s="160"/>
      <c r="L328" s="161"/>
      <c r="M328" s="160"/>
    </row>
    <row r="329" spans="11:13" x14ac:dyDescent="0.2">
      <c r="K329" s="160"/>
      <c r="L329" s="161"/>
      <c r="M329" s="160"/>
    </row>
    <row r="330" spans="11:13" x14ac:dyDescent="0.2">
      <c r="K330" s="160"/>
      <c r="L330" s="161"/>
      <c r="M330" s="160"/>
    </row>
    <row r="331" spans="11:13" x14ac:dyDescent="0.2">
      <c r="K331" s="160"/>
      <c r="L331" s="161"/>
      <c r="M331" s="160"/>
    </row>
    <row r="332" spans="11:13" x14ac:dyDescent="0.2">
      <c r="K332" s="160"/>
      <c r="L332" s="161"/>
      <c r="M332" s="160"/>
    </row>
    <row r="333" spans="11:13" x14ac:dyDescent="0.2">
      <c r="K333" s="160"/>
      <c r="L333" s="161"/>
      <c r="M333" s="160"/>
    </row>
    <row r="334" spans="11:13" x14ac:dyDescent="0.2">
      <c r="K334" s="160"/>
      <c r="L334" s="161"/>
      <c r="M334" s="160"/>
    </row>
    <row r="335" spans="11:13" x14ac:dyDescent="0.2">
      <c r="K335" s="160"/>
      <c r="L335" s="161"/>
      <c r="M335" s="160"/>
    </row>
    <row r="336" spans="11:13" x14ac:dyDescent="0.2">
      <c r="K336" s="160"/>
      <c r="L336" s="161"/>
      <c r="M336" s="160"/>
    </row>
    <row r="337" spans="11:13" x14ac:dyDescent="0.2">
      <c r="K337" s="160"/>
      <c r="L337" s="161"/>
      <c r="M337" s="160"/>
    </row>
    <row r="338" spans="11:13" x14ac:dyDescent="0.2">
      <c r="K338" s="160"/>
      <c r="L338" s="161"/>
      <c r="M338" s="160"/>
    </row>
    <row r="339" spans="11:13" x14ac:dyDescent="0.2">
      <c r="K339" s="160"/>
      <c r="L339" s="161"/>
      <c r="M339" s="160"/>
    </row>
    <row r="340" spans="11:13" x14ac:dyDescent="0.2">
      <c r="K340" s="160"/>
      <c r="L340" s="161"/>
      <c r="M340" s="160"/>
    </row>
    <row r="341" spans="11:13" x14ac:dyDescent="0.2">
      <c r="K341" s="160"/>
      <c r="L341" s="161"/>
      <c r="M341" s="160"/>
    </row>
    <row r="342" spans="11:13" x14ac:dyDescent="0.2">
      <c r="K342" s="160"/>
      <c r="L342" s="161"/>
      <c r="M342" s="160"/>
    </row>
    <row r="343" spans="11:13" x14ac:dyDescent="0.2">
      <c r="K343" s="160"/>
      <c r="L343" s="161"/>
      <c r="M343" s="160"/>
    </row>
    <row r="344" spans="11:13" x14ac:dyDescent="0.2">
      <c r="K344" s="160"/>
      <c r="L344" s="161"/>
      <c r="M344" s="160"/>
    </row>
    <row r="345" spans="11:13" x14ac:dyDescent="0.2">
      <c r="K345" s="160"/>
      <c r="L345" s="161"/>
      <c r="M345" s="160"/>
    </row>
    <row r="346" spans="11:13" x14ac:dyDescent="0.2">
      <c r="K346" s="160"/>
      <c r="L346" s="161"/>
      <c r="M346" s="160"/>
    </row>
    <row r="347" spans="11:13" x14ac:dyDescent="0.2">
      <c r="K347" s="160"/>
      <c r="L347" s="161"/>
      <c r="M347" s="160"/>
    </row>
    <row r="348" spans="11:13" x14ac:dyDescent="0.2">
      <c r="K348" s="160"/>
      <c r="L348" s="161"/>
      <c r="M348" s="160"/>
    </row>
    <row r="349" spans="11:13" x14ac:dyDescent="0.2">
      <c r="K349" s="160"/>
      <c r="L349" s="161"/>
      <c r="M349" s="160"/>
    </row>
    <row r="350" spans="11:13" x14ac:dyDescent="0.2">
      <c r="K350" s="160"/>
      <c r="L350" s="161"/>
      <c r="M350" s="160"/>
    </row>
    <row r="351" spans="11:13" x14ac:dyDescent="0.2">
      <c r="K351" s="160"/>
      <c r="L351" s="161"/>
      <c r="M351" s="160"/>
    </row>
    <row r="352" spans="11:13" x14ac:dyDescent="0.2">
      <c r="K352" s="160"/>
      <c r="L352" s="161"/>
      <c r="M352" s="160"/>
    </row>
    <row r="353" spans="11:13" x14ac:dyDescent="0.2">
      <c r="K353" s="160"/>
      <c r="L353" s="161"/>
      <c r="M353" s="160"/>
    </row>
    <row r="354" spans="11:13" x14ac:dyDescent="0.2">
      <c r="K354" s="160"/>
      <c r="L354" s="161"/>
      <c r="M354" s="160"/>
    </row>
    <row r="355" spans="11:13" x14ac:dyDescent="0.2">
      <c r="K355" s="160"/>
      <c r="L355" s="161"/>
      <c r="M355" s="160"/>
    </row>
    <row r="356" spans="11:13" x14ac:dyDescent="0.2">
      <c r="K356" s="160"/>
      <c r="L356" s="161"/>
      <c r="M356" s="160"/>
    </row>
    <row r="357" spans="11:13" x14ac:dyDescent="0.2">
      <c r="K357" s="160"/>
      <c r="L357" s="161"/>
      <c r="M357" s="160"/>
    </row>
    <row r="358" spans="11:13" x14ac:dyDescent="0.2">
      <c r="K358" s="160"/>
      <c r="L358" s="161"/>
      <c r="M358" s="160"/>
    </row>
    <row r="359" spans="11:13" x14ac:dyDescent="0.2">
      <c r="K359" s="160"/>
      <c r="L359" s="161"/>
      <c r="M359" s="160"/>
    </row>
    <row r="360" spans="11:13" x14ac:dyDescent="0.2">
      <c r="K360" s="160"/>
      <c r="L360" s="161"/>
      <c r="M360" s="160"/>
    </row>
    <row r="361" spans="11:13" x14ac:dyDescent="0.2">
      <c r="K361" s="160"/>
      <c r="L361" s="161"/>
      <c r="M361" s="160"/>
    </row>
    <row r="362" spans="11:13" x14ac:dyDescent="0.2">
      <c r="K362" s="160"/>
      <c r="L362" s="161"/>
      <c r="M362" s="160"/>
    </row>
    <row r="363" spans="11:13" x14ac:dyDescent="0.2">
      <c r="K363" s="160"/>
      <c r="L363" s="161"/>
      <c r="M363" s="160"/>
    </row>
    <row r="364" spans="11:13" x14ac:dyDescent="0.2">
      <c r="K364" s="160"/>
      <c r="L364" s="161"/>
      <c r="M364" s="160"/>
    </row>
    <row r="365" spans="11:13" x14ac:dyDescent="0.2">
      <c r="K365" s="160"/>
      <c r="L365" s="161"/>
      <c r="M365" s="160"/>
    </row>
    <row r="366" spans="11:13" x14ac:dyDescent="0.2">
      <c r="K366" s="160"/>
      <c r="L366" s="161"/>
      <c r="M366" s="160"/>
    </row>
    <row r="367" spans="11:13" x14ac:dyDescent="0.2">
      <c r="K367" s="160"/>
      <c r="L367" s="161"/>
      <c r="M367" s="160"/>
    </row>
    <row r="368" spans="11:13" x14ac:dyDescent="0.2">
      <c r="K368" s="160"/>
      <c r="L368" s="161"/>
      <c r="M368" s="160"/>
    </row>
    <row r="369" spans="11:13" x14ac:dyDescent="0.2">
      <c r="K369" s="160"/>
      <c r="L369" s="161"/>
      <c r="M369" s="160"/>
    </row>
    <row r="370" spans="11:13" x14ac:dyDescent="0.2">
      <c r="K370" s="160"/>
      <c r="L370" s="161"/>
      <c r="M370" s="160"/>
    </row>
    <row r="371" spans="11:13" x14ac:dyDescent="0.2">
      <c r="K371" s="160"/>
      <c r="L371" s="161"/>
      <c r="M371" s="160"/>
    </row>
    <row r="372" spans="11:13" x14ac:dyDescent="0.2">
      <c r="K372" s="160"/>
      <c r="L372" s="161"/>
      <c r="M372" s="160"/>
    </row>
    <row r="373" spans="11:13" x14ac:dyDescent="0.2">
      <c r="K373" s="160"/>
      <c r="L373" s="161"/>
      <c r="M373" s="160"/>
    </row>
    <row r="374" spans="11:13" x14ac:dyDescent="0.2">
      <c r="K374" s="160"/>
      <c r="L374" s="161"/>
      <c r="M374" s="160"/>
    </row>
    <row r="375" spans="11:13" x14ac:dyDescent="0.2">
      <c r="K375" s="160"/>
      <c r="L375" s="161"/>
      <c r="M375" s="160"/>
    </row>
    <row r="376" spans="11:13" x14ac:dyDescent="0.2">
      <c r="K376" s="160"/>
      <c r="L376" s="161"/>
      <c r="M376" s="160"/>
    </row>
    <row r="377" spans="11:13" x14ac:dyDescent="0.2">
      <c r="K377" s="160"/>
      <c r="L377" s="161"/>
      <c r="M377" s="160"/>
    </row>
    <row r="378" spans="11:13" x14ac:dyDescent="0.2">
      <c r="K378" s="160"/>
      <c r="L378" s="161"/>
      <c r="M378" s="160"/>
    </row>
    <row r="379" spans="11:13" x14ac:dyDescent="0.2">
      <c r="K379" s="160"/>
      <c r="L379" s="161"/>
      <c r="M379" s="160"/>
    </row>
    <row r="380" spans="11:13" x14ac:dyDescent="0.2">
      <c r="K380" s="160"/>
      <c r="L380" s="161"/>
      <c r="M380" s="160"/>
    </row>
    <row r="381" spans="11:13" x14ac:dyDescent="0.2">
      <c r="K381" s="160"/>
      <c r="L381" s="161"/>
      <c r="M381" s="160"/>
    </row>
    <row r="382" spans="11:13" x14ac:dyDescent="0.2">
      <c r="K382" s="160"/>
      <c r="L382" s="161"/>
      <c r="M382" s="160"/>
    </row>
    <row r="383" spans="11:13" x14ac:dyDescent="0.2">
      <c r="K383" s="160"/>
      <c r="L383" s="161"/>
      <c r="M383" s="160"/>
    </row>
    <row r="384" spans="11:13" x14ac:dyDescent="0.2">
      <c r="K384" s="160"/>
      <c r="L384" s="161"/>
      <c r="M384" s="160"/>
    </row>
    <row r="385" spans="11:13" x14ac:dyDescent="0.2">
      <c r="K385" s="160"/>
      <c r="L385" s="161"/>
      <c r="M385" s="160"/>
    </row>
    <row r="386" spans="11:13" x14ac:dyDescent="0.2">
      <c r="K386" s="160"/>
      <c r="L386" s="161"/>
      <c r="M386" s="160"/>
    </row>
    <row r="387" spans="11:13" x14ac:dyDescent="0.2">
      <c r="K387" s="160"/>
      <c r="L387" s="161"/>
      <c r="M387" s="160"/>
    </row>
    <row r="388" spans="11:13" x14ac:dyDescent="0.2">
      <c r="K388" s="160"/>
      <c r="L388" s="161"/>
      <c r="M388" s="160"/>
    </row>
    <row r="389" spans="11:13" x14ac:dyDescent="0.2">
      <c r="K389" s="160"/>
      <c r="L389" s="161"/>
      <c r="M389" s="160"/>
    </row>
    <row r="390" spans="11:13" x14ac:dyDescent="0.2">
      <c r="K390" s="160"/>
      <c r="L390" s="161"/>
      <c r="M390" s="160"/>
    </row>
    <row r="391" spans="11:13" x14ac:dyDescent="0.2">
      <c r="K391" s="160"/>
      <c r="L391" s="161"/>
      <c r="M391" s="160"/>
    </row>
    <row r="392" spans="11:13" x14ac:dyDescent="0.2">
      <c r="K392" s="160"/>
      <c r="L392" s="161"/>
      <c r="M392" s="160"/>
    </row>
    <row r="393" spans="11:13" x14ac:dyDescent="0.2">
      <c r="K393" s="160"/>
      <c r="L393" s="161"/>
      <c r="M393" s="160"/>
    </row>
    <row r="394" spans="11:13" x14ac:dyDescent="0.2">
      <c r="K394" s="160"/>
      <c r="L394" s="161"/>
      <c r="M394" s="160"/>
    </row>
    <row r="395" spans="11:13" x14ac:dyDescent="0.2">
      <c r="K395" s="160"/>
      <c r="L395" s="161"/>
      <c r="M395" s="160"/>
    </row>
    <row r="396" spans="11:13" x14ac:dyDescent="0.2">
      <c r="K396" s="160"/>
      <c r="L396" s="161"/>
      <c r="M396" s="160"/>
    </row>
    <row r="397" spans="11:13" x14ac:dyDescent="0.2">
      <c r="K397" s="160"/>
      <c r="L397" s="161"/>
      <c r="M397" s="160"/>
    </row>
    <row r="398" spans="11:13" x14ac:dyDescent="0.2">
      <c r="K398" s="160"/>
      <c r="L398" s="161"/>
      <c r="M398" s="160"/>
    </row>
    <row r="399" spans="11:13" x14ac:dyDescent="0.2">
      <c r="K399" s="160"/>
      <c r="L399" s="161"/>
      <c r="M399" s="160"/>
    </row>
    <row r="400" spans="11:13" x14ac:dyDescent="0.2">
      <c r="K400" s="160"/>
      <c r="L400" s="161"/>
      <c r="M400" s="160"/>
    </row>
    <row r="401" spans="11:13" x14ac:dyDescent="0.2">
      <c r="K401" s="160"/>
      <c r="L401" s="161"/>
      <c r="M401" s="160"/>
    </row>
    <row r="402" spans="11:13" x14ac:dyDescent="0.2">
      <c r="K402" s="160"/>
      <c r="L402" s="161"/>
      <c r="M402" s="160"/>
    </row>
    <row r="403" spans="11:13" x14ac:dyDescent="0.2">
      <c r="K403" s="160"/>
      <c r="L403" s="161"/>
      <c r="M403" s="160"/>
    </row>
    <row r="404" spans="11:13" x14ac:dyDescent="0.2">
      <c r="K404" s="160"/>
      <c r="L404" s="161"/>
      <c r="M404" s="160"/>
    </row>
    <row r="405" spans="11:13" x14ac:dyDescent="0.2">
      <c r="K405" s="160"/>
      <c r="L405" s="161"/>
      <c r="M405" s="160"/>
    </row>
    <row r="406" spans="11:13" x14ac:dyDescent="0.2">
      <c r="K406" s="160"/>
      <c r="L406" s="161"/>
      <c r="M406" s="160"/>
    </row>
    <row r="407" spans="11:13" x14ac:dyDescent="0.2">
      <c r="K407" s="160"/>
      <c r="L407" s="161"/>
      <c r="M407" s="160"/>
    </row>
    <row r="408" spans="11:13" x14ac:dyDescent="0.2">
      <c r="K408" s="160"/>
      <c r="L408" s="161"/>
      <c r="M408" s="160"/>
    </row>
    <row r="409" spans="11:13" x14ac:dyDescent="0.2">
      <c r="K409" s="160"/>
      <c r="L409" s="161"/>
      <c r="M409" s="160"/>
    </row>
    <row r="410" spans="11:13" x14ac:dyDescent="0.2">
      <c r="K410" s="160"/>
      <c r="L410" s="161"/>
      <c r="M410" s="160"/>
    </row>
    <row r="411" spans="11:13" x14ac:dyDescent="0.2">
      <c r="K411" s="160"/>
      <c r="L411" s="161"/>
      <c r="M411" s="160"/>
    </row>
    <row r="412" spans="11:13" x14ac:dyDescent="0.2">
      <c r="K412" s="160"/>
      <c r="L412" s="161"/>
      <c r="M412" s="160"/>
    </row>
    <row r="413" spans="11:13" x14ac:dyDescent="0.2">
      <c r="K413" s="160"/>
      <c r="L413" s="161"/>
      <c r="M413" s="160"/>
    </row>
    <row r="414" spans="11:13" x14ac:dyDescent="0.2">
      <c r="K414" s="160"/>
      <c r="L414" s="161"/>
      <c r="M414" s="160"/>
    </row>
    <row r="415" spans="11:13" x14ac:dyDescent="0.2">
      <c r="K415" s="160"/>
      <c r="L415" s="161"/>
      <c r="M415" s="160"/>
    </row>
    <row r="416" spans="11:13" x14ac:dyDescent="0.2">
      <c r="K416" s="160"/>
      <c r="L416" s="161"/>
      <c r="M416" s="160"/>
    </row>
    <row r="417" spans="11:13" x14ac:dyDescent="0.2">
      <c r="K417" s="160"/>
      <c r="L417" s="161"/>
      <c r="M417" s="160"/>
    </row>
    <row r="418" spans="11:13" x14ac:dyDescent="0.2">
      <c r="K418" s="160"/>
      <c r="L418" s="161"/>
      <c r="M418" s="160"/>
    </row>
    <row r="419" spans="11:13" x14ac:dyDescent="0.2">
      <c r="K419" s="160"/>
      <c r="L419" s="161"/>
      <c r="M419" s="160"/>
    </row>
    <row r="420" spans="11:13" x14ac:dyDescent="0.2">
      <c r="K420" s="160"/>
      <c r="L420" s="161"/>
      <c r="M420" s="160"/>
    </row>
    <row r="421" spans="11:13" x14ac:dyDescent="0.2">
      <c r="K421" s="160"/>
      <c r="L421" s="161"/>
      <c r="M421" s="160"/>
    </row>
    <row r="422" spans="11:13" x14ac:dyDescent="0.2">
      <c r="K422" s="160"/>
      <c r="L422" s="161"/>
      <c r="M422" s="160"/>
    </row>
    <row r="423" spans="11:13" x14ac:dyDescent="0.2">
      <c r="K423" s="160"/>
      <c r="L423" s="161"/>
      <c r="M423" s="160"/>
    </row>
    <row r="424" spans="11:13" x14ac:dyDescent="0.2">
      <c r="K424" s="160"/>
      <c r="L424" s="161"/>
      <c r="M424" s="160"/>
    </row>
    <row r="425" spans="11:13" x14ac:dyDescent="0.2">
      <c r="K425" s="160"/>
      <c r="L425" s="161"/>
      <c r="M425" s="160"/>
    </row>
    <row r="426" spans="11:13" x14ac:dyDescent="0.2">
      <c r="K426" s="160"/>
      <c r="L426" s="161"/>
      <c r="M426" s="160"/>
    </row>
    <row r="427" spans="11:13" x14ac:dyDescent="0.2">
      <c r="K427" s="160"/>
      <c r="L427" s="161"/>
      <c r="M427" s="160"/>
    </row>
    <row r="428" spans="11:13" x14ac:dyDescent="0.2">
      <c r="K428" s="160"/>
      <c r="L428" s="161"/>
      <c r="M428" s="160"/>
    </row>
    <row r="429" spans="11:13" x14ac:dyDescent="0.2">
      <c r="K429" s="160"/>
      <c r="L429" s="161"/>
      <c r="M429" s="160"/>
    </row>
    <row r="430" spans="11:13" x14ac:dyDescent="0.2">
      <c r="K430" s="160"/>
      <c r="L430" s="161"/>
      <c r="M430" s="160"/>
    </row>
    <row r="431" spans="11:13" x14ac:dyDescent="0.2">
      <c r="K431" s="160"/>
      <c r="L431" s="161"/>
      <c r="M431" s="160"/>
    </row>
    <row r="432" spans="11:13" x14ac:dyDescent="0.2">
      <c r="K432" s="160"/>
      <c r="L432" s="161"/>
      <c r="M432" s="160"/>
    </row>
    <row r="433" spans="11:13" x14ac:dyDescent="0.2">
      <c r="K433" s="160"/>
      <c r="L433" s="161"/>
      <c r="M433" s="160"/>
    </row>
    <row r="434" spans="11:13" x14ac:dyDescent="0.2">
      <c r="K434" s="160"/>
      <c r="L434" s="161"/>
      <c r="M434" s="160"/>
    </row>
    <row r="435" spans="11:13" x14ac:dyDescent="0.2">
      <c r="K435" s="160"/>
      <c r="L435" s="161"/>
      <c r="M435" s="160"/>
    </row>
    <row r="436" spans="11:13" x14ac:dyDescent="0.2">
      <c r="K436" s="160"/>
      <c r="L436" s="161"/>
      <c r="M436" s="160"/>
    </row>
    <row r="437" spans="11:13" x14ac:dyDescent="0.2">
      <c r="K437" s="160"/>
      <c r="L437" s="161"/>
      <c r="M437" s="160"/>
    </row>
    <row r="438" spans="11:13" x14ac:dyDescent="0.2">
      <c r="K438" s="160"/>
      <c r="L438" s="161"/>
      <c r="M438" s="160"/>
    </row>
    <row r="439" spans="11:13" x14ac:dyDescent="0.2">
      <c r="K439" s="160"/>
      <c r="L439" s="161"/>
      <c r="M439" s="160"/>
    </row>
    <row r="440" spans="11:13" x14ac:dyDescent="0.2">
      <c r="K440" s="160"/>
      <c r="L440" s="161"/>
      <c r="M440" s="160"/>
    </row>
    <row r="441" spans="11:13" x14ac:dyDescent="0.2">
      <c r="K441" s="160"/>
      <c r="L441" s="161"/>
      <c r="M441" s="160"/>
    </row>
    <row r="442" spans="11:13" x14ac:dyDescent="0.2">
      <c r="K442" s="160"/>
      <c r="L442" s="161"/>
      <c r="M442" s="160"/>
    </row>
    <row r="443" spans="11:13" x14ac:dyDescent="0.2">
      <c r="K443" s="160"/>
      <c r="L443" s="161"/>
      <c r="M443" s="160"/>
    </row>
    <row r="444" spans="11:13" x14ac:dyDescent="0.2">
      <c r="K444" s="160"/>
      <c r="L444" s="161"/>
      <c r="M444" s="160"/>
    </row>
    <row r="445" spans="11:13" x14ac:dyDescent="0.2">
      <c r="K445" s="160"/>
      <c r="L445" s="161"/>
      <c r="M445" s="160"/>
    </row>
    <row r="446" spans="11:13" x14ac:dyDescent="0.2">
      <c r="K446" s="160"/>
      <c r="L446" s="161"/>
      <c r="M446" s="160"/>
    </row>
    <row r="447" spans="11:13" x14ac:dyDescent="0.2">
      <c r="K447" s="160"/>
      <c r="L447" s="161"/>
      <c r="M447" s="160"/>
    </row>
    <row r="448" spans="11:13" x14ac:dyDescent="0.2">
      <c r="K448" s="160"/>
      <c r="L448" s="161"/>
      <c r="M448" s="160"/>
    </row>
    <row r="449" spans="11:13" x14ac:dyDescent="0.2">
      <c r="K449" s="160"/>
      <c r="L449" s="161"/>
      <c r="M449" s="160"/>
    </row>
    <row r="450" spans="11:13" x14ac:dyDescent="0.2">
      <c r="K450" s="160"/>
      <c r="L450" s="161"/>
      <c r="M450" s="160"/>
    </row>
    <row r="451" spans="11:13" x14ac:dyDescent="0.2">
      <c r="K451" s="160"/>
      <c r="L451" s="161"/>
      <c r="M451" s="160"/>
    </row>
    <row r="452" spans="11:13" x14ac:dyDescent="0.2">
      <c r="K452" s="160"/>
      <c r="L452" s="161"/>
      <c r="M452" s="160"/>
    </row>
    <row r="453" spans="11:13" x14ac:dyDescent="0.2">
      <c r="K453" s="160"/>
      <c r="L453" s="161"/>
      <c r="M453" s="160"/>
    </row>
    <row r="454" spans="11:13" x14ac:dyDescent="0.2">
      <c r="K454" s="160"/>
      <c r="L454" s="161"/>
      <c r="M454" s="160"/>
    </row>
    <row r="455" spans="11:13" x14ac:dyDescent="0.2">
      <c r="K455" s="160"/>
      <c r="L455" s="161"/>
      <c r="M455" s="160"/>
    </row>
    <row r="456" spans="11:13" x14ac:dyDescent="0.2">
      <c r="K456" s="160"/>
      <c r="L456" s="161"/>
      <c r="M456" s="160"/>
    </row>
    <row r="457" spans="11:13" x14ac:dyDescent="0.2">
      <c r="K457" s="160"/>
      <c r="L457" s="161"/>
      <c r="M457" s="160"/>
    </row>
    <row r="458" spans="11:13" x14ac:dyDescent="0.2">
      <c r="K458" s="160"/>
      <c r="L458" s="161"/>
      <c r="M458" s="160"/>
    </row>
    <row r="459" spans="11:13" x14ac:dyDescent="0.2">
      <c r="K459" s="160"/>
      <c r="L459" s="161"/>
      <c r="M459" s="160"/>
    </row>
    <row r="460" spans="11:13" x14ac:dyDescent="0.2">
      <c r="K460" s="160"/>
      <c r="L460" s="161"/>
      <c r="M460" s="160"/>
    </row>
    <row r="461" spans="11:13" x14ac:dyDescent="0.2">
      <c r="K461" s="160"/>
      <c r="L461" s="161"/>
      <c r="M461" s="160"/>
    </row>
    <row r="462" spans="11:13" x14ac:dyDescent="0.2">
      <c r="K462" s="160"/>
      <c r="L462" s="161"/>
      <c r="M462" s="160"/>
    </row>
    <row r="463" spans="11:13" x14ac:dyDescent="0.2">
      <c r="K463" s="160"/>
      <c r="L463" s="161"/>
      <c r="M463" s="160"/>
    </row>
    <row r="464" spans="11:13" x14ac:dyDescent="0.2">
      <c r="K464" s="160"/>
      <c r="L464" s="161"/>
      <c r="M464" s="160"/>
    </row>
    <row r="465" spans="11:13" x14ac:dyDescent="0.2">
      <c r="K465" s="160"/>
      <c r="L465" s="161"/>
      <c r="M465" s="160"/>
    </row>
    <row r="466" spans="11:13" x14ac:dyDescent="0.2">
      <c r="K466" s="160"/>
      <c r="L466" s="161"/>
      <c r="M466" s="160"/>
    </row>
    <row r="467" spans="11:13" x14ac:dyDescent="0.2">
      <c r="K467" s="160"/>
      <c r="L467" s="161"/>
      <c r="M467" s="160"/>
    </row>
    <row r="468" spans="11:13" x14ac:dyDescent="0.2">
      <c r="K468" s="160"/>
      <c r="L468" s="161"/>
      <c r="M468" s="160"/>
    </row>
    <row r="469" spans="11:13" x14ac:dyDescent="0.2">
      <c r="K469" s="160"/>
      <c r="L469" s="161"/>
      <c r="M469" s="160"/>
    </row>
    <row r="470" spans="11:13" x14ac:dyDescent="0.2">
      <c r="K470" s="160"/>
      <c r="L470" s="161"/>
      <c r="M470" s="160"/>
    </row>
    <row r="471" spans="11:13" x14ac:dyDescent="0.2">
      <c r="K471" s="160"/>
      <c r="L471" s="161"/>
      <c r="M471" s="160"/>
    </row>
    <row r="472" spans="11:13" x14ac:dyDescent="0.2">
      <c r="K472" s="160"/>
      <c r="L472" s="161"/>
      <c r="M472" s="160"/>
    </row>
    <row r="473" spans="11:13" x14ac:dyDescent="0.2">
      <c r="K473" s="160"/>
      <c r="L473" s="161"/>
      <c r="M473" s="160"/>
    </row>
    <row r="474" spans="11:13" x14ac:dyDescent="0.2">
      <c r="K474" s="160"/>
      <c r="L474" s="161"/>
      <c r="M474" s="160"/>
    </row>
    <row r="475" spans="11:13" x14ac:dyDescent="0.2">
      <c r="K475" s="160"/>
      <c r="L475" s="161"/>
      <c r="M475" s="160"/>
    </row>
    <row r="476" spans="11:13" x14ac:dyDescent="0.2">
      <c r="K476" s="160"/>
      <c r="L476" s="161"/>
      <c r="M476" s="160"/>
    </row>
    <row r="477" spans="11:13" x14ac:dyDescent="0.2">
      <c r="K477" s="160"/>
      <c r="L477" s="161"/>
      <c r="M477" s="160"/>
    </row>
    <row r="478" spans="11:13" x14ac:dyDescent="0.2">
      <c r="K478" s="160"/>
      <c r="L478" s="161"/>
      <c r="M478" s="160"/>
    </row>
    <row r="479" spans="11:13" x14ac:dyDescent="0.2">
      <c r="K479" s="160"/>
      <c r="L479" s="161"/>
      <c r="M479" s="160"/>
    </row>
    <row r="480" spans="11:13" x14ac:dyDescent="0.2">
      <c r="K480" s="160"/>
      <c r="L480" s="161"/>
      <c r="M480" s="160"/>
    </row>
    <row r="481" spans="11:13" x14ac:dyDescent="0.2">
      <c r="K481" s="160"/>
      <c r="L481" s="161"/>
      <c r="M481" s="160"/>
    </row>
    <row r="482" spans="11:13" x14ac:dyDescent="0.2">
      <c r="K482" s="160"/>
      <c r="L482" s="161"/>
      <c r="M482" s="160"/>
    </row>
    <row r="483" spans="11:13" x14ac:dyDescent="0.2">
      <c r="K483" s="160"/>
      <c r="L483" s="161"/>
      <c r="M483" s="160"/>
    </row>
    <row r="484" spans="11:13" x14ac:dyDescent="0.2">
      <c r="K484" s="160"/>
      <c r="L484" s="161"/>
      <c r="M484" s="160"/>
    </row>
    <row r="485" spans="11:13" x14ac:dyDescent="0.2">
      <c r="K485" s="160"/>
      <c r="L485" s="161"/>
      <c r="M485" s="160"/>
    </row>
    <row r="486" spans="11:13" x14ac:dyDescent="0.2">
      <c r="K486" s="160"/>
      <c r="L486" s="161"/>
      <c r="M486" s="160"/>
    </row>
    <row r="487" spans="11:13" x14ac:dyDescent="0.2">
      <c r="K487" s="160"/>
      <c r="L487" s="161"/>
      <c r="M487" s="160"/>
    </row>
    <row r="488" spans="11:13" x14ac:dyDescent="0.2">
      <c r="K488" s="160"/>
      <c r="L488" s="161"/>
      <c r="M488" s="160"/>
    </row>
    <row r="489" spans="11:13" x14ac:dyDescent="0.2">
      <c r="K489" s="160"/>
      <c r="L489" s="161"/>
      <c r="M489" s="160"/>
    </row>
    <row r="490" spans="11:13" x14ac:dyDescent="0.2">
      <c r="K490" s="160"/>
      <c r="L490" s="161"/>
      <c r="M490" s="160"/>
    </row>
    <row r="491" spans="11:13" x14ac:dyDescent="0.2">
      <c r="K491" s="160"/>
      <c r="L491" s="161"/>
      <c r="M491" s="160"/>
    </row>
    <row r="492" spans="11:13" x14ac:dyDescent="0.2">
      <c r="K492" s="160"/>
      <c r="L492" s="161"/>
      <c r="M492" s="160"/>
    </row>
    <row r="493" spans="11:13" x14ac:dyDescent="0.2">
      <c r="K493" s="160"/>
      <c r="L493" s="161"/>
      <c r="M493" s="160"/>
    </row>
    <row r="494" spans="11:13" x14ac:dyDescent="0.2">
      <c r="K494" s="160"/>
      <c r="L494" s="161"/>
      <c r="M494" s="160"/>
    </row>
    <row r="495" spans="11:13" x14ac:dyDescent="0.2">
      <c r="K495" s="160"/>
      <c r="L495" s="161"/>
      <c r="M495" s="160"/>
    </row>
    <row r="496" spans="11:13" x14ac:dyDescent="0.2">
      <c r="K496" s="160"/>
      <c r="L496" s="161"/>
      <c r="M496" s="160"/>
    </row>
    <row r="497" spans="11:13" x14ac:dyDescent="0.2">
      <c r="K497" s="160"/>
      <c r="L497" s="161"/>
      <c r="M497" s="160"/>
    </row>
    <row r="498" spans="11:13" x14ac:dyDescent="0.2">
      <c r="K498" s="160"/>
      <c r="L498" s="161"/>
      <c r="M498" s="160"/>
    </row>
    <row r="499" spans="11:13" x14ac:dyDescent="0.2">
      <c r="K499" s="160"/>
      <c r="L499" s="161"/>
      <c r="M499" s="160"/>
    </row>
    <row r="500" spans="11:13" x14ac:dyDescent="0.2">
      <c r="K500" s="160"/>
      <c r="L500" s="161"/>
      <c r="M500" s="160"/>
    </row>
    <row r="501" spans="11:13" x14ac:dyDescent="0.2">
      <c r="K501" s="160"/>
      <c r="L501" s="161"/>
      <c r="M501" s="160"/>
    </row>
    <row r="502" spans="11:13" x14ac:dyDescent="0.2">
      <c r="K502" s="160"/>
      <c r="L502" s="161"/>
      <c r="M502" s="160"/>
    </row>
    <row r="503" spans="11:13" x14ac:dyDescent="0.2">
      <c r="K503" s="160"/>
      <c r="L503" s="161"/>
      <c r="M503" s="160"/>
    </row>
    <row r="504" spans="11:13" x14ac:dyDescent="0.2">
      <c r="K504" s="160"/>
      <c r="L504" s="161"/>
      <c r="M504" s="160"/>
    </row>
    <row r="505" spans="11:13" x14ac:dyDescent="0.2">
      <c r="K505" s="160"/>
      <c r="L505" s="161"/>
      <c r="M505" s="160"/>
    </row>
    <row r="506" spans="11:13" x14ac:dyDescent="0.2">
      <c r="K506" s="160"/>
      <c r="L506" s="161"/>
      <c r="M506" s="160"/>
    </row>
    <row r="507" spans="11:13" x14ac:dyDescent="0.2">
      <c r="K507" s="160"/>
      <c r="L507" s="161"/>
      <c r="M507" s="160"/>
    </row>
    <row r="508" spans="11:13" x14ac:dyDescent="0.2">
      <c r="K508" s="160"/>
      <c r="L508" s="161"/>
      <c r="M508" s="160"/>
    </row>
    <row r="509" spans="11:13" x14ac:dyDescent="0.2">
      <c r="K509" s="160"/>
      <c r="L509" s="161"/>
      <c r="M509" s="160"/>
    </row>
    <row r="510" spans="11:13" x14ac:dyDescent="0.2">
      <c r="K510" s="160"/>
      <c r="L510" s="161"/>
      <c r="M510" s="160"/>
    </row>
    <row r="511" spans="11:13" x14ac:dyDescent="0.2">
      <c r="K511" s="160"/>
      <c r="L511" s="161"/>
      <c r="M511" s="160"/>
    </row>
    <row r="512" spans="11:13" x14ac:dyDescent="0.2">
      <c r="K512" s="160"/>
      <c r="L512" s="161"/>
      <c r="M512" s="160"/>
    </row>
    <row r="513" spans="11:13" x14ac:dyDescent="0.2">
      <c r="K513" s="160"/>
      <c r="L513" s="161"/>
      <c r="M513" s="160"/>
    </row>
    <row r="514" spans="11:13" x14ac:dyDescent="0.2">
      <c r="K514" s="160"/>
      <c r="L514" s="161"/>
      <c r="M514" s="160"/>
    </row>
    <row r="515" spans="11:13" x14ac:dyDescent="0.2">
      <c r="K515" s="160"/>
      <c r="L515" s="161"/>
      <c r="M515" s="160"/>
    </row>
    <row r="516" spans="11:13" x14ac:dyDescent="0.2">
      <c r="K516" s="160"/>
      <c r="L516" s="161"/>
      <c r="M516" s="160"/>
    </row>
    <row r="517" spans="11:13" x14ac:dyDescent="0.2">
      <c r="K517" s="160"/>
      <c r="L517" s="161"/>
      <c r="M517" s="160"/>
    </row>
    <row r="518" spans="11:13" x14ac:dyDescent="0.2">
      <c r="K518" s="160"/>
      <c r="L518" s="161"/>
      <c r="M518" s="160"/>
    </row>
    <row r="519" spans="11:13" x14ac:dyDescent="0.2">
      <c r="K519" s="160"/>
      <c r="L519" s="161"/>
      <c r="M519" s="160"/>
    </row>
    <row r="520" spans="11:13" x14ac:dyDescent="0.2">
      <c r="K520" s="160"/>
      <c r="L520" s="161"/>
      <c r="M520" s="160"/>
    </row>
    <row r="521" spans="11:13" x14ac:dyDescent="0.2">
      <c r="K521" s="160"/>
      <c r="L521" s="161"/>
      <c r="M521" s="160"/>
    </row>
    <row r="522" spans="11:13" x14ac:dyDescent="0.2">
      <c r="K522" s="160"/>
      <c r="L522" s="161"/>
      <c r="M522" s="160"/>
    </row>
    <row r="523" spans="11:13" x14ac:dyDescent="0.2">
      <c r="K523" s="160"/>
      <c r="L523" s="161"/>
      <c r="M523" s="160"/>
    </row>
    <row r="524" spans="11:13" x14ac:dyDescent="0.2">
      <c r="K524" s="160"/>
      <c r="L524" s="161"/>
      <c r="M524" s="160"/>
    </row>
    <row r="525" spans="11:13" x14ac:dyDescent="0.2">
      <c r="K525" s="160"/>
      <c r="L525" s="161"/>
      <c r="M525" s="160"/>
    </row>
    <row r="526" spans="11:13" x14ac:dyDescent="0.2">
      <c r="K526" s="160"/>
      <c r="L526" s="161"/>
      <c r="M526" s="160"/>
    </row>
    <row r="527" spans="11:13" x14ac:dyDescent="0.2">
      <c r="K527" s="160"/>
      <c r="L527" s="161"/>
      <c r="M527" s="160"/>
    </row>
    <row r="528" spans="11:13" x14ac:dyDescent="0.2">
      <c r="K528" s="160"/>
      <c r="L528" s="161"/>
      <c r="M528" s="160"/>
    </row>
    <row r="529" spans="11:13" x14ac:dyDescent="0.2">
      <c r="K529" s="160"/>
      <c r="L529" s="161"/>
      <c r="M529" s="160"/>
    </row>
    <row r="530" spans="11:13" x14ac:dyDescent="0.2">
      <c r="K530" s="160"/>
      <c r="L530" s="161"/>
      <c r="M530" s="160"/>
    </row>
    <row r="531" spans="11:13" x14ac:dyDescent="0.2">
      <c r="K531" s="160"/>
      <c r="L531" s="161"/>
      <c r="M531" s="160"/>
    </row>
    <row r="532" spans="11:13" x14ac:dyDescent="0.2">
      <c r="K532" s="160"/>
      <c r="L532" s="161"/>
      <c r="M532" s="160"/>
    </row>
    <row r="533" spans="11:13" x14ac:dyDescent="0.2">
      <c r="K533" s="160"/>
      <c r="L533" s="161"/>
      <c r="M533" s="160"/>
    </row>
    <row r="534" spans="11:13" x14ac:dyDescent="0.2">
      <c r="K534" s="160"/>
      <c r="L534" s="161"/>
      <c r="M534" s="160"/>
    </row>
    <row r="535" spans="11:13" x14ac:dyDescent="0.2">
      <c r="K535" s="160"/>
      <c r="L535" s="161"/>
      <c r="M535" s="160"/>
    </row>
    <row r="536" spans="11:13" x14ac:dyDescent="0.2">
      <c r="K536" s="160"/>
      <c r="L536" s="161"/>
      <c r="M536" s="160"/>
    </row>
    <row r="537" spans="11:13" x14ac:dyDescent="0.2">
      <c r="K537" s="160"/>
      <c r="L537" s="161"/>
      <c r="M537" s="160"/>
    </row>
    <row r="538" spans="11:13" x14ac:dyDescent="0.2">
      <c r="K538" s="160"/>
      <c r="L538" s="161"/>
      <c r="M538" s="160"/>
    </row>
    <row r="539" spans="11:13" x14ac:dyDescent="0.2">
      <c r="K539" s="160"/>
      <c r="L539" s="161"/>
      <c r="M539" s="160"/>
    </row>
    <row r="540" spans="11:13" x14ac:dyDescent="0.2">
      <c r="K540" s="160"/>
      <c r="L540" s="161"/>
      <c r="M540" s="160"/>
    </row>
    <row r="541" spans="11:13" x14ac:dyDescent="0.2">
      <c r="K541" s="160"/>
      <c r="L541" s="161"/>
      <c r="M541" s="160"/>
    </row>
    <row r="542" spans="11:13" x14ac:dyDescent="0.2">
      <c r="K542" s="160"/>
      <c r="L542" s="161"/>
      <c r="M542" s="160"/>
    </row>
    <row r="543" spans="11:13" x14ac:dyDescent="0.2">
      <c r="K543" s="160"/>
      <c r="L543" s="161"/>
      <c r="M543" s="160"/>
    </row>
    <row r="544" spans="11:13" x14ac:dyDescent="0.2">
      <c r="K544" s="160"/>
      <c r="L544" s="161"/>
      <c r="M544" s="160"/>
    </row>
    <row r="545" spans="11:13" x14ac:dyDescent="0.2">
      <c r="K545" s="160"/>
      <c r="L545" s="161"/>
      <c r="M545" s="160"/>
    </row>
    <row r="546" spans="11:13" x14ac:dyDescent="0.2">
      <c r="K546" s="160"/>
      <c r="L546" s="161"/>
      <c r="M546" s="160"/>
    </row>
    <row r="547" spans="11:13" x14ac:dyDescent="0.2">
      <c r="K547" s="160"/>
      <c r="L547" s="161"/>
      <c r="M547" s="160"/>
    </row>
    <row r="548" spans="11:13" x14ac:dyDescent="0.2">
      <c r="K548" s="160"/>
      <c r="L548" s="161"/>
      <c r="M548" s="160"/>
    </row>
    <row r="549" spans="11:13" x14ac:dyDescent="0.2">
      <c r="K549" s="160"/>
      <c r="L549" s="161"/>
      <c r="M549" s="160"/>
    </row>
    <row r="550" spans="11:13" x14ac:dyDescent="0.2">
      <c r="K550" s="160"/>
      <c r="L550" s="161"/>
      <c r="M550" s="160"/>
    </row>
    <row r="551" spans="11:13" x14ac:dyDescent="0.2">
      <c r="K551" s="160"/>
      <c r="L551" s="161"/>
      <c r="M551" s="160"/>
    </row>
    <row r="552" spans="11:13" x14ac:dyDescent="0.2">
      <c r="K552" s="160"/>
      <c r="L552" s="161"/>
      <c r="M552" s="160"/>
    </row>
    <row r="553" spans="11:13" x14ac:dyDescent="0.2">
      <c r="K553" s="160"/>
      <c r="L553" s="161"/>
      <c r="M553" s="160"/>
    </row>
    <row r="554" spans="11:13" x14ac:dyDescent="0.2">
      <c r="K554" s="160"/>
      <c r="L554" s="161"/>
      <c r="M554" s="160"/>
    </row>
    <row r="555" spans="11:13" x14ac:dyDescent="0.2">
      <c r="K555" s="160"/>
      <c r="L555" s="161"/>
      <c r="M555" s="160"/>
    </row>
    <row r="556" spans="11:13" x14ac:dyDescent="0.2">
      <c r="K556" s="160"/>
      <c r="L556" s="161"/>
      <c r="M556" s="160"/>
    </row>
    <row r="557" spans="11:13" x14ac:dyDescent="0.2">
      <c r="K557" s="160"/>
      <c r="L557" s="161"/>
      <c r="M557" s="160"/>
    </row>
    <row r="558" spans="11:13" x14ac:dyDescent="0.2">
      <c r="K558" s="160"/>
      <c r="L558" s="161"/>
      <c r="M558" s="160"/>
    </row>
    <row r="559" spans="11:13" x14ac:dyDescent="0.2">
      <c r="K559" s="160"/>
      <c r="L559" s="161"/>
      <c r="M559" s="160"/>
    </row>
    <row r="560" spans="11:13" x14ac:dyDescent="0.2">
      <c r="K560" s="160"/>
      <c r="L560" s="161"/>
      <c r="M560" s="160"/>
    </row>
    <row r="561" spans="11:13" x14ac:dyDescent="0.2">
      <c r="K561" s="160"/>
      <c r="L561" s="161"/>
      <c r="M561" s="160"/>
    </row>
    <row r="562" spans="11:13" x14ac:dyDescent="0.2">
      <c r="K562" s="160"/>
      <c r="L562" s="161"/>
      <c r="M562" s="160"/>
    </row>
    <row r="563" spans="11:13" x14ac:dyDescent="0.2">
      <c r="K563" s="160"/>
      <c r="L563" s="161"/>
      <c r="M563" s="160"/>
    </row>
    <row r="564" spans="11:13" x14ac:dyDescent="0.2">
      <c r="K564" s="160"/>
      <c r="L564" s="161"/>
      <c r="M564" s="160"/>
    </row>
    <row r="565" spans="11:13" x14ac:dyDescent="0.2">
      <c r="K565" s="160"/>
      <c r="L565" s="161"/>
      <c r="M565" s="160"/>
    </row>
    <row r="566" spans="11:13" x14ac:dyDescent="0.2">
      <c r="K566" s="160"/>
      <c r="L566" s="161"/>
      <c r="M566" s="160"/>
    </row>
    <row r="567" spans="11:13" x14ac:dyDescent="0.2">
      <c r="K567" s="160"/>
      <c r="L567" s="161"/>
      <c r="M567" s="160"/>
    </row>
    <row r="568" spans="11:13" x14ac:dyDescent="0.2">
      <c r="K568" s="160"/>
      <c r="L568" s="161"/>
      <c r="M568" s="160"/>
    </row>
    <row r="569" spans="11:13" x14ac:dyDescent="0.2">
      <c r="K569" s="160"/>
      <c r="L569" s="161"/>
      <c r="M569" s="160"/>
    </row>
    <row r="570" spans="11:13" x14ac:dyDescent="0.2">
      <c r="K570" s="160"/>
      <c r="L570" s="161"/>
      <c r="M570" s="160"/>
    </row>
    <row r="571" spans="11:13" x14ac:dyDescent="0.2">
      <c r="K571" s="160"/>
      <c r="L571" s="161"/>
      <c r="M571" s="160"/>
    </row>
    <row r="572" spans="11:13" x14ac:dyDescent="0.2">
      <c r="K572" s="160"/>
      <c r="L572" s="161"/>
      <c r="M572" s="160"/>
    </row>
    <row r="573" spans="11:13" x14ac:dyDescent="0.2">
      <c r="K573" s="160"/>
      <c r="L573" s="161"/>
      <c r="M573" s="160"/>
    </row>
    <row r="574" spans="11:13" x14ac:dyDescent="0.2">
      <c r="K574" s="160"/>
      <c r="L574" s="161"/>
      <c r="M574" s="160"/>
    </row>
    <row r="575" spans="11:13" x14ac:dyDescent="0.2">
      <c r="K575" s="160"/>
      <c r="L575" s="161"/>
      <c r="M575" s="160"/>
    </row>
    <row r="576" spans="11:13" x14ac:dyDescent="0.2">
      <c r="K576" s="160"/>
      <c r="L576" s="161"/>
      <c r="M576" s="160"/>
    </row>
    <row r="577" spans="11:13" x14ac:dyDescent="0.2">
      <c r="K577" s="160"/>
      <c r="L577" s="161"/>
      <c r="M577" s="160"/>
    </row>
    <row r="578" spans="11:13" x14ac:dyDescent="0.2">
      <c r="K578" s="160"/>
      <c r="L578" s="161"/>
      <c r="M578" s="160"/>
    </row>
    <row r="579" spans="11:13" x14ac:dyDescent="0.2">
      <c r="K579" s="160"/>
      <c r="L579" s="161"/>
      <c r="M579" s="160"/>
    </row>
    <row r="580" spans="11:13" x14ac:dyDescent="0.2">
      <c r="K580" s="160"/>
      <c r="L580" s="161"/>
      <c r="M580" s="160"/>
    </row>
    <row r="581" spans="11:13" x14ac:dyDescent="0.2">
      <c r="K581" s="160"/>
      <c r="L581" s="161"/>
      <c r="M581" s="160"/>
    </row>
    <row r="582" spans="11:13" x14ac:dyDescent="0.2">
      <c r="K582" s="160"/>
      <c r="L582" s="161"/>
      <c r="M582" s="160"/>
    </row>
    <row r="583" spans="11:13" x14ac:dyDescent="0.2">
      <c r="K583" s="160"/>
      <c r="L583" s="161"/>
      <c r="M583" s="160"/>
    </row>
    <row r="584" spans="11:13" x14ac:dyDescent="0.2">
      <c r="K584" s="160"/>
      <c r="L584" s="161"/>
      <c r="M584" s="160"/>
    </row>
    <row r="585" spans="11:13" x14ac:dyDescent="0.2">
      <c r="K585" s="160"/>
      <c r="L585" s="161"/>
      <c r="M585" s="160"/>
    </row>
    <row r="586" spans="11:13" x14ac:dyDescent="0.2">
      <c r="K586" s="160"/>
      <c r="L586" s="161"/>
      <c r="M586" s="160"/>
    </row>
    <row r="587" spans="11:13" x14ac:dyDescent="0.2">
      <c r="K587" s="160"/>
      <c r="L587" s="161"/>
      <c r="M587" s="160"/>
    </row>
    <row r="588" spans="11:13" x14ac:dyDescent="0.2">
      <c r="K588" s="160"/>
      <c r="L588" s="161"/>
      <c r="M588" s="160"/>
    </row>
    <row r="589" spans="11:13" x14ac:dyDescent="0.2">
      <c r="K589" s="160"/>
      <c r="L589" s="161"/>
      <c r="M589" s="160"/>
    </row>
    <row r="590" spans="11:13" x14ac:dyDescent="0.2">
      <c r="K590" s="160"/>
      <c r="L590" s="161"/>
      <c r="M590" s="160"/>
    </row>
    <row r="591" spans="11:13" x14ac:dyDescent="0.2">
      <c r="K591" s="160"/>
      <c r="L591" s="161"/>
      <c r="M591" s="160"/>
    </row>
    <row r="592" spans="11:13" x14ac:dyDescent="0.2">
      <c r="K592" s="160"/>
      <c r="L592" s="161"/>
      <c r="M592" s="160"/>
    </row>
    <row r="593" spans="11:13" x14ac:dyDescent="0.2">
      <c r="K593" s="160"/>
      <c r="L593" s="161"/>
      <c r="M593" s="160"/>
    </row>
    <row r="594" spans="11:13" x14ac:dyDescent="0.2">
      <c r="K594" s="160"/>
      <c r="L594" s="161"/>
      <c r="M594" s="160"/>
    </row>
    <row r="595" spans="11:13" x14ac:dyDescent="0.2">
      <c r="K595" s="160"/>
      <c r="L595" s="161"/>
      <c r="M595" s="160"/>
    </row>
    <row r="596" spans="11:13" x14ac:dyDescent="0.2">
      <c r="K596" s="160"/>
      <c r="L596" s="161"/>
      <c r="M596" s="160"/>
    </row>
    <row r="597" spans="11:13" x14ac:dyDescent="0.2">
      <c r="K597" s="160"/>
      <c r="L597" s="161"/>
      <c r="M597" s="160"/>
    </row>
    <row r="598" spans="11:13" x14ac:dyDescent="0.2">
      <c r="K598" s="160"/>
      <c r="L598" s="161"/>
      <c r="M598" s="160"/>
    </row>
    <row r="599" spans="11:13" x14ac:dyDescent="0.2">
      <c r="K599" s="160"/>
      <c r="L599" s="161"/>
      <c r="M599" s="160"/>
    </row>
    <row r="600" spans="11:13" x14ac:dyDescent="0.2">
      <c r="K600" s="160"/>
      <c r="L600" s="161"/>
      <c r="M600" s="160"/>
    </row>
    <row r="601" spans="11:13" x14ac:dyDescent="0.2">
      <c r="K601" s="160"/>
      <c r="L601" s="161"/>
      <c r="M601" s="160"/>
    </row>
    <row r="602" spans="11:13" x14ac:dyDescent="0.2">
      <c r="K602" s="160"/>
      <c r="L602" s="161"/>
      <c r="M602" s="160"/>
    </row>
    <row r="603" spans="11:13" x14ac:dyDescent="0.2">
      <c r="K603" s="160"/>
      <c r="L603" s="161"/>
      <c r="M603" s="160"/>
    </row>
    <row r="604" spans="11:13" x14ac:dyDescent="0.2">
      <c r="K604" s="160"/>
      <c r="L604" s="161"/>
      <c r="M604" s="160"/>
    </row>
    <row r="605" spans="11:13" x14ac:dyDescent="0.2">
      <c r="K605" s="160"/>
      <c r="L605" s="161"/>
      <c r="M605" s="160"/>
    </row>
    <row r="606" spans="11:13" x14ac:dyDescent="0.2">
      <c r="K606" s="160"/>
      <c r="L606" s="161"/>
      <c r="M606" s="160"/>
    </row>
    <row r="607" spans="11:13" x14ac:dyDescent="0.2">
      <c r="K607" s="160"/>
      <c r="L607" s="161"/>
      <c r="M607" s="160"/>
    </row>
    <row r="608" spans="11:13" x14ac:dyDescent="0.2">
      <c r="K608" s="160"/>
      <c r="L608" s="161"/>
      <c r="M608" s="160"/>
    </row>
    <row r="609" spans="11:13" x14ac:dyDescent="0.2">
      <c r="K609" s="160"/>
      <c r="L609" s="161"/>
      <c r="M609" s="160"/>
    </row>
    <row r="610" spans="11:13" x14ac:dyDescent="0.2">
      <c r="K610" s="160"/>
      <c r="L610" s="161"/>
      <c r="M610" s="160"/>
    </row>
    <row r="611" spans="11:13" x14ac:dyDescent="0.2">
      <c r="K611" s="160"/>
      <c r="L611" s="161"/>
      <c r="M611" s="160"/>
    </row>
    <row r="612" spans="11:13" x14ac:dyDescent="0.2">
      <c r="K612" s="160"/>
      <c r="L612" s="161"/>
      <c r="M612" s="160"/>
    </row>
    <row r="613" spans="11:13" x14ac:dyDescent="0.2">
      <c r="K613" s="160"/>
      <c r="L613" s="161"/>
      <c r="M613" s="160"/>
    </row>
    <row r="614" spans="11:13" x14ac:dyDescent="0.2">
      <c r="K614" s="160"/>
      <c r="L614" s="161"/>
      <c r="M614" s="160"/>
    </row>
    <row r="615" spans="11:13" x14ac:dyDescent="0.2">
      <c r="K615" s="160"/>
      <c r="L615" s="161"/>
      <c r="M615" s="160"/>
    </row>
    <row r="616" spans="11:13" x14ac:dyDescent="0.2">
      <c r="K616" s="160"/>
      <c r="L616" s="161"/>
      <c r="M616" s="160"/>
    </row>
    <row r="617" spans="11:13" x14ac:dyDescent="0.2">
      <c r="K617" s="160"/>
      <c r="L617" s="161"/>
      <c r="M617" s="160"/>
    </row>
    <row r="618" spans="11:13" x14ac:dyDescent="0.2">
      <c r="K618" s="160"/>
      <c r="L618" s="161"/>
      <c r="M618" s="160"/>
    </row>
    <row r="619" spans="11:13" x14ac:dyDescent="0.2">
      <c r="K619" s="160"/>
      <c r="L619" s="161"/>
      <c r="M619" s="160"/>
    </row>
    <row r="620" spans="11:13" x14ac:dyDescent="0.2">
      <c r="K620" s="160"/>
      <c r="L620" s="161"/>
      <c r="M620" s="160"/>
    </row>
    <row r="621" spans="11:13" x14ac:dyDescent="0.2">
      <c r="K621" s="160"/>
      <c r="L621" s="161"/>
      <c r="M621" s="160"/>
    </row>
    <row r="622" spans="11:13" x14ac:dyDescent="0.2">
      <c r="K622" s="160"/>
      <c r="L622" s="161"/>
      <c r="M622" s="160"/>
    </row>
    <row r="623" spans="11:13" x14ac:dyDescent="0.2">
      <c r="K623" s="160"/>
      <c r="L623" s="161"/>
      <c r="M623" s="160"/>
    </row>
    <row r="624" spans="11:13" x14ac:dyDescent="0.2">
      <c r="K624" s="160"/>
      <c r="L624" s="161"/>
      <c r="M624" s="160"/>
    </row>
    <row r="625" spans="11:13" x14ac:dyDescent="0.2">
      <c r="K625" s="160"/>
      <c r="L625" s="161"/>
      <c r="M625" s="160"/>
    </row>
    <row r="626" spans="11:13" x14ac:dyDescent="0.2">
      <c r="K626" s="160"/>
      <c r="L626" s="161"/>
      <c r="M626" s="160"/>
    </row>
    <row r="627" spans="11:13" x14ac:dyDescent="0.2">
      <c r="K627" s="160"/>
      <c r="L627" s="161"/>
      <c r="M627" s="160"/>
    </row>
    <row r="628" spans="11:13" x14ac:dyDescent="0.2">
      <c r="K628" s="160"/>
      <c r="L628" s="161"/>
      <c r="M628" s="160"/>
    </row>
    <row r="629" spans="11:13" x14ac:dyDescent="0.2">
      <c r="K629" s="160"/>
      <c r="L629" s="161"/>
      <c r="M629" s="160"/>
    </row>
    <row r="630" spans="11:13" x14ac:dyDescent="0.2">
      <c r="K630" s="160"/>
      <c r="L630" s="161"/>
      <c r="M630" s="160"/>
    </row>
    <row r="631" spans="11:13" x14ac:dyDescent="0.2">
      <c r="K631" s="160"/>
      <c r="L631" s="161"/>
      <c r="M631" s="160"/>
    </row>
    <row r="632" spans="11:13" x14ac:dyDescent="0.2">
      <c r="K632" s="160"/>
      <c r="L632" s="161"/>
      <c r="M632" s="160"/>
    </row>
    <row r="633" spans="11:13" x14ac:dyDescent="0.2">
      <c r="K633" s="160"/>
      <c r="L633" s="161"/>
      <c r="M633" s="160"/>
    </row>
    <row r="634" spans="11:13" x14ac:dyDescent="0.2">
      <c r="K634" s="160"/>
      <c r="L634" s="161"/>
      <c r="M634" s="160"/>
    </row>
    <row r="635" spans="11:13" x14ac:dyDescent="0.2">
      <c r="K635" s="160"/>
      <c r="L635" s="161"/>
      <c r="M635" s="160"/>
    </row>
    <row r="636" spans="11:13" x14ac:dyDescent="0.2">
      <c r="K636" s="160"/>
      <c r="L636" s="161"/>
      <c r="M636" s="160"/>
    </row>
    <row r="637" spans="11:13" x14ac:dyDescent="0.2">
      <c r="K637" s="160"/>
      <c r="L637" s="161"/>
      <c r="M637" s="160"/>
    </row>
    <row r="638" spans="11:13" x14ac:dyDescent="0.2">
      <c r="K638" s="160"/>
      <c r="L638" s="161"/>
      <c r="M638" s="160"/>
    </row>
    <row r="639" spans="11:13" x14ac:dyDescent="0.2">
      <c r="K639" s="160"/>
      <c r="L639" s="161"/>
      <c r="M639" s="160"/>
    </row>
    <row r="640" spans="11:13" x14ac:dyDescent="0.2">
      <c r="K640" s="160"/>
      <c r="L640" s="161"/>
      <c r="M640" s="160"/>
    </row>
    <row r="641" spans="11:13" x14ac:dyDescent="0.2">
      <c r="K641" s="160"/>
      <c r="L641" s="161"/>
      <c r="M641" s="160"/>
    </row>
    <row r="642" spans="11:13" x14ac:dyDescent="0.2">
      <c r="K642" s="160"/>
      <c r="L642" s="161"/>
      <c r="M642" s="160"/>
    </row>
    <row r="643" spans="11:13" x14ac:dyDescent="0.2">
      <c r="K643" s="160"/>
      <c r="L643" s="161"/>
      <c r="M643" s="160"/>
    </row>
    <row r="644" spans="11:13" x14ac:dyDescent="0.2">
      <c r="K644" s="160"/>
      <c r="L644" s="161"/>
      <c r="M644" s="160"/>
    </row>
    <row r="645" spans="11:13" x14ac:dyDescent="0.2">
      <c r="K645" s="160"/>
      <c r="L645" s="161"/>
      <c r="M645" s="160"/>
    </row>
    <row r="646" spans="11:13" x14ac:dyDescent="0.2">
      <c r="K646" s="160"/>
      <c r="L646" s="161"/>
      <c r="M646" s="160"/>
    </row>
    <row r="647" spans="11:13" x14ac:dyDescent="0.2">
      <c r="K647" s="160"/>
      <c r="L647" s="161"/>
      <c r="M647" s="160"/>
    </row>
    <row r="648" spans="11:13" x14ac:dyDescent="0.2">
      <c r="K648" s="160"/>
      <c r="L648" s="161"/>
      <c r="M648" s="160"/>
    </row>
    <row r="649" spans="11:13" x14ac:dyDescent="0.2">
      <c r="K649" s="160"/>
      <c r="L649" s="161"/>
      <c r="M649" s="160"/>
    </row>
    <row r="650" spans="11:13" x14ac:dyDescent="0.2">
      <c r="K650" s="160"/>
      <c r="L650" s="161"/>
      <c r="M650" s="160"/>
    </row>
    <row r="651" spans="11:13" x14ac:dyDescent="0.2">
      <c r="K651" s="160"/>
      <c r="L651" s="161"/>
      <c r="M651" s="160"/>
    </row>
    <row r="652" spans="11:13" x14ac:dyDescent="0.2">
      <c r="K652" s="160"/>
      <c r="L652" s="161"/>
      <c r="M652" s="160"/>
    </row>
    <row r="653" spans="11:13" x14ac:dyDescent="0.2">
      <c r="K653" s="160"/>
      <c r="L653" s="161"/>
      <c r="M653" s="160"/>
    </row>
    <row r="654" spans="11:13" x14ac:dyDescent="0.2">
      <c r="K654" s="160"/>
      <c r="L654" s="161"/>
      <c r="M654" s="160"/>
    </row>
    <row r="655" spans="11:13" x14ac:dyDescent="0.2">
      <c r="K655" s="160"/>
      <c r="L655" s="161"/>
      <c r="M655" s="160"/>
    </row>
    <row r="656" spans="11:13" x14ac:dyDescent="0.2">
      <c r="K656" s="160"/>
      <c r="L656" s="161"/>
      <c r="M656" s="160"/>
    </row>
    <row r="657" spans="11:13" x14ac:dyDescent="0.2">
      <c r="K657" s="160"/>
      <c r="L657" s="161"/>
      <c r="M657" s="160"/>
    </row>
    <row r="658" spans="11:13" x14ac:dyDescent="0.2">
      <c r="K658" s="160"/>
      <c r="L658" s="161"/>
      <c r="M658" s="160"/>
    </row>
    <row r="659" spans="11:13" x14ac:dyDescent="0.2">
      <c r="K659" s="160"/>
      <c r="L659" s="161"/>
      <c r="M659" s="160"/>
    </row>
    <row r="660" spans="11:13" x14ac:dyDescent="0.2">
      <c r="K660" s="160"/>
      <c r="L660" s="161"/>
      <c r="M660" s="160"/>
    </row>
    <row r="661" spans="11:13" x14ac:dyDescent="0.2">
      <c r="K661" s="160"/>
      <c r="L661" s="161"/>
      <c r="M661" s="160"/>
    </row>
    <row r="662" spans="11:13" x14ac:dyDescent="0.2">
      <c r="K662" s="160"/>
      <c r="L662" s="161"/>
      <c r="M662" s="160"/>
    </row>
    <row r="663" spans="11:13" x14ac:dyDescent="0.2">
      <c r="K663" s="160"/>
      <c r="L663" s="161"/>
      <c r="M663" s="160"/>
    </row>
    <row r="664" spans="11:13" x14ac:dyDescent="0.2">
      <c r="K664" s="160"/>
      <c r="L664" s="161"/>
      <c r="M664" s="160"/>
    </row>
    <row r="665" spans="11:13" x14ac:dyDescent="0.2">
      <c r="K665" s="160"/>
      <c r="L665" s="161"/>
      <c r="M665" s="160"/>
    </row>
    <row r="666" spans="11:13" x14ac:dyDescent="0.2">
      <c r="K666" s="160"/>
      <c r="L666" s="161"/>
      <c r="M666" s="160"/>
    </row>
    <row r="667" spans="11:13" x14ac:dyDescent="0.2">
      <c r="K667" s="160"/>
      <c r="L667" s="161"/>
      <c r="M667" s="160"/>
    </row>
    <row r="668" spans="11:13" x14ac:dyDescent="0.2">
      <c r="K668" s="160"/>
      <c r="L668" s="161"/>
      <c r="M668" s="160"/>
    </row>
    <row r="669" spans="11:13" x14ac:dyDescent="0.2">
      <c r="K669" s="160"/>
      <c r="L669" s="161"/>
      <c r="M669" s="160"/>
    </row>
    <row r="670" spans="11:13" x14ac:dyDescent="0.2">
      <c r="K670" s="160"/>
      <c r="L670" s="161"/>
      <c r="M670" s="160"/>
    </row>
    <row r="671" spans="11:13" x14ac:dyDescent="0.2">
      <c r="K671" s="160"/>
      <c r="L671" s="161"/>
      <c r="M671" s="160"/>
    </row>
    <row r="672" spans="11:13" x14ac:dyDescent="0.2">
      <c r="K672" s="160"/>
      <c r="L672" s="161"/>
      <c r="M672" s="160"/>
    </row>
    <row r="673" spans="11:13" x14ac:dyDescent="0.2">
      <c r="K673" s="160"/>
      <c r="L673" s="161"/>
      <c r="M673" s="160"/>
    </row>
    <row r="674" spans="11:13" x14ac:dyDescent="0.2">
      <c r="K674" s="160"/>
      <c r="L674" s="161"/>
      <c r="M674" s="160"/>
    </row>
    <row r="675" spans="11:13" x14ac:dyDescent="0.2">
      <c r="K675" s="160"/>
      <c r="L675" s="161"/>
      <c r="M675" s="160"/>
    </row>
    <row r="676" spans="11:13" x14ac:dyDescent="0.2">
      <c r="K676" s="160"/>
      <c r="L676" s="161"/>
      <c r="M676" s="160"/>
    </row>
    <row r="677" spans="11:13" x14ac:dyDescent="0.2">
      <c r="K677" s="160"/>
      <c r="L677" s="161"/>
      <c r="M677" s="160"/>
    </row>
    <row r="678" spans="11:13" x14ac:dyDescent="0.2">
      <c r="K678" s="160"/>
      <c r="L678" s="161"/>
      <c r="M678" s="160"/>
    </row>
    <row r="679" spans="11:13" x14ac:dyDescent="0.2">
      <c r="K679" s="160"/>
      <c r="L679" s="161"/>
      <c r="M679" s="160"/>
    </row>
    <row r="680" spans="11:13" x14ac:dyDescent="0.2">
      <c r="K680" s="160"/>
      <c r="L680" s="161"/>
      <c r="M680" s="160"/>
    </row>
    <row r="681" spans="11:13" x14ac:dyDescent="0.2">
      <c r="K681" s="160"/>
      <c r="L681" s="161"/>
      <c r="M681" s="160"/>
    </row>
    <row r="682" spans="11:13" x14ac:dyDescent="0.2">
      <c r="K682" s="160"/>
      <c r="L682" s="161"/>
      <c r="M682" s="160"/>
    </row>
    <row r="683" spans="11:13" x14ac:dyDescent="0.2">
      <c r="K683" s="160"/>
      <c r="L683" s="161"/>
      <c r="M683" s="160"/>
    </row>
    <row r="684" spans="11:13" x14ac:dyDescent="0.2">
      <c r="K684" s="160"/>
      <c r="L684" s="161"/>
      <c r="M684" s="160"/>
    </row>
    <row r="685" spans="11:13" x14ac:dyDescent="0.2">
      <c r="K685" s="160"/>
      <c r="L685" s="161"/>
      <c r="M685" s="160"/>
    </row>
    <row r="686" spans="11:13" x14ac:dyDescent="0.2">
      <c r="K686" s="160"/>
      <c r="L686" s="161"/>
      <c r="M686" s="160"/>
    </row>
    <row r="687" spans="11:13" x14ac:dyDescent="0.2">
      <c r="K687" s="160"/>
      <c r="L687" s="161"/>
      <c r="M687" s="160"/>
    </row>
    <row r="688" spans="11:13" x14ac:dyDescent="0.2">
      <c r="K688" s="160"/>
      <c r="L688" s="161"/>
      <c r="M688" s="160"/>
    </row>
    <row r="689" spans="11:13" x14ac:dyDescent="0.2">
      <c r="K689" s="160"/>
      <c r="L689" s="161"/>
      <c r="M689" s="160"/>
    </row>
    <row r="690" spans="11:13" x14ac:dyDescent="0.2">
      <c r="K690" s="160"/>
      <c r="L690" s="161"/>
      <c r="M690" s="160"/>
    </row>
    <row r="691" spans="11:13" x14ac:dyDescent="0.2">
      <c r="K691" s="160"/>
      <c r="L691" s="161"/>
      <c r="M691" s="160"/>
    </row>
    <row r="692" spans="11:13" x14ac:dyDescent="0.2">
      <c r="K692" s="160"/>
      <c r="L692" s="161"/>
      <c r="M692" s="160"/>
    </row>
    <row r="693" spans="11:13" x14ac:dyDescent="0.2">
      <c r="K693" s="160"/>
      <c r="L693" s="161"/>
      <c r="M693" s="160"/>
    </row>
    <row r="694" spans="11:13" x14ac:dyDescent="0.2">
      <c r="K694" s="160"/>
      <c r="L694" s="161"/>
      <c r="M694" s="160"/>
    </row>
    <row r="695" spans="11:13" x14ac:dyDescent="0.2">
      <c r="K695" s="160"/>
      <c r="L695" s="161"/>
      <c r="M695" s="160"/>
    </row>
    <row r="696" spans="11:13" x14ac:dyDescent="0.2">
      <c r="K696" s="160"/>
      <c r="L696" s="161"/>
      <c r="M696" s="160"/>
    </row>
    <row r="697" spans="11:13" x14ac:dyDescent="0.2">
      <c r="K697" s="160"/>
      <c r="L697" s="161"/>
      <c r="M697" s="160"/>
    </row>
    <row r="698" spans="11:13" x14ac:dyDescent="0.2">
      <c r="K698" s="160"/>
      <c r="L698" s="161"/>
      <c r="M698" s="160"/>
    </row>
    <row r="699" spans="11:13" x14ac:dyDescent="0.2">
      <c r="K699" s="160"/>
      <c r="L699" s="161"/>
      <c r="M699" s="160"/>
    </row>
    <row r="700" spans="11:13" x14ac:dyDescent="0.2">
      <c r="K700" s="160"/>
      <c r="L700" s="161"/>
      <c r="M700" s="160"/>
    </row>
    <row r="701" spans="11:13" x14ac:dyDescent="0.2">
      <c r="K701" s="160"/>
      <c r="L701" s="161"/>
      <c r="M701" s="160"/>
    </row>
    <row r="702" spans="11:13" x14ac:dyDescent="0.2">
      <c r="K702" s="160"/>
      <c r="L702" s="161"/>
      <c r="M702" s="160"/>
    </row>
    <row r="703" spans="11:13" x14ac:dyDescent="0.2">
      <c r="K703" s="160"/>
      <c r="L703" s="161"/>
      <c r="M703" s="160"/>
    </row>
    <row r="704" spans="11:13" x14ac:dyDescent="0.2">
      <c r="K704" s="160"/>
      <c r="L704" s="161"/>
      <c r="M704" s="160"/>
    </row>
    <row r="705" spans="11:13" x14ac:dyDescent="0.2">
      <c r="K705" s="160"/>
      <c r="L705" s="161"/>
      <c r="M705" s="160"/>
    </row>
    <row r="706" spans="11:13" x14ac:dyDescent="0.2">
      <c r="K706" s="160"/>
      <c r="L706" s="161"/>
      <c r="M706" s="160"/>
    </row>
    <row r="707" spans="11:13" x14ac:dyDescent="0.2">
      <c r="K707" s="160"/>
      <c r="L707" s="161"/>
      <c r="M707" s="160"/>
    </row>
    <row r="708" spans="11:13" x14ac:dyDescent="0.2">
      <c r="K708" s="160"/>
      <c r="L708" s="161"/>
      <c r="M708" s="160"/>
    </row>
    <row r="709" spans="11:13" x14ac:dyDescent="0.2">
      <c r="K709" s="160"/>
      <c r="L709" s="161"/>
      <c r="M709" s="160"/>
    </row>
    <row r="710" spans="11:13" x14ac:dyDescent="0.2">
      <c r="K710" s="160"/>
      <c r="L710" s="161"/>
      <c r="M710" s="160"/>
    </row>
    <row r="711" spans="11:13" x14ac:dyDescent="0.2">
      <c r="K711" s="160"/>
      <c r="L711" s="161"/>
      <c r="M711" s="160"/>
    </row>
    <row r="712" spans="11:13" x14ac:dyDescent="0.2">
      <c r="K712" s="160"/>
      <c r="L712" s="161"/>
      <c r="M712" s="160"/>
    </row>
    <row r="713" spans="11:13" x14ac:dyDescent="0.2">
      <c r="K713" s="160"/>
      <c r="L713" s="161"/>
      <c r="M713" s="160"/>
    </row>
    <row r="714" spans="11:13" x14ac:dyDescent="0.2">
      <c r="K714" s="160"/>
      <c r="L714" s="161"/>
      <c r="M714" s="160"/>
    </row>
    <row r="715" spans="11:13" x14ac:dyDescent="0.2">
      <c r="K715" s="160"/>
      <c r="L715" s="161"/>
      <c r="M715" s="160"/>
    </row>
    <row r="716" spans="11:13" x14ac:dyDescent="0.2">
      <c r="K716" s="160"/>
      <c r="L716" s="161"/>
      <c r="M716" s="160"/>
    </row>
    <row r="717" spans="11:13" x14ac:dyDescent="0.2">
      <c r="K717" s="160"/>
      <c r="L717" s="161"/>
      <c r="M717" s="160"/>
    </row>
    <row r="718" spans="11:13" x14ac:dyDescent="0.2">
      <c r="K718" s="160"/>
      <c r="L718" s="161"/>
      <c r="M718" s="160"/>
    </row>
    <row r="719" spans="11:13" x14ac:dyDescent="0.2">
      <c r="K719" s="160"/>
      <c r="L719" s="161"/>
      <c r="M719" s="160"/>
    </row>
    <row r="720" spans="11:13" x14ac:dyDescent="0.2">
      <c r="K720" s="160"/>
      <c r="L720" s="161"/>
      <c r="M720" s="160"/>
    </row>
    <row r="721" spans="11:13" x14ac:dyDescent="0.2">
      <c r="K721" s="160"/>
      <c r="L721" s="161"/>
      <c r="M721" s="160"/>
    </row>
    <row r="722" spans="11:13" x14ac:dyDescent="0.2">
      <c r="K722" s="160"/>
      <c r="L722" s="161"/>
      <c r="M722" s="160"/>
    </row>
    <row r="723" spans="11:13" x14ac:dyDescent="0.2">
      <c r="K723" s="160"/>
      <c r="L723" s="161"/>
      <c r="M723" s="160"/>
    </row>
    <row r="724" spans="11:13" x14ac:dyDescent="0.2">
      <c r="K724" s="160"/>
      <c r="L724" s="161"/>
      <c r="M724" s="160"/>
    </row>
    <row r="725" spans="11:13" x14ac:dyDescent="0.2">
      <c r="K725" s="160"/>
      <c r="L725" s="161"/>
      <c r="M725" s="160"/>
    </row>
    <row r="726" spans="11:13" x14ac:dyDescent="0.2">
      <c r="K726" s="160"/>
      <c r="L726" s="161"/>
      <c r="M726" s="160"/>
    </row>
    <row r="727" spans="11:13" x14ac:dyDescent="0.2">
      <c r="K727" s="160"/>
      <c r="L727" s="161"/>
      <c r="M727" s="160"/>
    </row>
    <row r="728" spans="11:13" x14ac:dyDescent="0.2">
      <c r="K728" s="160"/>
      <c r="L728" s="161"/>
      <c r="M728" s="160"/>
    </row>
    <row r="729" spans="11:13" x14ac:dyDescent="0.2">
      <c r="K729" s="160"/>
      <c r="L729" s="161"/>
      <c r="M729" s="160"/>
    </row>
    <row r="730" spans="11:13" x14ac:dyDescent="0.2">
      <c r="K730" s="160"/>
      <c r="L730" s="161"/>
      <c r="M730" s="160"/>
    </row>
    <row r="731" spans="11:13" x14ac:dyDescent="0.2">
      <c r="K731" s="160"/>
      <c r="L731" s="161"/>
      <c r="M731" s="160"/>
    </row>
    <row r="732" spans="11:13" x14ac:dyDescent="0.2">
      <c r="K732" s="160"/>
      <c r="L732" s="161"/>
      <c r="M732" s="160"/>
    </row>
    <row r="733" spans="11:13" x14ac:dyDescent="0.2">
      <c r="K733" s="160"/>
      <c r="L733" s="161"/>
      <c r="M733" s="160"/>
    </row>
    <row r="734" spans="11:13" x14ac:dyDescent="0.2">
      <c r="K734" s="160"/>
      <c r="L734" s="161"/>
      <c r="M734" s="160"/>
    </row>
    <row r="735" spans="11:13" x14ac:dyDescent="0.2">
      <c r="K735" s="160"/>
      <c r="L735" s="161"/>
      <c r="M735" s="160"/>
    </row>
    <row r="736" spans="11:13" x14ac:dyDescent="0.2">
      <c r="K736" s="160"/>
      <c r="L736" s="161"/>
      <c r="M736" s="160"/>
    </row>
    <row r="737" spans="11:13" x14ac:dyDescent="0.2">
      <c r="K737" s="160"/>
      <c r="L737" s="161"/>
      <c r="M737" s="160"/>
    </row>
    <row r="738" spans="11:13" x14ac:dyDescent="0.2">
      <c r="K738" s="160"/>
      <c r="L738" s="161"/>
      <c r="M738" s="160"/>
    </row>
    <row r="739" spans="11:13" x14ac:dyDescent="0.2">
      <c r="K739" s="160"/>
      <c r="L739" s="161"/>
      <c r="M739" s="160"/>
    </row>
    <row r="740" spans="11:13" x14ac:dyDescent="0.2">
      <c r="K740" s="160"/>
      <c r="L740" s="161"/>
      <c r="M740" s="160"/>
    </row>
    <row r="741" spans="11:13" x14ac:dyDescent="0.2">
      <c r="K741" s="160"/>
      <c r="L741" s="161"/>
      <c r="M741" s="160"/>
    </row>
    <row r="742" spans="11:13" x14ac:dyDescent="0.2">
      <c r="K742" s="160"/>
      <c r="L742" s="161"/>
      <c r="M742" s="160"/>
    </row>
    <row r="743" spans="11:13" x14ac:dyDescent="0.2">
      <c r="K743" s="160"/>
      <c r="L743" s="161"/>
      <c r="M743" s="160"/>
    </row>
    <row r="744" spans="11:13" x14ac:dyDescent="0.2">
      <c r="K744" s="160"/>
      <c r="L744" s="161"/>
      <c r="M744" s="160"/>
    </row>
    <row r="745" spans="11:13" x14ac:dyDescent="0.2">
      <c r="K745" s="160"/>
      <c r="L745" s="161"/>
      <c r="M745" s="160"/>
    </row>
    <row r="746" spans="11:13" x14ac:dyDescent="0.2">
      <c r="K746" s="160"/>
      <c r="L746" s="161"/>
      <c r="M746" s="160"/>
    </row>
    <row r="747" spans="11:13" x14ac:dyDescent="0.2">
      <c r="K747" s="160"/>
      <c r="L747" s="161"/>
      <c r="M747" s="160"/>
    </row>
    <row r="748" spans="11:13" x14ac:dyDescent="0.2">
      <c r="K748" s="160"/>
      <c r="L748" s="161"/>
      <c r="M748" s="160"/>
    </row>
    <row r="749" spans="11:13" x14ac:dyDescent="0.2">
      <c r="K749" s="160"/>
      <c r="L749" s="161"/>
      <c r="M749" s="160"/>
    </row>
    <row r="750" spans="11:13" x14ac:dyDescent="0.2">
      <c r="K750" s="160"/>
      <c r="L750" s="161"/>
      <c r="M750" s="160"/>
    </row>
    <row r="751" spans="11:13" x14ac:dyDescent="0.2">
      <c r="K751" s="160"/>
      <c r="L751" s="161"/>
      <c r="M751" s="160"/>
    </row>
    <row r="752" spans="11:13" x14ac:dyDescent="0.2">
      <c r="K752" s="160"/>
      <c r="L752" s="161"/>
      <c r="M752" s="160"/>
    </row>
    <row r="753" spans="10:13" x14ac:dyDescent="0.2">
      <c r="K753" s="160"/>
      <c r="L753" s="161"/>
      <c r="M753" s="160"/>
    </row>
    <row r="754" spans="10:13" x14ac:dyDescent="0.2">
      <c r="K754" s="160"/>
      <c r="L754" s="161"/>
      <c r="M754" s="160"/>
    </row>
    <row r="755" spans="10:13" x14ac:dyDescent="0.2">
      <c r="K755" s="160"/>
      <c r="L755" s="161"/>
      <c r="M755" s="160"/>
    </row>
    <row r="756" spans="10:13" x14ac:dyDescent="0.2">
      <c r="K756" s="160"/>
      <c r="L756" s="161"/>
      <c r="M756" s="160"/>
    </row>
    <row r="757" spans="10:13" x14ac:dyDescent="0.2">
      <c r="K757" s="160"/>
      <c r="L757" s="161"/>
      <c r="M757" s="160"/>
    </row>
    <row r="758" spans="10:13" x14ac:dyDescent="0.2">
      <c r="K758" s="160"/>
      <c r="L758" s="161"/>
      <c r="M758" s="160"/>
    </row>
    <row r="759" spans="10:13" x14ac:dyDescent="0.2">
      <c r="K759" s="160"/>
      <c r="L759" s="161"/>
      <c r="M759" s="160"/>
    </row>
    <row r="760" spans="10:13" x14ac:dyDescent="0.2">
      <c r="K760" s="160"/>
      <c r="L760" s="161"/>
      <c r="M760" s="160"/>
    </row>
    <row r="761" spans="10:13" x14ac:dyDescent="0.2">
      <c r="K761" s="160"/>
      <c r="L761" s="161"/>
      <c r="M761" s="160"/>
    </row>
    <row r="762" spans="10:13" x14ac:dyDescent="0.2">
      <c r="J762" s="161"/>
      <c r="K762" s="160"/>
      <c r="L762" s="161"/>
      <c r="M762" s="160"/>
    </row>
    <row r="763" spans="10:13" x14ac:dyDescent="0.2">
      <c r="J763" s="161"/>
      <c r="K763" s="160"/>
    </row>
    <row r="764" spans="10:13" x14ac:dyDescent="0.2">
      <c r="J764" s="161"/>
      <c r="K764" s="160"/>
    </row>
    <row r="765" spans="10:13" x14ac:dyDescent="0.2">
      <c r="J765" s="161"/>
      <c r="K765" s="160"/>
    </row>
    <row r="766" spans="10:13" x14ac:dyDescent="0.2">
      <c r="J766" s="161"/>
      <c r="K766" s="160"/>
    </row>
    <row r="767" spans="10:13" x14ac:dyDescent="0.2">
      <c r="J767" s="161"/>
      <c r="K767" s="160"/>
    </row>
    <row r="768" spans="10:13" x14ac:dyDescent="0.2">
      <c r="J768" s="161"/>
      <c r="K768" s="160"/>
    </row>
    <row r="769" spans="10:11" x14ac:dyDescent="0.2">
      <c r="J769" s="161"/>
      <c r="K769" s="160"/>
    </row>
    <row r="770" spans="10:11" x14ac:dyDescent="0.2">
      <c r="J770" s="161"/>
      <c r="K770" s="160"/>
    </row>
    <row r="771" spans="10:11" x14ac:dyDescent="0.2">
      <c r="J771" s="161"/>
      <c r="K771" s="160"/>
    </row>
    <row r="772" spans="10:11" x14ac:dyDescent="0.2">
      <c r="J772" s="161"/>
      <c r="K772" s="160"/>
    </row>
    <row r="773" spans="10:11" x14ac:dyDescent="0.2">
      <c r="J773" s="161"/>
      <c r="K773" s="160"/>
    </row>
    <row r="774" spans="10:11" x14ac:dyDescent="0.2">
      <c r="J774" s="161"/>
      <c r="K774" s="160"/>
    </row>
    <row r="775" spans="10:11" x14ac:dyDescent="0.2">
      <c r="J775" s="161"/>
      <c r="K775" s="160"/>
    </row>
    <row r="776" spans="10:11" x14ac:dyDescent="0.2">
      <c r="J776" s="161"/>
      <c r="K776" s="160"/>
    </row>
    <row r="777" spans="10:11" x14ac:dyDescent="0.2">
      <c r="J777" s="161"/>
      <c r="K777" s="160"/>
    </row>
    <row r="778" spans="10:11" x14ac:dyDescent="0.2">
      <c r="J778" s="161"/>
      <c r="K778" s="160"/>
    </row>
    <row r="779" spans="10:11" x14ac:dyDescent="0.2">
      <c r="J779" s="161"/>
      <c r="K779" s="160"/>
    </row>
    <row r="780" spans="10:11" x14ac:dyDescent="0.2">
      <c r="J780" s="161"/>
      <c r="K780" s="160"/>
    </row>
    <row r="781" spans="10:11" x14ac:dyDescent="0.2">
      <c r="J781" s="161"/>
      <c r="K781" s="160"/>
    </row>
    <row r="782" spans="10:11" x14ac:dyDescent="0.2">
      <c r="J782" s="161"/>
      <c r="K782" s="160"/>
    </row>
    <row r="783" spans="10:11" x14ac:dyDescent="0.2">
      <c r="J783" s="161"/>
      <c r="K783" s="160"/>
    </row>
    <row r="784" spans="10:11" x14ac:dyDescent="0.2">
      <c r="J784" s="161"/>
      <c r="K784" s="160"/>
    </row>
    <row r="785" spans="10:11" x14ac:dyDescent="0.2">
      <c r="J785" s="161"/>
      <c r="K785" s="160"/>
    </row>
    <row r="786" spans="10:11" x14ac:dyDescent="0.2">
      <c r="J786" s="161"/>
      <c r="K786" s="160"/>
    </row>
    <row r="787" spans="10:11" x14ac:dyDescent="0.2">
      <c r="J787" s="161"/>
      <c r="K787" s="160"/>
    </row>
    <row r="788" spans="10:11" x14ac:dyDescent="0.2">
      <c r="J788" s="161"/>
      <c r="K788" s="160"/>
    </row>
    <row r="789" spans="10:11" x14ac:dyDescent="0.2">
      <c r="J789" s="161"/>
      <c r="K789" s="160"/>
    </row>
    <row r="790" spans="10:11" x14ac:dyDescent="0.2">
      <c r="J790" s="161"/>
      <c r="K790" s="160"/>
    </row>
    <row r="791" spans="10:11" x14ac:dyDescent="0.2">
      <c r="J791" s="161"/>
      <c r="K791" s="160"/>
    </row>
    <row r="792" spans="10:11" x14ac:dyDescent="0.2">
      <c r="J792" s="161"/>
      <c r="K792" s="160"/>
    </row>
    <row r="793" spans="10:11" x14ac:dyDescent="0.2">
      <c r="J793" s="161"/>
      <c r="K793" s="160"/>
    </row>
    <row r="794" spans="10:11" x14ac:dyDescent="0.2">
      <c r="J794" s="161"/>
      <c r="K794" s="160"/>
    </row>
    <row r="795" spans="10:11" x14ac:dyDescent="0.2">
      <c r="J795" s="161"/>
      <c r="K795" s="160"/>
    </row>
    <row r="796" spans="10:11" x14ac:dyDescent="0.2">
      <c r="J796" s="161"/>
      <c r="K796" s="160"/>
    </row>
    <row r="797" spans="10:11" x14ac:dyDescent="0.2">
      <c r="J797" s="161"/>
      <c r="K797" s="160"/>
    </row>
    <row r="798" spans="10:11" x14ac:dyDescent="0.2">
      <c r="J798" s="161"/>
      <c r="K798" s="160"/>
    </row>
    <row r="799" spans="10:11" x14ac:dyDescent="0.2">
      <c r="J799" s="161"/>
      <c r="K799" s="160"/>
    </row>
    <row r="800" spans="10:11" x14ac:dyDescent="0.2">
      <c r="J800" s="161"/>
      <c r="K800" s="160"/>
    </row>
    <row r="801" spans="10:11" x14ac:dyDescent="0.2">
      <c r="J801" s="161"/>
      <c r="K801" s="160"/>
    </row>
    <row r="802" spans="10:11" x14ac:dyDescent="0.2">
      <c r="J802" s="161"/>
      <c r="K802" s="160"/>
    </row>
    <row r="803" spans="10:11" x14ac:dyDescent="0.2">
      <c r="J803" s="161"/>
      <c r="K803" s="160"/>
    </row>
    <row r="804" spans="10:11" x14ac:dyDescent="0.2">
      <c r="J804" s="161"/>
      <c r="K804" s="160"/>
    </row>
    <row r="805" spans="10:11" x14ac:dyDescent="0.2">
      <c r="J805" s="161"/>
      <c r="K805" s="160"/>
    </row>
    <row r="806" spans="10:11" x14ac:dyDescent="0.2">
      <c r="J806" s="161"/>
      <c r="K806" s="160"/>
    </row>
    <row r="807" spans="10:11" x14ac:dyDescent="0.2">
      <c r="J807" s="161"/>
      <c r="K807" s="160"/>
    </row>
    <row r="808" spans="10:11" x14ac:dyDescent="0.2">
      <c r="J808" s="161"/>
      <c r="K808" s="160"/>
    </row>
    <row r="809" spans="10:11" x14ac:dyDescent="0.2">
      <c r="J809" s="161"/>
      <c r="K809" s="160"/>
    </row>
    <row r="810" spans="10:11" x14ac:dyDescent="0.2">
      <c r="J810" s="161"/>
      <c r="K810" s="160"/>
    </row>
    <row r="811" spans="10:11" x14ac:dyDescent="0.2">
      <c r="J811" s="161"/>
      <c r="K811" s="160"/>
    </row>
    <row r="812" spans="10:11" x14ac:dyDescent="0.2">
      <c r="J812" s="161"/>
      <c r="K812" s="160"/>
    </row>
    <row r="813" spans="10:11" x14ac:dyDescent="0.2">
      <c r="J813" s="161"/>
      <c r="K813" s="160"/>
    </row>
    <row r="814" spans="10:11" x14ac:dyDescent="0.2">
      <c r="J814" s="161"/>
      <c r="K814" s="160"/>
    </row>
    <row r="815" spans="10:11" x14ac:dyDescent="0.2">
      <c r="J815" s="161"/>
      <c r="K815" s="160"/>
    </row>
    <row r="816" spans="10:11" x14ac:dyDescent="0.2">
      <c r="J816" s="161"/>
      <c r="K816" s="160"/>
    </row>
    <row r="817" spans="10:11" x14ac:dyDescent="0.2">
      <c r="J817" s="161"/>
      <c r="K817" s="160"/>
    </row>
    <row r="818" spans="10:11" x14ac:dyDescent="0.2">
      <c r="J818" s="161"/>
      <c r="K818" s="160"/>
    </row>
    <row r="819" spans="10:11" x14ac:dyDescent="0.2">
      <c r="J819" s="161"/>
      <c r="K819" s="160"/>
    </row>
    <row r="820" spans="10:11" x14ac:dyDescent="0.2">
      <c r="J820" s="161"/>
      <c r="K820" s="160"/>
    </row>
    <row r="821" spans="10:11" x14ac:dyDescent="0.2">
      <c r="J821" s="161"/>
      <c r="K821" s="160"/>
    </row>
    <row r="822" spans="10:11" x14ac:dyDescent="0.2">
      <c r="J822" s="161"/>
      <c r="K822" s="160"/>
    </row>
    <row r="823" spans="10:11" x14ac:dyDescent="0.2">
      <c r="J823" s="161"/>
      <c r="K823" s="160"/>
    </row>
    <row r="824" spans="10:11" x14ac:dyDescent="0.2">
      <c r="J824" s="161"/>
      <c r="K824" s="160"/>
    </row>
    <row r="825" spans="10:11" x14ac:dyDescent="0.2">
      <c r="J825" s="161"/>
      <c r="K825" s="160"/>
    </row>
    <row r="826" spans="10:11" x14ac:dyDescent="0.2">
      <c r="J826" s="161"/>
      <c r="K826" s="160"/>
    </row>
    <row r="827" spans="10:11" x14ac:dyDescent="0.2">
      <c r="J827" s="161"/>
      <c r="K827" s="160"/>
    </row>
    <row r="828" spans="10:11" x14ac:dyDescent="0.2">
      <c r="J828" s="161"/>
      <c r="K828" s="160"/>
    </row>
    <row r="829" spans="10:11" x14ac:dyDescent="0.2">
      <c r="J829" s="161"/>
      <c r="K829" s="160"/>
    </row>
    <row r="830" spans="10:11" x14ac:dyDescent="0.2">
      <c r="J830" s="161"/>
      <c r="K830" s="160"/>
    </row>
    <row r="831" spans="10:11" x14ac:dyDescent="0.2">
      <c r="J831" s="161"/>
      <c r="K831" s="160"/>
    </row>
    <row r="832" spans="10:11" x14ac:dyDescent="0.2">
      <c r="J832" s="161"/>
      <c r="K832" s="160"/>
    </row>
    <row r="833" spans="10:11" x14ac:dyDescent="0.2">
      <c r="J833" s="161"/>
      <c r="K833" s="160"/>
    </row>
    <row r="834" spans="10:11" x14ac:dyDescent="0.2">
      <c r="J834" s="161"/>
      <c r="K834" s="160"/>
    </row>
    <row r="835" spans="10:11" x14ac:dyDescent="0.2">
      <c r="J835" s="161"/>
      <c r="K835" s="160"/>
    </row>
    <row r="836" spans="10:11" x14ac:dyDescent="0.2">
      <c r="J836" s="161"/>
      <c r="K836" s="160"/>
    </row>
    <row r="837" spans="10:11" x14ac:dyDescent="0.2">
      <c r="J837" s="161"/>
      <c r="K837" s="160"/>
    </row>
    <row r="838" spans="10:11" x14ac:dyDescent="0.2">
      <c r="J838" s="161"/>
      <c r="K838" s="160"/>
    </row>
    <row r="839" spans="10:11" x14ac:dyDescent="0.2">
      <c r="J839" s="161"/>
      <c r="K839" s="160"/>
    </row>
    <row r="840" spans="10:11" x14ac:dyDescent="0.2">
      <c r="J840" s="161"/>
      <c r="K840" s="160"/>
    </row>
    <row r="841" spans="10:11" x14ac:dyDescent="0.2">
      <c r="J841" s="161"/>
      <c r="K841" s="160"/>
    </row>
    <row r="842" spans="10:11" x14ac:dyDescent="0.2">
      <c r="J842" s="161"/>
      <c r="K842" s="160"/>
    </row>
    <row r="843" spans="10:11" x14ac:dyDescent="0.2">
      <c r="J843" s="161"/>
      <c r="K843" s="160"/>
    </row>
    <row r="844" spans="10:11" x14ac:dyDescent="0.2">
      <c r="J844" s="161"/>
      <c r="K844" s="160"/>
    </row>
    <row r="845" spans="10:11" x14ac:dyDescent="0.2">
      <c r="J845" s="161"/>
      <c r="K845" s="160"/>
    </row>
    <row r="846" spans="10:11" x14ac:dyDescent="0.2">
      <c r="J846" s="161"/>
      <c r="K846" s="160"/>
    </row>
    <row r="847" spans="10:11" x14ac:dyDescent="0.2">
      <c r="J847" s="161"/>
      <c r="K847" s="160"/>
    </row>
    <row r="848" spans="10:11" x14ac:dyDescent="0.2">
      <c r="J848" s="161"/>
      <c r="K848" s="160"/>
    </row>
    <row r="849" spans="10:11" x14ac:dyDescent="0.2">
      <c r="J849" s="161"/>
      <c r="K849" s="160"/>
    </row>
    <row r="850" spans="10:11" x14ac:dyDescent="0.2">
      <c r="J850" s="161"/>
      <c r="K850" s="160"/>
    </row>
    <row r="851" spans="10:11" x14ac:dyDescent="0.2">
      <c r="J851" s="161"/>
      <c r="K851" s="160"/>
    </row>
    <row r="852" spans="10:11" x14ac:dyDescent="0.2">
      <c r="J852" s="161"/>
      <c r="K852" s="160"/>
    </row>
    <row r="853" spans="10:11" x14ac:dyDescent="0.2">
      <c r="J853" s="161"/>
      <c r="K853" s="160"/>
    </row>
    <row r="854" spans="10:11" x14ac:dyDescent="0.2">
      <c r="J854" s="161"/>
      <c r="K854" s="160"/>
    </row>
    <row r="855" spans="10:11" x14ac:dyDescent="0.2">
      <c r="J855" s="161"/>
      <c r="K855" s="160"/>
    </row>
    <row r="856" spans="10:11" x14ac:dyDescent="0.2">
      <c r="J856" s="161"/>
      <c r="K856" s="160"/>
    </row>
    <row r="857" spans="10:11" x14ac:dyDescent="0.2">
      <c r="J857" s="161"/>
      <c r="K857" s="160"/>
    </row>
    <row r="858" spans="10:11" x14ac:dyDescent="0.2">
      <c r="J858" s="161"/>
      <c r="K858" s="160"/>
    </row>
    <row r="859" spans="10:11" x14ac:dyDescent="0.2">
      <c r="J859" s="161"/>
      <c r="K859" s="160"/>
    </row>
    <row r="860" spans="10:11" x14ac:dyDescent="0.2">
      <c r="J860" s="161"/>
      <c r="K860" s="160"/>
    </row>
    <row r="861" spans="10:11" x14ac:dyDescent="0.2">
      <c r="J861" s="161"/>
      <c r="K861" s="160"/>
    </row>
    <row r="862" spans="10:11" x14ac:dyDescent="0.2">
      <c r="J862" s="161"/>
      <c r="K862" s="160"/>
    </row>
    <row r="863" spans="10:11" x14ac:dyDescent="0.2">
      <c r="J863" s="161"/>
      <c r="K863" s="160"/>
    </row>
    <row r="864" spans="10:11" x14ac:dyDescent="0.2">
      <c r="J864" s="161"/>
      <c r="K864" s="160"/>
    </row>
    <row r="865" spans="10:11" x14ac:dyDescent="0.2">
      <c r="J865" s="161"/>
      <c r="K865" s="160"/>
    </row>
    <row r="866" spans="10:11" x14ac:dyDescent="0.2">
      <c r="J866" s="161"/>
      <c r="K866" s="160"/>
    </row>
    <row r="867" spans="10:11" x14ac:dyDescent="0.2">
      <c r="J867" s="161"/>
      <c r="K867" s="160"/>
    </row>
    <row r="868" spans="10:11" x14ac:dyDescent="0.2">
      <c r="J868" s="161"/>
      <c r="K868" s="160"/>
    </row>
    <row r="869" spans="10:11" x14ac:dyDescent="0.2">
      <c r="J869" s="161"/>
      <c r="K869" s="160"/>
    </row>
    <row r="870" spans="10:11" x14ac:dyDescent="0.2">
      <c r="J870" s="161"/>
      <c r="K870" s="160"/>
    </row>
    <row r="871" spans="10:11" x14ac:dyDescent="0.2">
      <c r="J871" s="161"/>
      <c r="K871" s="160"/>
    </row>
    <row r="872" spans="10:11" x14ac:dyDescent="0.2">
      <c r="J872" s="161"/>
      <c r="K872" s="160"/>
    </row>
    <row r="873" spans="10:11" x14ac:dyDescent="0.2">
      <c r="J873" s="161"/>
      <c r="K873" s="160"/>
    </row>
    <row r="874" spans="10:11" x14ac:dyDescent="0.2">
      <c r="J874" s="161"/>
      <c r="K874" s="160"/>
    </row>
    <row r="875" spans="10:11" x14ac:dyDescent="0.2">
      <c r="J875" s="161"/>
      <c r="K875" s="160"/>
    </row>
    <row r="876" spans="10:11" x14ac:dyDescent="0.2">
      <c r="J876" s="161"/>
      <c r="K876" s="160"/>
    </row>
    <row r="877" spans="10:11" x14ac:dyDescent="0.2">
      <c r="J877" s="161"/>
      <c r="K877" s="160"/>
    </row>
    <row r="878" spans="10:11" x14ac:dyDescent="0.2">
      <c r="J878" s="161"/>
      <c r="K878" s="160"/>
    </row>
    <row r="879" spans="10:11" x14ac:dyDescent="0.2">
      <c r="J879" s="161"/>
      <c r="K879" s="160"/>
    </row>
    <row r="880" spans="10:11" x14ac:dyDescent="0.2">
      <c r="J880" s="161"/>
      <c r="K880" s="160"/>
    </row>
    <row r="881" spans="10:11" x14ac:dyDescent="0.2">
      <c r="J881" s="161"/>
      <c r="K881" s="160"/>
    </row>
    <row r="882" spans="10:11" x14ac:dyDescent="0.2">
      <c r="J882" s="161"/>
      <c r="K882" s="160"/>
    </row>
    <row r="883" spans="10:11" x14ac:dyDescent="0.2">
      <c r="J883" s="161"/>
      <c r="K883" s="160"/>
    </row>
    <row r="884" spans="10:11" x14ac:dyDescent="0.2">
      <c r="J884" s="161"/>
      <c r="K884" s="160"/>
    </row>
    <row r="885" spans="10:11" x14ac:dyDescent="0.2">
      <c r="J885" s="161"/>
      <c r="K885" s="160"/>
    </row>
    <row r="886" spans="10:11" x14ac:dyDescent="0.2">
      <c r="J886" s="161"/>
      <c r="K886" s="160"/>
    </row>
    <row r="887" spans="10:11" x14ac:dyDescent="0.2">
      <c r="J887" s="161"/>
      <c r="K887" s="160"/>
    </row>
    <row r="888" spans="10:11" x14ac:dyDescent="0.2">
      <c r="J888" s="161"/>
      <c r="K888" s="160"/>
    </row>
    <row r="889" spans="10:11" x14ac:dyDescent="0.2">
      <c r="J889" s="161"/>
      <c r="K889" s="160"/>
    </row>
    <row r="890" spans="10:11" x14ac:dyDescent="0.2">
      <c r="J890" s="161"/>
      <c r="K890" s="160"/>
    </row>
    <row r="891" spans="10:11" x14ac:dyDescent="0.2">
      <c r="J891" s="161"/>
      <c r="K891" s="160"/>
    </row>
    <row r="892" spans="10:11" x14ac:dyDescent="0.2">
      <c r="J892" s="161"/>
      <c r="K892" s="160"/>
    </row>
    <row r="893" spans="10:11" x14ac:dyDescent="0.2">
      <c r="J893" s="161"/>
      <c r="K893" s="160"/>
    </row>
    <row r="894" spans="10:11" x14ac:dyDescent="0.2">
      <c r="J894" s="161"/>
      <c r="K894" s="160"/>
    </row>
    <row r="895" spans="10:11" x14ac:dyDescent="0.2">
      <c r="J895" s="161"/>
      <c r="K895" s="160"/>
    </row>
    <row r="896" spans="10:11" x14ac:dyDescent="0.2">
      <c r="J896" s="161"/>
      <c r="K896" s="160"/>
    </row>
    <row r="897" spans="10:11" x14ac:dyDescent="0.2">
      <c r="J897" s="161"/>
      <c r="K897" s="160"/>
    </row>
    <row r="898" spans="10:11" x14ac:dyDescent="0.2">
      <c r="J898" s="161"/>
      <c r="K898" s="160"/>
    </row>
    <row r="899" spans="10:11" x14ac:dyDescent="0.2">
      <c r="J899" s="161"/>
      <c r="K899" s="160"/>
    </row>
    <row r="900" spans="10:11" x14ac:dyDescent="0.2">
      <c r="J900" s="161"/>
      <c r="K900" s="160"/>
    </row>
    <row r="901" spans="10:11" x14ac:dyDescent="0.2">
      <c r="J901" s="161"/>
      <c r="K901" s="160"/>
    </row>
    <row r="902" spans="10:11" x14ac:dyDescent="0.2">
      <c r="J902" s="161"/>
      <c r="K902" s="160"/>
    </row>
    <row r="903" spans="10:11" x14ac:dyDescent="0.2">
      <c r="J903" s="161"/>
      <c r="K903" s="160"/>
    </row>
    <row r="904" spans="10:11" x14ac:dyDescent="0.2">
      <c r="J904" s="161"/>
      <c r="K904" s="160"/>
    </row>
    <row r="905" spans="10:11" x14ac:dyDescent="0.2">
      <c r="J905" s="161"/>
      <c r="K905" s="160"/>
    </row>
    <row r="906" spans="10:11" x14ac:dyDescent="0.2">
      <c r="J906" s="161"/>
      <c r="K906" s="160"/>
    </row>
    <row r="907" spans="10:11" x14ac:dyDescent="0.2">
      <c r="J907" s="161"/>
      <c r="K907" s="160"/>
    </row>
    <row r="908" spans="10:11" x14ac:dyDescent="0.2">
      <c r="J908" s="161"/>
      <c r="K908" s="160"/>
    </row>
    <row r="909" spans="10:11" x14ac:dyDescent="0.2">
      <c r="J909" s="161"/>
      <c r="K909" s="160"/>
    </row>
    <row r="910" spans="10:11" x14ac:dyDescent="0.2">
      <c r="J910" s="161"/>
      <c r="K910" s="160"/>
    </row>
    <row r="911" spans="10:11" x14ac:dyDescent="0.2">
      <c r="J911" s="161"/>
      <c r="K911" s="160"/>
    </row>
    <row r="912" spans="10:11" x14ac:dyDescent="0.2">
      <c r="J912" s="161"/>
      <c r="K912" s="160"/>
    </row>
    <row r="913" spans="10:11" x14ac:dyDescent="0.2">
      <c r="J913" s="161"/>
      <c r="K913" s="160"/>
    </row>
    <row r="914" spans="10:11" x14ac:dyDescent="0.2">
      <c r="J914" s="161"/>
      <c r="K914" s="160"/>
    </row>
    <row r="915" spans="10:11" x14ac:dyDescent="0.2">
      <c r="J915" s="161"/>
      <c r="K915" s="160"/>
    </row>
    <row r="916" spans="10:11" x14ac:dyDescent="0.2">
      <c r="J916" s="161"/>
      <c r="K916" s="160"/>
    </row>
    <row r="917" spans="10:11" x14ac:dyDescent="0.2">
      <c r="J917" s="161"/>
      <c r="K917" s="160"/>
    </row>
    <row r="918" spans="10:11" x14ac:dyDescent="0.2">
      <c r="J918" s="161"/>
      <c r="K918" s="160"/>
    </row>
    <row r="919" spans="10:11" x14ac:dyDescent="0.2">
      <c r="J919" s="161"/>
      <c r="K919" s="160"/>
    </row>
    <row r="920" spans="10:11" x14ac:dyDescent="0.2">
      <c r="J920" s="161"/>
      <c r="K920" s="160"/>
    </row>
    <row r="921" spans="10:11" x14ac:dyDescent="0.2">
      <c r="J921" s="161"/>
      <c r="K921" s="160"/>
    </row>
    <row r="922" spans="10:11" x14ac:dyDescent="0.2">
      <c r="J922" s="161"/>
      <c r="K922" s="160"/>
    </row>
    <row r="923" spans="10:11" x14ac:dyDescent="0.2">
      <c r="J923" s="161"/>
      <c r="K923" s="160"/>
    </row>
    <row r="924" spans="10:11" x14ac:dyDescent="0.2">
      <c r="J924" s="161"/>
      <c r="K924" s="160"/>
    </row>
    <row r="925" spans="10:11" x14ac:dyDescent="0.2">
      <c r="J925" s="161"/>
      <c r="K925" s="160"/>
    </row>
    <row r="926" spans="10:11" x14ac:dyDescent="0.2">
      <c r="J926" s="161"/>
      <c r="K926" s="160"/>
    </row>
    <row r="927" spans="10:11" x14ac:dyDescent="0.2">
      <c r="J927" s="161"/>
      <c r="K927" s="160"/>
    </row>
    <row r="928" spans="10:11" x14ac:dyDescent="0.2">
      <c r="J928" s="161"/>
      <c r="K928" s="160"/>
    </row>
    <row r="929" spans="10:11" x14ac:dyDescent="0.2">
      <c r="J929" s="161"/>
      <c r="K929" s="160"/>
    </row>
    <row r="930" spans="10:11" x14ac:dyDescent="0.2">
      <c r="J930" s="161"/>
      <c r="K930" s="160"/>
    </row>
    <row r="931" spans="10:11" x14ac:dyDescent="0.2">
      <c r="J931" s="161"/>
      <c r="K931" s="160"/>
    </row>
    <row r="932" spans="10:11" x14ac:dyDescent="0.2">
      <c r="J932" s="161"/>
      <c r="K932" s="160"/>
    </row>
    <row r="933" spans="10:11" x14ac:dyDescent="0.2">
      <c r="J933" s="161"/>
      <c r="K933" s="160"/>
    </row>
    <row r="934" spans="10:11" x14ac:dyDescent="0.2">
      <c r="J934" s="161"/>
      <c r="K934" s="160"/>
    </row>
    <row r="935" spans="10:11" x14ac:dyDescent="0.2">
      <c r="J935" s="161"/>
      <c r="K935" s="160"/>
    </row>
    <row r="936" spans="10:11" x14ac:dyDescent="0.2">
      <c r="J936" s="161"/>
      <c r="K936" s="160"/>
    </row>
    <row r="937" spans="10:11" x14ac:dyDescent="0.2">
      <c r="J937" s="161"/>
      <c r="K937" s="160"/>
    </row>
    <row r="938" spans="10:11" x14ac:dyDescent="0.2">
      <c r="J938" s="161"/>
      <c r="K938" s="160"/>
    </row>
    <row r="939" spans="10:11" x14ac:dyDescent="0.2">
      <c r="J939" s="161"/>
      <c r="K939" s="160"/>
    </row>
    <row r="940" spans="10:11" x14ac:dyDescent="0.2">
      <c r="J940" s="161"/>
      <c r="K940" s="160"/>
    </row>
    <row r="941" spans="10:11" x14ac:dyDescent="0.2">
      <c r="J941" s="161"/>
      <c r="K941" s="160"/>
    </row>
    <row r="942" spans="10:11" x14ac:dyDescent="0.2">
      <c r="J942" s="161"/>
      <c r="K942" s="160"/>
    </row>
    <row r="943" spans="10:11" x14ac:dyDescent="0.2">
      <c r="J943" s="161"/>
      <c r="K943" s="160"/>
    </row>
    <row r="944" spans="10:11" x14ac:dyDescent="0.2">
      <c r="J944" s="161"/>
      <c r="K944" s="160"/>
    </row>
    <row r="945" spans="10:11" x14ac:dyDescent="0.2">
      <c r="J945" s="161"/>
      <c r="K945" s="160"/>
    </row>
    <row r="946" spans="10:11" x14ac:dyDescent="0.2">
      <c r="J946" s="161"/>
      <c r="K946" s="160"/>
    </row>
    <row r="947" spans="10:11" x14ac:dyDescent="0.2">
      <c r="J947" s="161"/>
      <c r="K947" s="160"/>
    </row>
    <row r="948" spans="10:11" x14ac:dyDescent="0.2">
      <c r="J948" s="161"/>
      <c r="K948" s="160"/>
    </row>
    <row r="949" spans="10:11" x14ac:dyDescent="0.2">
      <c r="J949" s="161"/>
      <c r="K949" s="160"/>
    </row>
    <row r="950" spans="10:11" x14ac:dyDescent="0.2">
      <c r="J950" s="161"/>
      <c r="K950" s="160"/>
    </row>
    <row r="951" spans="10:11" x14ac:dyDescent="0.2">
      <c r="J951" s="161"/>
      <c r="K951" s="160"/>
    </row>
    <row r="952" spans="10:11" x14ac:dyDescent="0.2">
      <c r="J952" s="161"/>
      <c r="K952" s="160"/>
    </row>
    <row r="953" spans="10:11" x14ac:dyDescent="0.2">
      <c r="J953" s="161"/>
      <c r="K953" s="160"/>
    </row>
    <row r="954" spans="10:11" x14ac:dyDescent="0.2">
      <c r="J954" s="161"/>
      <c r="K954" s="160"/>
    </row>
    <row r="955" spans="10:11" x14ac:dyDescent="0.2">
      <c r="J955" s="161"/>
      <c r="K955" s="160"/>
    </row>
    <row r="956" spans="10:11" x14ac:dyDescent="0.2">
      <c r="J956" s="161"/>
      <c r="K956" s="160"/>
    </row>
    <row r="957" spans="10:11" x14ac:dyDescent="0.2">
      <c r="J957" s="161"/>
      <c r="K957" s="160"/>
    </row>
    <row r="958" spans="10:11" x14ac:dyDescent="0.2">
      <c r="J958" s="161"/>
      <c r="K958" s="160"/>
    </row>
    <row r="959" spans="10:11" x14ac:dyDescent="0.2">
      <c r="J959" s="161"/>
      <c r="K959" s="160"/>
    </row>
    <row r="960" spans="10:11" x14ac:dyDescent="0.2">
      <c r="J960" s="161"/>
      <c r="K960" s="160"/>
    </row>
    <row r="961" spans="10:11" x14ac:dyDescent="0.2">
      <c r="J961" s="161"/>
      <c r="K961" s="160"/>
    </row>
    <row r="962" spans="10:11" x14ac:dyDescent="0.2">
      <c r="J962" s="161"/>
      <c r="K962" s="160"/>
    </row>
    <row r="963" spans="10:11" x14ac:dyDescent="0.2">
      <c r="J963" s="161"/>
      <c r="K963" s="160"/>
    </row>
    <row r="964" spans="10:11" x14ac:dyDescent="0.2">
      <c r="J964" s="161"/>
      <c r="K964" s="160"/>
    </row>
    <row r="965" spans="10:11" x14ac:dyDescent="0.2">
      <c r="J965" s="161"/>
      <c r="K965" s="160"/>
    </row>
    <row r="966" spans="10:11" x14ac:dyDescent="0.2">
      <c r="J966" s="161"/>
      <c r="K966" s="160"/>
    </row>
    <row r="967" spans="10:11" x14ac:dyDescent="0.2">
      <c r="J967" s="161"/>
      <c r="K967" s="160"/>
    </row>
    <row r="968" spans="10:11" x14ac:dyDescent="0.2">
      <c r="J968" s="161"/>
      <c r="K968" s="160"/>
    </row>
    <row r="969" spans="10:11" x14ac:dyDescent="0.2">
      <c r="J969" s="161"/>
      <c r="K969" s="160"/>
    </row>
    <row r="970" spans="10:11" x14ac:dyDescent="0.2">
      <c r="J970" s="161"/>
      <c r="K970" s="160"/>
    </row>
    <row r="971" spans="10:11" x14ac:dyDescent="0.2">
      <c r="J971" s="161"/>
      <c r="K971" s="160"/>
    </row>
    <row r="972" spans="10:11" x14ac:dyDescent="0.2">
      <c r="J972" s="161"/>
      <c r="K972" s="160"/>
    </row>
    <row r="973" spans="10:11" x14ac:dyDescent="0.2">
      <c r="J973" s="161"/>
      <c r="K973" s="160"/>
    </row>
    <row r="974" spans="10:11" x14ac:dyDescent="0.2">
      <c r="J974" s="161"/>
      <c r="K974" s="160"/>
    </row>
    <row r="975" spans="10:11" x14ac:dyDescent="0.2">
      <c r="J975" s="161"/>
      <c r="K975" s="160"/>
    </row>
    <row r="976" spans="10:11" x14ac:dyDescent="0.2">
      <c r="J976" s="161"/>
      <c r="K976" s="160"/>
    </row>
    <row r="977" spans="10:11" x14ac:dyDescent="0.2">
      <c r="J977" s="161"/>
      <c r="K977" s="160"/>
    </row>
    <row r="978" spans="10:11" x14ac:dyDescent="0.2">
      <c r="J978" s="161"/>
      <c r="K978" s="160"/>
    </row>
    <row r="979" spans="10:11" x14ac:dyDescent="0.2">
      <c r="J979" s="161"/>
      <c r="K979" s="160"/>
    </row>
    <row r="980" spans="10:11" x14ac:dyDescent="0.2">
      <c r="J980" s="161"/>
      <c r="K980" s="160"/>
    </row>
    <row r="981" spans="10:11" x14ac:dyDescent="0.2">
      <c r="J981" s="161"/>
      <c r="K981" s="160"/>
    </row>
    <row r="982" spans="10:11" x14ac:dyDescent="0.2">
      <c r="J982" s="161"/>
      <c r="K982" s="160"/>
    </row>
    <row r="983" spans="10:11" x14ac:dyDescent="0.2">
      <c r="J983" s="161"/>
      <c r="K983" s="160"/>
    </row>
    <row r="984" spans="10:11" x14ac:dyDescent="0.2">
      <c r="J984" s="161"/>
      <c r="K984" s="160"/>
    </row>
    <row r="985" spans="10:11" x14ac:dyDescent="0.2">
      <c r="J985" s="161"/>
      <c r="K985" s="160"/>
    </row>
    <row r="986" spans="10:11" x14ac:dyDescent="0.2">
      <c r="J986" s="161"/>
      <c r="K986" s="160"/>
    </row>
    <row r="987" spans="10:11" x14ac:dyDescent="0.2">
      <c r="J987" s="161"/>
      <c r="K987" s="160"/>
    </row>
    <row r="988" spans="10:11" x14ac:dyDescent="0.2">
      <c r="J988" s="161"/>
      <c r="K988" s="160"/>
    </row>
    <row r="989" spans="10:11" x14ac:dyDescent="0.2">
      <c r="J989" s="161"/>
      <c r="K989" s="160"/>
    </row>
    <row r="990" spans="10:11" x14ac:dyDescent="0.2">
      <c r="J990" s="161"/>
      <c r="K990" s="160"/>
    </row>
    <row r="991" spans="10:11" x14ac:dyDescent="0.2">
      <c r="J991" s="161"/>
      <c r="K991" s="160"/>
    </row>
    <row r="992" spans="10:11" x14ac:dyDescent="0.2">
      <c r="J992" s="161"/>
      <c r="K992" s="160"/>
    </row>
    <row r="993" spans="10:11" x14ac:dyDescent="0.2">
      <c r="J993" s="161"/>
      <c r="K993" s="160"/>
    </row>
    <row r="994" spans="10:11" x14ac:dyDescent="0.2">
      <c r="J994" s="161"/>
      <c r="K994" s="160"/>
    </row>
    <row r="995" spans="10:11" x14ac:dyDescent="0.2">
      <c r="J995" s="161"/>
      <c r="K995" s="160"/>
    </row>
    <row r="996" spans="10:11" x14ac:dyDescent="0.2">
      <c r="J996" s="161"/>
      <c r="K996" s="160"/>
    </row>
    <row r="997" spans="10:11" x14ac:dyDescent="0.2">
      <c r="J997" s="161"/>
      <c r="K997" s="160"/>
    </row>
    <row r="998" spans="10:11" x14ac:dyDescent="0.2">
      <c r="J998" s="161"/>
      <c r="K998" s="160"/>
    </row>
    <row r="999" spans="10:11" x14ac:dyDescent="0.2">
      <c r="J999" s="161"/>
      <c r="K999" s="160"/>
    </row>
    <row r="1000" spans="10:11" x14ac:dyDescent="0.2">
      <c r="J1000" s="161"/>
      <c r="K1000" s="160"/>
    </row>
    <row r="1001" spans="10:11" x14ac:dyDescent="0.2">
      <c r="J1001" s="161"/>
      <c r="K1001" s="160"/>
    </row>
    <row r="1002" spans="10:11" x14ac:dyDescent="0.2">
      <c r="J1002" s="161"/>
      <c r="K1002" s="160"/>
    </row>
    <row r="1003" spans="10:11" x14ac:dyDescent="0.2">
      <c r="J1003" s="161"/>
      <c r="K1003" s="160"/>
    </row>
    <row r="1004" spans="10:11" x14ac:dyDescent="0.2">
      <c r="J1004" s="161"/>
      <c r="K1004" s="160"/>
    </row>
    <row r="1005" spans="10:11" x14ac:dyDescent="0.2">
      <c r="J1005" s="161"/>
      <c r="K1005" s="160"/>
    </row>
    <row r="1006" spans="10:11" x14ac:dyDescent="0.2">
      <c r="J1006" s="161"/>
      <c r="K1006" s="160"/>
    </row>
    <row r="1007" spans="10:11" x14ac:dyDescent="0.2">
      <c r="J1007" s="161"/>
      <c r="K1007" s="160"/>
    </row>
    <row r="1008" spans="10:11" x14ac:dyDescent="0.2">
      <c r="J1008" s="161"/>
      <c r="K1008" s="160"/>
    </row>
    <row r="1009" spans="10:11" x14ac:dyDescent="0.2">
      <c r="J1009" s="161"/>
      <c r="K1009" s="160"/>
    </row>
    <row r="1010" spans="10:11" x14ac:dyDescent="0.2">
      <c r="J1010" s="161"/>
      <c r="K1010" s="160"/>
    </row>
    <row r="1011" spans="10:11" x14ac:dyDescent="0.2">
      <c r="J1011" s="161"/>
      <c r="K1011" s="160"/>
    </row>
    <row r="1012" spans="10:11" x14ac:dyDescent="0.2">
      <c r="J1012" s="161"/>
      <c r="K1012" s="160"/>
    </row>
    <row r="1013" spans="10:11" x14ac:dyDescent="0.2">
      <c r="J1013" s="161"/>
      <c r="K1013" s="160"/>
    </row>
    <row r="1014" spans="10:11" x14ac:dyDescent="0.2">
      <c r="J1014" s="161"/>
      <c r="K1014" s="160"/>
    </row>
    <row r="1015" spans="10:11" x14ac:dyDescent="0.2">
      <c r="J1015" s="161"/>
      <c r="K1015" s="160"/>
    </row>
    <row r="1016" spans="10:11" x14ac:dyDescent="0.2">
      <c r="J1016" s="161"/>
      <c r="K1016" s="160"/>
    </row>
    <row r="1017" spans="10:11" x14ac:dyDescent="0.2">
      <c r="J1017" s="161"/>
      <c r="K1017" s="160"/>
    </row>
    <row r="1018" spans="10:11" x14ac:dyDescent="0.2">
      <c r="J1018" s="161"/>
      <c r="K1018" s="160"/>
    </row>
    <row r="1019" spans="10:11" x14ac:dyDescent="0.2">
      <c r="J1019" s="161"/>
      <c r="K1019" s="160"/>
    </row>
    <row r="1020" spans="10:11" x14ac:dyDescent="0.2">
      <c r="J1020" s="161"/>
      <c r="K1020" s="160"/>
    </row>
    <row r="1021" spans="10:11" x14ac:dyDescent="0.2">
      <c r="J1021" s="161"/>
      <c r="K1021" s="160"/>
    </row>
    <row r="1022" spans="10:11" x14ac:dyDescent="0.2">
      <c r="J1022" s="161"/>
      <c r="K1022" s="160"/>
    </row>
    <row r="1023" spans="10:11" x14ac:dyDescent="0.2">
      <c r="J1023" s="161"/>
      <c r="K1023" s="160"/>
    </row>
    <row r="1024" spans="10:11" x14ac:dyDescent="0.2">
      <c r="J1024" s="161"/>
      <c r="K1024" s="160"/>
    </row>
    <row r="1025" spans="10:11" x14ac:dyDescent="0.2">
      <c r="J1025" s="161"/>
      <c r="K1025" s="160"/>
    </row>
    <row r="1026" spans="10:11" x14ac:dyDescent="0.2">
      <c r="J1026" s="161"/>
      <c r="K1026" s="160"/>
    </row>
    <row r="1027" spans="10:11" x14ac:dyDescent="0.2">
      <c r="J1027" s="161"/>
      <c r="K1027" s="160"/>
    </row>
    <row r="1028" spans="10:11" x14ac:dyDescent="0.2">
      <c r="J1028" s="161"/>
      <c r="K1028" s="160"/>
    </row>
    <row r="1029" spans="10:11" x14ac:dyDescent="0.2">
      <c r="J1029" s="161"/>
      <c r="K1029" s="160"/>
    </row>
    <row r="1030" spans="10:11" x14ac:dyDescent="0.2">
      <c r="J1030" s="161"/>
      <c r="K1030" s="160"/>
    </row>
    <row r="1031" spans="10:11" x14ac:dyDescent="0.2">
      <c r="J1031" s="161"/>
      <c r="K1031" s="160"/>
    </row>
    <row r="1032" spans="10:11" x14ac:dyDescent="0.2">
      <c r="J1032" s="161"/>
      <c r="K1032" s="160"/>
    </row>
    <row r="1033" spans="10:11" x14ac:dyDescent="0.2">
      <c r="J1033" s="161"/>
      <c r="K1033" s="160"/>
    </row>
    <row r="1034" spans="10:11" x14ac:dyDescent="0.2">
      <c r="J1034" s="161"/>
      <c r="K1034" s="160"/>
    </row>
    <row r="1035" spans="10:11" x14ac:dyDescent="0.2">
      <c r="J1035" s="161"/>
      <c r="K1035" s="160"/>
    </row>
    <row r="1036" spans="10:11" x14ac:dyDescent="0.2">
      <c r="J1036" s="161"/>
      <c r="K1036" s="160"/>
    </row>
    <row r="1037" spans="10:11" x14ac:dyDescent="0.2">
      <c r="J1037" s="161"/>
      <c r="K1037" s="160"/>
    </row>
    <row r="1038" spans="10:11" x14ac:dyDescent="0.2">
      <c r="J1038" s="161"/>
      <c r="K1038" s="160"/>
    </row>
    <row r="1039" spans="10:11" x14ac:dyDescent="0.2">
      <c r="J1039" s="161"/>
      <c r="K1039" s="160"/>
    </row>
    <row r="1040" spans="10:11" x14ac:dyDescent="0.2">
      <c r="J1040" s="161"/>
      <c r="K1040" s="160"/>
    </row>
    <row r="1041" spans="10:11" x14ac:dyDescent="0.2">
      <c r="J1041" s="161"/>
      <c r="K1041" s="160"/>
    </row>
    <row r="1042" spans="10:11" x14ac:dyDescent="0.2">
      <c r="J1042" s="161"/>
      <c r="K1042" s="160"/>
    </row>
    <row r="1043" spans="10:11" x14ac:dyDescent="0.2">
      <c r="J1043" s="161"/>
      <c r="K1043" s="160"/>
    </row>
    <row r="1044" spans="10:11" x14ac:dyDescent="0.2">
      <c r="J1044" s="161"/>
      <c r="K1044" s="160"/>
    </row>
    <row r="1045" spans="10:11" x14ac:dyDescent="0.2">
      <c r="J1045" s="161"/>
      <c r="K1045" s="160"/>
    </row>
    <row r="1046" spans="10:11" x14ac:dyDescent="0.2">
      <c r="J1046" s="161"/>
      <c r="K1046" s="160"/>
    </row>
    <row r="1047" spans="10:11" x14ac:dyDescent="0.2">
      <c r="J1047" s="161"/>
      <c r="K1047" s="160"/>
    </row>
    <row r="1048" spans="10:11" x14ac:dyDescent="0.2">
      <c r="J1048" s="161"/>
      <c r="K1048" s="160"/>
    </row>
    <row r="1049" spans="10:11" x14ac:dyDescent="0.2">
      <c r="J1049" s="161"/>
      <c r="K1049" s="160"/>
    </row>
    <row r="1050" spans="10:11" x14ac:dyDescent="0.2">
      <c r="J1050" s="161"/>
      <c r="K1050" s="160"/>
    </row>
    <row r="1051" spans="10:11" x14ac:dyDescent="0.2">
      <c r="J1051" s="161"/>
      <c r="K1051" s="160"/>
    </row>
    <row r="1052" spans="10:11" x14ac:dyDescent="0.2">
      <c r="J1052" s="161"/>
      <c r="K1052" s="160"/>
    </row>
    <row r="1053" spans="10:11" x14ac:dyDescent="0.2">
      <c r="J1053" s="161"/>
      <c r="K1053" s="160"/>
    </row>
    <row r="1054" spans="10:11" x14ac:dyDescent="0.2">
      <c r="J1054" s="161"/>
      <c r="K1054" s="160"/>
    </row>
    <row r="1055" spans="10:11" x14ac:dyDescent="0.2">
      <c r="J1055" s="161"/>
      <c r="K1055" s="160"/>
    </row>
    <row r="1056" spans="10:11" x14ac:dyDescent="0.2">
      <c r="J1056" s="161"/>
      <c r="K1056" s="160"/>
    </row>
    <row r="1057" spans="10:11" x14ac:dyDescent="0.2">
      <c r="J1057" s="161"/>
      <c r="K1057" s="160"/>
    </row>
    <row r="1058" spans="10:11" x14ac:dyDescent="0.2">
      <c r="J1058" s="161"/>
      <c r="K1058" s="160"/>
    </row>
    <row r="1059" spans="10:11" x14ac:dyDescent="0.2">
      <c r="J1059" s="161"/>
      <c r="K1059" s="160"/>
    </row>
    <row r="1060" spans="10:11" x14ac:dyDescent="0.2">
      <c r="J1060" s="161"/>
      <c r="K1060" s="160"/>
    </row>
    <row r="1061" spans="10:11" x14ac:dyDescent="0.2">
      <c r="J1061" s="161"/>
      <c r="K1061" s="160"/>
    </row>
    <row r="1062" spans="10:11" x14ac:dyDescent="0.2">
      <c r="J1062" s="161"/>
      <c r="K1062" s="160"/>
    </row>
    <row r="1063" spans="10:11" x14ac:dyDescent="0.2">
      <c r="J1063" s="161"/>
      <c r="K1063" s="160"/>
    </row>
    <row r="1064" spans="10:11" x14ac:dyDescent="0.2">
      <c r="J1064" s="161"/>
      <c r="K1064" s="160"/>
    </row>
    <row r="1065" spans="10:11" x14ac:dyDescent="0.2">
      <c r="J1065" s="161"/>
      <c r="K1065" s="160"/>
    </row>
    <row r="1066" spans="10:11" x14ac:dyDescent="0.2">
      <c r="J1066" s="161"/>
      <c r="K1066" s="160"/>
    </row>
    <row r="1067" spans="10:11" x14ac:dyDescent="0.2">
      <c r="J1067" s="161"/>
      <c r="K1067" s="160"/>
    </row>
    <row r="1068" spans="10:11" x14ac:dyDescent="0.2">
      <c r="J1068" s="161"/>
      <c r="K1068" s="160"/>
    </row>
    <row r="1069" spans="10:11" x14ac:dyDescent="0.2">
      <c r="J1069" s="161"/>
      <c r="K1069" s="160"/>
    </row>
    <row r="1070" spans="10:11" x14ac:dyDescent="0.2">
      <c r="J1070" s="161"/>
      <c r="K1070" s="160"/>
    </row>
    <row r="1071" spans="10:11" x14ac:dyDescent="0.2">
      <c r="J1071" s="161"/>
      <c r="K1071" s="160"/>
    </row>
    <row r="1072" spans="10:11" x14ac:dyDescent="0.2">
      <c r="J1072" s="161"/>
      <c r="K1072" s="160"/>
    </row>
    <row r="1073" spans="10:11" x14ac:dyDescent="0.2">
      <c r="J1073" s="161"/>
      <c r="K1073" s="160"/>
    </row>
    <row r="1074" spans="10:11" x14ac:dyDescent="0.2">
      <c r="J1074" s="161"/>
      <c r="K1074" s="160"/>
    </row>
    <row r="1075" spans="10:11" x14ac:dyDescent="0.2">
      <c r="J1075" s="161"/>
      <c r="K1075" s="160"/>
    </row>
    <row r="1076" spans="10:11" x14ac:dyDescent="0.2">
      <c r="J1076" s="161"/>
      <c r="K1076" s="160"/>
    </row>
    <row r="1077" spans="10:11" x14ac:dyDescent="0.2">
      <c r="J1077" s="161"/>
      <c r="K1077" s="160"/>
    </row>
    <row r="1078" spans="10:11" x14ac:dyDescent="0.2">
      <c r="J1078" s="161"/>
      <c r="K1078" s="160"/>
    </row>
    <row r="1079" spans="10:11" x14ac:dyDescent="0.2">
      <c r="J1079" s="161"/>
      <c r="K1079" s="160"/>
    </row>
    <row r="1080" spans="10:11" x14ac:dyDescent="0.2">
      <c r="J1080" s="161"/>
      <c r="K1080" s="160"/>
    </row>
    <row r="1081" spans="10:11" x14ac:dyDescent="0.2">
      <c r="J1081" s="161"/>
      <c r="K1081" s="160"/>
    </row>
    <row r="1082" spans="10:11" x14ac:dyDescent="0.2">
      <c r="J1082" s="161"/>
      <c r="K1082" s="160"/>
    </row>
    <row r="1083" spans="10:11" x14ac:dyDescent="0.2">
      <c r="J1083" s="161"/>
      <c r="K1083" s="160"/>
    </row>
    <row r="1084" spans="10:11" x14ac:dyDescent="0.2">
      <c r="J1084" s="161"/>
      <c r="K1084" s="160"/>
    </row>
    <row r="1085" spans="10:11" x14ac:dyDescent="0.2">
      <c r="J1085" s="161"/>
      <c r="K1085" s="160"/>
    </row>
    <row r="1086" spans="10:11" x14ac:dyDescent="0.2">
      <c r="J1086" s="161"/>
      <c r="K1086" s="160"/>
    </row>
    <row r="1087" spans="10:11" x14ac:dyDescent="0.2">
      <c r="J1087" s="161"/>
      <c r="K1087" s="160"/>
    </row>
    <row r="1088" spans="10:11" x14ac:dyDescent="0.2">
      <c r="J1088" s="161"/>
      <c r="K1088" s="160"/>
    </row>
    <row r="1089" spans="10:11" x14ac:dyDescent="0.2">
      <c r="J1089" s="161"/>
      <c r="K1089" s="160"/>
    </row>
    <row r="1090" spans="10:11" x14ac:dyDescent="0.2">
      <c r="J1090" s="161"/>
      <c r="K1090" s="160"/>
    </row>
    <row r="1091" spans="10:11" x14ac:dyDescent="0.2">
      <c r="J1091" s="161"/>
      <c r="K1091" s="160"/>
    </row>
    <row r="1092" spans="10:11" x14ac:dyDescent="0.2">
      <c r="J1092" s="161"/>
      <c r="K1092" s="160"/>
    </row>
    <row r="1093" spans="10:11" x14ac:dyDescent="0.2">
      <c r="J1093" s="161"/>
      <c r="K1093" s="160"/>
    </row>
    <row r="1094" spans="10:11" x14ac:dyDescent="0.2">
      <c r="J1094" s="161"/>
      <c r="K1094" s="160"/>
    </row>
    <row r="1095" spans="10:11" x14ac:dyDescent="0.2">
      <c r="J1095" s="161"/>
      <c r="K1095" s="160"/>
    </row>
    <row r="1096" spans="10:11" x14ac:dyDescent="0.2">
      <c r="J1096" s="161"/>
      <c r="K1096" s="160"/>
    </row>
    <row r="1097" spans="10:11" x14ac:dyDescent="0.2">
      <c r="J1097" s="161"/>
      <c r="K1097" s="160"/>
    </row>
    <row r="1098" spans="10:11" x14ac:dyDescent="0.2">
      <c r="J1098" s="161"/>
      <c r="K1098" s="160"/>
    </row>
    <row r="1099" spans="10:11" x14ac:dyDescent="0.2">
      <c r="J1099" s="161"/>
      <c r="K1099" s="160"/>
    </row>
    <row r="1100" spans="10:11" x14ac:dyDescent="0.2">
      <c r="J1100" s="161"/>
      <c r="K1100" s="160"/>
    </row>
    <row r="1101" spans="10:11" x14ac:dyDescent="0.2">
      <c r="J1101" s="161"/>
      <c r="K1101" s="160"/>
    </row>
    <row r="1102" spans="10:11" x14ac:dyDescent="0.2">
      <c r="J1102" s="161"/>
      <c r="K1102" s="160"/>
    </row>
    <row r="1103" spans="10:11" x14ac:dyDescent="0.2">
      <c r="J1103" s="161"/>
      <c r="K1103" s="160"/>
    </row>
    <row r="1104" spans="10:11" x14ac:dyDescent="0.2">
      <c r="J1104" s="161"/>
      <c r="K1104" s="160"/>
    </row>
    <row r="1105" spans="10:11" x14ac:dyDescent="0.2">
      <c r="J1105" s="161"/>
      <c r="K1105" s="160"/>
    </row>
    <row r="1106" spans="10:11" x14ac:dyDescent="0.2">
      <c r="J1106" s="161"/>
      <c r="K1106" s="160"/>
    </row>
    <row r="1107" spans="10:11" x14ac:dyDescent="0.2">
      <c r="J1107" s="161"/>
      <c r="K1107" s="160"/>
    </row>
    <row r="1108" spans="10:11" x14ac:dyDescent="0.2">
      <c r="J1108" s="161"/>
      <c r="K1108" s="160"/>
    </row>
    <row r="1109" spans="10:11" x14ac:dyDescent="0.2">
      <c r="J1109" s="161"/>
      <c r="K1109" s="160"/>
    </row>
    <row r="1110" spans="10:11" x14ac:dyDescent="0.2">
      <c r="J1110" s="161"/>
      <c r="K1110" s="160"/>
    </row>
    <row r="1111" spans="10:11" x14ac:dyDescent="0.2">
      <c r="J1111" s="161"/>
      <c r="K1111" s="160"/>
    </row>
    <row r="1112" spans="10:11" x14ac:dyDescent="0.2">
      <c r="J1112" s="161"/>
      <c r="K1112" s="160"/>
    </row>
    <row r="1113" spans="10:11" x14ac:dyDescent="0.2">
      <c r="J1113" s="161"/>
      <c r="K1113" s="160"/>
    </row>
    <row r="1114" spans="10:11" x14ac:dyDescent="0.2">
      <c r="J1114" s="161"/>
      <c r="K1114" s="160"/>
    </row>
    <row r="1115" spans="10:11" x14ac:dyDescent="0.2">
      <c r="J1115" s="161"/>
      <c r="K1115" s="160"/>
    </row>
    <row r="1116" spans="10:11" x14ac:dyDescent="0.2">
      <c r="J1116" s="161"/>
      <c r="K1116" s="160"/>
    </row>
    <row r="1117" spans="10:11" x14ac:dyDescent="0.2">
      <c r="J1117" s="161"/>
      <c r="K1117" s="160"/>
    </row>
    <row r="1118" spans="10:11" x14ac:dyDescent="0.2">
      <c r="J1118" s="161"/>
      <c r="K1118" s="160"/>
    </row>
    <row r="1119" spans="10:11" x14ac:dyDescent="0.2">
      <c r="J1119" s="161"/>
      <c r="K1119" s="160"/>
    </row>
    <row r="1120" spans="10:11" x14ac:dyDescent="0.2">
      <c r="J1120" s="161"/>
      <c r="K1120" s="160"/>
    </row>
    <row r="1121" spans="10:11" x14ac:dyDescent="0.2">
      <c r="J1121" s="161"/>
      <c r="K1121" s="160"/>
    </row>
    <row r="1122" spans="10:11" x14ac:dyDescent="0.2">
      <c r="J1122" s="161"/>
      <c r="K1122" s="160"/>
    </row>
    <row r="1123" spans="10:11" x14ac:dyDescent="0.2">
      <c r="J1123" s="161"/>
      <c r="K1123" s="160"/>
    </row>
    <row r="1124" spans="10:11" x14ac:dyDescent="0.2">
      <c r="J1124" s="161"/>
      <c r="K1124" s="160"/>
    </row>
    <row r="1125" spans="10:11" x14ac:dyDescent="0.2">
      <c r="J1125" s="161"/>
      <c r="K1125" s="160"/>
    </row>
    <row r="1126" spans="10:11" x14ac:dyDescent="0.2">
      <c r="J1126" s="161"/>
      <c r="K1126" s="160"/>
    </row>
    <row r="1127" spans="10:11" x14ac:dyDescent="0.2">
      <c r="J1127" s="161"/>
      <c r="K1127" s="160"/>
    </row>
    <row r="1128" spans="10:11" x14ac:dyDescent="0.2">
      <c r="J1128" s="161"/>
      <c r="K1128" s="160"/>
    </row>
    <row r="1129" spans="10:11" x14ac:dyDescent="0.2">
      <c r="J1129" s="161"/>
      <c r="K1129" s="160"/>
    </row>
    <row r="1130" spans="10:11" x14ac:dyDescent="0.2">
      <c r="J1130" s="161"/>
      <c r="K1130" s="160"/>
    </row>
    <row r="1131" spans="10:11" x14ac:dyDescent="0.2">
      <c r="J1131" s="161"/>
      <c r="K1131" s="160"/>
    </row>
    <row r="1132" spans="10:11" x14ac:dyDescent="0.2">
      <c r="J1132" s="161"/>
      <c r="K1132" s="160"/>
    </row>
    <row r="1133" spans="10:11" x14ac:dyDescent="0.2">
      <c r="J1133" s="161"/>
      <c r="K1133" s="160"/>
    </row>
    <row r="1134" spans="10:11" x14ac:dyDescent="0.2">
      <c r="J1134" s="161"/>
      <c r="K1134" s="160"/>
    </row>
    <row r="1135" spans="10:11" x14ac:dyDescent="0.2">
      <c r="J1135" s="161"/>
      <c r="K1135" s="160"/>
    </row>
    <row r="1136" spans="10:11" x14ac:dyDescent="0.2">
      <c r="J1136" s="161"/>
      <c r="K1136" s="160"/>
    </row>
    <row r="1137" spans="10:11" x14ac:dyDescent="0.2">
      <c r="J1137" s="161"/>
      <c r="K1137" s="160"/>
    </row>
    <row r="1138" spans="10:11" x14ac:dyDescent="0.2">
      <c r="J1138" s="161"/>
      <c r="K1138" s="160"/>
    </row>
    <row r="1139" spans="10:11" x14ac:dyDescent="0.2">
      <c r="J1139" s="161"/>
      <c r="K1139" s="160"/>
    </row>
    <row r="1140" spans="10:11" x14ac:dyDescent="0.2">
      <c r="J1140" s="161"/>
      <c r="K1140" s="160"/>
    </row>
    <row r="1141" spans="10:11" x14ac:dyDescent="0.2">
      <c r="J1141" s="161"/>
      <c r="K1141" s="160"/>
    </row>
    <row r="1142" spans="10:11" x14ac:dyDescent="0.2">
      <c r="J1142" s="161"/>
      <c r="K1142" s="160"/>
    </row>
    <row r="1143" spans="10:11" x14ac:dyDescent="0.2">
      <c r="J1143" s="161"/>
      <c r="K1143" s="160"/>
    </row>
    <row r="1144" spans="10:11" x14ac:dyDescent="0.2">
      <c r="J1144" s="161"/>
      <c r="K1144" s="160"/>
    </row>
    <row r="1145" spans="10:11" x14ac:dyDescent="0.2">
      <c r="J1145" s="161"/>
      <c r="K1145" s="160"/>
    </row>
    <row r="1146" spans="10:11" x14ac:dyDescent="0.2">
      <c r="J1146" s="161"/>
      <c r="K1146" s="160"/>
    </row>
    <row r="1147" spans="10:11" x14ac:dyDescent="0.2">
      <c r="J1147" s="161"/>
      <c r="K1147" s="160"/>
    </row>
    <row r="1148" spans="10:11" x14ac:dyDescent="0.2">
      <c r="J1148" s="161"/>
      <c r="K1148" s="160"/>
    </row>
    <row r="1149" spans="10:11" x14ac:dyDescent="0.2">
      <c r="J1149" s="161"/>
      <c r="K1149" s="160"/>
    </row>
    <row r="1150" spans="10:11" x14ac:dyDescent="0.2">
      <c r="J1150" s="161"/>
      <c r="K1150" s="160"/>
    </row>
    <row r="1151" spans="10:11" x14ac:dyDescent="0.2">
      <c r="J1151" s="161"/>
      <c r="K1151" s="160"/>
    </row>
    <row r="1152" spans="10:11" x14ac:dyDescent="0.2">
      <c r="J1152" s="161"/>
      <c r="K1152" s="160"/>
    </row>
    <row r="1153" spans="10:11" x14ac:dyDescent="0.2">
      <c r="J1153" s="161"/>
      <c r="K1153" s="160"/>
    </row>
    <row r="1154" spans="10:11" x14ac:dyDescent="0.2">
      <c r="J1154" s="161"/>
      <c r="K1154" s="160"/>
    </row>
    <row r="1155" spans="10:11" x14ac:dyDescent="0.2">
      <c r="J1155" s="161"/>
      <c r="K1155" s="160"/>
    </row>
    <row r="1156" spans="10:11" x14ac:dyDescent="0.2">
      <c r="J1156" s="161"/>
      <c r="K1156" s="160"/>
    </row>
    <row r="1157" spans="10:11" x14ac:dyDescent="0.2">
      <c r="J1157" s="161"/>
      <c r="K1157" s="160"/>
    </row>
    <row r="1158" spans="10:11" x14ac:dyDescent="0.2">
      <c r="J1158" s="161"/>
      <c r="K1158" s="160"/>
    </row>
    <row r="1159" spans="10:11" x14ac:dyDescent="0.2">
      <c r="J1159" s="161"/>
      <c r="K1159" s="160"/>
    </row>
    <row r="1160" spans="10:11" x14ac:dyDescent="0.2">
      <c r="J1160" s="161"/>
      <c r="K1160" s="160"/>
    </row>
    <row r="1161" spans="10:11" x14ac:dyDescent="0.2">
      <c r="J1161" s="161"/>
      <c r="K1161" s="160"/>
    </row>
    <row r="1162" spans="10:11" x14ac:dyDescent="0.2">
      <c r="J1162" s="161"/>
      <c r="K1162" s="160"/>
    </row>
    <row r="1163" spans="10:11" x14ac:dyDescent="0.2">
      <c r="J1163" s="161"/>
      <c r="K1163" s="160"/>
    </row>
    <row r="1164" spans="10:11" x14ac:dyDescent="0.2">
      <c r="J1164" s="161"/>
      <c r="K1164" s="160"/>
    </row>
    <row r="1165" spans="10:11" x14ac:dyDescent="0.2">
      <c r="J1165" s="161"/>
      <c r="K1165" s="160"/>
    </row>
    <row r="1166" spans="10:11" x14ac:dyDescent="0.2">
      <c r="J1166" s="161"/>
      <c r="K1166" s="160"/>
    </row>
    <row r="1167" spans="10:11" x14ac:dyDescent="0.2">
      <c r="J1167" s="161"/>
      <c r="K1167" s="160"/>
    </row>
    <row r="1168" spans="10:11" x14ac:dyDescent="0.2">
      <c r="J1168" s="161"/>
      <c r="K1168" s="160"/>
    </row>
    <row r="1169" spans="10:11" x14ac:dyDescent="0.2">
      <c r="J1169" s="161"/>
      <c r="K1169" s="160"/>
    </row>
    <row r="1170" spans="10:11" x14ac:dyDescent="0.2">
      <c r="J1170" s="161"/>
      <c r="K1170" s="160"/>
    </row>
    <row r="1171" spans="10:11" x14ac:dyDescent="0.2">
      <c r="J1171" s="161"/>
      <c r="K1171" s="160"/>
    </row>
    <row r="1172" spans="10:11" x14ac:dyDescent="0.2">
      <c r="J1172" s="161"/>
      <c r="K1172" s="160"/>
    </row>
    <row r="1173" spans="10:11" x14ac:dyDescent="0.2">
      <c r="J1173" s="161"/>
      <c r="K1173" s="160"/>
    </row>
    <row r="1174" spans="10:11" x14ac:dyDescent="0.2">
      <c r="J1174" s="161"/>
      <c r="K1174" s="160"/>
    </row>
    <row r="1175" spans="10:11" x14ac:dyDescent="0.2">
      <c r="J1175" s="161"/>
      <c r="K1175" s="160"/>
    </row>
    <row r="1176" spans="10:11" x14ac:dyDescent="0.2">
      <c r="J1176" s="161"/>
      <c r="K1176" s="160"/>
    </row>
    <row r="1177" spans="10:11" x14ac:dyDescent="0.2">
      <c r="J1177" s="161"/>
      <c r="K1177" s="160"/>
    </row>
    <row r="1178" spans="10:11" x14ac:dyDescent="0.2">
      <c r="J1178" s="161"/>
      <c r="K1178" s="160"/>
    </row>
    <row r="1179" spans="10:11" x14ac:dyDescent="0.2">
      <c r="J1179" s="161"/>
      <c r="K1179" s="160"/>
    </row>
    <row r="1180" spans="10:11" x14ac:dyDescent="0.2">
      <c r="J1180" s="161"/>
      <c r="K1180" s="160"/>
    </row>
    <row r="1181" spans="10:11" x14ac:dyDescent="0.2">
      <c r="J1181" s="161"/>
      <c r="K1181" s="160"/>
    </row>
    <row r="1182" spans="10:11" x14ac:dyDescent="0.2">
      <c r="J1182" s="161"/>
      <c r="K1182" s="160"/>
    </row>
    <row r="1183" spans="10:11" x14ac:dyDescent="0.2">
      <c r="J1183" s="161"/>
      <c r="K1183" s="160"/>
    </row>
    <row r="1184" spans="10:11" x14ac:dyDescent="0.2">
      <c r="J1184" s="161"/>
      <c r="K1184" s="160"/>
    </row>
    <row r="1185" spans="10:11" x14ac:dyDescent="0.2">
      <c r="J1185" s="161"/>
      <c r="K1185" s="160"/>
    </row>
    <row r="1186" spans="10:11" x14ac:dyDescent="0.2">
      <c r="J1186" s="161"/>
      <c r="K1186" s="160"/>
    </row>
    <row r="1187" spans="10:11" x14ac:dyDescent="0.2">
      <c r="J1187" s="161"/>
      <c r="K1187" s="160"/>
    </row>
    <row r="1188" spans="10:11" x14ac:dyDescent="0.2">
      <c r="J1188" s="161"/>
      <c r="K1188" s="160"/>
    </row>
    <row r="1189" spans="10:11" x14ac:dyDescent="0.2">
      <c r="J1189" s="161"/>
      <c r="K1189" s="160"/>
    </row>
    <row r="1190" spans="10:11" x14ac:dyDescent="0.2">
      <c r="J1190" s="161"/>
      <c r="K1190" s="160"/>
    </row>
    <row r="1191" spans="10:11" x14ac:dyDescent="0.2">
      <c r="J1191" s="161"/>
      <c r="K1191" s="160"/>
    </row>
    <row r="1192" spans="10:11" x14ac:dyDescent="0.2">
      <c r="J1192" s="161"/>
      <c r="K1192" s="160"/>
    </row>
    <row r="1193" spans="10:11" x14ac:dyDescent="0.2">
      <c r="J1193" s="161"/>
      <c r="K1193" s="160"/>
    </row>
    <row r="1194" spans="10:11" x14ac:dyDescent="0.2">
      <c r="J1194" s="161"/>
      <c r="K1194" s="160"/>
    </row>
    <row r="1195" spans="10:11" x14ac:dyDescent="0.2">
      <c r="J1195" s="161"/>
      <c r="K1195" s="160"/>
    </row>
    <row r="1196" spans="10:11" x14ac:dyDescent="0.2">
      <c r="J1196" s="161"/>
      <c r="K1196" s="160"/>
    </row>
    <row r="1197" spans="10:11" x14ac:dyDescent="0.2">
      <c r="J1197" s="161"/>
      <c r="K1197" s="160"/>
    </row>
    <row r="1198" spans="10:11" x14ac:dyDescent="0.2">
      <c r="J1198" s="161"/>
      <c r="K1198" s="160"/>
    </row>
    <row r="1199" spans="10:11" x14ac:dyDescent="0.2">
      <c r="J1199" s="161"/>
      <c r="K1199" s="160"/>
    </row>
    <row r="1200" spans="10:11" x14ac:dyDescent="0.2">
      <c r="J1200" s="161"/>
      <c r="K1200" s="160"/>
    </row>
    <row r="1201" spans="10:11" x14ac:dyDescent="0.2">
      <c r="J1201" s="161"/>
      <c r="K1201" s="160"/>
    </row>
    <row r="1202" spans="10:11" x14ac:dyDescent="0.2">
      <c r="J1202" s="161"/>
      <c r="K1202" s="160"/>
    </row>
    <row r="1203" spans="10:11" x14ac:dyDescent="0.2">
      <c r="J1203" s="161"/>
      <c r="K1203" s="160"/>
    </row>
    <row r="1204" spans="10:11" x14ac:dyDescent="0.2">
      <c r="J1204" s="161"/>
      <c r="K1204" s="160"/>
    </row>
    <row r="1205" spans="10:11" x14ac:dyDescent="0.2">
      <c r="J1205" s="161"/>
      <c r="K1205" s="160"/>
    </row>
    <row r="1206" spans="10:11" x14ac:dyDescent="0.2">
      <c r="J1206" s="161"/>
      <c r="K1206" s="160"/>
    </row>
    <row r="1207" spans="10:11" x14ac:dyDescent="0.2">
      <c r="J1207" s="161"/>
      <c r="K1207" s="160"/>
    </row>
    <row r="1208" spans="10:11" x14ac:dyDescent="0.2">
      <c r="J1208" s="161"/>
      <c r="K1208" s="160"/>
    </row>
    <row r="1209" spans="10:11" x14ac:dyDescent="0.2">
      <c r="J1209" s="161"/>
      <c r="K1209" s="160"/>
    </row>
    <row r="1210" spans="10:11" x14ac:dyDescent="0.2">
      <c r="J1210" s="161"/>
      <c r="K1210" s="160"/>
    </row>
    <row r="1211" spans="10:11" x14ac:dyDescent="0.2">
      <c r="J1211" s="161"/>
      <c r="K1211" s="160"/>
    </row>
    <row r="1212" spans="10:11" x14ac:dyDescent="0.2">
      <c r="J1212" s="161"/>
      <c r="K1212" s="160"/>
    </row>
    <row r="1213" spans="10:11" x14ac:dyDescent="0.2">
      <c r="J1213" s="161"/>
      <c r="K1213" s="160"/>
    </row>
    <row r="1214" spans="10:11" x14ac:dyDescent="0.2">
      <c r="J1214" s="161"/>
      <c r="K1214" s="160"/>
    </row>
    <row r="1215" spans="10:11" x14ac:dyDescent="0.2">
      <c r="J1215" s="161"/>
      <c r="K1215" s="160"/>
    </row>
    <row r="1216" spans="10:11" x14ac:dyDescent="0.2">
      <c r="J1216" s="161"/>
      <c r="K1216" s="160"/>
    </row>
    <row r="1217" spans="10:11" x14ac:dyDescent="0.2">
      <c r="J1217" s="161"/>
      <c r="K1217" s="160"/>
    </row>
    <row r="1218" spans="10:11" x14ac:dyDescent="0.2">
      <c r="J1218" s="161"/>
      <c r="K1218" s="160"/>
    </row>
    <row r="1219" spans="10:11" x14ac:dyDescent="0.2">
      <c r="J1219" s="161"/>
      <c r="K1219" s="160"/>
    </row>
    <row r="1220" spans="10:11" x14ac:dyDescent="0.2">
      <c r="J1220" s="161"/>
      <c r="K1220" s="160"/>
    </row>
    <row r="1221" spans="10:11" x14ac:dyDescent="0.2">
      <c r="J1221" s="161"/>
      <c r="K1221" s="160"/>
    </row>
    <row r="1222" spans="10:11" x14ac:dyDescent="0.2">
      <c r="J1222" s="161"/>
      <c r="K1222" s="160"/>
    </row>
    <row r="1223" spans="10:11" x14ac:dyDescent="0.2">
      <c r="J1223" s="161"/>
      <c r="K1223" s="160"/>
    </row>
    <row r="1224" spans="10:11" x14ac:dyDescent="0.2">
      <c r="J1224" s="161"/>
      <c r="K1224" s="160"/>
    </row>
    <row r="1225" spans="10:11" x14ac:dyDescent="0.2">
      <c r="J1225" s="161"/>
      <c r="K1225" s="160"/>
    </row>
    <row r="1226" spans="10:11" x14ac:dyDescent="0.2">
      <c r="J1226" s="161"/>
      <c r="K1226" s="160"/>
    </row>
    <row r="1227" spans="10:11" x14ac:dyDescent="0.2">
      <c r="J1227" s="161"/>
      <c r="K1227" s="160"/>
    </row>
    <row r="1228" spans="10:11" x14ac:dyDescent="0.2">
      <c r="J1228" s="161"/>
      <c r="K1228" s="160"/>
    </row>
    <row r="1229" spans="10:11" x14ac:dyDescent="0.2">
      <c r="J1229" s="161"/>
      <c r="K1229" s="160"/>
    </row>
    <row r="1230" spans="10:11" x14ac:dyDescent="0.2">
      <c r="J1230" s="161"/>
      <c r="K1230" s="160"/>
    </row>
    <row r="1231" spans="10:11" x14ac:dyDescent="0.2">
      <c r="J1231" s="161"/>
      <c r="K1231" s="160"/>
    </row>
    <row r="1232" spans="10:11" x14ac:dyDescent="0.2">
      <c r="J1232" s="161"/>
      <c r="K1232" s="160"/>
    </row>
    <row r="1233" spans="10:11" x14ac:dyDescent="0.2">
      <c r="J1233" s="161"/>
      <c r="K1233" s="160"/>
    </row>
    <row r="1234" spans="10:11" x14ac:dyDescent="0.2">
      <c r="J1234" s="161"/>
      <c r="K1234" s="160"/>
    </row>
    <row r="1235" spans="10:11" x14ac:dyDescent="0.2">
      <c r="J1235" s="161"/>
      <c r="K1235" s="160"/>
    </row>
    <row r="1236" spans="10:11" x14ac:dyDescent="0.2">
      <c r="J1236" s="161"/>
      <c r="K1236" s="160"/>
    </row>
    <row r="1237" spans="10:11" x14ac:dyDescent="0.2">
      <c r="J1237" s="161"/>
      <c r="K1237" s="160"/>
    </row>
    <row r="1238" spans="10:11" x14ac:dyDescent="0.2">
      <c r="J1238" s="161"/>
      <c r="K1238" s="160"/>
    </row>
    <row r="1239" spans="10:11" x14ac:dyDescent="0.2">
      <c r="J1239" s="161"/>
      <c r="K1239" s="160"/>
    </row>
    <row r="1240" spans="10:11" x14ac:dyDescent="0.2">
      <c r="J1240" s="161"/>
      <c r="K1240" s="160"/>
    </row>
    <row r="1241" spans="10:11" x14ac:dyDescent="0.2">
      <c r="J1241" s="161"/>
      <c r="K1241" s="160"/>
    </row>
    <row r="1242" spans="10:11" x14ac:dyDescent="0.2">
      <c r="J1242" s="161"/>
      <c r="K1242" s="160"/>
    </row>
    <row r="1243" spans="10:11" x14ac:dyDescent="0.2">
      <c r="J1243" s="161"/>
      <c r="K1243" s="160"/>
    </row>
    <row r="1244" spans="10:11" x14ac:dyDescent="0.2">
      <c r="J1244" s="161"/>
      <c r="K1244" s="160"/>
    </row>
    <row r="1245" spans="10:11" x14ac:dyDescent="0.2">
      <c r="J1245" s="161"/>
      <c r="K1245" s="160"/>
    </row>
    <row r="1246" spans="10:11" x14ac:dyDescent="0.2">
      <c r="J1246" s="161"/>
      <c r="K1246" s="160"/>
    </row>
    <row r="1247" spans="10:11" x14ac:dyDescent="0.2">
      <c r="J1247" s="161"/>
      <c r="K1247" s="160"/>
    </row>
    <row r="1248" spans="10:11" x14ac:dyDescent="0.2">
      <c r="J1248" s="161"/>
      <c r="K1248" s="160"/>
    </row>
    <row r="1249" spans="10:11" x14ac:dyDescent="0.2">
      <c r="J1249" s="161"/>
      <c r="K1249" s="160"/>
    </row>
    <row r="1250" spans="10:11" x14ac:dyDescent="0.2">
      <c r="J1250" s="161"/>
      <c r="K1250" s="160"/>
    </row>
    <row r="1251" spans="10:11" x14ac:dyDescent="0.2">
      <c r="J1251" s="161"/>
      <c r="K1251" s="160"/>
    </row>
    <row r="1252" spans="10:11" x14ac:dyDescent="0.2">
      <c r="J1252" s="161"/>
      <c r="K1252" s="160"/>
    </row>
    <row r="1253" spans="10:11" x14ac:dyDescent="0.2">
      <c r="J1253" s="161"/>
      <c r="K1253" s="160"/>
    </row>
    <row r="1254" spans="10:11" x14ac:dyDescent="0.2">
      <c r="J1254" s="161"/>
      <c r="K1254" s="160"/>
    </row>
    <row r="1255" spans="10:11" x14ac:dyDescent="0.2">
      <c r="J1255" s="161"/>
      <c r="K1255" s="160"/>
    </row>
    <row r="1256" spans="10:11" x14ac:dyDescent="0.2">
      <c r="J1256" s="161"/>
      <c r="K1256" s="160"/>
    </row>
    <row r="1257" spans="10:11" x14ac:dyDescent="0.2">
      <c r="J1257" s="161"/>
      <c r="K1257" s="160"/>
    </row>
    <row r="1258" spans="10:11" x14ac:dyDescent="0.2">
      <c r="J1258" s="161"/>
      <c r="K1258" s="160"/>
    </row>
    <row r="1259" spans="10:11" x14ac:dyDescent="0.2">
      <c r="J1259" s="161"/>
      <c r="K1259" s="160"/>
    </row>
    <row r="1260" spans="10:11" x14ac:dyDescent="0.2">
      <c r="J1260" s="161"/>
      <c r="K1260" s="160"/>
    </row>
    <row r="1261" spans="10:11" x14ac:dyDescent="0.2">
      <c r="J1261" s="161"/>
      <c r="K1261" s="160"/>
    </row>
    <row r="1262" spans="10:11" x14ac:dyDescent="0.2">
      <c r="J1262" s="161"/>
      <c r="K1262" s="160"/>
    </row>
    <row r="1263" spans="10:11" x14ac:dyDescent="0.2">
      <c r="J1263" s="161"/>
      <c r="K1263" s="160"/>
    </row>
    <row r="1264" spans="10:11" x14ac:dyDescent="0.2">
      <c r="J1264" s="161"/>
      <c r="K1264" s="160"/>
    </row>
    <row r="1265" spans="10:11" x14ac:dyDescent="0.2">
      <c r="J1265" s="161"/>
      <c r="K1265" s="160"/>
    </row>
    <row r="1266" spans="10:11" x14ac:dyDescent="0.2">
      <c r="J1266" s="161"/>
      <c r="K1266" s="160"/>
    </row>
    <row r="1267" spans="10:11" x14ac:dyDescent="0.2">
      <c r="J1267" s="161"/>
      <c r="K1267" s="160"/>
    </row>
    <row r="1268" spans="10:11" x14ac:dyDescent="0.2">
      <c r="J1268" s="161"/>
      <c r="K1268" s="160"/>
    </row>
    <row r="1269" spans="10:11" x14ac:dyDescent="0.2">
      <c r="J1269" s="161"/>
      <c r="K1269" s="160"/>
    </row>
    <row r="1270" spans="10:11" x14ac:dyDescent="0.2">
      <c r="J1270" s="161"/>
      <c r="K1270" s="160"/>
    </row>
    <row r="1271" spans="10:11" x14ac:dyDescent="0.2">
      <c r="J1271" s="161"/>
      <c r="K1271" s="160"/>
    </row>
    <row r="1272" spans="10:11" x14ac:dyDescent="0.2">
      <c r="J1272" s="161"/>
      <c r="K1272" s="160"/>
    </row>
    <row r="1273" spans="10:11" x14ac:dyDescent="0.2">
      <c r="J1273" s="161"/>
      <c r="K1273" s="160"/>
    </row>
    <row r="1274" spans="10:11" x14ac:dyDescent="0.2">
      <c r="J1274" s="161"/>
      <c r="K1274" s="160"/>
    </row>
    <row r="1275" spans="10:11" x14ac:dyDescent="0.2">
      <c r="J1275" s="161"/>
      <c r="K1275" s="160"/>
    </row>
    <row r="1276" spans="10:11" x14ac:dyDescent="0.2">
      <c r="J1276" s="161"/>
      <c r="K1276" s="160"/>
    </row>
    <row r="1277" spans="10:11" x14ac:dyDescent="0.2">
      <c r="J1277" s="161"/>
      <c r="K1277" s="160"/>
    </row>
    <row r="1278" spans="10:11" x14ac:dyDescent="0.2">
      <c r="J1278" s="161"/>
      <c r="K1278" s="160"/>
    </row>
    <row r="1279" spans="10:11" x14ac:dyDescent="0.2">
      <c r="J1279" s="161"/>
      <c r="K1279" s="160"/>
    </row>
    <row r="1280" spans="10:11" x14ac:dyDescent="0.2">
      <c r="J1280" s="161"/>
      <c r="K1280" s="160"/>
    </row>
    <row r="1281" spans="10:11" x14ac:dyDescent="0.2">
      <c r="J1281" s="161"/>
      <c r="K1281" s="160"/>
    </row>
    <row r="1282" spans="10:11" x14ac:dyDescent="0.2">
      <c r="J1282" s="161"/>
      <c r="K1282" s="160"/>
    </row>
    <row r="1283" spans="10:11" x14ac:dyDescent="0.2">
      <c r="J1283" s="161"/>
      <c r="K1283" s="160"/>
    </row>
    <row r="1284" spans="10:11" x14ac:dyDescent="0.2">
      <c r="J1284" s="161"/>
      <c r="K1284" s="160"/>
    </row>
    <row r="1285" spans="10:11" x14ac:dyDescent="0.2">
      <c r="J1285" s="161"/>
      <c r="K1285" s="160"/>
    </row>
    <row r="1286" spans="10:11" x14ac:dyDescent="0.2">
      <c r="J1286" s="161"/>
      <c r="K1286" s="160"/>
    </row>
    <row r="1287" spans="10:11" x14ac:dyDescent="0.2">
      <c r="J1287" s="161"/>
      <c r="K1287" s="160"/>
    </row>
    <row r="1288" spans="10:11" x14ac:dyDescent="0.2">
      <c r="J1288" s="161"/>
      <c r="K1288" s="160"/>
    </row>
    <row r="1289" spans="10:11" x14ac:dyDescent="0.2">
      <c r="J1289" s="161"/>
      <c r="K1289" s="160"/>
    </row>
    <row r="1290" spans="10:11" x14ac:dyDescent="0.2">
      <c r="J1290" s="161"/>
      <c r="K1290" s="160"/>
    </row>
    <row r="1291" spans="10:11" x14ac:dyDescent="0.2">
      <c r="J1291" s="161"/>
      <c r="K1291" s="160"/>
    </row>
    <row r="1292" spans="10:11" x14ac:dyDescent="0.2">
      <c r="J1292" s="161"/>
      <c r="K1292" s="160"/>
    </row>
    <row r="1293" spans="10:11" x14ac:dyDescent="0.2">
      <c r="J1293" s="161"/>
      <c r="K1293" s="160"/>
    </row>
    <row r="1294" spans="10:11" x14ac:dyDescent="0.2">
      <c r="J1294" s="161"/>
      <c r="K1294" s="160"/>
    </row>
    <row r="1295" spans="10:11" x14ac:dyDescent="0.2">
      <c r="J1295" s="161"/>
      <c r="K1295" s="160"/>
    </row>
    <row r="1296" spans="10:11" x14ac:dyDescent="0.2">
      <c r="J1296" s="161"/>
      <c r="K1296" s="160"/>
    </row>
    <row r="1297" spans="10:11" x14ac:dyDescent="0.2">
      <c r="J1297" s="161"/>
      <c r="K1297" s="160"/>
    </row>
    <row r="1298" spans="10:11" x14ac:dyDescent="0.2">
      <c r="J1298" s="161"/>
      <c r="K1298" s="160"/>
    </row>
    <row r="1299" spans="10:11" x14ac:dyDescent="0.2">
      <c r="J1299" s="161"/>
      <c r="K1299" s="160"/>
    </row>
    <row r="1300" spans="10:11" x14ac:dyDescent="0.2">
      <c r="J1300" s="161"/>
      <c r="K1300" s="160"/>
    </row>
    <row r="1301" spans="10:11" x14ac:dyDescent="0.2">
      <c r="J1301" s="161"/>
      <c r="K1301" s="160"/>
    </row>
    <row r="1302" spans="10:11" x14ac:dyDescent="0.2">
      <c r="J1302" s="161"/>
      <c r="K1302" s="160"/>
    </row>
    <row r="1303" spans="10:11" x14ac:dyDescent="0.2">
      <c r="J1303" s="161"/>
      <c r="K1303" s="160"/>
    </row>
    <row r="1304" spans="10:11" x14ac:dyDescent="0.2">
      <c r="J1304" s="161"/>
      <c r="K1304" s="160"/>
    </row>
    <row r="1305" spans="10:11" x14ac:dyDescent="0.2">
      <c r="J1305" s="161"/>
      <c r="K1305" s="160"/>
    </row>
    <row r="1306" spans="10:11" x14ac:dyDescent="0.2">
      <c r="J1306" s="161"/>
      <c r="K1306" s="160"/>
    </row>
    <row r="1307" spans="10:11" x14ac:dyDescent="0.2">
      <c r="J1307" s="161"/>
      <c r="K1307" s="160"/>
    </row>
    <row r="1308" spans="10:11" x14ac:dyDescent="0.2">
      <c r="J1308" s="161"/>
      <c r="K1308" s="160"/>
    </row>
    <row r="1309" spans="10:11" x14ac:dyDescent="0.2">
      <c r="J1309" s="161"/>
      <c r="K1309" s="160"/>
    </row>
    <row r="1310" spans="10:11" x14ac:dyDescent="0.2">
      <c r="J1310" s="161"/>
      <c r="K1310" s="160"/>
    </row>
    <row r="1311" spans="10:11" x14ac:dyDescent="0.2">
      <c r="J1311" s="161"/>
      <c r="K1311" s="160"/>
    </row>
    <row r="1312" spans="10:11" x14ac:dyDescent="0.2">
      <c r="J1312" s="161"/>
      <c r="K1312" s="160"/>
    </row>
    <row r="1313" spans="10:11" x14ac:dyDescent="0.2">
      <c r="J1313" s="161"/>
      <c r="K1313" s="160"/>
    </row>
    <row r="1314" spans="10:11" x14ac:dyDescent="0.2">
      <c r="J1314" s="161"/>
      <c r="K1314" s="160"/>
    </row>
    <row r="1315" spans="10:11" x14ac:dyDescent="0.2">
      <c r="J1315" s="161"/>
      <c r="K1315" s="160"/>
    </row>
    <row r="1316" spans="10:11" x14ac:dyDescent="0.2">
      <c r="J1316" s="161"/>
      <c r="K1316" s="160"/>
    </row>
    <row r="1317" spans="10:11" x14ac:dyDescent="0.2">
      <c r="J1317" s="161"/>
      <c r="K1317" s="160"/>
    </row>
    <row r="1318" spans="10:11" x14ac:dyDescent="0.2">
      <c r="J1318" s="161"/>
      <c r="K1318" s="160"/>
    </row>
    <row r="1319" spans="10:11" x14ac:dyDescent="0.2">
      <c r="J1319" s="161"/>
      <c r="K1319" s="160"/>
    </row>
    <row r="1320" spans="10:11" x14ac:dyDescent="0.2">
      <c r="J1320" s="161"/>
      <c r="K1320" s="160"/>
    </row>
    <row r="1321" spans="10:11" x14ac:dyDescent="0.2">
      <c r="J1321" s="161"/>
      <c r="K1321" s="160"/>
    </row>
    <row r="1322" spans="10:11" x14ac:dyDescent="0.2">
      <c r="J1322" s="161"/>
      <c r="K1322" s="160"/>
    </row>
    <row r="1323" spans="10:11" x14ac:dyDescent="0.2">
      <c r="J1323" s="161"/>
      <c r="K1323" s="160"/>
    </row>
    <row r="1324" spans="10:11" x14ac:dyDescent="0.2">
      <c r="J1324" s="161"/>
      <c r="K1324" s="160"/>
    </row>
    <row r="1325" spans="10:11" x14ac:dyDescent="0.2">
      <c r="J1325" s="161"/>
      <c r="K1325" s="160"/>
    </row>
    <row r="1326" spans="10:11" x14ac:dyDescent="0.2">
      <c r="J1326" s="161"/>
      <c r="K1326" s="160"/>
    </row>
    <row r="1327" spans="10:11" x14ac:dyDescent="0.2">
      <c r="J1327" s="161"/>
      <c r="K1327" s="160"/>
    </row>
    <row r="1328" spans="10:11" x14ac:dyDescent="0.2">
      <c r="J1328" s="161"/>
      <c r="K1328" s="160"/>
    </row>
    <row r="1329" spans="10:11" x14ac:dyDescent="0.2">
      <c r="J1329" s="161"/>
      <c r="K1329" s="160"/>
    </row>
    <row r="1330" spans="10:11" x14ac:dyDescent="0.2">
      <c r="J1330" s="161"/>
      <c r="K1330" s="160"/>
    </row>
    <row r="1331" spans="10:11" x14ac:dyDescent="0.2">
      <c r="J1331" s="161"/>
      <c r="K1331" s="160"/>
    </row>
    <row r="1332" spans="10:11" x14ac:dyDescent="0.2">
      <c r="J1332" s="161"/>
      <c r="K1332" s="160"/>
    </row>
    <row r="1333" spans="10:11" x14ac:dyDescent="0.2">
      <c r="J1333" s="161"/>
      <c r="K1333" s="160"/>
    </row>
    <row r="1334" spans="10:11" x14ac:dyDescent="0.2">
      <c r="J1334" s="161"/>
      <c r="K1334" s="160"/>
    </row>
    <row r="1335" spans="10:11" x14ac:dyDescent="0.2">
      <c r="J1335" s="161"/>
      <c r="K1335" s="160"/>
    </row>
    <row r="1336" spans="10:11" x14ac:dyDescent="0.2">
      <c r="J1336" s="161"/>
      <c r="K1336" s="160"/>
    </row>
    <row r="1337" spans="10:11" x14ac:dyDescent="0.2">
      <c r="J1337" s="161"/>
      <c r="K1337" s="160"/>
    </row>
    <row r="1338" spans="10:11" x14ac:dyDescent="0.2">
      <c r="J1338" s="161"/>
      <c r="K1338" s="160"/>
    </row>
    <row r="1339" spans="10:11" x14ac:dyDescent="0.2">
      <c r="J1339" s="161"/>
      <c r="K1339" s="160"/>
    </row>
    <row r="1340" spans="10:11" x14ac:dyDescent="0.2">
      <c r="J1340" s="161"/>
      <c r="K1340" s="160"/>
    </row>
    <row r="1341" spans="10:11" x14ac:dyDescent="0.2">
      <c r="J1341" s="161"/>
      <c r="K1341" s="160"/>
    </row>
    <row r="1342" spans="10:11" x14ac:dyDescent="0.2">
      <c r="J1342" s="161"/>
      <c r="K1342" s="160"/>
    </row>
    <row r="1343" spans="10:11" x14ac:dyDescent="0.2">
      <c r="J1343" s="161"/>
      <c r="K1343" s="160"/>
    </row>
    <row r="1344" spans="10:11" x14ac:dyDescent="0.2">
      <c r="J1344" s="161"/>
      <c r="K1344" s="160"/>
    </row>
    <row r="1345" spans="10:11" x14ac:dyDescent="0.2">
      <c r="J1345" s="161"/>
      <c r="K1345" s="160"/>
    </row>
    <row r="1346" spans="10:11" x14ac:dyDescent="0.2">
      <c r="J1346" s="161"/>
      <c r="K1346" s="160"/>
    </row>
    <row r="1347" spans="10:11" x14ac:dyDescent="0.2">
      <c r="J1347" s="161"/>
      <c r="K1347" s="160"/>
    </row>
    <row r="1348" spans="10:11" x14ac:dyDescent="0.2">
      <c r="J1348" s="161"/>
      <c r="K1348" s="160"/>
    </row>
    <row r="1349" spans="10:11" x14ac:dyDescent="0.2">
      <c r="J1349" s="161"/>
      <c r="K1349" s="160"/>
    </row>
    <row r="1350" spans="10:11" x14ac:dyDescent="0.2">
      <c r="J1350" s="161"/>
      <c r="K1350" s="160"/>
    </row>
    <row r="1351" spans="10:11" x14ac:dyDescent="0.2">
      <c r="J1351" s="161"/>
      <c r="K1351" s="160"/>
    </row>
    <row r="1352" spans="10:11" x14ac:dyDescent="0.2">
      <c r="J1352" s="161"/>
      <c r="K1352" s="160"/>
    </row>
    <row r="1353" spans="10:11" x14ac:dyDescent="0.2">
      <c r="J1353" s="161"/>
      <c r="K1353" s="160"/>
    </row>
    <row r="1354" spans="10:11" x14ac:dyDescent="0.2">
      <c r="J1354" s="161"/>
      <c r="K1354" s="160"/>
    </row>
    <row r="1355" spans="10:11" x14ac:dyDescent="0.2">
      <c r="J1355" s="161"/>
      <c r="K1355" s="160"/>
    </row>
    <row r="1356" spans="10:11" x14ac:dyDescent="0.2">
      <c r="J1356" s="161"/>
      <c r="K1356" s="160"/>
    </row>
    <row r="1357" spans="10:11" x14ac:dyDescent="0.2">
      <c r="J1357" s="161"/>
      <c r="K1357" s="160"/>
    </row>
    <row r="1358" spans="10:11" x14ac:dyDescent="0.2">
      <c r="J1358" s="161"/>
      <c r="K1358" s="160"/>
    </row>
    <row r="1359" spans="10:11" x14ac:dyDescent="0.2">
      <c r="J1359" s="161"/>
      <c r="K1359" s="160"/>
    </row>
    <row r="1360" spans="10:11" x14ac:dyDescent="0.2">
      <c r="J1360" s="161"/>
      <c r="K1360" s="160"/>
    </row>
    <row r="1361" spans="10:11" x14ac:dyDescent="0.2">
      <c r="J1361" s="161"/>
      <c r="K1361" s="160"/>
    </row>
    <row r="1362" spans="10:11" x14ac:dyDescent="0.2">
      <c r="J1362" s="161"/>
      <c r="K1362" s="160"/>
    </row>
    <row r="1363" spans="10:11" x14ac:dyDescent="0.2">
      <c r="J1363" s="161"/>
      <c r="K1363" s="160"/>
    </row>
    <row r="1364" spans="10:11" x14ac:dyDescent="0.2">
      <c r="J1364" s="161"/>
      <c r="K1364" s="160"/>
    </row>
    <row r="1365" spans="10:11" x14ac:dyDescent="0.2">
      <c r="J1365" s="161"/>
      <c r="K1365" s="160"/>
    </row>
    <row r="1366" spans="10:11" x14ac:dyDescent="0.2">
      <c r="J1366" s="161"/>
      <c r="K1366" s="160"/>
    </row>
    <row r="1367" spans="10:11" x14ac:dyDescent="0.2">
      <c r="J1367" s="161"/>
      <c r="K1367" s="160"/>
    </row>
    <row r="1368" spans="10:11" x14ac:dyDescent="0.2">
      <c r="J1368" s="161"/>
      <c r="K1368" s="160"/>
    </row>
    <row r="1369" spans="10:11" x14ac:dyDescent="0.2">
      <c r="J1369" s="161"/>
      <c r="K1369" s="160"/>
    </row>
    <row r="1370" spans="10:11" x14ac:dyDescent="0.2">
      <c r="J1370" s="161"/>
      <c r="K1370" s="160"/>
    </row>
    <row r="1371" spans="10:11" x14ac:dyDescent="0.2">
      <c r="J1371" s="161"/>
      <c r="K1371" s="160"/>
    </row>
    <row r="1372" spans="10:11" x14ac:dyDescent="0.2">
      <c r="J1372" s="161"/>
      <c r="K1372" s="160"/>
    </row>
    <row r="1373" spans="10:11" x14ac:dyDescent="0.2">
      <c r="J1373" s="161"/>
      <c r="K1373" s="160"/>
    </row>
    <row r="1374" spans="10:11" x14ac:dyDescent="0.2">
      <c r="J1374" s="161"/>
      <c r="K1374" s="160"/>
    </row>
    <row r="1375" spans="10:11" x14ac:dyDescent="0.2">
      <c r="J1375" s="161"/>
      <c r="K1375" s="160"/>
    </row>
    <row r="1376" spans="10:11" x14ac:dyDescent="0.2">
      <c r="J1376" s="161"/>
      <c r="K1376" s="160"/>
    </row>
    <row r="1377" spans="10:11" x14ac:dyDescent="0.2">
      <c r="J1377" s="161"/>
      <c r="K1377" s="160"/>
    </row>
    <row r="1378" spans="10:11" x14ac:dyDescent="0.2">
      <c r="J1378" s="161"/>
      <c r="K1378" s="160"/>
    </row>
    <row r="1379" spans="10:11" x14ac:dyDescent="0.2">
      <c r="J1379" s="161"/>
      <c r="K1379" s="160"/>
    </row>
    <row r="1380" spans="10:11" x14ac:dyDescent="0.2">
      <c r="J1380" s="161"/>
      <c r="K1380" s="160"/>
    </row>
    <row r="1381" spans="10:11" x14ac:dyDescent="0.2">
      <c r="J1381" s="161"/>
      <c r="K1381" s="160"/>
    </row>
    <row r="1382" spans="10:11" x14ac:dyDescent="0.2">
      <c r="J1382" s="161"/>
      <c r="K1382" s="160"/>
    </row>
    <row r="1383" spans="10:11" x14ac:dyDescent="0.2">
      <c r="J1383" s="161"/>
      <c r="K1383" s="160"/>
    </row>
    <row r="1384" spans="10:11" x14ac:dyDescent="0.2">
      <c r="J1384" s="161"/>
      <c r="K1384" s="160"/>
    </row>
    <row r="1385" spans="10:11" x14ac:dyDescent="0.2">
      <c r="J1385" s="161"/>
      <c r="K1385" s="160"/>
    </row>
    <row r="1386" spans="10:11" x14ac:dyDescent="0.2">
      <c r="J1386" s="161"/>
      <c r="K1386" s="160"/>
    </row>
    <row r="1387" spans="10:11" x14ac:dyDescent="0.2">
      <c r="J1387" s="161"/>
      <c r="K1387" s="160"/>
    </row>
    <row r="1388" spans="10:11" x14ac:dyDescent="0.2">
      <c r="J1388" s="161"/>
      <c r="K1388" s="160"/>
    </row>
    <row r="1389" spans="10:11" x14ac:dyDescent="0.2">
      <c r="J1389" s="161"/>
      <c r="K1389" s="160"/>
    </row>
    <row r="1390" spans="10:11" x14ac:dyDescent="0.2">
      <c r="J1390" s="161"/>
      <c r="K1390" s="160"/>
    </row>
    <row r="1391" spans="10:11" x14ac:dyDescent="0.2">
      <c r="J1391" s="161"/>
      <c r="K1391" s="160"/>
    </row>
    <row r="1392" spans="10:11" x14ac:dyDescent="0.2">
      <c r="J1392" s="161"/>
      <c r="K1392" s="160"/>
    </row>
    <row r="1393" spans="10:11" x14ac:dyDescent="0.2">
      <c r="J1393" s="161"/>
      <c r="K1393" s="160"/>
    </row>
    <row r="1394" spans="10:11" x14ac:dyDescent="0.2">
      <c r="J1394" s="161"/>
      <c r="K1394" s="160"/>
    </row>
    <row r="1395" spans="10:11" x14ac:dyDescent="0.2">
      <c r="J1395" s="161"/>
      <c r="K1395" s="160"/>
    </row>
    <row r="1396" spans="10:11" x14ac:dyDescent="0.2">
      <c r="J1396" s="161"/>
      <c r="K1396" s="160"/>
    </row>
    <row r="1397" spans="10:11" x14ac:dyDescent="0.2">
      <c r="J1397" s="161"/>
      <c r="K1397" s="160"/>
    </row>
    <row r="1398" spans="10:11" x14ac:dyDescent="0.2">
      <c r="J1398" s="161"/>
      <c r="K1398" s="160"/>
    </row>
    <row r="1399" spans="10:11" x14ac:dyDescent="0.2">
      <c r="J1399" s="161"/>
      <c r="K1399" s="160"/>
    </row>
    <row r="1400" spans="10:11" x14ac:dyDescent="0.2">
      <c r="J1400" s="161"/>
      <c r="K1400" s="160"/>
    </row>
    <row r="1401" spans="10:11" x14ac:dyDescent="0.2">
      <c r="J1401" s="161"/>
      <c r="K1401" s="160"/>
    </row>
    <row r="1402" spans="10:11" x14ac:dyDescent="0.2">
      <c r="J1402" s="161"/>
      <c r="K1402" s="160"/>
    </row>
    <row r="1403" spans="10:11" x14ac:dyDescent="0.2">
      <c r="J1403" s="161"/>
      <c r="K1403" s="160"/>
    </row>
    <row r="1404" spans="10:11" x14ac:dyDescent="0.2">
      <c r="J1404" s="161"/>
      <c r="K1404" s="160"/>
    </row>
    <row r="1405" spans="10:11" x14ac:dyDescent="0.2">
      <c r="J1405" s="161"/>
      <c r="K1405" s="160"/>
    </row>
    <row r="1406" spans="10:11" x14ac:dyDescent="0.2">
      <c r="J1406" s="161"/>
      <c r="K1406" s="160"/>
    </row>
    <row r="1407" spans="10:11" x14ac:dyDescent="0.2">
      <c r="J1407" s="161"/>
      <c r="K1407" s="160"/>
    </row>
    <row r="1408" spans="10:11" x14ac:dyDescent="0.2">
      <c r="J1408" s="161"/>
      <c r="K1408" s="160"/>
    </row>
    <row r="1409" spans="10:11" x14ac:dyDescent="0.2">
      <c r="J1409" s="161"/>
      <c r="K1409" s="160"/>
    </row>
    <row r="1410" spans="10:11" x14ac:dyDescent="0.2">
      <c r="J1410" s="161"/>
      <c r="K1410" s="160"/>
    </row>
    <row r="1411" spans="10:11" x14ac:dyDescent="0.2">
      <c r="J1411" s="161"/>
      <c r="K1411" s="160"/>
    </row>
    <row r="1412" spans="10:11" x14ac:dyDescent="0.2">
      <c r="J1412" s="161"/>
      <c r="K1412" s="160"/>
    </row>
    <row r="1413" spans="10:11" x14ac:dyDescent="0.2">
      <c r="J1413" s="161"/>
      <c r="K1413" s="160"/>
    </row>
    <row r="1414" spans="10:11" x14ac:dyDescent="0.2">
      <c r="J1414" s="161"/>
      <c r="K1414" s="160"/>
    </row>
    <row r="1415" spans="10:11" x14ac:dyDescent="0.2">
      <c r="J1415" s="161"/>
      <c r="K1415" s="160"/>
    </row>
    <row r="1416" spans="10:11" x14ac:dyDescent="0.2">
      <c r="J1416" s="161"/>
      <c r="K1416" s="160"/>
    </row>
    <row r="1417" spans="10:11" x14ac:dyDescent="0.2">
      <c r="J1417" s="161"/>
      <c r="K1417" s="160"/>
    </row>
    <row r="1418" spans="10:11" x14ac:dyDescent="0.2">
      <c r="J1418" s="161"/>
      <c r="K1418" s="160"/>
    </row>
    <row r="1419" spans="10:11" x14ac:dyDescent="0.2">
      <c r="J1419" s="161"/>
      <c r="K1419" s="160"/>
    </row>
    <row r="1420" spans="10:11" x14ac:dyDescent="0.2">
      <c r="J1420" s="161"/>
      <c r="K1420" s="160"/>
    </row>
    <row r="1421" spans="10:11" x14ac:dyDescent="0.2">
      <c r="J1421" s="161"/>
      <c r="K1421" s="160"/>
    </row>
    <row r="1422" spans="10:11" x14ac:dyDescent="0.2">
      <c r="J1422" s="161"/>
      <c r="K1422" s="160"/>
    </row>
    <row r="1423" spans="10:11" x14ac:dyDescent="0.2">
      <c r="J1423" s="161"/>
      <c r="K1423" s="160"/>
    </row>
    <row r="1424" spans="10:11" x14ac:dyDescent="0.2">
      <c r="J1424" s="161"/>
      <c r="K1424" s="160"/>
    </row>
    <row r="1425" spans="10:11" x14ac:dyDescent="0.2">
      <c r="J1425" s="161"/>
      <c r="K1425" s="160"/>
    </row>
    <row r="1426" spans="10:11" x14ac:dyDescent="0.2">
      <c r="J1426" s="161"/>
      <c r="K1426" s="160"/>
    </row>
    <row r="1427" spans="10:11" x14ac:dyDescent="0.2">
      <c r="J1427" s="161"/>
      <c r="K1427" s="160"/>
    </row>
    <row r="1428" spans="10:11" x14ac:dyDescent="0.2">
      <c r="J1428" s="161"/>
      <c r="K1428" s="160"/>
    </row>
    <row r="1429" spans="10:11" x14ac:dyDescent="0.2">
      <c r="J1429" s="161"/>
      <c r="K1429" s="160"/>
    </row>
    <row r="1430" spans="10:11" x14ac:dyDescent="0.2">
      <c r="J1430" s="161"/>
      <c r="K1430" s="160"/>
    </row>
    <row r="1431" spans="10:11" x14ac:dyDescent="0.2">
      <c r="J1431" s="161"/>
      <c r="K1431" s="160"/>
    </row>
    <row r="1432" spans="10:11" x14ac:dyDescent="0.2">
      <c r="J1432" s="161"/>
      <c r="K1432" s="160"/>
    </row>
    <row r="1433" spans="10:11" x14ac:dyDescent="0.2">
      <c r="J1433" s="161"/>
      <c r="K1433" s="160"/>
    </row>
    <row r="1434" spans="10:11" x14ac:dyDescent="0.2">
      <c r="J1434" s="161"/>
      <c r="K1434" s="160"/>
    </row>
    <row r="1435" spans="10:11" x14ac:dyDescent="0.2">
      <c r="J1435" s="161"/>
      <c r="K1435" s="160"/>
    </row>
    <row r="1436" spans="10:11" x14ac:dyDescent="0.2">
      <c r="J1436" s="161"/>
      <c r="K1436" s="160"/>
    </row>
    <row r="1437" spans="10:11" x14ac:dyDescent="0.2">
      <c r="J1437" s="161"/>
      <c r="K1437" s="160"/>
    </row>
    <row r="1438" spans="10:11" x14ac:dyDescent="0.2">
      <c r="J1438" s="161"/>
      <c r="K1438" s="160"/>
    </row>
    <row r="1439" spans="10:11" x14ac:dyDescent="0.2">
      <c r="J1439" s="161"/>
      <c r="K1439" s="160"/>
    </row>
    <row r="1440" spans="10:11" x14ac:dyDescent="0.2">
      <c r="J1440" s="161"/>
      <c r="K1440" s="160"/>
    </row>
    <row r="1441" spans="10:11" x14ac:dyDescent="0.2">
      <c r="J1441" s="161"/>
      <c r="K1441" s="160"/>
    </row>
    <row r="1442" spans="10:11" x14ac:dyDescent="0.2">
      <c r="J1442" s="161"/>
      <c r="K1442" s="160"/>
    </row>
    <row r="1443" spans="10:11" x14ac:dyDescent="0.2">
      <c r="J1443" s="161"/>
      <c r="K1443" s="160"/>
    </row>
    <row r="1444" spans="10:11" x14ac:dyDescent="0.2">
      <c r="J1444" s="161"/>
      <c r="K1444" s="160"/>
    </row>
    <row r="1445" spans="10:11" x14ac:dyDescent="0.2">
      <c r="J1445" s="161"/>
      <c r="K1445" s="160"/>
    </row>
    <row r="1446" spans="10:11" x14ac:dyDescent="0.2">
      <c r="J1446" s="161"/>
      <c r="K1446" s="160"/>
    </row>
    <row r="1447" spans="10:11" x14ac:dyDescent="0.2">
      <c r="J1447" s="161"/>
      <c r="K1447" s="160"/>
    </row>
    <row r="1448" spans="10:11" x14ac:dyDescent="0.2">
      <c r="J1448" s="161"/>
      <c r="K1448" s="160"/>
    </row>
    <row r="1449" spans="10:11" x14ac:dyDescent="0.2">
      <c r="J1449" s="161"/>
      <c r="K1449" s="160"/>
    </row>
    <row r="1450" spans="10:11" x14ac:dyDescent="0.2">
      <c r="J1450" s="161"/>
      <c r="K1450" s="160"/>
    </row>
    <row r="1451" spans="10:11" x14ac:dyDescent="0.2">
      <c r="J1451" s="161"/>
      <c r="K1451" s="160"/>
    </row>
    <row r="1452" spans="10:11" x14ac:dyDescent="0.2">
      <c r="J1452" s="161"/>
      <c r="K1452" s="160"/>
    </row>
    <row r="1453" spans="10:11" x14ac:dyDescent="0.2">
      <c r="J1453" s="161"/>
      <c r="K1453" s="160"/>
    </row>
    <row r="1454" spans="10:11" x14ac:dyDescent="0.2">
      <c r="J1454" s="161"/>
      <c r="K1454" s="160"/>
    </row>
    <row r="1455" spans="10:11" x14ac:dyDescent="0.2">
      <c r="J1455" s="161"/>
      <c r="K1455" s="160"/>
    </row>
    <row r="1456" spans="10:11" x14ac:dyDescent="0.2">
      <c r="J1456" s="161"/>
      <c r="K1456" s="160"/>
    </row>
    <row r="1457" spans="10:11" x14ac:dyDescent="0.2">
      <c r="J1457" s="161"/>
      <c r="K1457" s="160"/>
    </row>
    <row r="1458" spans="10:11" x14ac:dyDescent="0.2">
      <c r="J1458" s="161"/>
      <c r="K1458" s="160"/>
    </row>
    <row r="1459" spans="10:11" x14ac:dyDescent="0.2">
      <c r="J1459" s="161"/>
      <c r="K1459" s="160"/>
    </row>
    <row r="1460" spans="10:11" x14ac:dyDescent="0.2">
      <c r="J1460" s="161"/>
      <c r="K1460" s="160"/>
    </row>
    <row r="1461" spans="10:11" x14ac:dyDescent="0.2">
      <c r="J1461" s="161"/>
      <c r="K1461" s="160"/>
    </row>
    <row r="1462" spans="10:11" x14ac:dyDescent="0.2">
      <c r="J1462" s="161"/>
      <c r="K1462" s="160"/>
    </row>
    <row r="1463" spans="10:11" x14ac:dyDescent="0.2">
      <c r="J1463" s="161"/>
      <c r="K1463" s="160"/>
    </row>
    <row r="1464" spans="10:11" x14ac:dyDescent="0.2">
      <c r="J1464" s="161"/>
      <c r="K1464" s="160"/>
    </row>
    <row r="1465" spans="10:11" x14ac:dyDescent="0.2">
      <c r="J1465" s="161"/>
      <c r="K1465" s="160"/>
    </row>
    <row r="1466" spans="10:11" x14ac:dyDescent="0.2">
      <c r="J1466" s="161"/>
      <c r="K1466" s="160"/>
    </row>
    <row r="1467" spans="10:11" x14ac:dyDescent="0.2">
      <c r="J1467" s="161"/>
      <c r="K1467" s="160"/>
    </row>
    <row r="1468" spans="10:11" x14ac:dyDescent="0.2">
      <c r="J1468" s="161"/>
      <c r="K1468" s="160"/>
    </row>
    <row r="1469" spans="10:11" x14ac:dyDescent="0.2">
      <c r="J1469" s="161"/>
      <c r="K1469" s="160"/>
    </row>
    <row r="1470" spans="10:11" x14ac:dyDescent="0.2">
      <c r="J1470" s="161"/>
      <c r="K1470" s="160"/>
    </row>
    <row r="1471" spans="10:11" x14ac:dyDescent="0.2">
      <c r="J1471" s="161"/>
      <c r="K1471" s="160"/>
    </row>
    <row r="1472" spans="10:11" x14ac:dyDescent="0.2">
      <c r="J1472" s="161"/>
      <c r="K1472" s="160"/>
    </row>
    <row r="1473" spans="10:11" x14ac:dyDescent="0.2">
      <c r="J1473" s="161"/>
      <c r="K1473" s="160"/>
    </row>
    <row r="1474" spans="10:11" x14ac:dyDescent="0.2">
      <c r="J1474" s="161"/>
      <c r="K1474" s="160"/>
    </row>
    <row r="1475" spans="10:11" x14ac:dyDescent="0.2">
      <c r="J1475" s="161"/>
      <c r="K1475" s="160"/>
    </row>
    <row r="1476" spans="10:11" x14ac:dyDescent="0.2">
      <c r="J1476" s="161"/>
      <c r="K1476" s="160"/>
    </row>
    <row r="1477" spans="10:11" x14ac:dyDescent="0.2">
      <c r="J1477" s="161"/>
      <c r="K1477" s="160"/>
    </row>
    <row r="1478" spans="10:11" x14ac:dyDescent="0.2">
      <c r="J1478" s="161"/>
      <c r="K1478" s="160"/>
    </row>
    <row r="1479" spans="10:11" x14ac:dyDescent="0.2">
      <c r="J1479" s="161"/>
      <c r="K1479" s="160"/>
    </row>
    <row r="1480" spans="10:11" x14ac:dyDescent="0.2">
      <c r="J1480" s="161"/>
      <c r="K1480" s="160"/>
    </row>
    <row r="1481" spans="10:11" x14ac:dyDescent="0.2">
      <c r="J1481" s="161"/>
      <c r="K1481" s="160"/>
    </row>
    <row r="1482" spans="10:11" x14ac:dyDescent="0.2">
      <c r="J1482" s="161"/>
      <c r="K1482" s="160"/>
    </row>
    <row r="1483" spans="10:11" x14ac:dyDescent="0.2">
      <c r="J1483" s="161"/>
      <c r="K1483" s="160"/>
    </row>
    <row r="1484" spans="10:11" x14ac:dyDescent="0.2">
      <c r="J1484" s="161"/>
      <c r="K1484" s="160"/>
    </row>
    <row r="1485" spans="10:11" x14ac:dyDescent="0.2">
      <c r="J1485" s="161"/>
      <c r="K1485" s="160"/>
    </row>
    <row r="1486" spans="10:11" x14ac:dyDescent="0.2">
      <c r="J1486" s="161"/>
      <c r="K1486" s="160"/>
    </row>
    <row r="1487" spans="10:11" x14ac:dyDescent="0.2">
      <c r="J1487" s="161"/>
      <c r="K1487" s="160"/>
    </row>
    <row r="1488" spans="10:11" x14ac:dyDescent="0.2">
      <c r="J1488" s="161"/>
      <c r="K1488" s="160"/>
    </row>
    <row r="1489" spans="10:11" x14ac:dyDescent="0.2">
      <c r="J1489" s="161"/>
      <c r="K1489" s="160"/>
    </row>
    <row r="1490" spans="10:11" x14ac:dyDescent="0.2">
      <c r="J1490" s="161"/>
      <c r="K1490" s="160"/>
    </row>
    <row r="1491" spans="10:11" x14ac:dyDescent="0.2">
      <c r="J1491" s="161"/>
      <c r="K1491" s="160"/>
    </row>
    <row r="1492" spans="10:11" x14ac:dyDescent="0.2">
      <c r="J1492" s="161"/>
      <c r="K1492" s="160"/>
    </row>
    <row r="1493" spans="10:11" x14ac:dyDescent="0.2">
      <c r="J1493" s="161"/>
      <c r="K1493" s="160"/>
    </row>
    <row r="1494" spans="10:11" x14ac:dyDescent="0.2">
      <c r="J1494" s="161"/>
      <c r="K1494" s="160"/>
    </row>
    <row r="1495" spans="10:11" x14ac:dyDescent="0.2">
      <c r="J1495" s="161"/>
      <c r="K1495" s="160"/>
    </row>
    <row r="1496" spans="10:11" x14ac:dyDescent="0.2">
      <c r="J1496" s="161"/>
      <c r="K1496" s="160"/>
    </row>
    <row r="1497" spans="10:11" x14ac:dyDescent="0.2">
      <c r="J1497" s="161"/>
      <c r="K1497" s="160"/>
    </row>
    <row r="1498" spans="10:11" x14ac:dyDescent="0.2">
      <c r="J1498" s="161"/>
      <c r="K1498" s="160"/>
    </row>
    <row r="1499" spans="10:11" x14ac:dyDescent="0.2">
      <c r="J1499" s="161"/>
      <c r="K1499" s="160"/>
    </row>
    <row r="1500" spans="10:11" x14ac:dyDescent="0.2">
      <c r="J1500" s="161"/>
      <c r="K1500" s="160"/>
    </row>
    <row r="1501" spans="10:11" x14ac:dyDescent="0.2">
      <c r="J1501" s="161"/>
      <c r="K1501" s="160"/>
    </row>
    <row r="1502" spans="10:11" x14ac:dyDescent="0.2">
      <c r="J1502" s="161"/>
      <c r="K1502" s="160"/>
    </row>
    <row r="1503" spans="10:11" x14ac:dyDescent="0.2">
      <c r="J1503" s="161"/>
      <c r="K1503" s="160"/>
    </row>
    <row r="1504" spans="10:11" x14ac:dyDescent="0.2">
      <c r="J1504" s="161"/>
      <c r="K1504" s="160"/>
    </row>
    <row r="1505" spans="10:11" x14ac:dyDescent="0.2">
      <c r="J1505" s="161"/>
      <c r="K1505" s="160"/>
    </row>
    <row r="1506" spans="10:11" x14ac:dyDescent="0.2">
      <c r="J1506" s="161"/>
      <c r="K1506" s="160"/>
    </row>
    <row r="1507" spans="10:11" x14ac:dyDescent="0.2">
      <c r="J1507" s="161"/>
      <c r="K1507" s="160"/>
    </row>
    <row r="1508" spans="10:11" x14ac:dyDescent="0.2">
      <c r="J1508" s="161"/>
      <c r="K1508" s="160"/>
    </row>
    <row r="1509" spans="10:11" x14ac:dyDescent="0.2">
      <c r="J1509" s="161"/>
      <c r="K1509" s="160"/>
    </row>
    <row r="1510" spans="10:11" x14ac:dyDescent="0.2">
      <c r="J1510" s="161"/>
      <c r="K1510" s="160"/>
    </row>
    <row r="1511" spans="10:11" x14ac:dyDescent="0.2">
      <c r="J1511" s="161"/>
      <c r="K1511" s="160"/>
    </row>
    <row r="1512" spans="10:11" x14ac:dyDescent="0.2">
      <c r="J1512" s="161"/>
      <c r="K1512" s="160"/>
    </row>
    <row r="1513" spans="10:11" x14ac:dyDescent="0.2">
      <c r="J1513" s="161"/>
      <c r="K1513" s="160"/>
    </row>
    <row r="1514" spans="10:11" x14ac:dyDescent="0.2">
      <c r="J1514" s="161"/>
      <c r="K1514" s="160"/>
    </row>
    <row r="1515" spans="10:11" x14ac:dyDescent="0.2">
      <c r="J1515" s="161"/>
      <c r="K1515" s="160"/>
    </row>
    <row r="1516" spans="10:11" x14ac:dyDescent="0.2">
      <c r="J1516" s="161"/>
      <c r="K1516" s="160"/>
    </row>
    <row r="1517" spans="10:11" x14ac:dyDescent="0.2">
      <c r="J1517" s="161"/>
      <c r="K1517" s="160"/>
    </row>
    <row r="1518" spans="10:11" x14ac:dyDescent="0.2">
      <c r="J1518" s="161"/>
      <c r="K1518" s="160"/>
    </row>
    <row r="1519" spans="10:11" x14ac:dyDescent="0.2">
      <c r="J1519" s="161"/>
      <c r="K1519" s="160"/>
    </row>
    <row r="1520" spans="10:11" x14ac:dyDescent="0.2">
      <c r="J1520" s="161"/>
      <c r="K1520" s="160"/>
    </row>
    <row r="1521" spans="10:11" x14ac:dyDescent="0.2">
      <c r="J1521" s="161"/>
      <c r="K1521" s="160"/>
    </row>
    <row r="1522" spans="10:11" x14ac:dyDescent="0.2">
      <c r="J1522" s="161"/>
      <c r="K1522" s="160"/>
    </row>
    <row r="1523" spans="10:11" x14ac:dyDescent="0.2">
      <c r="J1523" s="161"/>
      <c r="K1523" s="160"/>
    </row>
    <row r="1524" spans="10:11" x14ac:dyDescent="0.2">
      <c r="J1524" s="161"/>
      <c r="K1524" s="160"/>
    </row>
    <row r="1525" spans="10:11" x14ac:dyDescent="0.2">
      <c r="J1525" s="161"/>
      <c r="K1525" s="160"/>
    </row>
    <row r="1526" spans="10:11" x14ac:dyDescent="0.2">
      <c r="J1526" s="161"/>
      <c r="K1526" s="160"/>
    </row>
    <row r="1527" spans="10:11" x14ac:dyDescent="0.2">
      <c r="J1527" s="161"/>
      <c r="K1527" s="160"/>
    </row>
    <row r="1528" spans="10:11" x14ac:dyDescent="0.2">
      <c r="J1528" s="161"/>
      <c r="K1528" s="160"/>
    </row>
    <row r="1529" spans="10:11" x14ac:dyDescent="0.2">
      <c r="J1529" s="161"/>
      <c r="K1529" s="160"/>
    </row>
    <row r="1530" spans="10:11" x14ac:dyDescent="0.2">
      <c r="J1530" s="161"/>
      <c r="K1530" s="160"/>
    </row>
    <row r="1531" spans="10:11" x14ac:dyDescent="0.2">
      <c r="J1531" s="161"/>
      <c r="K1531" s="160"/>
    </row>
    <row r="1532" spans="10:11" x14ac:dyDescent="0.2">
      <c r="J1532" s="161"/>
      <c r="K1532" s="160"/>
    </row>
    <row r="1533" spans="10:11" x14ac:dyDescent="0.2">
      <c r="J1533" s="161"/>
      <c r="K1533" s="160"/>
    </row>
    <row r="1534" spans="10:11" x14ac:dyDescent="0.2">
      <c r="J1534" s="161"/>
      <c r="K1534" s="160"/>
    </row>
    <row r="1535" spans="10:11" x14ac:dyDescent="0.2">
      <c r="J1535" s="161"/>
      <c r="K1535" s="160"/>
    </row>
    <row r="1536" spans="10:11" x14ac:dyDescent="0.2">
      <c r="J1536" s="161"/>
      <c r="K1536" s="160"/>
    </row>
    <row r="1537" spans="10:11" x14ac:dyDescent="0.2">
      <c r="J1537" s="161"/>
      <c r="K1537" s="160"/>
    </row>
    <row r="1538" spans="10:11" x14ac:dyDescent="0.2">
      <c r="J1538" s="161"/>
      <c r="K1538" s="160"/>
    </row>
    <row r="1539" spans="10:11" x14ac:dyDescent="0.2">
      <c r="J1539" s="161"/>
      <c r="K1539" s="160"/>
    </row>
    <row r="1540" spans="10:11" x14ac:dyDescent="0.2">
      <c r="J1540" s="161"/>
      <c r="K1540" s="160"/>
    </row>
    <row r="1541" spans="10:11" x14ac:dyDescent="0.2">
      <c r="J1541" s="161"/>
      <c r="K1541" s="160"/>
    </row>
    <row r="1542" spans="10:11" x14ac:dyDescent="0.2">
      <c r="J1542" s="161"/>
      <c r="K1542" s="160"/>
    </row>
    <row r="1543" spans="10:11" x14ac:dyDescent="0.2">
      <c r="J1543" s="161"/>
      <c r="K1543" s="160"/>
    </row>
    <row r="1544" spans="10:11" x14ac:dyDescent="0.2">
      <c r="J1544" s="161"/>
      <c r="K1544" s="160"/>
    </row>
    <row r="1545" spans="10:11" x14ac:dyDescent="0.2">
      <c r="J1545" s="161"/>
      <c r="K1545" s="160"/>
    </row>
    <row r="1546" spans="10:11" x14ac:dyDescent="0.2">
      <c r="J1546" s="161"/>
      <c r="K1546" s="160"/>
    </row>
    <row r="1547" spans="10:11" x14ac:dyDescent="0.2">
      <c r="J1547" s="161"/>
      <c r="K1547" s="160"/>
    </row>
    <row r="1548" spans="10:11" x14ac:dyDescent="0.2">
      <c r="J1548" s="161"/>
      <c r="K1548" s="160"/>
    </row>
    <row r="1549" spans="10:11" x14ac:dyDescent="0.2">
      <c r="J1549" s="161"/>
      <c r="K1549" s="160"/>
    </row>
    <row r="1550" spans="10:11" x14ac:dyDescent="0.2">
      <c r="J1550" s="161"/>
      <c r="K1550" s="160"/>
    </row>
    <row r="1551" spans="10:11" x14ac:dyDescent="0.2">
      <c r="J1551" s="161"/>
      <c r="K1551" s="160"/>
    </row>
    <row r="1552" spans="10:11" x14ac:dyDescent="0.2">
      <c r="J1552" s="161"/>
      <c r="K1552" s="160"/>
    </row>
    <row r="1553" spans="10:11" x14ac:dyDescent="0.2">
      <c r="J1553" s="161"/>
      <c r="K1553" s="160"/>
    </row>
    <row r="1554" spans="10:11" x14ac:dyDescent="0.2">
      <c r="J1554" s="161"/>
      <c r="K1554" s="160"/>
    </row>
    <row r="1555" spans="10:11" x14ac:dyDescent="0.2">
      <c r="J1555" s="161"/>
      <c r="K1555" s="160"/>
    </row>
    <row r="1556" spans="10:11" x14ac:dyDescent="0.2">
      <c r="J1556" s="161"/>
      <c r="K1556" s="160"/>
    </row>
    <row r="1557" spans="10:11" x14ac:dyDescent="0.2">
      <c r="J1557" s="161"/>
      <c r="K1557" s="160"/>
    </row>
    <row r="1558" spans="10:11" x14ac:dyDescent="0.2">
      <c r="J1558" s="161"/>
      <c r="K1558" s="160"/>
    </row>
    <row r="1559" spans="10:11" x14ac:dyDescent="0.2">
      <c r="J1559" s="161"/>
      <c r="K1559" s="160"/>
    </row>
    <row r="1560" spans="10:11" x14ac:dyDescent="0.2">
      <c r="J1560" s="161"/>
      <c r="K1560" s="160"/>
    </row>
    <row r="1561" spans="10:11" x14ac:dyDescent="0.2">
      <c r="J1561" s="161"/>
      <c r="K1561" s="160"/>
    </row>
    <row r="1562" spans="10:11" x14ac:dyDescent="0.2">
      <c r="J1562" s="161"/>
      <c r="K1562" s="160"/>
    </row>
    <row r="1563" spans="10:11" x14ac:dyDescent="0.2">
      <c r="J1563" s="161"/>
      <c r="K1563" s="160"/>
    </row>
    <row r="1564" spans="10:11" x14ac:dyDescent="0.2">
      <c r="J1564" s="161"/>
      <c r="K1564" s="160"/>
    </row>
    <row r="1565" spans="10:11" x14ac:dyDescent="0.2">
      <c r="J1565" s="161"/>
      <c r="K1565" s="160"/>
    </row>
    <row r="1566" spans="10:11" x14ac:dyDescent="0.2">
      <c r="J1566" s="161"/>
      <c r="K1566" s="160"/>
    </row>
    <row r="1567" spans="10:11" x14ac:dyDescent="0.2">
      <c r="J1567" s="161"/>
      <c r="K1567" s="160"/>
    </row>
    <row r="1568" spans="10:11" x14ac:dyDescent="0.2">
      <c r="J1568" s="161"/>
      <c r="K1568" s="160"/>
    </row>
    <row r="1569" spans="10:11" x14ac:dyDescent="0.2">
      <c r="J1569" s="161"/>
      <c r="K1569" s="160"/>
    </row>
    <row r="1570" spans="10:11" x14ac:dyDescent="0.2">
      <c r="J1570" s="161"/>
      <c r="K1570" s="160"/>
    </row>
    <row r="1571" spans="10:11" x14ac:dyDescent="0.2">
      <c r="J1571" s="161"/>
      <c r="K1571" s="160"/>
    </row>
    <row r="1572" spans="10:11" x14ac:dyDescent="0.2">
      <c r="J1572" s="161"/>
      <c r="K1572" s="160"/>
    </row>
    <row r="1573" spans="10:11" x14ac:dyDescent="0.2">
      <c r="J1573" s="161"/>
      <c r="K1573" s="160"/>
    </row>
    <row r="1574" spans="10:11" x14ac:dyDescent="0.2">
      <c r="J1574" s="161"/>
      <c r="K1574" s="160"/>
    </row>
    <row r="1575" spans="10:11" x14ac:dyDescent="0.2">
      <c r="J1575" s="161"/>
      <c r="K1575" s="160"/>
    </row>
    <row r="1576" spans="10:11" x14ac:dyDescent="0.2">
      <c r="J1576" s="161"/>
      <c r="K1576" s="160"/>
    </row>
    <row r="1577" spans="10:11" x14ac:dyDescent="0.2">
      <c r="J1577" s="161"/>
      <c r="K1577" s="160"/>
    </row>
    <row r="1578" spans="10:11" x14ac:dyDescent="0.2">
      <c r="J1578" s="161"/>
      <c r="K1578" s="160"/>
    </row>
    <row r="1579" spans="10:11" x14ac:dyDescent="0.2">
      <c r="J1579" s="161"/>
      <c r="K1579" s="160"/>
    </row>
    <row r="1580" spans="10:11" x14ac:dyDescent="0.2">
      <c r="J1580" s="161"/>
      <c r="K1580" s="160"/>
    </row>
    <row r="1581" spans="10:11" x14ac:dyDescent="0.2">
      <c r="J1581" s="161"/>
      <c r="K1581" s="160"/>
    </row>
    <row r="1582" spans="10:11" x14ac:dyDescent="0.2">
      <c r="J1582" s="161"/>
      <c r="K1582" s="160"/>
    </row>
    <row r="1583" spans="10:11" x14ac:dyDescent="0.2">
      <c r="J1583" s="161"/>
      <c r="K1583" s="160"/>
    </row>
    <row r="1584" spans="10:11" x14ac:dyDescent="0.2">
      <c r="J1584" s="161"/>
      <c r="K1584" s="160"/>
    </row>
    <row r="1585" spans="10:11" x14ac:dyDescent="0.2">
      <c r="J1585" s="161"/>
      <c r="K1585" s="160"/>
    </row>
    <row r="1586" spans="10:11" x14ac:dyDescent="0.2">
      <c r="J1586" s="161"/>
      <c r="K1586" s="160"/>
    </row>
    <row r="1587" spans="10:11" x14ac:dyDescent="0.2">
      <c r="J1587" s="161"/>
      <c r="K1587" s="160"/>
    </row>
    <row r="1588" spans="10:11" x14ac:dyDescent="0.2">
      <c r="J1588" s="161"/>
      <c r="K1588" s="160"/>
    </row>
    <row r="1589" spans="10:11" x14ac:dyDescent="0.2">
      <c r="J1589" s="161"/>
      <c r="K1589" s="160"/>
    </row>
    <row r="1590" spans="10:11" x14ac:dyDescent="0.2">
      <c r="J1590" s="161"/>
      <c r="K1590" s="160"/>
    </row>
    <row r="1591" spans="10:11" x14ac:dyDescent="0.2">
      <c r="J1591" s="161"/>
      <c r="K1591" s="160"/>
    </row>
    <row r="1592" spans="10:11" x14ac:dyDescent="0.2">
      <c r="J1592" s="161"/>
      <c r="K1592" s="160"/>
    </row>
    <row r="1593" spans="10:11" x14ac:dyDescent="0.2">
      <c r="J1593" s="161"/>
      <c r="K1593" s="160"/>
    </row>
    <row r="1594" spans="10:11" x14ac:dyDescent="0.2">
      <c r="J1594" s="161"/>
      <c r="K1594" s="160"/>
    </row>
    <row r="1595" spans="10:11" x14ac:dyDescent="0.2">
      <c r="J1595" s="161"/>
      <c r="K1595" s="160"/>
    </row>
    <row r="1596" spans="10:11" x14ac:dyDescent="0.2">
      <c r="J1596" s="161"/>
      <c r="K1596" s="160"/>
    </row>
    <row r="1597" spans="10:11" x14ac:dyDescent="0.2">
      <c r="J1597" s="161"/>
      <c r="K1597" s="160"/>
    </row>
    <row r="1598" spans="10:11" x14ac:dyDescent="0.2">
      <c r="J1598" s="161"/>
      <c r="K1598" s="160"/>
    </row>
    <row r="1599" spans="10:11" x14ac:dyDescent="0.2">
      <c r="J1599" s="161"/>
      <c r="K1599" s="160"/>
    </row>
    <row r="1600" spans="10:11" x14ac:dyDescent="0.2">
      <c r="J1600" s="161"/>
      <c r="K1600" s="160"/>
    </row>
    <row r="1601" spans="10:11" x14ac:dyDescent="0.2">
      <c r="J1601" s="161"/>
      <c r="K1601" s="160"/>
    </row>
    <row r="1602" spans="10:11" x14ac:dyDescent="0.2">
      <c r="J1602" s="161"/>
      <c r="K1602" s="160"/>
    </row>
    <row r="1603" spans="10:11" x14ac:dyDescent="0.2">
      <c r="J1603" s="161"/>
      <c r="K1603" s="160"/>
    </row>
    <row r="1604" spans="10:11" x14ac:dyDescent="0.2">
      <c r="J1604" s="161"/>
      <c r="K1604" s="160"/>
    </row>
    <row r="1605" spans="10:11" x14ac:dyDescent="0.2">
      <c r="J1605" s="161"/>
      <c r="K1605" s="160"/>
    </row>
    <row r="1606" spans="10:11" x14ac:dyDescent="0.2">
      <c r="J1606" s="161"/>
      <c r="K1606" s="160"/>
    </row>
    <row r="1607" spans="10:11" x14ac:dyDescent="0.2">
      <c r="J1607" s="161"/>
      <c r="K1607" s="160"/>
    </row>
    <row r="1608" spans="10:11" x14ac:dyDescent="0.2">
      <c r="J1608" s="161"/>
      <c r="K1608" s="160"/>
    </row>
    <row r="1609" spans="10:11" x14ac:dyDescent="0.2">
      <c r="J1609" s="161"/>
      <c r="K1609" s="160"/>
    </row>
    <row r="1610" spans="10:11" x14ac:dyDescent="0.2">
      <c r="J1610" s="161"/>
      <c r="K1610" s="160"/>
    </row>
    <row r="1611" spans="10:11" x14ac:dyDescent="0.2">
      <c r="J1611" s="161"/>
      <c r="K1611" s="160"/>
    </row>
    <row r="1612" spans="10:11" x14ac:dyDescent="0.2">
      <c r="J1612" s="161"/>
      <c r="K1612" s="160"/>
    </row>
    <row r="1613" spans="10:11" x14ac:dyDescent="0.2">
      <c r="J1613" s="161"/>
      <c r="K1613" s="160"/>
    </row>
    <row r="1614" spans="10:11" x14ac:dyDescent="0.2">
      <c r="J1614" s="161"/>
      <c r="K1614" s="160"/>
    </row>
    <row r="1615" spans="10:11" x14ac:dyDescent="0.2">
      <c r="J1615" s="161"/>
      <c r="K1615" s="160"/>
    </row>
    <row r="1616" spans="10:11" x14ac:dyDescent="0.2">
      <c r="J1616" s="161"/>
      <c r="K1616" s="160"/>
    </row>
    <row r="1617" spans="10:11" x14ac:dyDescent="0.2">
      <c r="J1617" s="161"/>
      <c r="K1617" s="160"/>
    </row>
    <row r="1618" spans="10:11" x14ac:dyDescent="0.2">
      <c r="J1618" s="161"/>
      <c r="K1618" s="160"/>
    </row>
    <row r="1619" spans="10:11" x14ac:dyDescent="0.2">
      <c r="J1619" s="161"/>
      <c r="K1619" s="160"/>
    </row>
    <row r="1620" spans="10:11" x14ac:dyDescent="0.2">
      <c r="J1620" s="161"/>
      <c r="K1620" s="160"/>
    </row>
    <row r="1621" spans="10:11" x14ac:dyDescent="0.2">
      <c r="J1621" s="161"/>
      <c r="K1621" s="160"/>
    </row>
    <row r="1622" spans="10:11" x14ac:dyDescent="0.2">
      <c r="J1622" s="161"/>
      <c r="K1622" s="160"/>
    </row>
    <row r="1623" spans="10:11" x14ac:dyDescent="0.2">
      <c r="J1623" s="161"/>
      <c r="K1623" s="160"/>
    </row>
    <row r="1624" spans="10:11" x14ac:dyDescent="0.2">
      <c r="J1624" s="161"/>
      <c r="K1624" s="160"/>
    </row>
    <row r="1625" spans="10:11" x14ac:dyDescent="0.2">
      <c r="J1625" s="161"/>
      <c r="K1625" s="160"/>
    </row>
    <row r="1626" spans="10:11" x14ac:dyDescent="0.2">
      <c r="J1626" s="161"/>
      <c r="K1626" s="160"/>
    </row>
    <row r="1627" spans="10:11" x14ac:dyDescent="0.2">
      <c r="J1627" s="161"/>
      <c r="K1627" s="160"/>
    </row>
    <row r="1628" spans="10:11" x14ac:dyDescent="0.2">
      <c r="J1628" s="161"/>
      <c r="K1628" s="160"/>
    </row>
    <row r="1629" spans="10:11" x14ac:dyDescent="0.2">
      <c r="J1629" s="161"/>
      <c r="K1629" s="160"/>
    </row>
    <row r="1630" spans="10:11" x14ac:dyDescent="0.2">
      <c r="J1630" s="161"/>
      <c r="K1630" s="160"/>
    </row>
    <row r="1631" spans="10:11" x14ac:dyDescent="0.2">
      <c r="J1631" s="161"/>
      <c r="K1631" s="160"/>
    </row>
    <row r="1632" spans="10:11" x14ac:dyDescent="0.2">
      <c r="J1632" s="161"/>
      <c r="K1632" s="160"/>
    </row>
    <row r="1633" spans="10:11" x14ac:dyDescent="0.2">
      <c r="J1633" s="161"/>
      <c r="K1633" s="160"/>
    </row>
    <row r="1634" spans="10:11" x14ac:dyDescent="0.2">
      <c r="J1634" s="161"/>
      <c r="K1634" s="160"/>
    </row>
    <row r="1635" spans="10:11" x14ac:dyDescent="0.2">
      <c r="J1635" s="161"/>
      <c r="K1635" s="160"/>
    </row>
    <row r="1636" spans="10:11" x14ac:dyDescent="0.2">
      <c r="J1636" s="161"/>
      <c r="K1636" s="160"/>
    </row>
    <row r="1637" spans="10:11" x14ac:dyDescent="0.2">
      <c r="J1637" s="161"/>
      <c r="K1637" s="160"/>
    </row>
    <row r="1638" spans="10:11" x14ac:dyDescent="0.2">
      <c r="J1638" s="161"/>
      <c r="K1638" s="160"/>
    </row>
    <row r="1639" spans="10:11" x14ac:dyDescent="0.2">
      <c r="J1639" s="161"/>
      <c r="K1639" s="160"/>
    </row>
    <row r="1640" spans="10:11" x14ac:dyDescent="0.2">
      <c r="J1640" s="161"/>
      <c r="K1640" s="160"/>
    </row>
    <row r="1641" spans="10:11" x14ac:dyDescent="0.2">
      <c r="J1641" s="161"/>
      <c r="K1641" s="160"/>
    </row>
    <row r="1642" spans="10:11" x14ac:dyDescent="0.2">
      <c r="J1642" s="161"/>
      <c r="K1642" s="160"/>
    </row>
    <row r="1643" spans="10:11" x14ac:dyDescent="0.2">
      <c r="J1643" s="161"/>
      <c r="K1643" s="160"/>
    </row>
    <row r="1644" spans="10:11" x14ac:dyDescent="0.2">
      <c r="J1644" s="161"/>
      <c r="K1644" s="160"/>
    </row>
    <row r="1645" spans="10:11" x14ac:dyDescent="0.2">
      <c r="J1645" s="161"/>
      <c r="K1645" s="160"/>
    </row>
    <row r="1646" spans="10:11" x14ac:dyDescent="0.2">
      <c r="J1646" s="161"/>
      <c r="K1646" s="160"/>
    </row>
    <row r="1647" spans="10:11" x14ac:dyDescent="0.2">
      <c r="J1647" s="161"/>
      <c r="K1647" s="160"/>
    </row>
    <row r="1648" spans="10:11" x14ac:dyDescent="0.2">
      <c r="J1648" s="161"/>
      <c r="K1648" s="160"/>
    </row>
    <row r="1649" spans="10:11" x14ac:dyDescent="0.2">
      <c r="J1649" s="161"/>
      <c r="K1649" s="160"/>
    </row>
    <row r="1650" spans="10:11" x14ac:dyDescent="0.2">
      <c r="J1650" s="161"/>
      <c r="K1650" s="160"/>
    </row>
    <row r="1651" spans="10:11" x14ac:dyDescent="0.2">
      <c r="J1651" s="161"/>
      <c r="K1651" s="160"/>
    </row>
    <row r="1652" spans="10:11" x14ac:dyDescent="0.2">
      <c r="J1652" s="161"/>
      <c r="K1652" s="160"/>
    </row>
    <row r="1653" spans="10:11" x14ac:dyDescent="0.2">
      <c r="J1653" s="161"/>
      <c r="K1653" s="160"/>
    </row>
    <row r="1654" spans="10:11" x14ac:dyDescent="0.2">
      <c r="J1654" s="161"/>
      <c r="K1654" s="160"/>
    </row>
    <row r="1655" spans="10:11" x14ac:dyDescent="0.2">
      <c r="J1655" s="161"/>
      <c r="K1655" s="160"/>
    </row>
    <row r="1656" spans="10:11" x14ac:dyDescent="0.2">
      <c r="J1656" s="161"/>
      <c r="K1656" s="160"/>
    </row>
    <row r="1657" spans="10:11" x14ac:dyDescent="0.2">
      <c r="J1657" s="161"/>
      <c r="K1657" s="160"/>
    </row>
    <row r="1658" spans="10:11" x14ac:dyDescent="0.2">
      <c r="J1658" s="161"/>
      <c r="K1658" s="160"/>
    </row>
    <row r="1659" spans="10:11" x14ac:dyDescent="0.2">
      <c r="J1659" s="161"/>
      <c r="K1659" s="160"/>
    </row>
    <row r="1660" spans="10:11" x14ac:dyDescent="0.2">
      <c r="J1660" s="161"/>
      <c r="K1660" s="160"/>
    </row>
    <row r="1661" spans="10:11" x14ac:dyDescent="0.2">
      <c r="J1661" s="161"/>
      <c r="K1661" s="160"/>
    </row>
    <row r="1662" spans="10:11" x14ac:dyDescent="0.2">
      <c r="J1662" s="161"/>
      <c r="K1662" s="160"/>
    </row>
    <row r="1663" spans="10:11" x14ac:dyDescent="0.2">
      <c r="J1663" s="161"/>
      <c r="K1663" s="160"/>
    </row>
    <row r="1664" spans="10:11" x14ac:dyDescent="0.2">
      <c r="J1664" s="161"/>
      <c r="K1664" s="160"/>
    </row>
    <row r="1665" spans="10:11" x14ac:dyDescent="0.2">
      <c r="J1665" s="161"/>
      <c r="K1665" s="160"/>
    </row>
    <row r="1666" spans="10:11" x14ac:dyDescent="0.2">
      <c r="J1666" s="161"/>
      <c r="K1666" s="160"/>
    </row>
    <row r="1667" spans="10:11" x14ac:dyDescent="0.2">
      <c r="J1667" s="161"/>
      <c r="K1667" s="160"/>
    </row>
    <row r="1668" spans="10:11" x14ac:dyDescent="0.2">
      <c r="J1668" s="161"/>
      <c r="K1668" s="160"/>
    </row>
    <row r="1669" spans="10:11" x14ac:dyDescent="0.2">
      <c r="J1669" s="161"/>
      <c r="K1669" s="160"/>
    </row>
    <row r="1670" spans="10:11" x14ac:dyDescent="0.2">
      <c r="J1670" s="161"/>
      <c r="K1670" s="160"/>
    </row>
    <row r="1671" spans="10:11" x14ac:dyDescent="0.2">
      <c r="J1671" s="161"/>
      <c r="K1671" s="160"/>
    </row>
    <row r="1672" spans="10:11" x14ac:dyDescent="0.2">
      <c r="J1672" s="161"/>
      <c r="K1672" s="160"/>
    </row>
    <row r="1673" spans="10:11" x14ac:dyDescent="0.2">
      <c r="J1673" s="161"/>
      <c r="K1673" s="160"/>
    </row>
    <row r="1674" spans="10:11" x14ac:dyDescent="0.2">
      <c r="J1674" s="161"/>
      <c r="K1674" s="160"/>
    </row>
    <row r="1675" spans="10:11" x14ac:dyDescent="0.2">
      <c r="J1675" s="161"/>
      <c r="K1675" s="160"/>
    </row>
    <row r="1676" spans="10:11" x14ac:dyDescent="0.2">
      <c r="J1676" s="161"/>
      <c r="K1676" s="160"/>
    </row>
    <row r="1677" spans="10:11" x14ac:dyDescent="0.2">
      <c r="J1677" s="161"/>
      <c r="K1677" s="160"/>
    </row>
    <row r="1678" spans="10:11" x14ac:dyDescent="0.2">
      <c r="J1678" s="161"/>
      <c r="K1678" s="160"/>
    </row>
    <row r="1679" spans="10:11" x14ac:dyDescent="0.2">
      <c r="J1679" s="161"/>
      <c r="K1679" s="160"/>
    </row>
    <row r="1680" spans="10:11" x14ac:dyDescent="0.2">
      <c r="J1680" s="161"/>
      <c r="K1680" s="160"/>
    </row>
    <row r="1681" spans="10:11" x14ac:dyDescent="0.2">
      <c r="J1681" s="161"/>
      <c r="K1681" s="160"/>
    </row>
    <row r="1682" spans="10:11" x14ac:dyDescent="0.2">
      <c r="J1682" s="161"/>
      <c r="K1682" s="160"/>
    </row>
    <row r="1683" spans="10:11" x14ac:dyDescent="0.2">
      <c r="J1683" s="161"/>
      <c r="K1683" s="160"/>
    </row>
    <row r="1684" spans="10:11" x14ac:dyDescent="0.2">
      <c r="J1684" s="161"/>
      <c r="K1684" s="160"/>
    </row>
    <row r="1685" spans="10:11" x14ac:dyDescent="0.2">
      <c r="J1685" s="161"/>
      <c r="K1685" s="160"/>
    </row>
    <row r="1686" spans="10:11" x14ac:dyDescent="0.2">
      <c r="J1686" s="161"/>
      <c r="K1686" s="160"/>
    </row>
    <row r="1687" spans="10:11" x14ac:dyDescent="0.2">
      <c r="J1687" s="161"/>
      <c r="K1687" s="160"/>
    </row>
    <row r="1688" spans="10:11" x14ac:dyDescent="0.2">
      <c r="J1688" s="161"/>
      <c r="K1688" s="160"/>
    </row>
    <row r="1689" spans="10:11" x14ac:dyDescent="0.2">
      <c r="J1689" s="161"/>
      <c r="K1689" s="160"/>
    </row>
    <row r="1690" spans="10:11" x14ac:dyDescent="0.2">
      <c r="J1690" s="161"/>
      <c r="K1690" s="160"/>
    </row>
    <row r="1691" spans="10:11" x14ac:dyDescent="0.2">
      <c r="J1691" s="161"/>
      <c r="K1691" s="160"/>
    </row>
    <row r="1692" spans="10:11" x14ac:dyDescent="0.2">
      <c r="J1692" s="161"/>
      <c r="K1692" s="160"/>
    </row>
    <row r="1693" spans="10:11" x14ac:dyDescent="0.2">
      <c r="J1693" s="161"/>
      <c r="K1693" s="160"/>
    </row>
    <row r="1694" spans="10:11" x14ac:dyDescent="0.2">
      <c r="J1694" s="161"/>
      <c r="K1694" s="160"/>
    </row>
    <row r="1695" spans="10:11" x14ac:dyDescent="0.2">
      <c r="J1695" s="161"/>
      <c r="K1695" s="160"/>
    </row>
    <row r="1696" spans="10:11" x14ac:dyDescent="0.2">
      <c r="J1696" s="161"/>
      <c r="K1696" s="160"/>
    </row>
    <row r="1697" spans="10:11" x14ac:dyDescent="0.2">
      <c r="J1697" s="161"/>
      <c r="K1697" s="160"/>
    </row>
    <row r="1698" spans="10:11" x14ac:dyDescent="0.2">
      <c r="J1698" s="161"/>
      <c r="K1698" s="160"/>
    </row>
    <row r="1699" spans="10:11" x14ac:dyDescent="0.2">
      <c r="J1699" s="161"/>
      <c r="K1699" s="160"/>
    </row>
    <row r="1700" spans="10:11" x14ac:dyDescent="0.2">
      <c r="J1700" s="161"/>
      <c r="K1700" s="160"/>
    </row>
    <row r="1701" spans="10:11" x14ac:dyDescent="0.2">
      <c r="J1701" s="161"/>
      <c r="K1701" s="160"/>
    </row>
    <row r="1702" spans="10:11" x14ac:dyDescent="0.2">
      <c r="J1702" s="161"/>
      <c r="K1702" s="160"/>
    </row>
    <row r="1703" spans="10:11" x14ac:dyDescent="0.2">
      <c r="J1703" s="161"/>
      <c r="K1703" s="160"/>
    </row>
    <row r="1704" spans="10:11" x14ac:dyDescent="0.2">
      <c r="J1704" s="161"/>
      <c r="K1704" s="160"/>
    </row>
    <row r="1705" spans="10:11" x14ac:dyDescent="0.2">
      <c r="J1705" s="161"/>
      <c r="K1705" s="160"/>
    </row>
    <row r="1706" spans="10:11" x14ac:dyDescent="0.2">
      <c r="J1706" s="161"/>
      <c r="K1706" s="160"/>
    </row>
    <row r="1707" spans="10:11" x14ac:dyDescent="0.2">
      <c r="J1707" s="161"/>
      <c r="K1707" s="160"/>
    </row>
    <row r="1708" spans="10:11" x14ac:dyDescent="0.2">
      <c r="J1708" s="161"/>
      <c r="K1708" s="160"/>
    </row>
    <row r="1709" spans="10:11" x14ac:dyDescent="0.2">
      <c r="J1709" s="161"/>
      <c r="K1709" s="160"/>
    </row>
    <row r="1710" spans="10:11" x14ac:dyDescent="0.2">
      <c r="J1710" s="161"/>
      <c r="K1710" s="160"/>
    </row>
    <row r="1711" spans="10:11" x14ac:dyDescent="0.2">
      <c r="J1711" s="161"/>
      <c r="K1711" s="160"/>
    </row>
    <row r="1712" spans="10:11" x14ac:dyDescent="0.2">
      <c r="J1712" s="161"/>
      <c r="K1712" s="160"/>
    </row>
    <row r="1713" spans="10:11" x14ac:dyDescent="0.2">
      <c r="J1713" s="161"/>
      <c r="K1713" s="160"/>
    </row>
    <row r="1714" spans="10:11" x14ac:dyDescent="0.2">
      <c r="J1714" s="161"/>
      <c r="K1714" s="160"/>
    </row>
    <row r="1715" spans="10:11" x14ac:dyDescent="0.2">
      <c r="J1715" s="161"/>
      <c r="K1715" s="160"/>
    </row>
    <row r="1716" spans="10:11" x14ac:dyDescent="0.2">
      <c r="J1716" s="161"/>
      <c r="K1716" s="160"/>
    </row>
    <row r="1717" spans="10:11" x14ac:dyDescent="0.2">
      <c r="J1717" s="161"/>
      <c r="K1717" s="160"/>
    </row>
    <row r="1718" spans="10:11" x14ac:dyDescent="0.2">
      <c r="J1718" s="161"/>
      <c r="K1718" s="160"/>
    </row>
    <row r="1719" spans="10:11" x14ac:dyDescent="0.2">
      <c r="J1719" s="161"/>
      <c r="K1719" s="160"/>
    </row>
    <row r="1720" spans="10:11" x14ac:dyDescent="0.2">
      <c r="J1720" s="161"/>
      <c r="K1720" s="160"/>
    </row>
    <row r="1721" spans="10:11" x14ac:dyDescent="0.2">
      <c r="J1721" s="161"/>
      <c r="K1721" s="160"/>
    </row>
    <row r="1722" spans="10:11" x14ac:dyDescent="0.2">
      <c r="J1722" s="161"/>
      <c r="K1722" s="160"/>
    </row>
    <row r="1723" spans="10:11" x14ac:dyDescent="0.2">
      <c r="J1723" s="161"/>
      <c r="K1723" s="160"/>
    </row>
    <row r="1724" spans="10:11" x14ac:dyDescent="0.2">
      <c r="J1724" s="161"/>
      <c r="K1724" s="160"/>
    </row>
    <row r="1725" spans="10:11" x14ac:dyDescent="0.2">
      <c r="J1725" s="161"/>
      <c r="K1725" s="160"/>
    </row>
    <row r="1726" spans="10:11" x14ac:dyDescent="0.2">
      <c r="J1726" s="161"/>
      <c r="K1726" s="160"/>
    </row>
    <row r="1727" spans="10:11" x14ac:dyDescent="0.2">
      <c r="J1727" s="161"/>
      <c r="K1727" s="160"/>
    </row>
    <row r="1728" spans="10:11" x14ac:dyDescent="0.2">
      <c r="J1728" s="161"/>
      <c r="K1728" s="160"/>
    </row>
    <row r="1729" spans="10:11" x14ac:dyDescent="0.2">
      <c r="J1729" s="161"/>
      <c r="K1729" s="160"/>
    </row>
    <row r="1730" spans="10:11" x14ac:dyDescent="0.2">
      <c r="J1730" s="161"/>
      <c r="K1730" s="160"/>
    </row>
    <row r="1731" spans="10:11" x14ac:dyDescent="0.2">
      <c r="J1731" s="161"/>
      <c r="K1731" s="160"/>
    </row>
    <row r="1732" spans="10:11" x14ac:dyDescent="0.2">
      <c r="J1732" s="161"/>
      <c r="K1732" s="160"/>
    </row>
    <row r="1733" spans="10:11" x14ac:dyDescent="0.2">
      <c r="J1733" s="161"/>
      <c r="K1733" s="160"/>
    </row>
    <row r="1734" spans="10:11" x14ac:dyDescent="0.2">
      <c r="J1734" s="161"/>
      <c r="K1734" s="160"/>
    </row>
    <row r="1735" spans="10:11" x14ac:dyDescent="0.2">
      <c r="J1735" s="161"/>
      <c r="K1735" s="160"/>
    </row>
    <row r="1736" spans="10:11" x14ac:dyDescent="0.2">
      <c r="J1736" s="161"/>
      <c r="K1736" s="160"/>
    </row>
    <row r="1737" spans="10:11" x14ac:dyDescent="0.2">
      <c r="J1737" s="161"/>
      <c r="K1737" s="160"/>
    </row>
    <row r="1738" spans="10:11" x14ac:dyDescent="0.2">
      <c r="J1738" s="161"/>
      <c r="K1738" s="160"/>
    </row>
    <row r="1739" spans="10:11" x14ac:dyDescent="0.2">
      <c r="J1739" s="161"/>
      <c r="K1739" s="160"/>
    </row>
    <row r="1740" spans="10:11" x14ac:dyDescent="0.2">
      <c r="J1740" s="161"/>
      <c r="K1740" s="160"/>
    </row>
    <row r="1741" spans="10:11" x14ac:dyDescent="0.2">
      <c r="J1741" s="161"/>
      <c r="K1741" s="160"/>
    </row>
    <row r="1742" spans="10:11" x14ac:dyDescent="0.2">
      <c r="J1742" s="161"/>
      <c r="K1742" s="160"/>
    </row>
    <row r="1743" spans="10:11" x14ac:dyDescent="0.2">
      <c r="J1743" s="161"/>
      <c r="K1743" s="160"/>
    </row>
    <row r="1744" spans="10:11" x14ac:dyDescent="0.2">
      <c r="J1744" s="161"/>
      <c r="K1744" s="160"/>
    </row>
    <row r="1745" spans="10:11" x14ac:dyDescent="0.2">
      <c r="J1745" s="161"/>
      <c r="K1745" s="160"/>
    </row>
    <row r="1746" spans="10:11" x14ac:dyDescent="0.2">
      <c r="J1746" s="161"/>
      <c r="K1746" s="160"/>
    </row>
    <row r="1747" spans="10:11" x14ac:dyDescent="0.2">
      <c r="J1747" s="161"/>
      <c r="K1747" s="160"/>
    </row>
    <row r="1748" spans="10:11" x14ac:dyDescent="0.2">
      <c r="J1748" s="161"/>
      <c r="K1748" s="160"/>
    </row>
    <row r="1749" spans="10:11" x14ac:dyDescent="0.2">
      <c r="J1749" s="161"/>
      <c r="K1749" s="160"/>
    </row>
    <row r="1750" spans="10:11" x14ac:dyDescent="0.2">
      <c r="J1750" s="161"/>
      <c r="K1750" s="160"/>
    </row>
    <row r="1751" spans="10:11" x14ac:dyDescent="0.2">
      <c r="J1751" s="161"/>
      <c r="K1751" s="160"/>
    </row>
    <row r="1752" spans="10:11" x14ac:dyDescent="0.2">
      <c r="J1752" s="161"/>
      <c r="K1752" s="160"/>
    </row>
    <row r="1753" spans="10:11" x14ac:dyDescent="0.2">
      <c r="J1753" s="161"/>
      <c r="K1753" s="160"/>
    </row>
    <row r="1754" spans="10:11" x14ac:dyDescent="0.2">
      <c r="J1754" s="161"/>
      <c r="K1754" s="160"/>
    </row>
    <row r="1755" spans="10:11" x14ac:dyDescent="0.2">
      <c r="J1755" s="161"/>
      <c r="K1755" s="160"/>
    </row>
    <row r="1756" spans="10:11" x14ac:dyDescent="0.2">
      <c r="J1756" s="161"/>
      <c r="K1756" s="160"/>
    </row>
    <row r="1757" spans="10:11" x14ac:dyDescent="0.2">
      <c r="J1757" s="161"/>
      <c r="K1757" s="160"/>
    </row>
    <row r="1758" spans="10:11" x14ac:dyDescent="0.2">
      <c r="J1758" s="161"/>
      <c r="K1758" s="160"/>
    </row>
    <row r="1759" spans="10:11" x14ac:dyDescent="0.2">
      <c r="J1759" s="161"/>
      <c r="K1759" s="160"/>
    </row>
    <row r="1760" spans="10:11" x14ac:dyDescent="0.2">
      <c r="J1760" s="161"/>
      <c r="K1760" s="160"/>
    </row>
    <row r="1761" spans="10:11" x14ac:dyDescent="0.2">
      <c r="J1761" s="161"/>
      <c r="K1761" s="160"/>
    </row>
    <row r="1762" spans="10:11" x14ac:dyDescent="0.2">
      <c r="J1762" s="161"/>
      <c r="K1762" s="160"/>
    </row>
    <row r="1763" spans="10:11" x14ac:dyDescent="0.2">
      <c r="J1763" s="161"/>
      <c r="K1763" s="160"/>
    </row>
    <row r="1764" spans="10:11" x14ac:dyDescent="0.2">
      <c r="J1764" s="161"/>
      <c r="K1764" s="160"/>
    </row>
    <row r="1765" spans="10:11" x14ac:dyDescent="0.2">
      <c r="J1765" s="161"/>
      <c r="K1765" s="160"/>
    </row>
    <row r="1766" spans="10:11" x14ac:dyDescent="0.2">
      <c r="J1766" s="161"/>
      <c r="K1766" s="160"/>
    </row>
    <row r="1767" spans="10:11" x14ac:dyDescent="0.2">
      <c r="J1767" s="161"/>
      <c r="K1767" s="160"/>
    </row>
    <row r="1768" spans="10:11" x14ac:dyDescent="0.2">
      <c r="J1768" s="161"/>
      <c r="K1768" s="160"/>
    </row>
    <row r="1769" spans="10:11" x14ac:dyDescent="0.2">
      <c r="J1769" s="161"/>
      <c r="K1769" s="160"/>
    </row>
    <row r="1770" spans="10:11" x14ac:dyDescent="0.2">
      <c r="J1770" s="161"/>
      <c r="K1770" s="160"/>
    </row>
    <row r="1771" spans="10:11" x14ac:dyDescent="0.2">
      <c r="J1771" s="161"/>
      <c r="K1771" s="160"/>
    </row>
    <row r="1772" spans="10:11" x14ac:dyDescent="0.2">
      <c r="J1772" s="161"/>
      <c r="K1772" s="160"/>
    </row>
    <row r="1773" spans="10:11" x14ac:dyDescent="0.2">
      <c r="J1773" s="161"/>
      <c r="K1773" s="160"/>
    </row>
    <row r="1774" spans="10:11" x14ac:dyDescent="0.2">
      <c r="J1774" s="161"/>
      <c r="K1774" s="160"/>
    </row>
    <row r="1775" spans="10:11" x14ac:dyDescent="0.2">
      <c r="J1775" s="161"/>
      <c r="K1775" s="160"/>
    </row>
    <row r="1776" spans="10:11" x14ac:dyDescent="0.2">
      <c r="J1776" s="161"/>
      <c r="K1776" s="160"/>
    </row>
    <row r="1777" spans="10:11" x14ac:dyDescent="0.2">
      <c r="J1777" s="161"/>
      <c r="K1777" s="160"/>
    </row>
    <row r="1778" spans="10:11" x14ac:dyDescent="0.2">
      <c r="J1778" s="161"/>
      <c r="K1778" s="160"/>
    </row>
    <row r="1779" spans="10:11" x14ac:dyDescent="0.2">
      <c r="J1779" s="161"/>
      <c r="K1779" s="160"/>
    </row>
    <row r="1780" spans="10:11" x14ac:dyDescent="0.2">
      <c r="J1780" s="161"/>
      <c r="K1780" s="160"/>
    </row>
    <row r="1781" spans="10:11" x14ac:dyDescent="0.2">
      <c r="J1781" s="161"/>
      <c r="K1781" s="160"/>
    </row>
    <row r="1782" spans="10:11" x14ac:dyDescent="0.2">
      <c r="J1782" s="161"/>
      <c r="K1782" s="160"/>
    </row>
    <row r="1783" spans="10:11" x14ac:dyDescent="0.2">
      <c r="J1783" s="161"/>
      <c r="K1783" s="160"/>
    </row>
    <row r="1784" spans="10:11" x14ac:dyDescent="0.2">
      <c r="J1784" s="161"/>
      <c r="K1784" s="160"/>
    </row>
    <row r="1785" spans="10:11" x14ac:dyDescent="0.2">
      <c r="J1785" s="161"/>
      <c r="K1785" s="160"/>
    </row>
    <row r="1786" spans="10:11" x14ac:dyDescent="0.2">
      <c r="J1786" s="161"/>
      <c r="K1786" s="160"/>
    </row>
    <row r="1787" spans="10:11" x14ac:dyDescent="0.2">
      <c r="J1787" s="161"/>
      <c r="K1787" s="160"/>
    </row>
    <row r="1788" spans="10:11" x14ac:dyDescent="0.2">
      <c r="J1788" s="161"/>
      <c r="K1788" s="160"/>
    </row>
    <row r="1789" spans="10:11" x14ac:dyDescent="0.2">
      <c r="J1789" s="161"/>
      <c r="K1789" s="160"/>
    </row>
    <row r="1790" spans="10:11" x14ac:dyDescent="0.2">
      <c r="J1790" s="161"/>
      <c r="K1790" s="160"/>
    </row>
    <row r="1791" spans="10:11" x14ac:dyDescent="0.2">
      <c r="J1791" s="161"/>
      <c r="K1791" s="160"/>
    </row>
    <row r="1792" spans="10:11" x14ac:dyDescent="0.2">
      <c r="J1792" s="161"/>
      <c r="K1792" s="160"/>
    </row>
    <row r="1793" spans="10:11" x14ac:dyDescent="0.2">
      <c r="J1793" s="161"/>
      <c r="K1793" s="160"/>
    </row>
    <row r="1794" spans="10:11" x14ac:dyDescent="0.2">
      <c r="J1794" s="161"/>
      <c r="K1794" s="160"/>
    </row>
    <row r="1795" spans="10:11" x14ac:dyDescent="0.2">
      <c r="J1795" s="161"/>
      <c r="K1795" s="160"/>
    </row>
    <row r="1796" spans="10:11" x14ac:dyDescent="0.2">
      <c r="J1796" s="161"/>
      <c r="K1796" s="160"/>
    </row>
    <row r="1797" spans="10:11" x14ac:dyDescent="0.2">
      <c r="J1797" s="161"/>
      <c r="K1797" s="160"/>
    </row>
    <row r="1798" spans="10:11" x14ac:dyDescent="0.2">
      <c r="J1798" s="161"/>
      <c r="K1798" s="160"/>
    </row>
    <row r="1799" spans="10:11" x14ac:dyDescent="0.2">
      <c r="J1799" s="161"/>
      <c r="K1799" s="160"/>
    </row>
    <row r="1800" spans="10:11" x14ac:dyDescent="0.2">
      <c r="J1800" s="161"/>
      <c r="K1800" s="160"/>
    </row>
    <row r="1801" spans="10:11" x14ac:dyDescent="0.2">
      <c r="J1801" s="161"/>
      <c r="K1801" s="160"/>
    </row>
    <row r="1802" spans="10:11" x14ac:dyDescent="0.2">
      <c r="J1802" s="161"/>
      <c r="K1802" s="160"/>
    </row>
    <row r="1803" spans="10:11" x14ac:dyDescent="0.2">
      <c r="J1803" s="161"/>
      <c r="K1803" s="160"/>
    </row>
    <row r="1804" spans="10:11" x14ac:dyDescent="0.2">
      <c r="J1804" s="161"/>
      <c r="K1804" s="160"/>
    </row>
    <row r="1805" spans="10:11" x14ac:dyDescent="0.2">
      <c r="J1805" s="161"/>
      <c r="K1805" s="160"/>
    </row>
    <row r="1806" spans="10:11" x14ac:dyDescent="0.2">
      <c r="J1806" s="161"/>
      <c r="K1806" s="160"/>
    </row>
    <row r="1807" spans="10:11" x14ac:dyDescent="0.2">
      <c r="J1807" s="161"/>
      <c r="K1807" s="160"/>
    </row>
    <row r="1808" spans="10:11" x14ac:dyDescent="0.2">
      <c r="J1808" s="161"/>
      <c r="K1808" s="160"/>
    </row>
    <row r="1809" spans="10:11" x14ac:dyDescent="0.2">
      <c r="J1809" s="161"/>
      <c r="K1809" s="160"/>
    </row>
    <row r="1810" spans="10:11" x14ac:dyDescent="0.2">
      <c r="J1810" s="161"/>
      <c r="K1810" s="160"/>
    </row>
    <row r="1811" spans="10:11" x14ac:dyDescent="0.2">
      <c r="J1811" s="161"/>
      <c r="K1811" s="160"/>
    </row>
    <row r="1812" spans="10:11" x14ac:dyDescent="0.2">
      <c r="J1812" s="161"/>
      <c r="K1812" s="160"/>
    </row>
    <row r="1813" spans="10:11" x14ac:dyDescent="0.2">
      <c r="J1813" s="161"/>
      <c r="K1813" s="160"/>
    </row>
    <row r="1814" spans="10:11" x14ac:dyDescent="0.2">
      <c r="J1814" s="161"/>
      <c r="K1814" s="160"/>
    </row>
    <row r="1815" spans="10:11" x14ac:dyDescent="0.2">
      <c r="J1815" s="161"/>
      <c r="K1815" s="160"/>
    </row>
    <row r="1816" spans="10:11" x14ac:dyDescent="0.2">
      <c r="J1816" s="161"/>
      <c r="K1816" s="160"/>
    </row>
    <row r="1817" spans="10:11" x14ac:dyDescent="0.2">
      <c r="J1817" s="161"/>
      <c r="K1817" s="160"/>
    </row>
    <row r="1818" spans="10:11" x14ac:dyDescent="0.2">
      <c r="J1818" s="161"/>
      <c r="K1818" s="160"/>
    </row>
    <row r="1819" spans="10:11" x14ac:dyDescent="0.2">
      <c r="J1819" s="161"/>
      <c r="K1819" s="160"/>
    </row>
    <row r="1820" spans="10:11" x14ac:dyDescent="0.2">
      <c r="J1820" s="161"/>
      <c r="K1820" s="160"/>
    </row>
    <row r="1821" spans="10:11" x14ac:dyDescent="0.2">
      <c r="J1821" s="161"/>
      <c r="K1821" s="160"/>
    </row>
    <row r="1822" spans="10:11" x14ac:dyDescent="0.2">
      <c r="J1822" s="161"/>
      <c r="K1822" s="160"/>
    </row>
    <row r="1823" spans="10:11" x14ac:dyDescent="0.2">
      <c r="J1823" s="161"/>
      <c r="K1823" s="160"/>
    </row>
    <row r="1824" spans="10:11" x14ac:dyDescent="0.2">
      <c r="J1824" s="161"/>
      <c r="K1824" s="160"/>
    </row>
    <row r="1825" spans="10:11" x14ac:dyDescent="0.2">
      <c r="J1825" s="161"/>
      <c r="K1825" s="160"/>
    </row>
    <row r="1826" spans="10:11" x14ac:dyDescent="0.2">
      <c r="J1826" s="161"/>
      <c r="K1826" s="160"/>
    </row>
    <row r="1827" spans="10:11" x14ac:dyDescent="0.2">
      <c r="J1827" s="161"/>
      <c r="K1827" s="160"/>
    </row>
    <row r="1828" spans="10:11" x14ac:dyDescent="0.2">
      <c r="J1828" s="161"/>
      <c r="K1828" s="160"/>
    </row>
    <row r="1829" spans="10:11" x14ac:dyDescent="0.2">
      <c r="J1829" s="161"/>
      <c r="K1829" s="160"/>
    </row>
    <row r="1830" spans="10:11" x14ac:dyDescent="0.2">
      <c r="J1830" s="161"/>
      <c r="K1830" s="160"/>
    </row>
    <row r="1831" spans="10:11" x14ac:dyDescent="0.2">
      <c r="J1831" s="161"/>
      <c r="K1831" s="160"/>
    </row>
    <row r="1832" spans="10:11" x14ac:dyDescent="0.2">
      <c r="J1832" s="161"/>
      <c r="K1832" s="160"/>
    </row>
    <row r="1833" spans="10:11" x14ac:dyDescent="0.2">
      <c r="J1833" s="161"/>
      <c r="K1833" s="160"/>
    </row>
    <row r="1834" spans="10:11" x14ac:dyDescent="0.2">
      <c r="J1834" s="161"/>
      <c r="K1834" s="160"/>
    </row>
    <row r="1835" spans="10:11" x14ac:dyDescent="0.2">
      <c r="J1835" s="161"/>
      <c r="K1835" s="160"/>
    </row>
    <row r="1836" spans="10:11" x14ac:dyDescent="0.2">
      <c r="J1836" s="161"/>
      <c r="K1836" s="160"/>
    </row>
    <row r="1837" spans="10:11" x14ac:dyDescent="0.2">
      <c r="J1837" s="161"/>
      <c r="K1837" s="160"/>
    </row>
    <row r="1838" spans="10:11" x14ac:dyDescent="0.2">
      <c r="J1838" s="161"/>
      <c r="K1838" s="160"/>
    </row>
    <row r="1839" spans="10:11" x14ac:dyDescent="0.2">
      <c r="J1839" s="161"/>
      <c r="K1839" s="160"/>
    </row>
    <row r="1840" spans="10:11" x14ac:dyDescent="0.2">
      <c r="J1840" s="161"/>
      <c r="K1840" s="160"/>
    </row>
    <row r="1841" spans="10:11" x14ac:dyDescent="0.2">
      <c r="J1841" s="161"/>
      <c r="K1841" s="160"/>
    </row>
    <row r="1842" spans="10:11" x14ac:dyDescent="0.2">
      <c r="J1842" s="161"/>
      <c r="K1842" s="160"/>
    </row>
    <row r="1843" spans="10:11" x14ac:dyDescent="0.2">
      <c r="J1843" s="161"/>
      <c r="K1843" s="160"/>
    </row>
    <row r="1844" spans="10:11" x14ac:dyDescent="0.2">
      <c r="J1844" s="161"/>
      <c r="K1844" s="160"/>
    </row>
    <row r="1845" spans="10:11" x14ac:dyDescent="0.2">
      <c r="J1845" s="161"/>
      <c r="K1845" s="160"/>
    </row>
    <row r="1846" spans="10:11" x14ac:dyDescent="0.2">
      <c r="J1846" s="161"/>
      <c r="K1846" s="160"/>
    </row>
    <row r="1847" spans="10:11" x14ac:dyDescent="0.2">
      <c r="J1847" s="161"/>
      <c r="K1847" s="160"/>
    </row>
    <row r="1848" spans="10:11" x14ac:dyDescent="0.2">
      <c r="J1848" s="161"/>
      <c r="K1848" s="160"/>
    </row>
    <row r="1849" spans="10:11" x14ac:dyDescent="0.2">
      <c r="J1849" s="161"/>
      <c r="K1849" s="160"/>
    </row>
    <row r="1850" spans="10:11" x14ac:dyDescent="0.2">
      <c r="J1850" s="161"/>
      <c r="K1850" s="160"/>
    </row>
    <row r="1851" spans="10:11" x14ac:dyDescent="0.2">
      <c r="J1851" s="161"/>
      <c r="K1851" s="160"/>
    </row>
    <row r="1852" spans="10:11" x14ac:dyDescent="0.2">
      <c r="J1852" s="161"/>
      <c r="K1852" s="160"/>
    </row>
    <row r="1853" spans="10:11" x14ac:dyDescent="0.2">
      <c r="J1853" s="161"/>
      <c r="K1853" s="160"/>
    </row>
    <row r="1854" spans="10:11" x14ac:dyDescent="0.2">
      <c r="J1854" s="161"/>
      <c r="K1854" s="160"/>
    </row>
    <row r="1855" spans="10:11" x14ac:dyDescent="0.2">
      <c r="J1855" s="161"/>
      <c r="K1855" s="160"/>
    </row>
    <row r="1856" spans="10:11" x14ac:dyDescent="0.2">
      <c r="J1856" s="161"/>
      <c r="K1856" s="160"/>
    </row>
    <row r="1857" spans="10:11" x14ac:dyDescent="0.2">
      <c r="J1857" s="161"/>
      <c r="K1857" s="160"/>
    </row>
    <row r="1858" spans="10:11" x14ac:dyDescent="0.2">
      <c r="J1858" s="161"/>
      <c r="K1858" s="160"/>
    </row>
    <row r="1859" spans="10:11" x14ac:dyDescent="0.2">
      <c r="J1859" s="161"/>
      <c r="K1859" s="160"/>
    </row>
    <row r="1860" spans="10:11" x14ac:dyDescent="0.2">
      <c r="J1860" s="161"/>
      <c r="K1860" s="160"/>
    </row>
    <row r="1861" spans="10:11" x14ac:dyDescent="0.2">
      <c r="J1861" s="161"/>
      <c r="K1861" s="160"/>
    </row>
    <row r="1862" spans="10:11" x14ac:dyDescent="0.2">
      <c r="J1862" s="161"/>
      <c r="K1862" s="160"/>
    </row>
    <row r="1863" spans="10:11" x14ac:dyDescent="0.2">
      <c r="J1863" s="161"/>
      <c r="K1863" s="160"/>
    </row>
    <row r="1864" spans="10:11" x14ac:dyDescent="0.2">
      <c r="J1864" s="161"/>
      <c r="K1864" s="160"/>
    </row>
    <row r="1865" spans="10:11" x14ac:dyDescent="0.2">
      <c r="J1865" s="161"/>
      <c r="K1865" s="160"/>
    </row>
    <row r="1866" spans="10:11" x14ac:dyDescent="0.2">
      <c r="J1866" s="161"/>
      <c r="K1866" s="160"/>
    </row>
    <row r="1867" spans="10:11" x14ac:dyDescent="0.2">
      <c r="J1867" s="161"/>
      <c r="K1867" s="160"/>
    </row>
    <row r="1868" spans="10:11" x14ac:dyDescent="0.2">
      <c r="J1868" s="161"/>
      <c r="K1868" s="160"/>
    </row>
    <row r="1869" spans="10:11" x14ac:dyDescent="0.2">
      <c r="J1869" s="161"/>
      <c r="K1869" s="160"/>
    </row>
    <row r="1870" spans="10:11" x14ac:dyDescent="0.2">
      <c r="J1870" s="161"/>
      <c r="K1870" s="160"/>
    </row>
    <row r="1871" spans="10:11" x14ac:dyDescent="0.2">
      <c r="J1871" s="161"/>
      <c r="K1871" s="160"/>
    </row>
    <row r="1872" spans="10:11" x14ac:dyDescent="0.2">
      <c r="J1872" s="161"/>
      <c r="K1872" s="160"/>
    </row>
    <row r="1873" spans="10:11" x14ac:dyDescent="0.2">
      <c r="J1873" s="161"/>
      <c r="K1873" s="160"/>
    </row>
    <row r="1874" spans="10:11" x14ac:dyDescent="0.2">
      <c r="J1874" s="161"/>
      <c r="K1874" s="160"/>
    </row>
    <row r="1875" spans="10:11" x14ac:dyDescent="0.2">
      <c r="J1875" s="161"/>
      <c r="K1875" s="160"/>
    </row>
    <row r="1876" spans="10:11" x14ac:dyDescent="0.2">
      <c r="J1876" s="161"/>
      <c r="K1876" s="160"/>
    </row>
    <row r="1877" spans="10:11" x14ac:dyDescent="0.2">
      <c r="J1877" s="161"/>
      <c r="K1877" s="160"/>
    </row>
    <row r="1878" spans="10:11" x14ac:dyDescent="0.2">
      <c r="J1878" s="161"/>
      <c r="K1878" s="160"/>
    </row>
    <row r="1879" spans="10:11" x14ac:dyDescent="0.2">
      <c r="J1879" s="161"/>
      <c r="K1879" s="160"/>
    </row>
    <row r="1880" spans="10:11" x14ac:dyDescent="0.2">
      <c r="J1880" s="161"/>
      <c r="K1880" s="160"/>
    </row>
    <row r="1881" spans="10:11" x14ac:dyDescent="0.2">
      <c r="J1881" s="161"/>
      <c r="K1881" s="160"/>
    </row>
    <row r="1882" spans="10:11" x14ac:dyDescent="0.2">
      <c r="J1882" s="161"/>
      <c r="K1882" s="160"/>
    </row>
    <row r="1883" spans="10:11" x14ac:dyDescent="0.2">
      <c r="J1883" s="161"/>
      <c r="K1883" s="160"/>
    </row>
    <row r="1884" spans="10:11" x14ac:dyDescent="0.2">
      <c r="J1884" s="161"/>
      <c r="K1884" s="160"/>
    </row>
    <row r="1885" spans="10:11" x14ac:dyDescent="0.2">
      <c r="J1885" s="161"/>
      <c r="K1885" s="160"/>
    </row>
    <row r="1886" spans="10:11" x14ac:dyDescent="0.2">
      <c r="J1886" s="161"/>
      <c r="K1886" s="160"/>
    </row>
    <row r="1887" spans="10:11" x14ac:dyDescent="0.2">
      <c r="J1887" s="161"/>
      <c r="K1887" s="160"/>
    </row>
    <row r="1888" spans="10:11" x14ac:dyDescent="0.2">
      <c r="J1888" s="161"/>
      <c r="K1888" s="160"/>
    </row>
    <row r="1889" spans="10:11" x14ac:dyDescent="0.2">
      <c r="J1889" s="161"/>
      <c r="K1889" s="160"/>
    </row>
    <row r="1890" spans="10:11" x14ac:dyDescent="0.2">
      <c r="J1890" s="161"/>
      <c r="K1890" s="160"/>
    </row>
    <row r="1891" spans="10:11" x14ac:dyDescent="0.2">
      <c r="J1891" s="161"/>
      <c r="K1891" s="160"/>
    </row>
    <row r="1892" spans="10:11" x14ac:dyDescent="0.2">
      <c r="J1892" s="161"/>
      <c r="K1892" s="160"/>
    </row>
    <row r="1893" spans="10:11" x14ac:dyDescent="0.2">
      <c r="J1893" s="161"/>
      <c r="K1893" s="160"/>
    </row>
    <row r="1894" spans="10:11" x14ac:dyDescent="0.2">
      <c r="J1894" s="161"/>
      <c r="K1894" s="160"/>
    </row>
    <row r="1895" spans="10:11" x14ac:dyDescent="0.2">
      <c r="J1895" s="161"/>
      <c r="K1895" s="160"/>
    </row>
    <row r="1896" spans="10:11" x14ac:dyDescent="0.2">
      <c r="J1896" s="161"/>
      <c r="K1896" s="160"/>
    </row>
    <row r="1897" spans="10:11" x14ac:dyDescent="0.2">
      <c r="J1897" s="161"/>
      <c r="K1897" s="160"/>
    </row>
    <row r="1898" spans="10:11" x14ac:dyDescent="0.2">
      <c r="J1898" s="161"/>
      <c r="K1898" s="160"/>
    </row>
    <row r="1899" spans="10:11" x14ac:dyDescent="0.2">
      <c r="J1899" s="161"/>
      <c r="K1899" s="160"/>
    </row>
    <row r="1900" spans="10:11" x14ac:dyDescent="0.2">
      <c r="J1900" s="161"/>
      <c r="K1900" s="160"/>
    </row>
    <row r="1901" spans="10:11" x14ac:dyDescent="0.2">
      <c r="J1901" s="161"/>
      <c r="K1901" s="160"/>
    </row>
    <row r="1902" spans="10:11" x14ac:dyDescent="0.2">
      <c r="J1902" s="161"/>
      <c r="K1902" s="160"/>
    </row>
    <row r="1903" spans="10:11" x14ac:dyDescent="0.2">
      <c r="J1903" s="161"/>
      <c r="K1903" s="160"/>
    </row>
    <row r="1904" spans="10:11" x14ac:dyDescent="0.2">
      <c r="J1904" s="161"/>
      <c r="K1904" s="160"/>
    </row>
    <row r="1905" spans="10:11" x14ac:dyDescent="0.2">
      <c r="J1905" s="161"/>
      <c r="K1905" s="160"/>
    </row>
    <row r="1906" spans="10:11" x14ac:dyDescent="0.2">
      <c r="J1906" s="161"/>
      <c r="K1906" s="160"/>
    </row>
    <row r="1907" spans="10:11" x14ac:dyDescent="0.2">
      <c r="J1907" s="161"/>
      <c r="K1907" s="160"/>
    </row>
    <row r="1908" spans="10:11" x14ac:dyDescent="0.2">
      <c r="J1908" s="161"/>
      <c r="K1908" s="160"/>
    </row>
    <row r="1909" spans="10:11" x14ac:dyDescent="0.2">
      <c r="J1909" s="161"/>
      <c r="K1909" s="160"/>
    </row>
    <row r="1910" spans="10:11" x14ac:dyDescent="0.2">
      <c r="J1910" s="161"/>
      <c r="K1910" s="160"/>
    </row>
    <row r="1911" spans="10:11" x14ac:dyDescent="0.2">
      <c r="J1911" s="161"/>
      <c r="K1911" s="160"/>
    </row>
    <row r="1912" spans="10:11" x14ac:dyDescent="0.2">
      <c r="J1912" s="161"/>
      <c r="K1912" s="160"/>
    </row>
    <row r="1913" spans="10:11" x14ac:dyDescent="0.2">
      <c r="J1913" s="161"/>
      <c r="K1913" s="160"/>
    </row>
    <row r="1914" spans="10:11" x14ac:dyDescent="0.2">
      <c r="J1914" s="161"/>
      <c r="K1914" s="160"/>
    </row>
    <row r="1915" spans="10:11" x14ac:dyDescent="0.2">
      <c r="J1915" s="161"/>
      <c r="K1915" s="160"/>
    </row>
    <row r="1916" spans="10:11" x14ac:dyDescent="0.2">
      <c r="J1916" s="161"/>
      <c r="K1916" s="160"/>
    </row>
    <row r="1917" spans="10:11" x14ac:dyDescent="0.2">
      <c r="J1917" s="161"/>
      <c r="K1917" s="160"/>
    </row>
    <row r="1918" spans="10:11" x14ac:dyDescent="0.2">
      <c r="J1918" s="161"/>
      <c r="K1918" s="160"/>
    </row>
    <row r="1919" spans="10:11" x14ac:dyDescent="0.2">
      <c r="J1919" s="161"/>
      <c r="K1919" s="160"/>
    </row>
    <row r="1920" spans="10:11" x14ac:dyDescent="0.2">
      <c r="J1920" s="161"/>
      <c r="K1920" s="160"/>
    </row>
    <row r="1921" spans="10:11" x14ac:dyDescent="0.2">
      <c r="J1921" s="161"/>
      <c r="K1921" s="160"/>
    </row>
    <row r="1922" spans="10:11" x14ac:dyDescent="0.2">
      <c r="J1922" s="161"/>
      <c r="K1922" s="160"/>
    </row>
    <row r="1923" spans="10:11" x14ac:dyDescent="0.2">
      <c r="J1923" s="161"/>
      <c r="K1923" s="160"/>
    </row>
    <row r="1924" spans="10:11" x14ac:dyDescent="0.2">
      <c r="J1924" s="161"/>
      <c r="K1924" s="160"/>
    </row>
    <row r="1925" spans="10:11" x14ac:dyDescent="0.2">
      <c r="J1925" s="161"/>
      <c r="K1925" s="160"/>
    </row>
    <row r="1926" spans="10:11" x14ac:dyDescent="0.2">
      <c r="J1926" s="161"/>
      <c r="K1926" s="160"/>
    </row>
    <row r="1927" spans="10:11" x14ac:dyDescent="0.2">
      <c r="J1927" s="161"/>
      <c r="K1927" s="160"/>
    </row>
    <row r="1928" spans="10:11" x14ac:dyDescent="0.2">
      <c r="J1928" s="161"/>
      <c r="K1928" s="160"/>
    </row>
    <row r="1929" spans="10:11" x14ac:dyDescent="0.2">
      <c r="J1929" s="161"/>
      <c r="K1929" s="160"/>
    </row>
    <row r="1930" spans="10:11" x14ac:dyDescent="0.2">
      <c r="J1930" s="161"/>
      <c r="K1930" s="160"/>
    </row>
    <row r="1931" spans="10:11" x14ac:dyDescent="0.2">
      <c r="J1931" s="161"/>
      <c r="K1931" s="160"/>
    </row>
    <row r="1932" spans="10:11" x14ac:dyDescent="0.2">
      <c r="J1932" s="161"/>
      <c r="K1932" s="160"/>
    </row>
    <row r="1933" spans="10:11" x14ac:dyDescent="0.2">
      <c r="J1933" s="161"/>
      <c r="K1933" s="160"/>
    </row>
    <row r="1934" spans="10:11" x14ac:dyDescent="0.2">
      <c r="J1934" s="161"/>
      <c r="K1934" s="160"/>
    </row>
    <row r="1935" spans="10:11" x14ac:dyDescent="0.2">
      <c r="J1935" s="161"/>
      <c r="K1935" s="160"/>
    </row>
    <row r="1936" spans="10:11" x14ac:dyDescent="0.2">
      <c r="J1936" s="161"/>
      <c r="K1936" s="160"/>
    </row>
    <row r="1937" spans="10:11" x14ac:dyDescent="0.2">
      <c r="J1937" s="161"/>
      <c r="K1937" s="160"/>
    </row>
    <row r="1938" spans="10:11" x14ac:dyDescent="0.2">
      <c r="J1938" s="161"/>
      <c r="K1938" s="160"/>
    </row>
    <row r="1939" spans="10:11" x14ac:dyDescent="0.2">
      <c r="J1939" s="161"/>
      <c r="K1939" s="160"/>
    </row>
    <row r="1940" spans="10:11" x14ac:dyDescent="0.2">
      <c r="J1940" s="161"/>
      <c r="K1940" s="160"/>
    </row>
    <row r="1941" spans="10:11" x14ac:dyDescent="0.2">
      <c r="J1941" s="161"/>
      <c r="K1941" s="160"/>
    </row>
    <row r="1942" spans="10:11" x14ac:dyDescent="0.2">
      <c r="J1942" s="161"/>
      <c r="K1942" s="160"/>
    </row>
    <row r="1943" spans="10:11" x14ac:dyDescent="0.2">
      <c r="J1943" s="161"/>
      <c r="K1943" s="160"/>
    </row>
    <row r="1944" spans="10:11" x14ac:dyDescent="0.2">
      <c r="J1944" s="161"/>
      <c r="K1944" s="160"/>
    </row>
    <row r="1945" spans="10:11" x14ac:dyDescent="0.2">
      <c r="J1945" s="161"/>
      <c r="K1945" s="160"/>
    </row>
    <row r="1946" spans="10:11" x14ac:dyDescent="0.2">
      <c r="J1946" s="161"/>
      <c r="K1946" s="160"/>
    </row>
    <row r="1947" spans="10:11" x14ac:dyDescent="0.2">
      <c r="J1947" s="161"/>
      <c r="K1947" s="160"/>
    </row>
    <row r="1948" spans="10:11" x14ac:dyDescent="0.2">
      <c r="J1948" s="161"/>
      <c r="K1948" s="160"/>
    </row>
    <row r="1949" spans="10:11" x14ac:dyDescent="0.2">
      <c r="J1949" s="161"/>
      <c r="K1949" s="160"/>
    </row>
    <row r="1950" spans="10:11" x14ac:dyDescent="0.2">
      <c r="J1950" s="161"/>
      <c r="K1950" s="160"/>
    </row>
    <row r="1951" spans="10:11" x14ac:dyDescent="0.2">
      <c r="J1951" s="161"/>
      <c r="K1951" s="160"/>
    </row>
    <row r="1952" spans="10:11" x14ac:dyDescent="0.2">
      <c r="J1952" s="161"/>
      <c r="K1952" s="160"/>
    </row>
    <row r="1953" spans="10:11" x14ac:dyDescent="0.2">
      <c r="J1953" s="161"/>
      <c r="K1953" s="160"/>
    </row>
    <row r="1954" spans="10:11" x14ac:dyDescent="0.2">
      <c r="J1954" s="161"/>
      <c r="K1954" s="160"/>
    </row>
    <row r="1955" spans="10:11" x14ac:dyDescent="0.2">
      <c r="J1955" s="161"/>
      <c r="K1955" s="160"/>
    </row>
    <row r="1956" spans="10:11" x14ac:dyDescent="0.2">
      <c r="J1956" s="161"/>
      <c r="K1956" s="160"/>
    </row>
    <row r="1957" spans="10:11" x14ac:dyDescent="0.2">
      <c r="J1957" s="161"/>
      <c r="K1957" s="160"/>
    </row>
    <row r="1958" spans="10:11" x14ac:dyDescent="0.2">
      <c r="J1958" s="161"/>
      <c r="K1958" s="160"/>
    </row>
    <row r="1959" spans="10:11" x14ac:dyDescent="0.2">
      <c r="J1959" s="161"/>
      <c r="K1959" s="160"/>
    </row>
    <row r="1960" spans="10:11" x14ac:dyDescent="0.2">
      <c r="J1960" s="161"/>
      <c r="K1960" s="160"/>
    </row>
    <row r="1961" spans="10:11" x14ac:dyDescent="0.2">
      <c r="J1961" s="161"/>
      <c r="K1961" s="160"/>
    </row>
    <row r="1962" spans="10:11" x14ac:dyDescent="0.2">
      <c r="J1962" s="161"/>
      <c r="K1962" s="160"/>
    </row>
    <row r="1963" spans="10:11" x14ac:dyDescent="0.2">
      <c r="J1963" s="161"/>
      <c r="K1963" s="160"/>
    </row>
    <row r="1964" spans="10:11" x14ac:dyDescent="0.2">
      <c r="J1964" s="161"/>
      <c r="K1964" s="160"/>
    </row>
    <row r="1965" spans="10:11" x14ac:dyDescent="0.2">
      <c r="J1965" s="161"/>
      <c r="K1965" s="160"/>
    </row>
    <row r="1966" spans="10:11" x14ac:dyDescent="0.2">
      <c r="J1966" s="161"/>
      <c r="K1966" s="160"/>
    </row>
    <row r="1967" spans="10:11" x14ac:dyDescent="0.2">
      <c r="J1967" s="161"/>
      <c r="K1967" s="160"/>
    </row>
    <row r="1968" spans="10:11" x14ac:dyDescent="0.2">
      <c r="J1968" s="161"/>
      <c r="K1968" s="160"/>
    </row>
    <row r="1969" spans="10:11" x14ac:dyDescent="0.2">
      <c r="J1969" s="161"/>
      <c r="K1969" s="160"/>
    </row>
    <row r="1970" spans="10:11" x14ac:dyDescent="0.2">
      <c r="J1970" s="161"/>
      <c r="K1970" s="160"/>
    </row>
    <row r="1971" spans="10:11" x14ac:dyDescent="0.2">
      <c r="J1971" s="161"/>
      <c r="K1971" s="160"/>
    </row>
    <row r="1972" spans="10:11" x14ac:dyDescent="0.2">
      <c r="J1972" s="161"/>
      <c r="K1972" s="160"/>
    </row>
    <row r="1973" spans="10:11" x14ac:dyDescent="0.2">
      <c r="J1973" s="161"/>
      <c r="K1973" s="160"/>
    </row>
    <row r="1974" spans="10:11" x14ac:dyDescent="0.2">
      <c r="J1974" s="161"/>
      <c r="K1974" s="160"/>
    </row>
    <row r="1975" spans="10:11" x14ac:dyDescent="0.2">
      <c r="J1975" s="161"/>
      <c r="K1975" s="160"/>
    </row>
    <row r="1976" spans="10:11" x14ac:dyDescent="0.2">
      <c r="J1976" s="161"/>
      <c r="K1976" s="160"/>
    </row>
    <row r="1977" spans="10:11" x14ac:dyDescent="0.2">
      <c r="J1977" s="161"/>
      <c r="K1977" s="160"/>
    </row>
    <row r="1978" spans="10:11" x14ac:dyDescent="0.2">
      <c r="J1978" s="161"/>
      <c r="K1978" s="160"/>
    </row>
    <row r="1979" spans="10:11" x14ac:dyDescent="0.2">
      <c r="J1979" s="161"/>
      <c r="K1979" s="160"/>
    </row>
    <row r="1980" spans="10:11" x14ac:dyDescent="0.2">
      <c r="J1980" s="161"/>
      <c r="K1980" s="160"/>
    </row>
    <row r="1981" spans="10:11" x14ac:dyDescent="0.2">
      <c r="J1981" s="161"/>
      <c r="K1981" s="160"/>
    </row>
    <row r="1982" spans="10:11" x14ac:dyDescent="0.2">
      <c r="J1982" s="161"/>
      <c r="K1982" s="160"/>
    </row>
    <row r="1983" spans="10:11" x14ac:dyDescent="0.2">
      <c r="J1983" s="161"/>
      <c r="K1983" s="160"/>
    </row>
    <row r="1984" spans="10:11" x14ac:dyDescent="0.2">
      <c r="J1984" s="161"/>
      <c r="K1984" s="160"/>
    </row>
    <row r="1985" spans="10:11" x14ac:dyDescent="0.2">
      <c r="J1985" s="161"/>
      <c r="K1985" s="160"/>
    </row>
    <row r="1986" spans="10:11" x14ac:dyDescent="0.2">
      <c r="J1986" s="161"/>
      <c r="K1986" s="160"/>
    </row>
    <row r="1987" spans="10:11" x14ac:dyDescent="0.2">
      <c r="J1987" s="161"/>
      <c r="K1987" s="160"/>
    </row>
    <row r="1988" spans="10:11" x14ac:dyDescent="0.2">
      <c r="J1988" s="161"/>
      <c r="K1988" s="160"/>
    </row>
    <row r="1989" spans="10:11" x14ac:dyDescent="0.2">
      <c r="J1989" s="161"/>
      <c r="K1989" s="160"/>
    </row>
    <row r="1990" spans="10:11" x14ac:dyDescent="0.2">
      <c r="J1990" s="161"/>
      <c r="K1990" s="160"/>
    </row>
    <row r="1991" spans="10:11" x14ac:dyDescent="0.2">
      <c r="J1991" s="161"/>
      <c r="K1991" s="160"/>
    </row>
    <row r="1992" spans="10:11" x14ac:dyDescent="0.2">
      <c r="J1992" s="161"/>
      <c r="K1992" s="160"/>
    </row>
    <row r="1993" spans="10:11" x14ac:dyDescent="0.2">
      <c r="J1993" s="161"/>
      <c r="K1993" s="160"/>
    </row>
    <row r="1994" spans="10:11" x14ac:dyDescent="0.2">
      <c r="J1994" s="161"/>
      <c r="K1994" s="160"/>
    </row>
    <row r="1995" spans="10:11" x14ac:dyDescent="0.2">
      <c r="J1995" s="161"/>
      <c r="K1995" s="160"/>
    </row>
    <row r="1996" spans="10:11" x14ac:dyDescent="0.2">
      <c r="J1996" s="161"/>
      <c r="K1996" s="160"/>
    </row>
    <row r="1997" spans="10:11" x14ac:dyDescent="0.2">
      <c r="J1997" s="161"/>
      <c r="K1997" s="160"/>
    </row>
    <row r="1998" spans="10:11" x14ac:dyDescent="0.2">
      <c r="J1998" s="161"/>
      <c r="K1998" s="160"/>
    </row>
    <row r="1999" spans="10:11" x14ac:dyDescent="0.2">
      <c r="J1999" s="161"/>
      <c r="K1999" s="160"/>
    </row>
    <row r="2000" spans="10:11" x14ac:dyDescent="0.2">
      <c r="J2000" s="161"/>
      <c r="K2000" s="160"/>
    </row>
    <row r="2001" spans="10:11" x14ac:dyDescent="0.2">
      <c r="J2001" s="161"/>
      <c r="K2001" s="160"/>
    </row>
    <row r="2002" spans="10:11" x14ac:dyDescent="0.2">
      <c r="J2002" s="161"/>
      <c r="K2002" s="160"/>
    </row>
    <row r="2003" spans="10:11" x14ac:dyDescent="0.2">
      <c r="J2003" s="161"/>
      <c r="K2003" s="160"/>
    </row>
    <row r="2004" spans="10:11" x14ac:dyDescent="0.2">
      <c r="J2004" s="161"/>
      <c r="K2004" s="160"/>
    </row>
    <row r="2005" spans="10:11" x14ac:dyDescent="0.2">
      <c r="J2005" s="161"/>
      <c r="K2005" s="160"/>
    </row>
    <row r="2006" spans="10:11" x14ac:dyDescent="0.2">
      <c r="J2006" s="161"/>
      <c r="K2006" s="160"/>
    </row>
    <row r="2007" spans="10:11" x14ac:dyDescent="0.2">
      <c r="J2007" s="161"/>
      <c r="K2007" s="160"/>
    </row>
    <row r="2008" spans="10:11" x14ac:dyDescent="0.2">
      <c r="J2008" s="161"/>
      <c r="K2008" s="160"/>
    </row>
    <row r="2009" spans="10:11" x14ac:dyDescent="0.2">
      <c r="J2009" s="161"/>
      <c r="K2009" s="160"/>
    </row>
    <row r="2010" spans="10:11" x14ac:dyDescent="0.2">
      <c r="J2010" s="161"/>
      <c r="K2010" s="160"/>
    </row>
    <row r="2011" spans="10:11" x14ac:dyDescent="0.2">
      <c r="J2011" s="161"/>
      <c r="K2011" s="160"/>
    </row>
    <row r="2012" spans="10:11" x14ac:dyDescent="0.2">
      <c r="J2012" s="161"/>
      <c r="K2012" s="160"/>
    </row>
    <row r="2013" spans="10:11" x14ac:dyDescent="0.2">
      <c r="J2013" s="161"/>
      <c r="K2013" s="160"/>
    </row>
    <row r="2014" spans="10:11" x14ac:dyDescent="0.2">
      <c r="J2014" s="161"/>
      <c r="K2014" s="160"/>
    </row>
    <row r="2015" spans="10:11" x14ac:dyDescent="0.2">
      <c r="J2015" s="161"/>
      <c r="K2015" s="160"/>
    </row>
    <row r="2016" spans="10:11" x14ac:dyDescent="0.2">
      <c r="J2016" s="161"/>
      <c r="K2016" s="160"/>
    </row>
    <row r="2017" spans="10:11" x14ac:dyDescent="0.2">
      <c r="J2017" s="161"/>
      <c r="K2017" s="160"/>
    </row>
    <row r="2018" spans="10:11" x14ac:dyDescent="0.2">
      <c r="J2018" s="161"/>
      <c r="K2018" s="160"/>
    </row>
    <row r="2019" spans="10:11" x14ac:dyDescent="0.2">
      <c r="J2019" s="161"/>
      <c r="K2019" s="160"/>
    </row>
    <row r="2020" spans="10:11" x14ac:dyDescent="0.2">
      <c r="J2020" s="161"/>
      <c r="K2020" s="160"/>
    </row>
    <row r="2021" spans="10:11" x14ac:dyDescent="0.2">
      <c r="J2021" s="161"/>
      <c r="K2021" s="160"/>
    </row>
    <row r="2022" spans="10:11" x14ac:dyDescent="0.2">
      <c r="J2022" s="161"/>
      <c r="K2022" s="160"/>
    </row>
    <row r="2023" spans="10:11" x14ac:dyDescent="0.2">
      <c r="J2023" s="161"/>
      <c r="K2023" s="160"/>
    </row>
    <row r="2024" spans="10:11" x14ac:dyDescent="0.2">
      <c r="J2024" s="161"/>
      <c r="K2024" s="160"/>
    </row>
    <row r="2025" spans="10:11" x14ac:dyDescent="0.2">
      <c r="J2025" s="161"/>
      <c r="K2025" s="160"/>
    </row>
    <row r="2026" spans="10:11" x14ac:dyDescent="0.2">
      <c r="J2026" s="161"/>
      <c r="K2026" s="160"/>
    </row>
    <row r="2027" spans="10:11" x14ac:dyDescent="0.2">
      <c r="J2027" s="161"/>
      <c r="K2027" s="160"/>
    </row>
    <row r="2028" spans="10:11" x14ac:dyDescent="0.2">
      <c r="J2028" s="161"/>
      <c r="K2028" s="160"/>
    </row>
    <row r="2029" spans="10:11" x14ac:dyDescent="0.2">
      <c r="J2029" s="161"/>
      <c r="K2029" s="160"/>
    </row>
    <row r="2030" spans="10:11" x14ac:dyDescent="0.2">
      <c r="J2030" s="161"/>
      <c r="K2030" s="160"/>
    </row>
    <row r="2031" spans="10:11" x14ac:dyDescent="0.2">
      <c r="J2031" s="161"/>
      <c r="K2031" s="160"/>
    </row>
    <row r="2032" spans="10:11" x14ac:dyDescent="0.2">
      <c r="J2032" s="161"/>
      <c r="K2032" s="160"/>
    </row>
    <row r="2033" spans="10:11" x14ac:dyDescent="0.2">
      <c r="J2033" s="161"/>
      <c r="K2033" s="160"/>
    </row>
    <row r="2034" spans="10:11" x14ac:dyDescent="0.2">
      <c r="J2034" s="161"/>
      <c r="K2034" s="160"/>
    </row>
    <row r="2035" spans="10:11" x14ac:dyDescent="0.2">
      <c r="J2035" s="161"/>
      <c r="K2035" s="160"/>
    </row>
    <row r="2036" spans="10:11" x14ac:dyDescent="0.2">
      <c r="J2036" s="161"/>
      <c r="K2036" s="160"/>
    </row>
    <row r="2037" spans="10:11" x14ac:dyDescent="0.2">
      <c r="J2037" s="161"/>
      <c r="K2037" s="160"/>
    </row>
    <row r="2038" spans="10:11" x14ac:dyDescent="0.2">
      <c r="J2038" s="161"/>
      <c r="K2038" s="160"/>
    </row>
    <row r="2039" spans="10:11" x14ac:dyDescent="0.2">
      <c r="J2039" s="161"/>
      <c r="K2039" s="160"/>
    </row>
    <row r="2040" spans="10:11" x14ac:dyDescent="0.2">
      <c r="J2040" s="161"/>
      <c r="K2040" s="160"/>
    </row>
    <row r="2041" spans="10:11" x14ac:dyDescent="0.2">
      <c r="J2041" s="161"/>
      <c r="K2041" s="160"/>
    </row>
    <row r="2042" spans="10:11" x14ac:dyDescent="0.2">
      <c r="J2042" s="161"/>
      <c r="K2042" s="160"/>
    </row>
    <row r="2043" spans="10:11" x14ac:dyDescent="0.2">
      <c r="J2043" s="161"/>
      <c r="K2043" s="160"/>
    </row>
    <row r="2044" spans="10:11" x14ac:dyDescent="0.2">
      <c r="J2044" s="161"/>
      <c r="K2044" s="160"/>
    </row>
    <row r="2045" spans="10:11" x14ac:dyDescent="0.2">
      <c r="J2045" s="161"/>
      <c r="K2045" s="160"/>
    </row>
    <row r="2046" spans="10:11" x14ac:dyDescent="0.2">
      <c r="J2046" s="161"/>
      <c r="K2046" s="160"/>
    </row>
    <row r="2047" spans="10:11" x14ac:dyDescent="0.2">
      <c r="J2047" s="161"/>
      <c r="K2047" s="160"/>
    </row>
    <row r="2048" spans="10:11" x14ac:dyDescent="0.2">
      <c r="J2048" s="161"/>
      <c r="K2048" s="160"/>
    </row>
    <row r="2049" spans="10:11" x14ac:dyDescent="0.2">
      <c r="J2049" s="161"/>
      <c r="K2049" s="160"/>
    </row>
    <row r="2050" spans="10:11" x14ac:dyDescent="0.2">
      <c r="J2050" s="161"/>
      <c r="K2050" s="160"/>
    </row>
    <row r="2051" spans="10:11" x14ac:dyDescent="0.2">
      <c r="J2051" s="161"/>
      <c r="K2051" s="160"/>
    </row>
    <row r="2052" spans="10:11" x14ac:dyDescent="0.2">
      <c r="J2052" s="161"/>
      <c r="K2052" s="160"/>
    </row>
    <row r="2053" spans="10:11" x14ac:dyDescent="0.2">
      <c r="J2053" s="161"/>
      <c r="K2053" s="160"/>
    </row>
    <row r="2054" spans="10:11" x14ac:dyDescent="0.2">
      <c r="J2054" s="161"/>
      <c r="K2054" s="160"/>
    </row>
    <row r="2055" spans="10:11" x14ac:dyDescent="0.2">
      <c r="J2055" s="161"/>
      <c r="K2055" s="160"/>
    </row>
    <row r="2056" spans="10:11" x14ac:dyDescent="0.2">
      <c r="J2056" s="161"/>
      <c r="K2056" s="160"/>
    </row>
    <row r="2057" spans="10:11" x14ac:dyDescent="0.2">
      <c r="J2057" s="161"/>
      <c r="K2057" s="160"/>
    </row>
    <row r="2058" spans="10:11" x14ac:dyDescent="0.2">
      <c r="J2058" s="161"/>
      <c r="K2058" s="160"/>
    </row>
    <row r="2059" spans="10:11" x14ac:dyDescent="0.2">
      <c r="J2059" s="161"/>
      <c r="K2059" s="160"/>
    </row>
    <row r="2060" spans="10:11" x14ac:dyDescent="0.2">
      <c r="J2060" s="161"/>
      <c r="K2060" s="160"/>
    </row>
    <row r="2061" spans="10:11" x14ac:dyDescent="0.2">
      <c r="J2061" s="161"/>
      <c r="K2061" s="160"/>
    </row>
    <row r="2062" spans="10:11" x14ac:dyDescent="0.2">
      <c r="J2062" s="161"/>
      <c r="K2062" s="160"/>
    </row>
    <row r="2063" spans="10:11" x14ac:dyDescent="0.2">
      <c r="J2063" s="161"/>
      <c r="K2063" s="160"/>
    </row>
    <row r="2064" spans="10:11" x14ac:dyDescent="0.2">
      <c r="J2064" s="161"/>
      <c r="K2064" s="160"/>
    </row>
    <row r="2065" spans="10:11" x14ac:dyDescent="0.2">
      <c r="J2065" s="161"/>
      <c r="K2065" s="160"/>
    </row>
    <row r="2066" spans="10:11" x14ac:dyDescent="0.2">
      <c r="J2066" s="161"/>
      <c r="K2066" s="160"/>
    </row>
    <row r="2067" spans="10:11" x14ac:dyDescent="0.2">
      <c r="J2067" s="161"/>
      <c r="K2067" s="160"/>
    </row>
    <row r="2068" spans="10:11" x14ac:dyDescent="0.2">
      <c r="J2068" s="161"/>
      <c r="K2068" s="160"/>
    </row>
    <row r="2069" spans="10:11" x14ac:dyDescent="0.2">
      <c r="J2069" s="161"/>
      <c r="K2069" s="160"/>
    </row>
    <row r="2070" spans="10:11" x14ac:dyDescent="0.2">
      <c r="J2070" s="161"/>
      <c r="K2070" s="160"/>
    </row>
    <row r="2071" spans="10:11" x14ac:dyDescent="0.2">
      <c r="J2071" s="161"/>
      <c r="K2071" s="160"/>
    </row>
    <row r="2072" spans="10:11" x14ac:dyDescent="0.2">
      <c r="J2072" s="161"/>
      <c r="K2072" s="160"/>
    </row>
    <row r="2073" spans="10:11" x14ac:dyDescent="0.2">
      <c r="J2073" s="161"/>
      <c r="K2073" s="160"/>
    </row>
    <row r="2074" spans="10:11" x14ac:dyDescent="0.2">
      <c r="J2074" s="161"/>
      <c r="K2074" s="160"/>
    </row>
    <row r="2075" spans="10:11" x14ac:dyDescent="0.2">
      <c r="J2075" s="161"/>
      <c r="K2075" s="160"/>
    </row>
    <row r="2076" spans="10:11" x14ac:dyDescent="0.2">
      <c r="J2076" s="161"/>
      <c r="K2076" s="160"/>
    </row>
    <row r="2077" spans="10:11" x14ac:dyDescent="0.2">
      <c r="J2077" s="161"/>
      <c r="K2077" s="160"/>
    </row>
    <row r="2078" spans="10:11" x14ac:dyDescent="0.2">
      <c r="J2078" s="161"/>
      <c r="K2078" s="160"/>
    </row>
    <row r="2079" spans="10:11" x14ac:dyDescent="0.2">
      <c r="J2079" s="161"/>
      <c r="K2079" s="160"/>
    </row>
    <row r="2080" spans="10:11" x14ac:dyDescent="0.2">
      <c r="J2080" s="161"/>
      <c r="K2080" s="160"/>
    </row>
    <row r="2081" spans="10:11" x14ac:dyDescent="0.2">
      <c r="J2081" s="161"/>
      <c r="K2081" s="160"/>
    </row>
    <row r="2082" spans="10:11" x14ac:dyDescent="0.2">
      <c r="J2082" s="161"/>
      <c r="K2082" s="160"/>
    </row>
    <row r="2083" spans="10:11" x14ac:dyDescent="0.2">
      <c r="J2083" s="161"/>
      <c r="K2083" s="160"/>
    </row>
    <row r="2084" spans="10:11" x14ac:dyDescent="0.2">
      <c r="J2084" s="161"/>
      <c r="K2084" s="160"/>
    </row>
    <row r="2085" spans="10:11" x14ac:dyDescent="0.2">
      <c r="J2085" s="161"/>
      <c r="K2085" s="160"/>
    </row>
    <row r="2086" spans="10:11" x14ac:dyDescent="0.2">
      <c r="J2086" s="161"/>
      <c r="K2086" s="160"/>
    </row>
    <row r="2087" spans="10:11" x14ac:dyDescent="0.2">
      <c r="J2087" s="161"/>
      <c r="K2087" s="160"/>
    </row>
    <row r="2088" spans="10:11" x14ac:dyDescent="0.2">
      <c r="J2088" s="161"/>
      <c r="K2088" s="160"/>
    </row>
    <row r="2089" spans="10:11" x14ac:dyDescent="0.2">
      <c r="J2089" s="161"/>
      <c r="K2089" s="160"/>
    </row>
    <row r="2090" spans="10:11" x14ac:dyDescent="0.2">
      <c r="J2090" s="161"/>
      <c r="K2090" s="160"/>
    </row>
    <row r="2091" spans="10:11" x14ac:dyDescent="0.2">
      <c r="J2091" s="161"/>
      <c r="K2091" s="160"/>
    </row>
    <row r="2092" spans="10:11" x14ac:dyDescent="0.2">
      <c r="J2092" s="161"/>
      <c r="K2092" s="160"/>
    </row>
    <row r="2093" spans="10:11" x14ac:dyDescent="0.2">
      <c r="J2093" s="161"/>
      <c r="K2093" s="160"/>
    </row>
    <row r="2094" spans="10:11" x14ac:dyDescent="0.2">
      <c r="J2094" s="161"/>
      <c r="K2094" s="160"/>
    </row>
    <row r="2095" spans="10:11" x14ac:dyDescent="0.2">
      <c r="J2095" s="161"/>
      <c r="K2095" s="160"/>
    </row>
    <row r="2096" spans="10:11" x14ac:dyDescent="0.2">
      <c r="J2096" s="161"/>
      <c r="K2096" s="160"/>
    </row>
    <row r="2097" spans="10:11" x14ac:dyDescent="0.2">
      <c r="J2097" s="161"/>
      <c r="K2097" s="160"/>
    </row>
    <row r="2098" spans="10:11" x14ac:dyDescent="0.2">
      <c r="J2098" s="161"/>
      <c r="K2098" s="160"/>
    </row>
    <row r="2099" spans="10:11" x14ac:dyDescent="0.2">
      <c r="J2099" s="161"/>
      <c r="K2099" s="160"/>
    </row>
    <row r="2100" spans="10:11" x14ac:dyDescent="0.2">
      <c r="J2100" s="161"/>
      <c r="K2100" s="160"/>
    </row>
    <row r="2101" spans="10:11" x14ac:dyDescent="0.2">
      <c r="J2101" s="161"/>
      <c r="K2101" s="160"/>
    </row>
    <row r="2102" spans="10:11" x14ac:dyDescent="0.2">
      <c r="J2102" s="161"/>
      <c r="K2102" s="160"/>
    </row>
    <row r="2103" spans="10:11" x14ac:dyDescent="0.2">
      <c r="J2103" s="161"/>
      <c r="K2103" s="160"/>
    </row>
    <row r="2104" spans="10:11" x14ac:dyDescent="0.2">
      <c r="J2104" s="161"/>
      <c r="K2104" s="160"/>
    </row>
    <row r="2105" spans="10:11" x14ac:dyDescent="0.2">
      <c r="J2105" s="161"/>
      <c r="K2105" s="160"/>
    </row>
    <row r="2106" spans="10:11" x14ac:dyDescent="0.2">
      <c r="J2106" s="161"/>
      <c r="K2106" s="160"/>
    </row>
    <row r="2107" spans="10:11" x14ac:dyDescent="0.2">
      <c r="J2107" s="161"/>
      <c r="K2107" s="160"/>
    </row>
    <row r="2108" spans="10:11" x14ac:dyDescent="0.2">
      <c r="J2108" s="161"/>
      <c r="K2108" s="160"/>
    </row>
    <row r="2109" spans="10:11" x14ac:dyDescent="0.2">
      <c r="J2109" s="161"/>
      <c r="K2109" s="160"/>
    </row>
    <row r="2110" spans="10:11" x14ac:dyDescent="0.2">
      <c r="J2110" s="161"/>
      <c r="K2110" s="160"/>
    </row>
    <row r="2111" spans="10:11" x14ac:dyDescent="0.2">
      <c r="J2111" s="161"/>
      <c r="K2111" s="160"/>
    </row>
    <row r="2112" spans="10:11" x14ac:dyDescent="0.2">
      <c r="J2112" s="161"/>
      <c r="K2112" s="160"/>
    </row>
    <row r="2113" spans="10:11" x14ac:dyDescent="0.2">
      <c r="J2113" s="161"/>
      <c r="K2113" s="160"/>
    </row>
    <row r="2114" spans="10:11" x14ac:dyDescent="0.2">
      <c r="J2114" s="161"/>
      <c r="K2114" s="160"/>
    </row>
    <row r="2115" spans="10:11" x14ac:dyDescent="0.2">
      <c r="J2115" s="161"/>
      <c r="K2115" s="160"/>
    </row>
    <row r="2116" spans="10:11" x14ac:dyDescent="0.2">
      <c r="J2116" s="161"/>
      <c r="K2116" s="160"/>
    </row>
    <row r="2117" spans="10:11" x14ac:dyDescent="0.2">
      <c r="J2117" s="161"/>
      <c r="K2117" s="160"/>
    </row>
    <row r="2118" spans="10:11" x14ac:dyDescent="0.2">
      <c r="J2118" s="161"/>
      <c r="K2118" s="160"/>
    </row>
    <row r="2119" spans="10:11" x14ac:dyDescent="0.2">
      <c r="J2119" s="161"/>
      <c r="K2119" s="160"/>
    </row>
    <row r="2120" spans="10:11" x14ac:dyDescent="0.2">
      <c r="J2120" s="161"/>
      <c r="K2120" s="160"/>
    </row>
    <row r="2121" spans="10:11" x14ac:dyDescent="0.2">
      <c r="J2121" s="161"/>
      <c r="K2121" s="160"/>
    </row>
    <row r="2122" spans="10:11" x14ac:dyDescent="0.2">
      <c r="J2122" s="161"/>
      <c r="K2122" s="160"/>
    </row>
    <row r="2123" spans="10:11" x14ac:dyDescent="0.2">
      <c r="J2123" s="161"/>
      <c r="K2123" s="160"/>
    </row>
    <row r="2124" spans="10:11" x14ac:dyDescent="0.2">
      <c r="J2124" s="161"/>
      <c r="K2124" s="160"/>
    </row>
    <row r="2125" spans="10:11" x14ac:dyDescent="0.2">
      <c r="J2125" s="161"/>
      <c r="K2125" s="160"/>
    </row>
    <row r="2126" spans="10:11" x14ac:dyDescent="0.2">
      <c r="J2126" s="161"/>
      <c r="K2126" s="160"/>
    </row>
    <row r="2127" spans="10:11" x14ac:dyDescent="0.2">
      <c r="J2127" s="161"/>
      <c r="K2127" s="160"/>
    </row>
    <row r="2128" spans="10:11" x14ac:dyDescent="0.2">
      <c r="J2128" s="161"/>
      <c r="K2128" s="160"/>
    </row>
    <row r="2129" spans="10:11" x14ac:dyDescent="0.2">
      <c r="J2129" s="161"/>
      <c r="K2129" s="160"/>
    </row>
    <row r="2130" spans="10:11" x14ac:dyDescent="0.2">
      <c r="J2130" s="161"/>
      <c r="K2130" s="160"/>
    </row>
    <row r="2131" spans="10:11" x14ac:dyDescent="0.2">
      <c r="J2131" s="161"/>
      <c r="K2131" s="160"/>
    </row>
    <row r="2132" spans="10:11" x14ac:dyDescent="0.2">
      <c r="J2132" s="161"/>
      <c r="K2132" s="160"/>
    </row>
    <row r="2133" spans="10:11" x14ac:dyDescent="0.2">
      <c r="J2133" s="161"/>
      <c r="K2133" s="160"/>
    </row>
    <row r="2134" spans="10:11" x14ac:dyDescent="0.2">
      <c r="J2134" s="161"/>
      <c r="K2134" s="160"/>
    </row>
    <row r="2135" spans="10:11" x14ac:dyDescent="0.2">
      <c r="J2135" s="161"/>
      <c r="K2135" s="160"/>
    </row>
    <row r="2136" spans="10:11" x14ac:dyDescent="0.2">
      <c r="J2136" s="161"/>
      <c r="K2136" s="160"/>
    </row>
    <row r="2137" spans="10:11" x14ac:dyDescent="0.2">
      <c r="J2137" s="161"/>
      <c r="K2137" s="160"/>
    </row>
    <row r="2138" spans="10:11" x14ac:dyDescent="0.2">
      <c r="J2138" s="161"/>
      <c r="K2138" s="160"/>
    </row>
    <row r="2139" spans="10:11" x14ac:dyDescent="0.2">
      <c r="J2139" s="161"/>
      <c r="K2139" s="160"/>
    </row>
    <row r="2140" spans="10:11" x14ac:dyDescent="0.2">
      <c r="J2140" s="161"/>
      <c r="K2140" s="160"/>
    </row>
    <row r="2141" spans="10:11" x14ac:dyDescent="0.2">
      <c r="J2141" s="161"/>
      <c r="K2141" s="160"/>
    </row>
    <row r="2142" spans="10:11" x14ac:dyDescent="0.2">
      <c r="J2142" s="161"/>
      <c r="K2142" s="160"/>
    </row>
    <row r="2143" spans="10:11" x14ac:dyDescent="0.2">
      <c r="J2143" s="161"/>
      <c r="K2143" s="160"/>
    </row>
    <row r="2144" spans="10:11" x14ac:dyDescent="0.2">
      <c r="J2144" s="161"/>
      <c r="K2144" s="160"/>
    </row>
    <row r="2145" spans="10:11" x14ac:dyDescent="0.2">
      <c r="J2145" s="161"/>
      <c r="K2145" s="160"/>
    </row>
    <row r="2146" spans="10:11" x14ac:dyDescent="0.2">
      <c r="J2146" s="161"/>
      <c r="K2146" s="160"/>
    </row>
    <row r="2147" spans="10:11" x14ac:dyDescent="0.2">
      <c r="J2147" s="161"/>
      <c r="K2147" s="160"/>
    </row>
    <row r="2148" spans="10:11" x14ac:dyDescent="0.2">
      <c r="J2148" s="161"/>
      <c r="K2148" s="160"/>
    </row>
    <row r="2149" spans="10:11" x14ac:dyDescent="0.2">
      <c r="J2149" s="161"/>
      <c r="K2149" s="160"/>
    </row>
    <row r="2150" spans="10:11" x14ac:dyDescent="0.2">
      <c r="J2150" s="161"/>
      <c r="K2150" s="160"/>
    </row>
    <row r="2151" spans="10:11" x14ac:dyDescent="0.2">
      <c r="J2151" s="161"/>
      <c r="K2151" s="160"/>
    </row>
    <row r="2152" spans="10:11" x14ac:dyDescent="0.2">
      <c r="J2152" s="161"/>
      <c r="K2152" s="160"/>
    </row>
    <row r="2153" spans="10:11" x14ac:dyDescent="0.2">
      <c r="J2153" s="161"/>
      <c r="K2153" s="160"/>
    </row>
    <row r="2154" spans="10:11" x14ac:dyDescent="0.2">
      <c r="J2154" s="161"/>
      <c r="K2154" s="160"/>
    </row>
    <row r="2155" spans="10:11" x14ac:dyDescent="0.2">
      <c r="J2155" s="161"/>
      <c r="K2155" s="160"/>
    </row>
    <row r="2156" spans="10:11" x14ac:dyDescent="0.2">
      <c r="J2156" s="161"/>
      <c r="K2156" s="160"/>
    </row>
    <row r="2157" spans="10:11" x14ac:dyDescent="0.2">
      <c r="J2157" s="161"/>
      <c r="K2157" s="160"/>
    </row>
    <row r="2158" spans="10:11" x14ac:dyDescent="0.2">
      <c r="J2158" s="161"/>
      <c r="K2158" s="160"/>
    </row>
    <row r="2159" spans="10:11" x14ac:dyDescent="0.2">
      <c r="J2159" s="161"/>
      <c r="K2159" s="160"/>
    </row>
    <row r="2160" spans="10:11" x14ac:dyDescent="0.2">
      <c r="J2160" s="161"/>
      <c r="K2160" s="160"/>
    </row>
    <row r="2161" spans="10:11" x14ac:dyDescent="0.2">
      <c r="J2161" s="161"/>
      <c r="K2161" s="160"/>
    </row>
    <row r="2162" spans="10:11" x14ac:dyDescent="0.2">
      <c r="J2162" s="161"/>
      <c r="K2162" s="160"/>
    </row>
    <row r="2163" spans="10:11" x14ac:dyDescent="0.2">
      <c r="J2163" s="161"/>
      <c r="K2163" s="160"/>
    </row>
    <row r="2164" spans="10:11" x14ac:dyDescent="0.2">
      <c r="J2164" s="161"/>
      <c r="K2164" s="160"/>
    </row>
    <row r="2165" spans="10:11" x14ac:dyDescent="0.2">
      <c r="J2165" s="161"/>
      <c r="K2165" s="160"/>
    </row>
    <row r="2166" spans="10:11" x14ac:dyDescent="0.2">
      <c r="J2166" s="161"/>
      <c r="K2166" s="160"/>
    </row>
    <row r="2167" spans="10:11" x14ac:dyDescent="0.2">
      <c r="J2167" s="161"/>
      <c r="K2167" s="160"/>
    </row>
    <row r="2168" spans="10:11" x14ac:dyDescent="0.2">
      <c r="J2168" s="161"/>
      <c r="K2168" s="160"/>
    </row>
    <row r="2169" spans="10:11" x14ac:dyDescent="0.2">
      <c r="J2169" s="161"/>
      <c r="K2169" s="160"/>
    </row>
    <row r="2170" spans="10:11" x14ac:dyDescent="0.2">
      <c r="J2170" s="161"/>
      <c r="K2170" s="160"/>
    </row>
    <row r="2171" spans="10:11" x14ac:dyDescent="0.2">
      <c r="J2171" s="161"/>
      <c r="K2171" s="160"/>
    </row>
    <row r="2172" spans="10:11" x14ac:dyDescent="0.2">
      <c r="J2172" s="161"/>
      <c r="K2172" s="160"/>
    </row>
    <row r="2173" spans="10:11" x14ac:dyDescent="0.2">
      <c r="J2173" s="161"/>
      <c r="K2173" s="160"/>
    </row>
    <row r="2174" spans="10:11" x14ac:dyDescent="0.2">
      <c r="J2174" s="161"/>
      <c r="K2174" s="160"/>
    </row>
    <row r="2175" spans="10:11" x14ac:dyDescent="0.2">
      <c r="J2175" s="161"/>
      <c r="K2175" s="160"/>
    </row>
    <row r="2176" spans="10:11" x14ac:dyDescent="0.2">
      <c r="J2176" s="161"/>
      <c r="K2176" s="160"/>
    </row>
    <row r="2177" spans="10:11" x14ac:dyDescent="0.2">
      <c r="J2177" s="161"/>
      <c r="K2177" s="160"/>
    </row>
    <row r="2178" spans="10:11" x14ac:dyDescent="0.2">
      <c r="J2178" s="161"/>
      <c r="K2178" s="160"/>
    </row>
    <row r="2179" spans="10:11" x14ac:dyDescent="0.2">
      <c r="J2179" s="161"/>
      <c r="K2179" s="160"/>
    </row>
    <row r="2180" spans="10:11" x14ac:dyDescent="0.2">
      <c r="J2180" s="161"/>
      <c r="K2180" s="160"/>
    </row>
    <row r="2181" spans="10:11" x14ac:dyDescent="0.2">
      <c r="J2181" s="161"/>
      <c r="K2181" s="160"/>
    </row>
    <row r="2182" spans="10:11" x14ac:dyDescent="0.2">
      <c r="J2182" s="161"/>
      <c r="K2182" s="160"/>
    </row>
    <row r="2183" spans="10:11" x14ac:dyDescent="0.2">
      <c r="J2183" s="161"/>
      <c r="K2183" s="160"/>
    </row>
    <row r="2184" spans="10:11" x14ac:dyDescent="0.2">
      <c r="J2184" s="161"/>
      <c r="K2184" s="160"/>
    </row>
    <row r="2185" spans="10:11" x14ac:dyDescent="0.2">
      <c r="J2185" s="161"/>
      <c r="K2185" s="160"/>
    </row>
    <row r="2186" spans="10:11" x14ac:dyDescent="0.2">
      <c r="J2186" s="161"/>
      <c r="K2186" s="160"/>
    </row>
    <row r="2187" spans="10:11" x14ac:dyDescent="0.2">
      <c r="J2187" s="161"/>
      <c r="K2187" s="160"/>
    </row>
    <row r="2188" spans="10:11" x14ac:dyDescent="0.2">
      <c r="J2188" s="161"/>
      <c r="K2188" s="160"/>
    </row>
    <row r="2189" spans="10:11" x14ac:dyDescent="0.2">
      <c r="J2189" s="161"/>
      <c r="K2189" s="160"/>
    </row>
    <row r="2190" spans="10:11" x14ac:dyDescent="0.2">
      <c r="J2190" s="161"/>
      <c r="K2190" s="160"/>
    </row>
    <row r="2191" spans="10:11" x14ac:dyDescent="0.2">
      <c r="J2191" s="161"/>
      <c r="K2191" s="160"/>
    </row>
    <row r="2192" spans="10:11" x14ac:dyDescent="0.2">
      <c r="J2192" s="161"/>
      <c r="K2192" s="160"/>
    </row>
    <row r="2193" spans="10:11" x14ac:dyDescent="0.2">
      <c r="J2193" s="161"/>
      <c r="K2193" s="160"/>
    </row>
    <row r="2194" spans="10:11" x14ac:dyDescent="0.2">
      <c r="J2194" s="161"/>
      <c r="K2194" s="160"/>
    </row>
    <row r="2195" spans="10:11" x14ac:dyDescent="0.2">
      <c r="J2195" s="161"/>
      <c r="K2195" s="160"/>
    </row>
    <row r="2196" spans="10:11" x14ac:dyDescent="0.2">
      <c r="J2196" s="161"/>
      <c r="K2196" s="160"/>
    </row>
    <row r="2197" spans="10:11" x14ac:dyDescent="0.2">
      <c r="J2197" s="161"/>
      <c r="K2197" s="160"/>
    </row>
    <row r="2198" spans="10:11" x14ac:dyDescent="0.2">
      <c r="J2198" s="161"/>
      <c r="K2198" s="160"/>
    </row>
    <row r="2199" spans="10:11" x14ac:dyDescent="0.2">
      <c r="J2199" s="161"/>
      <c r="K2199" s="160"/>
    </row>
    <row r="2200" spans="10:11" x14ac:dyDescent="0.2">
      <c r="J2200" s="161"/>
      <c r="K2200" s="160"/>
    </row>
    <row r="2201" spans="10:11" x14ac:dyDescent="0.2">
      <c r="J2201" s="161"/>
      <c r="K2201" s="160"/>
    </row>
    <row r="2202" spans="10:11" x14ac:dyDescent="0.2">
      <c r="J2202" s="161"/>
      <c r="K2202" s="160"/>
    </row>
    <row r="2203" spans="10:11" x14ac:dyDescent="0.2">
      <c r="J2203" s="161"/>
      <c r="K2203" s="160"/>
    </row>
    <row r="2204" spans="10:11" x14ac:dyDescent="0.2">
      <c r="J2204" s="161"/>
      <c r="K2204" s="160"/>
    </row>
    <row r="2205" spans="10:11" x14ac:dyDescent="0.2">
      <c r="J2205" s="161"/>
      <c r="K2205" s="160"/>
    </row>
    <row r="2206" spans="10:11" x14ac:dyDescent="0.2">
      <c r="J2206" s="161"/>
      <c r="K2206" s="160"/>
    </row>
    <row r="2207" spans="10:11" x14ac:dyDescent="0.2">
      <c r="J2207" s="161"/>
      <c r="K2207" s="160"/>
    </row>
    <row r="2208" spans="10:11" x14ac:dyDescent="0.2">
      <c r="J2208" s="161"/>
      <c r="K2208" s="160"/>
    </row>
    <row r="2209" spans="10:11" x14ac:dyDescent="0.2">
      <c r="J2209" s="161"/>
      <c r="K2209" s="160"/>
    </row>
    <row r="2210" spans="10:11" x14ac:dyDescent="0.2">
      <c r="J2210" s="161"/>
      <c r="K2210" s="160"/>
    </row>
    <row r="2211" spans="10:11" x14ac:dyDescent="0.2">
      <c r="J2211" s="161"/>
      <c r="K2211" s="160"/>
    </row>
    <row r="2212" spans="10:11" x14ac:dyDescent="0.2">
      <c r="J2212" s="161"/>
      <c r="K2212" s="160"/>
    </row>
    <row r="2213" spans="10:11" x14ac:dyDescent="0.2">
      <c r="J2213" s="161"/>
      <c r="K2213" s="160"/>
    </row>
    <row r="2214" spans="10:11" x14ac:dyDescent="0.2">
      <c r="J2214" s="161"/>
      <c r="K2214" s="160"/>
    </row>
    <row r="2215" spans="10:11" x14ac:dyDescent="0.2">
      <c r="J2215" s="161"/>
      <c r="K2215" s="160"/>
    </row>
    <row r="2216" spans="10:11" x14ac:dyDescent="0.2">
      <c r="J2216" s="161"/>
      <c r="K2216" s="160"/>
    </row>
    <row r="2217" spans="10:11" x14ac:dyDescent="0.2">
      <c r="J2217" s="161"/>
      <c r="K2217" s="160"/>
    </row>
    <row r="2218" spans="10:11" x14ac:dyDescent="0.2">
      <c r="J2218" s="161"/>
      <c r="K2218" s="160"/>
    </row>
    <row r="2219" spans="10:11" x14ac:dyDescent="0.2">
      <c r="J2219" s="161"/>
      <c r="K2219" s="160"/>
    </row>
    <row r="2220" spans="10:11" x14ac:dyDescent="0.2">
      <c r="J2220" s="161"/>
      <c r="K2220" s="160"/>
    </row>
    <row r="2221" spans="10:11" x14ac:dyDescent="0.2">
      <c r="J2221" s="161"/>
      <c r="K2221" s="160"/>
    </row>
    <row r="2222" spans="10:11" x14ac:dyDescent="0.2">
      <c r="J2222" s="161"/>
      <c r="K2222" s="160"/>
    </row>
    <row r="2223" spans="10:11" x14ac:dyDescent="0.2">
      <c r="J2223" s="161"/>
      <c r="K2223" s="160"/>
    </row>
    <row r="2224" spans="10:11" x14ac:dyDescent="0.2">
      <c r="J2224" s="161"/>
      <c r="K2224" s="160"/>
    </row>
    <row r="2225" spans="10:11" x14ac:dyDescent="0.2">
      <c r="J2225" s="161"/>
      <c r="K2225" s="160"/>
    </row>
    <row r="2226" spans="10:11" x14ac:dyDescent="0.2">
      <c r="J2226" s="161"/>
      <c r="K2226" s="160"/>
    </row>
    <row r="2227" spans="10:11" x14ac:dyDescent="0.2">
      <c r="J2227" s="161"/>
      <c r="K2227" s="160"/>
    </row>
    <row r="2228" spans="10:11" x14ac:dyDescent="0.2">
      <c r="J2228" s="161"/>
      <c r="K2228" s="160"/>
    </row>
    <row r="2229" spans="10:11" x14ac:dyDescent="0.2">
      <c r="J2229" s="161"/>
      <c r="K2229" s="160"/>
    </row>
    <row r="2230" spans="10:11" x14ac:dyDescent="0.2">
      <c r="J2230" s="161"/>
      <c r="K2230" s="160"/>
    </row>
    <row r="2231" spans="10:11" x14ac:dyDescent="0.2">
      <c r="J2231" s="161"/>
      <c r="K2231" s="160"/>
    </row>
    <row r="2232" spans="10:11" x14ac:dyDescent="0.2">
      <c r="J2232" s="161"/>
      <c r="K2232" s="160"/>
    </row>
    <row r="2233" spans="10:11" x14ac:dyDescent="0.2">
      <c r="J2233" s="161"/>
      <c r="K2233" s="160"/>
    </row>
    <row r="2234" spans="10:11" x14ac:dyDescent="0.2">
      <c r="J2234" s="161"/>
      <c r="K2234" s="160"/>
    </row>
    <row r="2235" spans="10:11" x14ac:dyDescent="0.2">
      <c r="J2235" s="161"/>
      <c r="K2235" s="160"/>
    </row>
    <row r="2236" spans="10:11" x14ac:dyDescent="0.2">
      <c r="J2236" s="161"/>
      <c r="K2236" s="160"/>
    </row>
    <row r="2237" spans="10:11" x14ac:dyDescent="0.2">
      <c r="J2237" s="161"/>
      <c r="K2237" s="160"/>
    </row>
    <row r="2238" spans="10:11" x14ac:dyDescent="0.2">
      <c r="J2238" s="161"/>
      <c r="K2238" s="160"/>
    </row>
    <row r="2239" spans="10:11" x14ac:dyDescent="0.2">
      <c r="J2239" s="161"/>
      <c r="K2239" s="160"/>
    </row>
    <row r="2240" spans="10:11" x14ac:dyDescent="0.2">
      <c r="J2240" s="161"/>
      <c r="K2240" s="160"/>
    </row>
    <row r="2241" spans="10:11" x14ac:dyDescent="0.2">
      <c r="J2241" s="161"/>
      <c r="K2241" s="160"/>
    </row>
    <row r="2242" spans="10:11" x14ac:dyDescent="0.2">
      <c r="J2242" s="161"/>
      <c r="K2242" s="160"/>
    </row>
    <row r="2243" spans="10:11" x14ac:dyDescent="0.2">
      <c r="J2243" s="161"/>
      <c r="K2243" s="160"/>
    </row>
    <row r="2244" spans="10:11" x14ac:dyDescent="0.2">
      <c r="J2244" s="161"/>
      <c r="K2244" s="160"/>
    </row>
    <row r="2245" spans="10:11" x14ac:dyDescent="0.2">
      <c r="J2245" s="161"/>
      <c r="K2245" s="160"/>
    </row>
    <row r="2246" spans="10:11" x14ac:dyDescent="0.2">
      <c r="J2246" s="161"/>
      <c r="K2246" s="160"/>
    </row>
    <row r="2247" spans="10:11" x14ac:dyDescent="0.2">
      <c r="J2247" s="161"/>
      <c r="K2247" s="160"/>
    </row>
    <row r="2248" spans="10:11" x14ac:dyDescent="0.2">
      <c r="J2248" s="161"/>
      <c r="K2248" s="160"/>
    </row>
    <row r="2249" spans="10:11" x14ac:dyDescent="0.2">
      <c r="J2249" s="161"/>
      <c r="K2249" s="160"/>
    </row>
    <row r="2250" spans="10:11" x14ac:dyDescent="0.2">
      <c r="J2250" s="161"/>
      <c r="K2250" s="160"/>
    </row>
    <row r="2251" spans="10:11" x14ac:dyDescent="0.2">
      <c r="J2251" s="161"/>
      <c r="K2251" s="160"/>
    </row>
    <row r="2252" spans="10:11" x14ac:dyDescent="0.2">
      <c r="J2252" s="161"/>
      <c r="K2252" s="160"/>
    </row>
    <row r="2253" spans="10:11" x14ac:dyDescent="0.2">
      <c r="J2253" s="161"/>
      <c r="K2253" s="160"/>
    </row>
    <row r="2254" spans="10:11" x14ac:dyDescent="0.2">
      <c r="J2254" s="161"/>
      <c r="K2254" s="160"/>
    </row>
    <row r="2255" spans="10:11" x14ac:dyDescent="0.2">
      <c r="J2255" s="161"/>
      <c r="K2255" s="160"/>
    </row>
    <row r="2256" spans="10:11" x14ac:dyDescent="0.2">
      <c r="J2256" s="161"/>
      <c r="K2256" s="160"/>
    </row>
    <row r="2257" spans="10:11" x14ac:dyDescent="0.2">
      <c r="J2257" s="161"/>
      <c r="K2257" s="160"/>
    </row>
    <row r="2258" spans="10:11" x14ac:dyDescent="0.2">
      <c r="J2258" s="161"/>
      <c r="K2258" s="160"/>
    </row>
    <row r="2259" spans="10:11" x14ac:dyDescent="0.2">
      <c r="J2259" s="161"/>
      <c r="K2259" s="160"/>
    </row>
    <row r="2260" spans="10:11" x14ac:dyDescent="0.2">
      <c r="J2260" s="161"/>
      <c r="K2260" s="160"/>
    </row>
    <row r="2261" spans="10:11" x14ac:dyDescent="0.2">
      <c r="J2261" s="161"/>
      <c r="K2261" s="160"/>
    </row>
    <row r="2262" spans="10:11" x14ac:dyDescent="0.2">
      <c r="J2262" s="161"/>
      <c r="K2262" s="160"/>
    </row>
    <row r="2263" spans="10:11" x14ac:dyDescent="0.2">
      <c r="J2263" s="161"/>
      <c r="K2263" s="160"/>
    </row>
    <row r="2264" spans="10:11" x14ac:dyDescent="0.2">
      <c r="J2264" s="161"/>
      <c r="K2264" s="160"/>
    </row>
    <row r="2265" spans="10:11" x14ac:dyDescent="0.2">
      <c r="J2265" s="161"/>
      <c r="K2265" s="160"/>
    </row>
    <row r="2266" spans="10:11" x14ac:dyDescent="0.2">
      <c r="J2266" s="161"/>
      <c r="K2266" s="160"/>
    </row>
    <row r="2267" spans="10:11" x14ac:dyDescent="0.2">
      <c r="J2267" s="161"/>
      <c r="K2267" s="160"/>
    </row>
    <row r="2268" spans="10:11" x14ac:dyDescent="0.2">
      <c r="J2268" s="161"/>
      <c r="K2268" s="160"/>
    </row>
    <row r="2269" spans="10:11" x14ac:dyDescent="0.2">
      <c r="J2269" s="161"/>
      <c r="K2269" s="160"/>
    </row>
    <row r="2270" spans="10:11" x14ac:dyDescent="0.2">
      <c r="J2270" s="161"/>
      <c r="K2270" s="160"/>
    </row>
    <row r="2271" spans="10:11" x14ac:dyDescent="0.2">
      <c r="J2271" s="161"/>
      <c r="K2271" s="160"/>
    </row>
    <row r="2272" spans="10:11" x14ac:dyDescent="0.2">
      <c r="J2272" s="161"/>
      <c r="K2272" s="160"/>
    </row>
    <row r="2273" spans="10:11" x14ac:dyDescent="0.2">
      <c r="J2273" s="161"/>
      <c r="K2273" s="160"/>
    </row>
    <row r="2274" spans="10:11" x14ac:dyDescent="0.2">
      <c r="J2274" s="161"/>
      <c r="K2274" s="160"/>
    </row>
    <row r="2275" spans="10:11" x14ac:dyDescent="0.2">
      <c r="J2275" s="161"/>
      <c r="K2275" s="160"/>
    </row>
    <row r="2276" spans="10:11" x14ac:dyDescent="0.2">
      <c r="J2276" s="161"/>
      <c r="K2276" s="160"/>
    </row>
    <row r="2277" spans="10:11" x14ac:dyDescent="0.2">
      <c r="J2277" s="161"/>
      <c r="K2277" s="160"/>
    </row>
    <row r="2278" spans="10:11" x14ac:dyDescent="0.2">
      <c r="J2278" s="161"/>
      <c r="K2278" s="160"/>
    </row>
    <row r="2279" spans="10:11" x14ac:dyDescent="0.2">
      <c r="J2279" s="161"/>
      <c r="K2279" s="160"/>
    </row>
    <row r="2280" spans="10:11" x14ac:dyDescent="0.2">
      <c r="J2280" s="161"/>
      <c r="K2280" s="160"/>
    </row>
    <row r="2281" spans="10:11" x14ac:dyDescent="0.2">
      <c r="J2281" s="161"/>
      <c r="K2281" s="160"/>
    </row>
    <row r="2282" spans="10:11" x14ac:dyDescent="0.2">
      <c r="J2282" s="161"/>
      <c r="K2282" s="160"/>
    </row>
    <row r="2283" spans="10:11" x14ac:dyDescent="0.2">
      <c r="J2283" s="161"/>
      <c r="K2283" s="160"/>
    </row>
    <row r="2284" spans="10:11" x14ac:dyDescent="0.2">
      <c r="J2284" s="161"/>
      <c r="K2284" s="160"/>
    </row>
    <row r="2285" spans="10:11" x14ac:dyDescent="0.2">
      <c r="J2285" s="161"/>
      <c r="K2285" s="160"/>
    </row>
    <row r="2286" spans="10:11" x14ac:dyDescent="0.2">
      <c r="J2286" s="161"/>
      <c r="K2286" s="160"/>
    </row>
    <row r="2287" spans="10:11" x14ac:dyDescent="0.2">
      <c r="J2287" s="161"/>
      <c r="K2287" s="160"/>
    </row>
    <row r="2288" spans="10:11" x14ac:dyDescent="0.2">
      <c r="J2288" s="161"/>
      <c r="K2288" s="160"/>
    </row>
    <row r="2289" spans="10:11" x14ac:dyDescent="0.2">
      <c r="J2289" s="161"/>
      <c r="K2289" s="160"/>
    </row>
    <row r="2290" spans="10:11" x14ac:dyDescent="0.2">
      <c r="J2290" s="161"/>
      <c r="K2290" s="160"/>
    </row>
    <row r="2291" spans="10:11" x14ac:dyDescent="0.2">
      <c r="J2291" s="161"/>
      <c r="K2291" s="160"/>
    </row>
    <row r="2292" spans="10:11" x14ac:dyDescent="0.2">
      <c r="J2292" s="161"/>
      <c r="K2292" s="160"/>
    </row>
    <row r="2293" spans="10:11" x14ac:dyDescent="0.2">
      <c r="J2293" s="161"/>
      <c r="K2293" s="160"/>
    </row>
    <row r="2294" spans="10:11" x14ac:dyDescent="0.2">
      <c r="J2294" s="161"/>
      <c r="K2294" s="160"/>
    </row>
    <row r="2295" spans="10:11" x14ac:dyDescent="0.2">
      <c r="J2295" s="161"/>
      <c r="K2295" s="160"/>
    </row>
    <row r="2296" spans="10:11" x14ac:dyDescent="0.2">
      <c r="J2296" s="161"/>
      <c r="K2296" s="160"/>
    </row>
    <row r="2297" spans="10:11" x14ac:dyDescent="0.2">
      <c r="J2297" s="161"/>
      <c r="K2297" s="160"/>
    </row>
    <row r="2298" spans="10:11" x14ac:dyDescent="0.2">
      <c r="J2298" s="161"/>
      <c r="K2298" s="160"/>
    </row>
    <row r="2299" spans="10:11" x14ac:dyDescent="0.2">
      <c r="J2299" s="161"/>
      <c r="K2299" s="160"/>
    </row>
    <row r="2300" spans="10:11" x14ac:dyDescent="0.2">
      <c r="J2300" s="161"/>
      <c r="K2300" s="160"/>
    </row>
    <row r="2301" spans="10:11" x14ac:dyDescent="0.2">
      <c r="J2301" s="161"/>
      <c r="K2301" s="160"/>
    </row>
    <row r="2302" spans="10:11" x14ac:dyDescent="0.2">
      <c r="J2302" s="161"/>
      <c r="K2302" s="160"/>
    </row>
    <row r="2303" spans="10:11" x14ac:dyDescent="0.2">
      <c r="J2303" s="161"/>
      <c r="K2303" s="160"/>
    </row>
    <row r="2304" spans="10:11" x14ac:dyDescent="0.2">
      <c r="J2304" s="161"/>
      <c r="K2304" s="160"/>
    </row>
    <row r="2305" spans="10:11" x14ac:dyDescent="0.2">
      <c r="J2305" s="161"/>
      <c r="K2305" s="160"/>
    </row>
    <row r="2306" spans="10:11" x14ac:dyDescent="0.2">
      <c r="J2306" s="161"/>
      <c r="K2306" s="160"/>
    </row>
    <row r="2307" spans="10:11" x14ac:dyDescent="0.2">
      <c r="J2307" s="161"/>
      <c r="K2307" s="160"/>
    </row>
    <row r="2308" spans="10:11" x14ac:dyDescent="0.2">
      <c r="J2308" s="161"/>
      <c r="K2308" s="160"/>
    </row>
    <row r="2309" spans="10:11" x14ac:dyDescent="0.2">
      <c r="J2309" s="161"/>
      <c r="K2309" s="160"/>
    </row>
    <row r="2310" spans="10:11" x14ac:dyDescent="0.2">
      <c r="J2310" s="161"/>
      <c r="K2310" s="160"/>
    </row>
    <row r="2311" spans="10:11" x14ac:dyDescent="0.2">
      <c r="J2311" s="161"/>
      <c r="K2311" s="160"/>
    </row>
    <row r="2312" spans="10:11" x14ac:dyDescent="0.2">
      <c r="J2312" s="161"/>
      <c r="K2312" s="160"/>
    </row>
    <row r="2313" spans="10:11" x14ac:dyDescent="0.2">
      <c r="J2313" s="161"/>
      <c r="K2313" s="160"/>
    </row>
    <row r="2314" spans="10:11" x14ac:dyDescent="0.2">
      <c r="J2314" s="161"/>
      <c r="K2314" s="160"/>
    </row>
    <row r="2315" spans="10:11" x14ac:dyDescent="0.2">
      <c r="J2315" s="161"/>
      <c r="K2315" s="160"/>
    </row>
    <row r="2316" spans="10:11" x14ac:dyDescent="0.2">
      <c r="J2316" s="161"/>
      <c r="K2316" s="160"/>
    </row>
    <row r="2317" spans="10:11" x14ac:dyDescent="0.2">
      <c r="J2317" s="161"/>
      <c r="K2317" s="160"/>
    </row>
    <row r="2318" spans="10:11" x14ac:dyDescent="0.2">
      <c r="J2318" s="161"/>
      <c r="K2318" s="160"/>
    </row>
    <row r="2319" spans="10:11" x14ac:dyDescent="0.2">
      <c r="J2319" s="161"/>
      <c r="K2319" s="160"/>
    </row>
    <row r="2320" spans="10:11" x14ac:dyDescent="0.2">
      <c r="J2320" s="161"/>
      <c r="K2320" s="160"/>
    </row>
    <row r="2321" spans="10:11" x14ac:dyDescent="0.2">
      <c r="J2321" s="161"/>
      <c r="K2321" s="160"/>
    </row>
    <row r="2322" spans="10:11" x14ac:dyDescent="0.2">
      <c r="J2322" s="161"/>
      <c r="K2322" s="160"/>
    </row>
    <row r="2323" spans="10:11" x14ac:dyDescent="0.2">
      <c r="J2323" s="161"/>
      <c r="K2323" s="160"/>
    </row>
    <row r="2324" spans="10:11" x14ac:dyDescent="0.2">
      <c r="J2324" s="161"/>
      <c r="K2324" s="160"/>
    </row>
    <row r="2325" spans="10:11" x14ac:dyDescent="0.2">
      <c r="J2325" s="161"/>
      <c r="K2325" s="160"/>
    </row>
    <row r="2326" spans="10:11" x14ac:dyDescent="0.2">
      <c r="J2326" s="161"/>
      <c r="K2326" s="160"/>
    </row>
    <row r="2327" spans="10:11" x14ac:dyDescent="0.2">
      <c r="J2327" s="161"/>
      <c r="K2327" s="160"/>
    </row>
    <row r="2328" spans="10:11" x14ac:dyDescent="0.2">
      <c r="J2328" s="161"/>
      <c r="K2328" s="160"/>
    </row>
    <row r="2329" spans="10:11" x14ac:dyDescent="0.2">
      <c r="J2329" s="161"/>
      <c r="K2329" s="160"/>
    </row>
    <row r="2330" spans="10:11" x14ac:dyDescent="0.2">
      <c r="J2330" s="161"/>
      <c r="K2330" s="160"/>
    </row>
    <row r="2331" spans="10:11" x14ac:dyDescent="0.2">
      <c r="J2331" s="161"/>
      <c r="K2331" s="160"/>
    </row>
    <row r="2332" spans="10:11" x14ac:dyDescent="0.2">
      <c r="J2332" s="161"/>
      <c r="K2332" s="160"/>
    </row>
    <row r="2333" spans="10:11" x14ac:dyDescent="0.2">
      <c r="J2333" s="161"/>
      <c r="K2333" s="160"/>
    </row>
    <row r="2334" spans="10:11" x14ac:dyDescent="0.2">
      <c r="J2334" s="161"/>
      <c r="K2334" s="160"/>
    </row>
    <row r="2335" spans="10:11" x14ac:dyDescent="0.2">
      <c r="J2335" s="161"/>
      <c r="K2335" s="160"/>
    </row>
    <row r="2336" spans="10:11" x14ac:dyDescent="0.2">
      <c r="J2336" s="161"/>
      <c r="K2336" s="160"/>
    </row>
    <row r="2337" spans="10:11" x14ac:dyDescent="0.2">
      <c r="J2337" s="161"/>
      <c r="K2337" s="160"/>
    </row>
    <row r="2338" spans="10:11" x14ac:dyDescent="0.2">
      <c r="J2338" s="161"/>
      <c r="K2338" s="160"/>
    </row>
    <row r="2339" spans="10:11" x14ac:dyDescent="0.2">
      <c r="J2339" s="161"/>
      <c r="K2339" s="160"/>
    </row>
    <row r="2340" spans="10:11" x14ac:dyDescent="0.2">
      <c r="J2340" s="161"/>
      <c r="K2340" s="160"/>
    </row>
    <row r="2341" spans="10:11" x14ac:dyDescent="0.2">
      <c r="J2341" s="161"/>
      <c r="K2341" s="160"/>
    </row>
    <row r="2342" spans="10:11" x14ac:dyDescent="0.2">
      <c r="J2342" s="161"/>
      <c r="K2342" s="160"/>
    </row>
    <row r="2343" spans="10:11" x14ac:dyDescent="0.2">
      <c r="J2343" s="161"/>
      <c r="K2343" s="160"/>
    </row>
    <row r="2344" spans="10:11" x14ac:dyDescent="0.2">
      <c r="J2344" s="161"/>
      <c r="K2344" s="160"/>
    </row>
    <row r="2345" spans="10:11" x14ac:dyDescent="0.2">
      <c r="J2345" s="161"/>
      <c r="K2345" s="160"/>
    </row>
    <row r="2346" spans="10:11" x14ac:dyDescent="0.2">
      <c r="J2346" s="161"/>
      <c r="K2346" s="160"/>
    </row>
    <row r="2347" spans="10:11" x14ac:dyDescent="0.2">
      <c r="J2347" s="161"/>
      <c r="K2347" s="160"/>
    </row>
    <row r="2348" spans="10:11" x14ac:dyDescent="0.2">
      <c r="J2348" s="161"/>
      <c r="K2348" s="160"/>
    </row>
    <row r="2349" spans="10:11" x14ac:dyDescent="0.2">
      <c r="J2349" s="161"/>
      <c r="K2349" s="160"/>
    </row>
    <row r="2350" spans="10:11" x14ac:dyDescent="0.2">
      <c r="J2350" s="161"/>
      <c r="K2350" s="160"/>
    </row>
    <row r="2351" spans="10:11" x14ac:dyDescent="0.2">
      <c r="J2351" s="161"/>
      <c r="K2351" s="160"/>
    </row>
    <row r="2352" spans="10:11" x14ac:dyDescent="0.2">
      <c r="J2352" s="161"/>
      <c r="K2352" s="160"/>
    </row>
    <row r="2353" spans="10:11" x14ac:dyDescent="0.2">
      <c r="J2353" s="161"/>
      <c r="K2353" s="160"/>
    </row>
    <row r="2354" spans="10:11" x14ac:dyDescent="0.2">
      <c r="J2354" s="161"/>
      <c r="K2354" s="160"/>
    </row>
    <row r="2355" spans="10:11" x14ac:dyDescent="0.2">
      <c r="J2355" s="161"/>
      <c r="K2355" s="160"/>
    </row>
    <row r="2356" spans="10:11" x14ac:dyDescent="0.2">
      <c r="J2356" s="161"/>
      <c r="K2356" s="160"/>
    </row>
    <row r="2357" spans="10:11" x14ac:dyDescent="0.2">
      <c r="J2357" s="161"/>
      <c r="K2357" s="160"/>
    </row>
    <row r="2358" spans="10:11" x14ac:dyDescent="0.2">
      <c r="J2358" s="161"/>
      <c r="K2358" s="160"/>
    </row>
    <row r="2359" spans="10:11" x14ac:dyDescent="0.2">
      <c r="J2359" s="161"/>
      <c r="K2359" s="160"/>
    </row>
    <row r="2360" spans="10:11" x14ac:dyDescent="0.2">
      <c r="J2360" s="161"/>
      <c r="K2360" s="160"/>
    </row>
    <row r="2361" spans="10:11" x14ac:dyDescent="0.2">
      <c r="J2361" s="161"/>
      <c r="K2361" s="160"/>
    </row>
    <row r="2362" spans="10:11" x14ac:dyDescent="0.2">
      <c r="J2362" s="161"/>
      <c r="K2362" s="160"/>
    </row>
    <row r="2363" spans="10:11" x14ac:dyDescent="0.2">
      <c r="J2363" s="161"/>
      <c r="K2363" s="160"/>
    </row>
    <row r="2364" spans="10:11" x14ac:dyDescent="0.2">
      <c r="J2364" s="161"/>
      <c r="K2364" s="160"/>
    </row>
    <row r="2365" spans="10:11" x14ac:dyDescent="0.2">
      <c r="J2365" s="161"/>
      <c r="K2365" s="160"/>
    </row>
    <row r="2366" spans="10:11" x14ac:dyDescent="0.2">
      <c r="J2366" s="161"/>
      <c r="K2366" s="160"/>
    </row>
    <row r="2367" spans="10:11" x14ac:dyDescent="0.2">
      <c r="J2367" s="161"/>
      <c r="K2367" s="160"/>
    </row>
    <row r="2368" spans="10:11" x14ac:dyDescent="0.2">
      <c r="J2368" s="161"/>
      <c r="K2368" s="160"/>
    </row>
    <row r="2369" spans="10:11" x14ac:dyDescent="0.2">
      <c r="J2369" s="161"/>
      <c r="K2369" s="160"/>
    </row>
    <row r="2370" spans="10:11" x14ac:dyDescent="0.2">
      <c r="J2370" s="161"/>
      <c r="K2370" s="160"/>
    </row>
    <row r="2371" spans="10:11" x14ac:dyDescent="0.2">
      <c r="J2371" s="161"/>
      <c r="K2371" s="160"/>
    </row>
    <row r="2372" spans="10:11" x14ac:dyDescent="0.2">
      <c r="J2372" s="161"/>
      <c r="K2372" s="160"/>
    </row>
    <row r="2373" spans="10:11" x14ac:dyDescent="0.2">
      <c r="J2373" s="161"/>
      <c r="K2373" s="160"/>
    </row>
    <row r="2374" spans="10:11" x14ac:dyDescent="0.2">
      <c r="J2374" s="161"/>
      <c r="K2374" s="160"/>
    </row>
    <row r="2375" spans="10:11" x14ac:dyDescent="0.2">
      <c r="J2375" s="161"/>
      <c r="K2375" s="160"/>
    </row>
    <row r="2376" spans="10:11" x14ac:dyDescent="0.2">
      <c r="J2376" s="161"/>
      <c r="K2376" s="160"/>
    </row>
    <row r="2377" spans="10:11" x14ac:dyDescent="0.2">
      <c r="J2377" s="161"/>
      <c r="K2377" s="160"/>
    </row>
    <row r="2378" spans="10:11" x14ac:dyDescent="0.2">
      <c r="J2378" s="161"/>
      <c r="K2378" s="160"/>
    </row>
    <row r="2379" spans="10:11" x14ac:dyDescent="0.2">
      <c r="J2379" s="161"/>
      <c r="K2379" s="160"/>
    </row>
    <row r="2380" spans="10:11" x14ac:dyDescent="0.2">
      <c r="J2380" s="161"/>
      <c r="K2380" s="160"/>
    </row>
    <row r="2381" spans="10:11" x14ac:dyDescent="0.2">
      <c r="J2381" s="161"/>
      <c r="K2381" s="160"/>
    </row>
    <row r="2382" spans="10:11" x14ac:dyDescent="0.2">
      <c r="J2382" s="161"/>
      <c r="K2382" s="160"/>
    </row>
    <row r="2383" spans="10:11" x14ac:dyDescent="0.2">
      <c r="J2383" s="161"/>
      <c r="K2383" s="160"/>
    </row>
    <row r="2384" spans="10:11" x14ac:dyDescent="0.2">
      <c r="J2384" s="161"/>
      <c r="K2384" s="160"/>
    </row>
    <row r="2385" spans="10:11" x14ac:dyDescent="0.2">
      <c r="J2385" s="161"/>
      <c r="K2385" s="160"/>
    </row>
    <row r="2386" spans="10:11" x14ac:dyDescent="0.2">
      <c r="J2386" s="161"/>
      <c r="K2386" s="160"/>
    </row>
    <row r="2387" spans="10:11" x14ac:dyDescent="0.2">
      <c r="J2387" s="161"/>
      <c r="K2387" s="160"/>
    </row>
    <row r="2388" spans="10:11" x14ac:dyDescent="0.2">
      <c r="J2388" s="161"/>
      <c r="K2388" s="160"/>
    </row>
    <row r="2389" spans="10:11" x14ac:dyDescent="0.2">
      <c r="J2389" s="161"/>
      <c r="K2389" s="160"/>
    </row>
    <row r="2390" spans="10:11" x14ac:dyDescent="0.2">
      <c r="J2390" s="161"/>
      <c r="K2390" s="160"/>
    </row>
    <row r="2391" spans="10:11" x14ac:dyDescent="0.2">
      <c r="J2391" s="161"/>
      <c r="K2391" s="160"/>
    </row>
    <row r="2392" spans="10:11" x14ac:dyDescent="0.2">
      <c r="J2392" s="161"/>
      <c r="K2392" s="160"/>
    </row>
    <row r="2393" spans="10:11" x14ac:dyDescent="0.2">
      <c r="J2393" s="161"/>
      <c r="K2393" s="160"/>
    </row>
    <row r="2394" spans="10:11" x14ac:dyDescent="0.2">
      <c r="J2394" s="161"/>
      <c r="K2394" s="160"/>
    </row>
    <row r="2395" spans="10:11" x14ac:dyDescent="0.2">
      <c r="J2395" s="161"/>
      <c r="K2395" s="160"/>
    </row>
    <row r="2396" spans="10:11" x14ac:dyDescent="0.2">
      <c r="J2396" s="161"/>
      <c r="K2396" s="160"/>
    </row>
    <row r="2397" spans="10:11" x14ac:dyDescent="0.2">
      <c r="J2397" s="161"/>
      <c r="K2397" s="160"/>
    </row>
    <row r="2398" spans="10:11" x14ac:dyDescent="0.2">
      <c r="J2398" s="161"/>
      <c r="K2398" s="160"/>
    </row>
    <row r="2399" spans="10:11" x14ac:dyDescent="0.2">
      <c r="J2399" s="161"/>
      <c r="K2399" s="160"/>
    </row>
    <row r="2400" spans="10:11" x14ac:dyDescent="0.2">
      <c r="J2400" s="161"/>
      <c r="K2400" s="160"/>
    </row>
    <row r="2401" spans="10:11" x14ac:dyDescent="0.2">
      <c r="J2401" s="161"/>
      <c r="K2401" s="160"/>
    </row>
    <row r="2402" spans="10:11" x14ac:dyDescent="0.2">
      <c r="J2402" s="161"/>
      <c r="K2402" s="160"/>
    </row>
    <row r="2403" spans="10:11" x14ac:dyDescent="0.2">
      <c r="J2403" s="161"/>
      <c r="K2403" s="160"/>
    </row>
    <row r="2404" spans="10:11" x14ac:dyDescent="0.2">
      <c r="J2404" s="161"/>
      <c r="K2404" s="160"/>
    </row>
    <row r="2405" spans="10:11" x14ac:dyDescent="0.2">
      <c r="J2405" s="161"/>
      <c r="K2405" s="160"/>
    </row>
    <row r="2406" spans="10:11" x14ac:dyDescent="0.2">
      <c r="J2406" s="161"/>
      <c r="K2406" s="160"/>
    </row>
    <row r="2407" spans="10:11" x14ac:dyDescent="0.2">
      <c r="J2407" s="161"/>
      <c r="K2407" s="160"/>
    </row>
    <row r="2408" spans="10:11" x14ac:dyDescent="0.2">
      <c r="J2408" s="161"/>
      <c r="K2408" s="160"/>
    </row>
    <row r="2409" spans="10:11" x14ac:dyDescent="0.2">
      <c r="J2409" s="161"/>
      <c r="K2409" s="160"/>
    </row>
    <row r="2410" spans="10:11" x14ac:dyDescent="0.2">
      <c r="J2410" s="161"/>
      <c r="K2410" s="160"/>
    </row>
    <row r="2411" spans="10:11" x14ac:dyDescent="0.2">
      <c r="J2411" s="161"/>
      <c r="K2411" s="160"/>
    </row>
    <row r="2412" spans="10:11" x14ac:dyDescent="0.2">
      <c r="J2412" s="161"/>
      <c r="K2412" s="160"/>
    </row>
    <row r="2413" spans="10:11" x14ac:dyDescent="0.2">
      <c r="J2413" s="161"/>
      <c r="K2413" s="160"/>
    </row>
    <row r="2414" spans="10:11" x14ac:dyDescent="0.2">
      <c r="J2414" s="161"/>
      <c r="K2414" s="160"/>
    </row>
    <row r="2415" spans="10:11" x14ac:dyDescent="0.2">
      <c r="J2415" s="161"/>
      <c r="K2415" s="160"/>
    </row>
    <row r="2416" spans="10:11" x14ac:dyDescent="0.2">
      <c r="J2416" s="161"/>
      <c r="K2416" s="160"/>
    </row>
    <row r="2417" spans="10:11" x14ac:dyDescent="0.2">
      <c r="J2417" s="161"/>
      <c r="K2417" s="160"/>
    </row>
    <row r="2418" spans="10:11" x14ac:dyDescent="0.2">
      <c r="J2418" s="161"/>
      <c r="K2418" s="160"/>
    </row>
    <row r="2419" spans="10:11" x14ac:dyDescent="0.2">
      <c r="J2419" s="161"/>
      <c r="K2419" s="160"/>
    </row>
    <row r="2420" spans="10:11" x14ac:dyDescent="0.2">
      <c r="J2420" s="161"/>
      <c r="K2420" s="160"/>
    </row>
    <row r="2421" spans="10:11" x14ac:dyDescent="0.2">
      <c r="J2421" s="161"/>
      <c r="K2421" s="160"/>
    </row>
    <row r="2422" spans="10:11" x14ac:dyDescent="0.2">
      <c r="J2422" s="161"/>
      <c r="K2422" s="160"/>
    </row>
    <row r="2423" spans="10:11" x14ac:dyDescent="0.2">
      <c r="J2423" s="161"/>
      <c r="K2423" s="160"/>
    </row>
    <row r="2424" spans="10:11" x14ac:dyDescent="0.2">
      <c r="J2424" s="161"/>
      <c r="K2424" s="160"/>
    </row>
    <row r="2425" spans="10:11" x14ac:dyDescent="0.2">
      <c r="J2425" s="161"/>
      <c r="K2425" s="160"/>
    </row>
    <row r="2426" spans="10:11" x14ac:dyDescent="0.2">
      <c r="J2426" s="161"/>
      <c r="K2426" s="160"/>
    </row>
    <row r="2427" spans="10:11" x14ac:dyDescent="0.2">
      <c r="J2427" s="161"/>
      <c r="K2427" s="160"/>
    </row>
    <row r="2428" spans="10:11" x14ac:dyDescent="0.2">
      <c r="J2428" s="161"/>
      <c r="K2428" s="160"/>
    </row>
    <row r="2429" spans="10:11" x14ac:dyDescent="0.2">
      <c r="J2429" s="161"/>
      <c r="K2429" s="160"/>
    </row>
    <row r="2430" spans="10:11" x14ac:dyDescent="0.2">
      <c r="J2430" s="161"/>
      <c r="K2430" s="160"/>
    </row>
    <row r="2431" spans="10:11" x14ac:dyDescent="0.2">
      <c r="J2431" s="161"/>
      <c r="K2431" s="160"/>
    </row>
    <row r="2432" spans="10:11" x14ac:dyDescent="0.2">
      <c r="J2432" s="161"/>
      <c r="K2432" s="160"/>
    </row>
    <row r="2433" spans="10:11" x14ac:dyDescent="0.2">
      <c r="J2433" s="161"/>
      <c r="K2433" s="160"/>
    </row>
    <row r="2434" spans="10:11" x14ac:dyDescent="0.2">
      <c r="J2434" s="161"/>
      <c r="K2434" s="160"/>
    </row>
    <row r="2435" spans="10:11" x14ac:dyDescent="0.2">
      <c r="J2435" s="161"/>
      <c r="K2435" s="160"/>
    </row>
    <row r="2436" spans="10:11" x14ac:dyDescent="0.2">
      <c r="J2436" s="161"/>
      <c r="K2436" s="160"/>
    </row>
    <row r="2437" spans="10:11" x14ac:dyDescent="0.2">
      <c r="J2437" s="161"/>
      <c r="K2437" s="160"/>
    </row>
    <row r="2438" spans="10:11" x14ac:dyDescent="0.2">
      <c r="J2438" s="161"/>
      <c r="K2438" s="160"/>
    </row>
    <row r="2439" spans="10:11" x14ac:dyDescent="0.2">
      <c r="J2439" s="161"/>
      <c r="K2439" s="160"/>
    </row>
    <row r="2440" spans="10:11" x14ac:dyDescent="0.2">
      <c r="J2440" s="161"/>
      <c r="K2440" s="160"/>
    </row>
    <row r="2441" spans="10:11" x14ac:dyDescent="0.2">
      <c r="J2441" s="161"/>
      <c r="K2441" s="160"/>
    </row>
    <row r="2442" spans="10:11" x14ac:dyDescent="0.2">
      <c r="J2442" s="161"/>
      <c r="K2442" s="160"/>
    </row>
    <row r="2443" spans="10:11" x14ac:dyDescent="0.2">
      <c r="J2443" s="161"/>
      <c r="K2443" s="160"/>
    </row>
    <row r="2444" spans="10:11" x14ac:dyDescent="0.2">
      <c r="J2444" s="161"/>
      <c r="K2444" s="160"/>
    </row>
    <row r="2445" spans="10:11" x14ac:dyDescent="0.2">
      <c r="J2445" s="161"/>
      <c r="K2445" s="160"/>
    </row>
    <row r="2446" spans="10:11" x14ac:dyDescent="0.2">
      <c r="J2446" s="161"/>
      <c r="K2446" s="160"/>
    </row>
    <row r="2447" spans="10:11" x14ac:dyDescent="0.2">
      <c r="J2447" s="161"/>
      <c r="K2447" s="160"/>
    </row>
    <row r="2448" spans="10:11" x14ac:dyDescent="0.2">
      <c r="J2448" s="161"/>
      <c r="K2448" s="160"/>
    </row>
    <row r="2449" spans="10:11" x14ac:dyDescent="0.2">
      <c r="J2449" s="161"/>
      <c r="K2449" s="160"/>
    </row>
    <row r="2450" spans="10:11" x14ac:dyDescent="0.2">
      <c r="J2450" s="161"/>
      <c r="K2450" s="160"/>
    </row>
    <row r="2451" spans="10:11" x14ac:dyDescent="0.2">
      <c r="J2451" s="161"/>
      <c r="K2451" s="160"/>
    </row>
    <row r="2452" spans="10:11" x14ac:dyDescent="0.2">
      <c r="J2452" s="161"/>
      <c r="K2452" s="160"/>
    </row>
    <row r="2453" spans="10:11" x14ac:dyDescent="0.2">
      <c r="J2453" s="161"/>
      <c r="K2453" s="160"/>
    </row>
    <row r="2454" spans="10:11" x14ac:dyDescent="0.2">
      <c r="J2454" s="161"/>
      <c r="K2454" s="160"/>
    </row>
    <row r="2455" spans="10:11" x14ac:dyDescent="0.2">
      <c r="J2455" s="161"/>
      <c r="K2455" s="160"/>
    </row>
    <row r="2456" spans="10:11" x14ac:dyDescent="0.2">
      <c r="J2456" s="161"/>
      <c r="K2456" s="160"/>
    </row>
    <row r="2457" spans="10:11" x14ac:dyDescent="0.2">
      <c r="J2457" s="161"/>
      <c r="K2457" s="160"/>
    </row>
    <row r="2458" spans="10:11" x14ac:dyDescent="0.2">
      <c r="J2458" s="161"/>
      <c r="K2458" s="160"/>
    </row>
    <row r="2459" spans="10:11" x14ac:dyDescent="0.2">
      <c r="J2459" s="161"/>
      <c r="K2459" s="160"/>
    </row>
    <row r="2460" spans="10:11" x14ac:dyDescent="0.2">
      <c r="J2460" s="161"/>
      <c r="K2460" s="160"/>
    </row>
    <row r="2461" spans="10:11" x14ac:dyDescent="0.2">
      <c r="J2461" s="161"/>
      <c r="K2461" s="160"/>
    </row>
    <row r="2462" spans="10:11" x14ac:dyDescent="0.2">
      <c r="J2462" s="161"/>
      <c r="K2462" s="160"/>
    </row>
    <row r="2463" spans="10:11" x14ac:dyDescent="0.2">
      <c r="J2463" s="161"/>
      <c r="K2463" s="160"/>
    </row>
    <row r="2464" spans="10:11" x14ac:dyDescent="0.2">
      <c r="J2464" s="161"/>
      <c r="K2464" s="160"/>
    </row>
    <row r="2465" spans="10:11" x14ac:dyDescent="0.2">
      <c r="J2465" s="161"/>
      <c r="K2465" s="160"/>
    </row>
    <row r="2466" spans="10:11" x14ac:dyDescent="0.2">
      <c r="J2466" s="161"/>
      <c r="K2466" s="160"/>
    </row>
    <row r="2467" spans="10:11" x14ac:dyDescent="0.2">
      <c r="J2467" s="161"/>
      <c r="K2467" s="160"/>
    </row>
    <row r="2468" spans="10:11" x14ac:dyDescent="0.2">
      <c r="J2468" s="161"/>
      <c r="K2468" s="160"/>
    </row>
    <row r="2469" spans="10:11" x14ac:dyDescent="0.2">
      <c r="J2469" s="161"/>
      <c r="K2469" s="160"/>
    </row>
    <row r="2470" spans="10:11" x14ac:dyDescent="0.2">
      <c r="J2470" s="161"/>
      <c r="K2470" s="160"/>
    </row>
    <row r="2471" spans="10:11" x14ac:dyDescent="0.2">
      <c r="J2471" s="161"/>
      <c r="K2471" s="160"/>
    </row>
    <row r="2472" spans="10:11" x14ac:dyDescent="0.2">
      <c r="J2472" s="161"/>
      <c r="K2472" s="160"/>
    </row>
    <row r="2473" spans="10:11" x14ac:dyDescent="0.2">
      <c r="J2473" s="161"/>
      <c r="K2473" s="160"/>
    </row>
    <row r="2474" spans="10:11" x14ac:dyDescent="0.2">
      <c r="J2474" s="161"/>
      <c r="K2474" s="160"/>
    </row>
    <row r="2475" spans="10:11" x14ac:dyDescent="0.2">
      <c r="J2475" s="161"/>
      <c r="K2475" s="160"/>
    </row>
    <row r="2476" spans="10:11" x14ac:dyDescent="0.2">
      <c r="J2476" s="161"/>
      <c r="K2476" s="160"/>
    </row>
    <row r="2477" spans="10:11" x14ac:dyDescent="0.2">
      <c r="J2477" s="161"/>
      <c r="K2477" s="160"/>
    </row>
    <row r="2478" spans="10:11" x14ac:dyDescent="0.2">
      <c r="J2478" s="161"/>
      <c r="K2478" s="160"/>
    </row>
    <row r="2479" spans="10:11" x14ac:dyDescent="0.2">
      <c r="J2479" s="161"/>
      <c r="K2479" s="160"/>
    </row>
    <row r="2480" spans="10:11" x14ac:dyDescent="0.2">
      <c r="J2480" s="161"/>
      <c r="K2480" s="160"/>
    </row>
    <row r="2481" spans="10:11" x14ac:dyDescent="0.2">
      <c r="J2481" s="161"/>
      <c r="K2481" s="160"/>
    </row>
    <row r="2482" spans="10:11" x14ac:dyDescent="0.2">
      <c r="J2482" s="161"/>
      <c r="K2482" s="160"/>
    </row>
    <row r="2483" spans="10:11" x14ac:dyDescent="0.2">
      <c r="J2483" s="161"/>
      <c r="K2483" s="160"/>
    </row>
    <row r="2484" spans="10:11" x14ac:dyDescent="0.2">
      <c r="J2484" s="161"/>
      <c r="K2484" s="160"/>
    </row>
    <row r="2485" spans="10:11" x14ac:dyDescent="0.2">
      <c r="J2485" s="161"/>
      <c r="K2485" s="160"/>
    </row>
    <row r="2486" spans="10:11" x14ac:dyDescent="0.2">
      <c r="J2486" s="161"/>
      <c r="K2486" s="160"/>
    </row>
    <row r="2487" spans="10:11" x14ac:dyDescent="0.2">
      <c r="J2487" s="161"/>
      <c r="K2487" s="160"/>
    </row>
    <row r="2488" spans="10:11" x14ac:dyDescent="0.2">
      <c r="J2488" s="161"/>
      <c r="K2488" s="160"/>
    </row>
    <row r="2489" spans="10:11" x14ac:dyDescent="0.2">
      <c r="J2489" s="161"/>
      <c r="K2489" s="160"/>
    </row>
    <row r="2490" spans="10:11" x14ac:dyDescent="0.2">
      <c r="J2490" s="161"/>
      <c r="K2490" s="160"/>
    </row>
    <row r="2491" spans="10:11" x14ac:dyDescent="0.2">
      <c r="J2491" s="161"/>
      <c r="K2491" s="160"/>
    </row>
    <row r="2492" spans="10:11" x14ac:dyDescent="0.2">
      <c r="J2492" s="161"/>
      <c r="K2492" s="160"/>
    </row>
    <row r="2493" spans="10:11" x14ac:dyDescent="0.2">
      <c r="J2493" s="161"/>
      <c r="K2493" s="160"/>
    </row>
    <row r="2494" spans="10:11" x14ac:dyDescent="0.2">
      <c r="J2494" s="161"/>
      <c r="K2494" s="160"/>
    </row>
    <row r="2495" spans="10:11" x14ac:dyDescent="0.2">
      <c r="J2495" s="161"/>
      <c r="K2495" s="160"/>
    </row>
    <row r="2496" spans="10:11" x14ac:dyDescent="0.2">
      <c r="J2496" s="161"/>
      <c r="K2496" s="160"/>
    </row>
    <row r="2497" spans="10:11" x14ac:dyDescent="0.2">
      <c r="J2497" s="161"/>
      <c r="K2497" s="160"/>
    </row>
    <row r="2498" spans="10:11" x14ac:dyDescent="0.2">
      <c r="J2498" s="161"/>
      <c r="K2498" s="160"/>
    </row>
    <row r="2499" spans="10:11" x14ac:dyDescent="0.2">
      <c r="J2499" s="161"/>
      <c r="K2499" s="160"/>
    </row>
    <row r="2500" spans="10:11" x14ac:dyDescent="0.2">
      <c r="J2500" s="161"/>
      <c r="K2500" s="160"/>
    </row>
    <row r="2501" spans="10:11" x14ac:dyDescent="0.2">
      <c r="J2501" s="161"/>
      <c r="K2501" s="160"/>
    </row>
    <row r="2502" spans="10:11" x14ac:dyDescent="0.2">
      <c r="J2502" s="161"/>
      <c r="K2502" s="160"/>
    </row>
    <row r="2503" spans="10:11" x14ac:dyDescent="0.2">
      <c r="J2503" s="161"/>
      <c r="K2503" s="160"/>
    </row>
    <row r="2504" spans="10:11" x14ac:dyDescent="0.2">
      <c r="J2504" s="161"/>
      <c r="K2504" s="160"/>
    </row>
    <row r="2505" spans="10:11" x14ac:dyDescent="0.2">
      <c r="J2505" s="161"/>
      <c r="K2505" s="160"/>
    </row>
    <row r="2506" spans="10:11" x14ac:dyDescent="0.2">
      <c r="J2506" s="161"/>
      <c r="K2506" s="160"/>
    </row>
    <row r="2507" spans="10:11" x14ac:dyDescent="0.2">
      <c r="J2507" s="161"/>
      <c r="K2507" s="160"/>
    </row>
    <row r="2508" spans="10:11" x14ac:dyDescent="0.2">
      <c r="J2508" s="161"/>
      <c r="K2508" s="160"/>
    </row>
    <row r="2509" spans="10:11" x14ac:dyDescent="0.2">
      <c r="J2509" s="161"/>
      <c r="K2509" s="160"/>
    </row>
    <row r="2510" spans="10:11" x14ac:dyDescent="0.2">
      <c r="J2510" s="161"/>
      <c r="K2510" s="160"/>
    </row>
    <row r="2511" spans="10:11" x14ac:dyDescent="0.2">
      <c r="J2511" s="161"/>
      <c r="K2511" s="160"/>
    </row>
    <row r="2512" spans="10:11" x14ac:dyDescent="0.2">
      <c r="J2512" s="161"/>
      <c r="K2512" s="160"/>
    </row>
    <row r="2513" spans="10:11" x14ac:dyDescent="0.2">
      <c r="J2513" s="161"/>
      <c r="K2513" s="160"/>
    </row>
    <row r="2514" spans="10:11" x14ac:dyDescent="0.2">
      <c r="J2514" s="161"/>
      <c r="K2514" s="160"/>
    </row>
    <row r="2515" spans="10:11" x14ac:dyDescent="0.2">
      <c r="J2515" s="161"/>
      <c r="K2515" s="160"/>
    </row>
    <row r="2516" spans="10:11" x14ac:dyDescent="0.2">
      <c r="J2516" s="161"/>
      <c r="K2516" s="160"/>
    </row>
    <row r="2517" spans="10:11" x14ac:dyDescent="0.2">
      <c r="J2517" s="161"/>
      <c r="K2517" s="160"/>
    </row>
    <row r="2518" spans="10:11" x14ac:dyDescent="0.2">
      <c r="J2518" s="161"/>
      <c r="K2518" s="160"/>
    </row>
    <row r="2519" spans="10:11" x14ac:dyDescent="0.2">
      <c r="J2519" s="161"/>
      <c r="K2519" s="160"/>
    </row>
    <row r="2520" spans="10:11" x14ac:dyDescent="0.2">
      <c r="J2520" s="161"/>
      <c r="K2520" s="160"/>
    </row>
    <row r="2521" spans="10:11" x14ac:dyDescent="0.2">
      <c r="J2521" s="161"/>
      <c r="K2521" s="160"/>
    </row>
    <row r="2522" spans="10:11" x14ac:dyDescent="0.2">
      <c r="J2522" s="161"/>
      <c r="K2522" s="160"/>
    </row>
    <row r="2523" spans="10:11" x14ac:dyDescent="0.2">
      <c r="J2523" s="161"/>
      <c r="K2523" s="160"/>
    </row>
    <row r="2524" spans="10:11" x14ac:dyDescent="0.2">
      <c r="J2524" s="161"/>
      <c r="K2524" s="160"/>
    </row>
    <row r="2525" spans="10:11" x14ac:dyDescent="0.2">
      <c r="J2525" s="161"/>
      <c r="K2525" s="160"/>
    </row>
    <row r="2526" spans="10:11" x14ac:dyDescent="0.2">
      <c r="J2526" s="161"/>
      <c r="K2526" s="160"/>
    </row>
    <row r="2527" spans="10:11" x14ac:dyDescent="0.2">
      <c r="J2527" s="161"/>
      <c r="K2527" s="160"/>
    </row>
    <row r="2528" spans="10:11" x14ac:dyDescent="0.2">
      <c r="J2528" s="161"/>
      <c r="K2528" s="160"/>
    </row>
    <row r="2529" spans="10:11" x14ac:dyDescent="0.2">
      <c r="J2529" s="161"/>
      <c r="K2529" s="160"/>
    </row>
    <row r="2530" spans="10:11" x14ac:dyDescent="0.2">
      <c r="J2530" s="161"/>
      <c r="K2530" s="160"/>
    </row>
    <row r="2531" spans="10:11" x14ac:dyDescent="0.2">
      <c r="J2531" s="161"/>
      <c r="K2531" s="160"/>
    </row>
    <row r="2532" spans="10:11" x14ac:dyDescent="0.2">
      <c r="J2532" s="161"/>
      <c r="K2532" s="160"/>
    </row>
    <row r="2533" spans="10:11" x14ac:dyDescent="0.2">
      <c r="J2533" s="161"/>
      <c r="K2533" s="160"/>
    </row>
    <row r="2534" spans="10:11" x14ac:dyDescent="0.2">
      <c r="J2534" s="161"/>
      <c r="K2534" s="160"/>
    </row>
    <row r="2535" spans="10:11" x14ac:dyDescent="0.2">
      <c r="J2535" s="161"/>
      <c r="K2535" s="160"/>
    </row>
    <row r="2536" spans="10:11" x14ac:dyDescent="0.2">
      <c r="J2536" s="161"/>
      <c r="K2536" s="160"/>
    </row>
    <row r="2537" spans="10:11" x14ac:dyDescent="0.2">
      <c r="J2537" s="161"/>
      <c r="K2537" s="160"/>
    </row>
    <row r="2538" spans="10:11" x14ac:dyDescent="0.2">
      <c r="J2538" s="161"/>
      <c r="K2538" s="160"/>
    </row>
    <row r="2539" spans="10:11" x14ac:dyDescent="0.2">
      <c r="J2539" s="161"/>
      <c r="K2539" s="160"/>
    </row>
    <row r="2540" spans="10:11" x14ac:dyDescent="0.2">
      <c r="J2540" s="161"/>
      <c r="K2540" s="160"/>
    </row>
    <row r="2541" spans="10:11" x14ac:dyDescent="0.2">
      <c r="J2541" s="161"/>
      <c r="K2541" s="160"/>
    </row>
    <row r="2542" spans="10:11" x14ac:dyDescent="0.2">
      <c r="J2542" s="161"/>
      <c r="K2542" s="160"/>
    </row>
    <row r="2543" spans="10:11" x14ac:dyDescent="0.2">
      <c r="J2543" s="161"/>
      <c r="K2543" s="160"/>
    </row>
    <row r="2544" spans="10:11" x14ac:dyDescent="0.2">
      <c r="J2544" s="161"/>
      <c r="K2544" s="160"/>
    </row>
    <row r="2545" spans="10:11" x14ac:dyDescent="0.2">
      <c r="J2545" s="161"/>
      <c r="K2545" s="160"/>
    </row>
    <row r="2546" spans="10:11" x14ac:dyDescent="0.2">
      <c r="J2546" s="161"/>
      <c r="K2546" s="160"/>
    </row>
    <row r="2547" spans="10:11" x14ac:dyDescent="0.2">
      <c r="J2547" s="161"/>
      <c r="K2547" s="160"/>
    </row>
    <row r="2548" spans="10:11" x14ac:dyDescent="0.2">
      <c r="J2548" s="161"/>
      <c r="K2548" s="160"/>
    </row>
    <row r="2549" spans="10:11" x14ac:dyDescent="0.2">
      <c r="J2549" s="161"/>
      <c r="K2549" s="160"/>
    </row>
    <row r="2550" spans="10:11" x14ac:dyDescent="0.2">
      <c r="J2550" s="161"/>
      <c r="K2550" s="160"/>
    </row>
    <row r="2551" spans="10:11" x14ac:dyDescent="0.2">
      <c r="J2551" s="161"/>
      <c r="K2551" s="160"/>
    </row>
    <row r="2552" spans="10:11" x14ac:dyDescent="0.2">
      <c r="J2552" s="161"/>
      <c r="K2552" s="160"/>
    </row>
    <row r="2553" spans="10:11" x14ac:dyDescent="0.2">
      <c r="J2553" s="161"/>
      <c r="K2553" s="160"/>
    </row>
    <row r="2554" spans="10:11" x14ac:dyDescent="0.2">
      <c r="J2554" s="161"/>
      <c r="K2554" s="160"/>
    </row>
    <row r="2555" spans="10:11" x14ac:dyDescent="0.2">
      <c r="J2555" s="161"/>
      <c r="K2555" s="160"/>
    </row>
    <row r="2556" spans="10:11" x14ac:dyDescent="0.2">
      <c r="J2556" s="161"/>
      <c r="K2556" s="160"/>
    </row>
    <row r="2557" spans="10:11" x14ac:dyDescent="0.2">
      <c r="J2557" s="161"/>
      <c r="K2557" s="160"/>
    </row>
    <row r="2558" spans="10:11" x14ac:dyDescent="0.2">
      <c r="J2558" s="161"/>
      <c r="K2558" s="160"/>
    </row>
    <row r="2559" spans="10:11" x14ac:dyDescent="0.2">
      <c r="J2559" s="161"/>
      <c r="K2559" s="160"/>
    </row>
    <row r="2560" spans="10:11" x14ac:dyDescent="0.2">
      <c r="J2560" s="161"/>
      <c r="K2560" s="160"/>
    </row>
    <row r="2561" spans="10:11" x14ac:dyDescent="0.2">
      <c r="J2561" s="161"/>
      <c r="K2561" s="160"/>
    </row>
    <row r="2562" spans="10:11" x14ac:dyDescent="0.2">
      <c r="J2562" s="161"/>
      <c r="K2562" s="160"/>
    </row>
    <row r="2563" spans="10:11" x14ac:dyDescent="0.2">
      <c r="J2563" s="161"/>
      <c r="K2563" s="160"/>
    </row>
    <row r="2564" spans="10:11" x14ac:dyDescent="0.2">
      <c r="J2564" s="161"/>
      <c r="K2564" s="160"/>
    </row>
    <row r="2565" spans="10:11" x14ac:dyDescent="0.2">
      <c r="J2565" s="161"/>
      <c r="K2565" s="160"/>
    </row>
    <row r="2566" spans="10:11" x14ac:dyDescent="0.2">
      <c r="J2566" s="161"/>
      <c r="K2566" s="160"/>
    </row>
    <row r="2567" spans="10:11" x14ac:dyDescent="0.2">
      <c r="J2567" s="161"/>
      <c r="K2567" s="160"/>
    </row>
    <row r="2568" spans="10:11" x14ac:dyDescent="0.2">
      <c r="J2568" s="161"/>
      <c r="K2568" s="160"/>
    </row>
    <row r="2569" spans="10:11" x14ac:dyDescent="0.2">
      <c r="J2569" s="161"/>
      <c r="K2569" s="160"/>
    </row>
    <row r="2570" spans="10:11" x14ac:dyDescent="0.2">
      <c r="J2570" s="161"/>
      <c r="K2570" s="160"/>
    </row>
    <row r="2571" spans="10:11" x14ac:dyDescent="0.2">
      <c r="J2571" s="161"/>
      <c r="K2571" s="160"/>
    </row>
    <row r="2572" spans="10:11" x14ac:dyDescent="0.2">
      <c r="J2572" s="161"/>
      <c r="K2572" s="160"/>
    </row>
    <row r="2573" spans="10:11" x14ac:dyDescent="0.2">
      <c r="J2573" s="161"/>
      <c r="K2573" s="160"/>
    </row>
    <row r="2574" spans="10:11" x14ac:dyDescent="0.2">
      <c r="J2574" s="161"/>
      <c r="K2574" s="160"/>
    </row>
    <row r="2575" spans="10:11" x14ac:dyDescent="0.2">
      <c r="J2575" s="161"/>
      <c r="K2575" s="160"/>
    </row>
    <row r="2576" spans="10:11" x14ac:dyDescent="0.2">
      <c r="J2576" s="161"/>
      <c r="K2576" s="160"/>
    </row>
    <row r="2577" spans="10:11" x14ac:dyDescent="0.2">
      <c r="J2577" s="161"/>
      <c r="K2577" s="160"/>
    </row>
    <row r="2578" spans="10:11" x14ac:dyDescent="0.2">
      <c r="J2578" s="161"/>
      <c r="K2578" s="160"/>
    </row>
    <row r="2579" spans="10:11" x14ac:dyDescent="0.2">
      <c r="J2579" s="161"/>
      <c r="K2579" s="160"/>
    </row>
    <row r="2580" spans="10:11" x14ac:dyDescent="0.2">
      <c r="J2580" s="161"/>
      <c r="K2580" s="160"/>
    </row>
    <row r="2581" spans="10:11" x14ac:dyDescent="0.2">
      <c r="J2581" s="161"/>
      <c r="K2581" s="160"/>
    </row>
    <row r="2582" spans="10:11" x14ac:dyDescent="0.2">
      <c r="J2582" s="161"/>
      <c r="K2582" s="160"/>
    </row>
    <row r="2583" spans="10:11" x14ac:dyDescent="0.2">
      <c r="J2583" s="161"/>
      <c r="K2583" s="160"/>
    </row>
    <row r="2584" spans="10:11" x14ac:dyDescent="0.2">
      <c r="J2584" s="161"/>
      <c r="K2584" s="160"/>
    </row>
    <row r="2585" spans="10:11" x14ac:dyDescent="0.2">
      <c r="J2585" s="161"/>
      <c r="K2585" s="160"/>
    </row>
    <row r="2586" spans="10:11" x14ac:dyDescent="0.2">
      <c r="J2586" s="161"/>
      <c r="K2586" s="160"/>
    </row>
    <row r="2587" spans="10:11" x14ac:dyDescent="0.2">
      <c r="J2587" s="161"/>
      <c r="K2587" s="160"/>
    </row>
    <row r="2588" spans="10:11" x14ac:dyDescent="0.2">
      <c r="J2588" s="161"/>
      <c r="K2588" s="160"/>
    </row>
    <row r="2589" spans="10:11" x14ac:dyDescent="0.2">
      <c r="J2589" s="161"/>
      <c r="K2589" s="160"/>
    </row>
    <row r="2590" spans="10:11" x14ac:dyDescent="0.2">
      <c r="J2590" s="161"/>
      <c r="K2590" s="160"/>
    </row>
    <row r="2591" spans="10:11" x14ac:dyDescent="0.2">
      <c r="J2591" s="161"/>
      <c r="K2591" s="160"/>
    </row>
    <row r="2592" spans="10:11" x14ac:dyDescent="0.2">
      <c r="J2592" s="161"/>
      <c r="K2592" s="160"/>
    </row>
    <row r="2593" spans="10:11" x14ac:dyDescent="0.2">
      <c r="J2593" s="161"/>
      <c r="K2593" s="160"/>
    </row>
    <row r="2594" spans="10:11" x14ac:dyDescent="0.2">
      <c r="J2594" s="161"/>
      <c r="K2594" s="160"/>
    </row>
    <row r="2595" spans="10:11" x14ac:dyDescent="0.2">
      <c r="J2595" s="161"/>
      <c r="K2595" s="160"/>
    </row>
    <row r="2596" spans="10:11" x14ac:dyDescent="0.2">
      <c r="J2596" s="161"/>
      <c r="K2596" s="160"/>
    </row>
    <row r="2597" spans="10:11" x14ac:dyDescent="0.2">
      <c r="J2597" s="161"/>
      <c r="K2597" s="160"/>
    </row>
    <row r="2598" spans="10:11" x14ac:dyDescent="0.2">
      <c r="J2598" s="161"/>
      <c r="K2598" s="160"/>
    </row>
    <row r="2599" spans="10:11" x14ac:dyDescent="0.2">
      <c r="J2599" s="161"/>
      <c r="K2599" s="160"/>
    </row>
    <row r="2600" spans="10:11" x14ac:dyDescent="0.2">
      <c r="J2600" s="161"/>
      <c r="K2600" s="160"/>
    </row>
    <row r="2601" spans="10:11" x14ac:dyDescent="0.2">
      <c r="J2601" s="161"/>
      <c r="K2601" s="160"/>
    </row>
    <row r="2602" spans="10:11" x14ac:dyDescent="0.2">
      <c r="J2602" s="161"/>
      <c r="K2602" s="160"/>
    </row>
    <row r="2603" spans="10:11" x14ac:dyDescent="0.2">
      <c r="J2603" s="161"/>
      <c r="K2603" s="160"/>
    </row>
    <row r="2604" spans="10:11" x14ac:dyDescent="0.2">
      <c r="J2604" s="161"/>
      <c r="K2604" s="160"/>
    </row>
    <row r="2605" spans="10:11" x14ac:dyDescent="0.2">
      <c r="J2605" s="161"/>
      <c r="K2605" s="160"/>
    </row>
    <row r="2606" spans="10:11" x14ac:dyDescent="0.2">
      <c r="J2606" s="161"/>
      <c r="K2606" s="160"/>
    </row>
    <row r="2607" spans="10:11" x14ac:dyDescent="0.2">
      <c r="J2607" s="161"/>
      <c r="K2607" s="160"/>
    </row>
    <row r="2608" spans="10:11" x14ac:dyDescent="0.2">
      <c r="J2608" s="161"/>
      <c r="K2608" s="160"/>
    </row>
    <row r="2609" spans="10:11" x14ac:dyDescent="0.2">
      <c r="J2609" s="161"/>
      <c r="K2609" s="160"/>
    </row>
    <row r="2610" spans="10:11" x14ac:dyDescent="0.2">
      <c r="J2610" s="161"/>
      <c r="K2610" s="160"/>
    </row>
    <row r="2611" spans="10:11" x14ac:dyDescent="0.2">
      <c r="J2611" s="161"/>
      <c r="K2611" s="160"/>
    </row>
    <row r="2612" spans="10:11" x14ac:dyDescent="0.2">
      <c r="J2612" s="161"/>
      <c r="K2612" s="160"/>
    </row>
    <row r="2613" spans="10:11" x14ac:dyDescent="0.2">
      <c r="J2613" s="161"/>
      <c r="K2613" s="160"/>
    </row>
    <row r="2614" spans="10:11" x14ac:dyDescent="0.2">
      <c r="J2614" s="161"/>
      <c r="K2614" s="160"/>
    </row>
    <row r="2615" spans="10:11" x14ac:dyDescent="0.2">
      <c r="J2615" s="161"/>
      <c r="K2615" s="160"/>
    </row>
    <row r="2616" spans="10:11" x14ac:dyDescent="0.2">
      <c r="J2616" s="161"/>
      <c r="K2616" s="160"/>
    </row>
    <row r="2617" spans="10:11" x14ac:dyDescent="0.2">
      <c r="J2617" s="161"/>
      <c r="K2617" s="160"/>
    </row>
    <row r="2618" spans="10:11" x14ac:dyDescent="0.2">
      <c r="J2618" s="161"/>
      <c r="K2618" s="160"/>
    </row>
    <row r="2619" spans="10:11" x14ac:dyDescent="0.2">
      <c r="J2619" s="161"/>
      <c r="K2619" s="160"/>
    </row>
    <row r="2620" spans="10:11" x14ac:dyDescent="0.2">
      <c r="J2620" s="161"/>
      <c r="K2620" s="160"/>
    </row>
    <row r="2621" spans="10:11" x14ac:dyDescent="0.2">
      <c r="J2621" s="161"/>
      <c r="K2621" s="160"/>
    </row>
    <row r="2622" spans="10:11" x14ac:dyDescent="0.2">
      <c r="J2622" s="161"/>
      <c r="K2622" s="160"/>
    </row>
    <row r="2623" spans="10:11" x14ac:dyDescent="0.2">
      <c r="J2623" s="161"/>
      <c r="K2623" s="160"/>
    </row>
    <row r="2624" spans="10:11" x14ac:dyDescent="0.2">
      <c r="J2624" s="161"/>
      <c r="K2624" s="160"/>
    </row>
    <row r="2625" spans="10:11" x14ac:dyDescent="0.2">
      <c r="J2625" s="161"/>
      <c r="K2625" s="160"/>
    </row>
    <row r="2626" spans="10:11" x14ac:dyDescent="0.2">
      <c r="J2626" s="161"/>
      <c r="K2626" s="160"/>
    </row>
    <row r="2627" spans="10:11" x14ac:dyDescent="0.2">
      <c r="J2627" s="161"/>
      <c r="K2627" s="160"/>
    </row>
    <row r="2628" spans="10:11" x14ac:dyDescent="0.2">
      <c r="J2628" s="161"/>
      <c r="K2628" s="160"/>
    </row>
    <row r="2629" spans="10:11" x14ac:dyDescent="0.2">
      <c r="J2629" s="161"/>
      <c r="K2629" s="160"/>
    </row>
    <row r="2630" spans="10:11" x14ac:dyDescent="0.2">
      <c r="J2630" s="161"/>
      <c r="K2630" s="160"/>
    </row>
    <row r="2631" spans="10:11" x14ac:dyDescent="0.2">
      <c r="J2631" s="161"/>
      <c r="K2631" s="160"/>
    </row>
    <row r="2632" spans="10:11" x14ac:dyDescent="0.2">
      <c r="J2632" s="161"/>
      <c r="K2632" s="160"/>
    </row>
    <row r="2633" spans="10:11" x14ac:dyDescent="0.2">
      <c r="J2633" s="161"/>
      <c r="K2633" s="160"/>
    </row>
    <row r="2634" spans="10:11" x14ac:dyDescent="0.2">
      <c r="J2634" s="161"/>
      <c r="K2634" s="160"/>
    </row>
    <row r="2635" spans="10:11" x14ac:dyDescent="0.2">
      <c r="J2635" s="161"/>
      <c r="K2635" s="160"/>
    </row>
    <row r="2636" spans="10:11" x14ac:dyDescent="0.2">
      <c r="J2636" s="161"/>
      <c r="K2636" s="160"/>
    </row>
    <row r="2637" spans="10:11" x14ac:dyDescent="0.2">
      <c r="J2637" s="161"/>
      <c r="K2637" s="160"/>
    </row>
    <row r="2638" spans="10:11" x14ac:dyDescent="0.2">
      <c r="J2638" s="161"/>
      <c r="K2638" s="160"/>
    </row>
    <row r="2639" spans="10:11" x14ac:dyDescent="0.2">
      <c r="J2639" s="161"/>
      <c r="K2639" s="160"/>
    </row>
    <row r="2640" spans="10:11" x14ac:dyDescent="0.2">
      <c r="J2640" s="161"/>
      <c r="K2640" s="160"/>
    </row>
    <row r="2641" spans="10:11" x14ac:dyDescent="0.2">
      <c r="J2641" s="161"/>
      <c r="K2641" s="160"/>
    </row>
    <row r="2642" spans="10:11" x14ac:dyDescent="0.2">
      <c r="J2642" s="161"/>
      <c r="K2642" s="160"/>
    </row>
    <row r="2643" spans="10:11" x14ac:dyDescent="0.2">
      <c r="J2643" s="161"/>
      <c r="K2643" s="160"/>
    </row>
    <row r="2644" spans="10:11" x14ac:dyDescent="0.2">
      <c r="J2644" s="161"/>
      <c r="K2644" s="160"/>
    </row>
    <row r="2645" spans="10:11" x14ac:dyDescent="0.2">
      <c r="J2645" s="161"/>
      <c r="K2645" s="160"/>
    </row>
    <row r="2646" spans="10:11" x14ac:dyDescent="0.2">
      <c r="J2646" s="161"/>
      <c r="K2646" s="160"/>
    </row>
    <row r="2647" spans="10:11" x14ac:dyDescent="0.2">
      <c r="J2647" s="161"/>
      <c r="K2647" s="160"/>
    </row>
    <row r="2648" spans="10:11" x14ac:dyDescent="0.2">
      <c r="J2648" s="161"/>
      <c r="K2648" s="160"/>
    </row>
    <row r="2649" spans="10:11" x14ac:dyDescent="0.2">
      <c r="J2649" s="161"/>
      <c r="K2649" s="160"/>
    </row>
    <row r="2650" spans="10:11" x14ac:dyDescent="0.2">
      <c r="J2650" s="161"/>
      <c r="K2650" s="160"/>
    </row>
    <row r="2651" spans="10:11" x14ac:dyDescent="0.2">
      <c r="J2651" s="161"/>
      <c r="K2651" s="160"/>
    </row>
    <row r="2652" spans="10:11" x14ac:dyDescent="0.2">
      <c r="J2652" s="161"/>
      <c r="K2652" s="160"/>
    </row>
    <row r="2653" spans="10:11" x14ac:dyDescent="0.2">
      <c r="J2653" s="161"/>
      <c r="K2653" s="160"/>
    </row>
    <row r="2654" spans="10:11" x14ac:dyDescent="0.2">
      <c r="J2654" s="161"/>
      <c r="K2654" s="160"/>
    </row>
    <row r="2655" spans="10:11" x14ac:dyDescent="0.2">
      <c r="J2655" s="161"/>
      <c r="K2655" s="160"/>
    </row>
    <row r="2656" spans="10:11" x14ac:dyDescent="0.2">
      <c r="J2656" s="161"/>
      <c r="K2656" s="160"/>
    </row>
    <row r="2657" spans="10:11" x14ac:dyDescent="0.2">
      <c r="J2657" s="161"/>
      <c r="K2657" s="160"/>
    </row>
    <row r="2658" spans="10:11" x14ac:dyDescent="0.2">
      <c r="J2658" s="161"/>
      <c r="K2658" s="160"/>
    </row>
    <row r="2659" spans="10:11" x14ac:dyDescent="0.2">
      <c r="J2659" s="161"/>
      <c r="K2659" s="160"/>
    </row>
    <row r="2660" spans="10:11" x14ac:dyDescent="0.2">
      <c r="J2660" s="161"/>
      <c r="K2660" s="160"/>
    </row>
    <row r="2661" spans="10:11" x14ac:dyDescent="0.2">
      <c r="J2661" s="161"/>
      <c r="K2661" s="160"/>
    </row>
    <row r="2662" spans="10:11" x14ac:dyDescent="0.2">
      <c r="J2662" s="161"/>
      <c r="K2662" s="160"/>
    </row>
    <row r="2663" spans="10:11" x14ac:dyDescent="0.2">
      <c r="J2663" s="161"/>
      <c r="K2663" s="160"/>
    </row>
    <row r="2664" spans="10:11" x14ac:dyDescent="0.2">
      <c r="J2664" s="161"/>
      <c r="K2664" s="160"/>
    </row>
    <row r="2665" spans="10:11" x14ac:dyDescent="0.2">
      <c r="J2665" s="161"/>
      <c r="K2665" s="160"/>
    </row>
    <row r="2666" spans="10:11" x14ac:dyDescent="0.2">
      <c r="J2666" s="161"/>
      <c r="K2666" s="160"/>
    </row>
    <row r="2667" spans="10:11" x14ac:dyDescent="0.2">
      <c r="J2667" s="161"/>
      <c r="K2667" s="160"/>
    </row>
    <row r="2668" spans="10:11" x14ac:dyDescent="0.2">
      <c r="J2668" s="161"/>
      <c r="K2668" s="160"/>
    </row>
    <row r="2669" spans="10:11" x14ac:dyDescent="0.2">
      <c r="J2669" s="161"/>
      <c r="K2669" s="160"/>
    </row>
    <row r="2670" spans="10:11" x14ac:dyDescent="0.2">
      <c r="J2670" s="161"/>
      <c r="K2670" s="160"/>
    </row>
    <row r="2671" spans="10:11" x14ac:dyDescent="0.2">
      <c r="J2671" s="161"/>
      <c r="K2671" s="160"/>
    </row>
    <row r="2672" spans="10:11" x14ac:dyDescent="0.2">
      <c r="J2672" s="161"/>
      <c r="K2672" s="160"/>
    </row>
    <row r="2673" spans="10:11" x14ac:dyDescent="0.2">
      <c r="J2673" s="161"/>
      <c r="K2673" s="160"/>
    </row>
    <row r="2674" spans="10:11" x14ac:dyDescent="0.2">
      <c r="J2674" s="161"/>
      <c r="K2674" s="160"/>
    </row>
    <row r="2675" spans="10:11" x14ac:dyDescent="0.2">
      <c r="J2675" s="161"/>
      <c r="K2675" s="160"/>
    </row>
    <row r="2676" spans="10:11" x14ac:dyDescent="0.2">
      <c r="J2676" s="161"/>
      <c r="K2676" s="160"/>
    </row>
    <row r="2677" spans="10:11" x14ac:dyDescent="0.2">
      <c r="J2677" s="161"/>
      <c r="K2677" s="160"/>
    </row>
    <row r="2678" spans="10:11" x14ac:dyDescent="0.2">
      <c r="J2678" s="161"/>
      <c r="K2678" s="160"/>
    </row>
    <row r="2679" spans="10:11" x14ac:dyDescent="0.2">
      <c r="J2679" s="161"/>
      <c r="K2679" s="160"/>
    </row>
    <row r="2680" spans="10:11" x14ac:dyDescent="0.2">
      <c r="J2680" s="161"/>
      <c r="K2680" s="160"/>
    </row>
    <row r="2681" spans="10:11" x14ac:dyDescent="0.2">
      <c r="J2681" s="161"/>
      <c r="K2681" s="160"/>
    </row>
    <row r="2682" spans="10:11" x14ac:dyDescent="0.2">
      <c r="J2682" s="161"/>
      <c r="K2682" s="160"/>
    </row>
    <row r="2683" spans="10:11" x14ac:dyDescent="0.2">
      <c r="J2683" s="161"/>
      <c r="K2683" s="160"/>
    </row>
    <row r="2684" spans="10:11" x14ac:dyDescent="0.2">
      <c r="J2684" s="161"/>
      <c r="K2684" s="160"/>
    </row>
    <row r="2685" spans="10:11" x14ac:dyDescent="0.2">
      <c r="J2685" s="161"/>
      <c r="K2685" s="160"/>
    </row>
    <row r="2686" spans="10:11" x14ac:dyDescent="0.2">
      <c r="J2686" s="161"/>
      <c r="K2686" s="160"/>
    </row>
    <row r="2687" spans="10:11" x14ac:dyDescent="0.2">
      <c r="J2687" s="161"/>
      <c r="K2687" s="160"/>
    </row>
    <row r="2688" spans="10:11" x14ac:dyDescent="0.2">
      <c r="J2688" s="161"/>
      <c r="K2688" s="160"/>
    </row>
    <row r="2689" spans="10:11" x14ac:dyDescent="0.2">
      <c r="J2689" s="161"/>
      <c r="K2689" s="160"/>
    </row>
    <row r="2690" spans="10:11" x14ac:dyDescent="0.2">
      <c r="J2690" s="161"/>
      <c r="K2690" s="160"/>
    </row>
    <row r="2691" spans="10:11" x14ac:dyDescent="0.2">
      <c r="J2691" s="161"/>
      <c r="K2691" s="160"/>
    </row>
    <row r="2692" spans="10:11" x14ac:dyDescent="0.2">
      <c r="J2692" s="161"/>
      <c r="K2692" s="160"/>
    </row>
    <row r="2693" spans="10:11" x14ac:dyDescent="0.2">
      <c r="J2693" s="161"/>
      <c r="K2693" s="160"/>
    </row>
    <row r="2694" spans="10:11" x14ac:dyDescent="0.2">
      <c r="J2694" s="161"/>
      <c r="K2694" s="160"/>
    </row>
    <row r="2695" spans="10:11" x14ac:dyDescent="0.2">
      <c r="J2695" s="161"/>
      <c r="K2695" s="160"/>
    </row>
    <row r="2696" spans="10:11" x14ac:dyDescent="0.2">
      <c r="J2696" s="161"/>
      <c r="K2696" s="160"/>
    </row>
    <row r="2697" spans="10:11" x14ac:dyDescent="0.2">
      <c r="J2697" s="161"/>
      <c r="K2697" s="160"/>
    </row>
    <row r="2698" spans="10:11" x14ac:dyDescent="0.2">
      <c r="J2698" s="161"/>
      <c r="K2698" s="160"/>
    </row>
    <row r="2699" spans="10:11" x14ac:dyDescent="0.2">
      <c r="J2699" s="161"/>
      <c r="K2699" s="160"/>
    </row>
    <row r="2700" spans="10:11" x14ac:dyDescent="0.2">
      <c r="J2700" s="161"/>
      <c r="K2700" s="160"/>
    </row>
    <row r="2701" spans="10:11" x14ac:dyDescent="0.2">
      <c r="J2701" s="161"/>
      <c r="K2701" s="160"/>
    </row>
    <row r="2702" spans="10:11" x14ac:dyDescent="0.2">
      <c r="J2702" s="161"/>
      <c r="K2702" s="160"/>
    </row>
    <row r="2703" spans="10:11" x14ac:dyDescent="0.2">
      <c r="J2703" s="161"/>
      <c r="K2703" s="160"/>
    </row>
    <row r="2704" spans="10:11" x14ac:dyDescent="0.2">
      <c r="J2704" s="161"/>
      <c r="K2704" s="160"/>
    </row>
    <row r="2705" spans="10:11" x14ac:dyDescent="0.2">
      <c r="J2705" s="161"/>
      <c r="K2705" s="160"/>
    </row>
    <row r="2706" spans="10:11" x14ac:dyDescent="0.2">
      <c r="J2706" s="161"/>
      <c r="K2706" s="160"/>
    </row>
    <row r="2707" spans="10:11" x14ac:dyDescent="0.2">
      <c r="J2707" s="161"/>
      <c r="K2707" s="160"/>
    </row>
    <row r="2708" spans="10:11" x14ac:dyDescent="0.2">
      <c r="J2708" s="161"/>
      <c r="K2708" s="160"/>
    </row>
    <row r="2709" spans="10:11" x14ac:dyDescent="0.2">
      <c r="J2709" s="161"/>
      <c r="K2709" s="160"/>
    </row>
    <row r="2710" spans="10:11" x14ac:dyDescent="0.2">
      <c r="J2710" s="161"/>
      <c r="K2710" s="160"/>
    </row>
    <row r="2711" spans="10:11" x14ac:dyDescent="0.2">
      <c r="J2711" s="161"/>
      <c r="K2711" s="160"/>
    </row>
    <row r="2712" spans="10:11" x14ac:dyDescent="0.2">
      <c r="J2712" s="161"/>
      <c r="K2712" s="160"/>
    </row>
    <row r="2713" spans="10:11" x14ac:dyDescent="0.2">
      <c r="J2713" s="161"/>
      <c r="K2713" s="160"/>
    </row>
    <row r="2714" spans="10:11" x14ac:dyDescent="0.2">
      <c r="J2714" s="161"/>
      <c r="K2714" s="160"/>
    </row>
    <row r="2715" spans="10:11" x14ac:dyDescent="0.2">
      <c r="J2715" s="161"/>
      <c r="K2715" s="160"/>
    </row>
    <row r="2716" spans="10:11" x14ac:dyDescent="0.2">
      <c r="J2716" s="161"/>
      <c r="K2716" s="160"/>
    </row>
    <row r="2717" spans="10:11" x14ac:dyDescent="0.2">
      <c r="J2717" s="161"/>
      <c r="K2717" s="160"/>
    </row>
    <row r="2718" spans="10:11" x14ac:dyDescent="0.2">
      <c r="J2718" s="161"/>
      <c r="K2718" s="160"/>
    </row>
    <row r="2719" spans="10:11" x14ac:dyDescent="0.2">
      <c r="J2719" s="161"/>
      <c r="K2719" s="160"/>
    </row>
    <row r="2720" spans="10:11" x14ac:dyDescent="0.2">
      <c r="J2720" s="161"/>
      <c r="K2720" s="160"/>
    </row>
    <row r="2721" spans="10:11" x14ac:dyDescent="0.2">
      <c r="J2721" s="161"/>
      <c r="K2721" s="160"/>
    </row>
    <row r="2722" spans="10:11" x14ac:dyDescent="0.2">
      <c r="J2722" s="161"/>
      <c r="K2722" s="160"/>
    </row>
    <row r="2723" spans="10:11" x14ac:dyDescent="0.2">
      <c r="J2723" s="161"/>
      <c r="K2723" s="160"/>
    </row>
    <row r="2724" spans="10:11" x14ac:dyDescent="0.2">
      <c r="J2724" s="161"/>
      <c r="K2724" s="160"/>
    </row>
    <row r="2725" spans="10:11" x14ac:dyDescent="0.2">
      <c r="J2725" s="161"/>
      <c r="K2725" s="160"/>
    </row>
    <row r="2726" spans="10:11" x14ac:dyDescent="0.2">
      <c r="J2726" s="161"/>
      <c r="K2726" s="160"/>
    </row>
    <row r="2727" spans="10:11" x14ac:dyDescent="0.2">
      <c r="J2727" s="161"/>
      <c r="K2727" s="160"/>
    </row>
    <row r="2728" spans="10:11" x14ac:dyDescent="0.2">
      <c r="J2728" s="161"/>
      <c r="K2728" s="160"/>
    </row>
    <row r="2729" spans="10:11" x14ac:dyDescent="0.2">
      <c r="J2729" s="161"/>
      <c r="K2729" s="160"/>
    </row>
    <row r="2730" spans="10:11" x14ac:dyDescent="0.2">
      <c r="J2730" s="161"/>
      <c r="K2730" s="160"/>
    </row>
    <row r="2731" spans="10:11" x14ac:dyDescent="0.2">
      <c r="J2731" s="161"/>
      <c r="K2731" s="160"/>
    </row>
    <row r="2732" spans="10:11" x14ac:dyDescent="0.2">
      <c r="J2732" s="161"/>
      <c r="K2732" s="160"/>
    </row>
    <row r="2733" spans="10:11" x14ac:dyDescent="0.2">
      <c r="J2733" s="161"/>
      <c r="K2733" s="160"/>
    </row>
    <row r="2734" spans="10:11" x14ac:dyDescent="0.2">
      <c r="J2734" s="161"/>
      <c r="K2734" s="160"/>
    </row>
    <row r="2735" spans="10:11" x14ac:dyDescent="0.2">
      <c r="J2735" s="161"/>
      <c r="K2735" s="160"/>
    </row>
    <row r="2736" spans="10:11" x14ac:dyDescent="0.2">
      <c r="J2736" s="161"/>
      <c r="K2736" s="160"/>
    </row>
    <row r="2737" spans="10:11" x14ac:dyDescent="0.2">
      <c r="J2737" s="161"/>
      <c r="K2737" s="160"/>
    </row>
    <row r="2738" spans="10:11" x14ac:dyDescent="0.2">
      <c r="J2738" s="161"/>
      <c r="K2738" s="160"/>
    </row>
    <row r="2739" spans="10:11" x14ac:dyDescent="0.2">
      <c r="J2739" s="161"/>
      <c r="K2739" s="160"/>
    </row>
    <row r="2740" spans="10:11" x14ac:dyDescent="0.2">
      <c r="J2740" s="161"/>
      <c r="K2740" s="160"/>
    </row>
    <row r="2741" spans="10:11" x14ac:dyDescent="0.2">
      <c r="J2741" s="161"/>
      <c r="K2741" s="160"/>
    </row>
    <row r="2742" spans="10:11" x14ac:dyDescent="0.2">
      <c r="J2742" s="161"/>
      <c r="K2742" s="160"/>
    </row>
    <row r="2743" spans="10:11" x14ac:dyDescent="0.2">
      <c r="J2743" s="161"/>
      <c r="K2743" s="160"/>
    </row>
    <row r="2744" spans="10:11" x14ac:dyDescent="0.2">
      <c r="J2744" s="161"/>
      <c r="K2744" s="160"/>
    </row>
    <row r="2745" spans="10:11" x14ac:dyDescent="0.2">
      <c r="J2745" s="161"/>
      <c r="K2745" s="160"/>
    </row>
    <row r="2746" spans="10:11" x14ac:dyDescent="0.2">
      <c r="J2746" s="161"/>
      <c r="K2746" s="160"/>
    </row>
    <row r="2747" spans="10:11" x14ac:dyDescent="0.2">
      <c r="J2747" s="161"/>
      <c r="K2747" s="160"/>
    </row>
    <row r="2748" spans="10:11" x14ac:dyDescent="0.2">
      <c r="J2748" s="161"/>
      <c r="K2748" s="160"/>
    </row>
    <row r="2749" spans="10:11" x14ac:dyDescent="0.2">
      <c r="J2749" s="161"/>
      <c r="K2749" s="160"/>
    </row>
    <row r="2750" spans="10:11" x14ac:dyDescent="0.2">
      <c r="J2750" s="161"/>
      <c r="K2750" s="160"/>
    </row>
    <row r="2751" spans="10:11" x14ac:dyDescent="0.2">
      <c r="J2751" s="161"/>
      <c r="K2751" s="160"/>
    </row>
    <row r="2752" spans="10:11" x14ac:dyDescent="0.2">
      <c r="J2752" s="161"/>
      <c r="K2752" s="160"/>
    </row>
    <row r="2753" spans="10:11" x14ac:dyDescent="0.2">
      <c r="J2753" s="161"/>
      <c r="K2753" s="160"/>
    </row>
    <row r="2754" spans="10:11" x14ac:dyDescent="0.2">
      <c r="J2754" s="161"/>
      <c r="K2754" s="160"/>
    </row>
    <row r="2755" spans="10:11" x14ac:dyDescent="0.2">
      <c r="J2755" s="161"/>
      <c r="K2755" s="160"/>
    </row>
    <row r="2756" spans="10:11" x14ac:dyDescent="0.2">
      <c r="J2756" s="161"/>
      <c r="K2756" s="160"/>
    </row>
    <row r="2757" spans="10:11" x14ac:dyDescent="0.2">
      <c r="J2757" s="161"/>
      <c r="K2757" s="160"/>
    </row>
    <row r="2758" spans="10:11" x14ac:dyDescent="0.2">
      <c r="J2758" s="161"/>
      <c r="K2758" s="160"/>
    </row>
    <row r="2759" spans="10:11" x14ac:dyDescent="0.2">
      <c r="J2759" s="161"/>
      <c r="K2759" s="160"/>
    </row>
    <row r="2760" spans="10:11" x14ac:dyDescent="0.2">
      <c r="J2760" s="161"/>
      <c r="K2760" s="160"/>
    </row>
    <row r="2761" spans="10:11" x14ac:dyDescent="0.2">
      <c r="J2761" s="161"/>
      <c r="K2761" s="160"/>
    </row>
    <row r="2762" spans="10:11" x14ac:dyDescent="0.2">
      <c r="J2762" s="161"/>
      <c r="K2762" s="160"/>
    </row>
    <row r="2763" spans="10:11" x14ac:dyDescent="0.2">
      <c r="J2763" s="161"/>
      <c r="K2763" s="160"/>
    </row>
    <row r="2764" spans="10:11" x14ac:dyDescent="0.2">
      <c r="J2764" s="161"/>
      <c r="K2764" s="160"/>
    </row>
    <row r="2765" spans="10:11" x14ac:dyDescent="0.2">
      <c r="J2765" s="161"/>
      <c r="K2765" s="160"/>
    </row>
    <row r="2766" spans="10:11" x14ac:dyDescent="0.2">
      <c r="J2766" s="161"/>
      <c r="K2766" s="160"/>
    </row>
    <row r="2767" spans="10:11" x14ac:dyDescent="0.2">
      <c r="J2767" s="161"/>
      <c r="K2767" s="160"/>
    </row>
    <row r="2768" spans="10:11" x14ac:dyDescent="0.2">
      <c r="J2768" s="161"/>
      <c r="K2768" s="160"/>
    </row>
    <row r="2769" spans="10:11" x14ac:dyDescent="0.2">
      <c r="J2769" s="161"/>
      <c r="K2769" s="160"/>
    </row>
    <row r="2770" spans="10:11" x14ac:dyDescent="0.2">
      <c r="J2770" s="161"/>
      <c r="K2770" s="160"/>
    </row>
    <row r="2771" spans="10:11" x14ac:dyDescent="0.2">
      <c r="J2771" s="161"/>
      <c r="K2771" s="160"/>
    </row>
    <row r="2772" spans="10:11" x14ac:dyDescent="0.2">
      <c r="J2772" s="161"/>
      <c r="K2772" s="160"/>
    </row>
    <row r="2773" spans="10:11" x14ac:dyDescent="0.2">
      <c r="J2773" s="161"/>
      <c r="K2773" s="160"/>
    </row>
    <row r="2774" spans="10:11" x14ac:dyDescent="0.2">
      <c r="J2774" s="161"/>
      <c r="K2774" s="160"/>
    </row>
    <row r="2775" spans="10:11" x14ac:dyDescent="0.2">
      <c r="J2775" s="161"/>
      <c r="K2775" s="160"/>
    </row>
    <row r="2776" spans="10:11" x14ac:dyDescent="0.2">
      <c r="J2776" s="161"/>
      <c r="K2776" s="160"/>
    </row>
    <row r="2777" spans="10:11" x14ac:dyDescent="0.2">
      <c r="J2777" s="161"/>
      <c r="K2777" s="160"/>
    </row>
    <row r="2778" spans="10:11" x14ac:dyDescent="0.2">
      <c r="J2778" s="161"/>
      <c r="K2778" s="160"/>
    </row>
    <row r="2779" spans="10:11" x14ac:dyDescent="0.2">
      <c r="J2779" s="161"/>
      <c r="K2779" s="160"/>
    </row>
    <row r="2780" spans="10:11" x14ac:dyDescent="0.2">
      <c r="J2780" s="161"/>
      <c r="K2780" s="160"/>
    </row>
    <row r="2781" spans="10:11" x14ac:dyDescent="0.2">
      <c r="J2781" s="161"/>
      <c r="K2781" s="160"/>
    </row>
    <row r="2782" spans="10:11" x14ac:dyDescent="0.2">
      <c r="J2782" s="161"/>
      <c r="K2782" s="160"/>
    </row>
    <row r="2783" spans="10:11" x14ac:dyDescent="0.2">
      <c r="J2783" s="161"/>
      <c r="K2783" s="160"/>
    </row>
    <row r="2784" spans="10:11" x14ac:dyDescent="0.2">
      <c r="J2784" s="161"/>
      <c r="K2784" s="160"/>
    </row>
    <row r="2785" spans="10:11" x14ac:dyDescent="0.2">
      <c r="J2785" s="161"/>
      <c r="K2785" s="160"/>
    </row>
    <row r="2786" spans="10:11" x14ac:dyDescent="0.2">
      <c r="J2786" s="161"/>
      <c r="K2786" s="160"/>
    </row>
    <row r="2787" spans="10:11" x14ac:dyDescent="0.2">
      <c r="J2787" s="161"/>
      <c r="K2787" s="160"/>
    </row>
    <row r="2788" spans="10:11" x14ac:dyDescent="0.2">
      <c r="J2788" s="161"/>
      <c r="K2788" s="160"/>
    </row>
    <row r="2789" spans="10:11" x14ac:dyDescent="0.2">
      <c r="J2789" s="161"/>
      <c r="K2789" s="160"/>
    </row>
    <row r="2790" spans="10:11" x14ac:dyDescent="0.2">
      <c r="J2790" s="161"/>
      <c r="K2790" s="160"/>
    </row>
    <row r="2791" spans="10:11" x14ac:dyDescent="0.2">
      <c r="J2791" s="161"/>
      <c r="K2791" s="160"/>
    </row>
    <row r="2792" spans="10:11" x14ac:dyDescent="0.2">
      <c r="J2792" s="161"/>
      <c r="K2792" s="160"/>
    </row>
    <row r="2793" spans="10:11" x14ac:dyDescent="0.2">
      <c r="J2793" s="161"/>
      <c r="K2793" s="160"/>
    </row>
    <row r="2794" spans="10:11" x14ac:dyDescent="0.2">
      <c r="J2794" s="161"/>
      <c r="K2794" s="160"/>
    </row>
    <row r="2795" spans="10:11" x14ac:dyDescent="0.2">
      <c r="J2795" s="161"/>
      <c r="K2795" s="160"/>
    </row>
    <row r="2796" spans="10:11" x14ac:dyDescent="0.2">
      <c r="J2796" s="161"/>
      <c r="K2796" s="160"/>
    </row>
    <row r="2797" spans="10:11" x14ac:dyDescent="0.2">
      <c r="J2797" s="161"/>
      <c r="K2797" s="160"/>
    </row>
    <row r="2798" spans="10:11" x14ac:dyDescent="0.2">
      <c r="J2798" s="161"/>
      <c r="K2798" s="160"/>
    </row>
    <row r="2799" spans="10:11" x14ac:dyDescent="0.2">
      <c r="J2799" s="161"/>
      <c r="K2799" s="160"/>
    </row>
    <row r="2800" spans="10:11" x14ac:dyDescent="0.2">
      <c r="J2800" s="161"/>
      <c r="K2800" s="160"/>
    </row>
    <row r="2801" spans="10:11" x14ac:dyDescent="0.2">
      <c r="J2801" s="161"/>
      <c r="K2801" s="160"/>
    </row>
    <row r="2802" spans="10:11" x14ac:dyDescent="0.2">
      <c r="J2802" s="161"/>
      <c r="K2802" s="160"/>
    </row>
    <row r="2803" spans="10:11" x14ac:dyDescent="0.2">
      <c r="J2803" s="161"/>
      <c r="K2803" s="160"/>
    </row>
    <row r="2804" spans="10:11" x14ac:dyDescent="0.2">
      <c r="J2804" s="161"/>
      <c r="K2804" s="160"/>
    </row>
    <row r="2805" spans="10:11" x14ac:dyDescent="0.2">
      <c r="J2805" s="161"/>
      <c r="K2805" s="160"/>
    </row>
    <row r="2806" spans="10:11" x14ac:dyDescent="0.2">
      <c r="J2806" s="161"/>
      <c r="K2806" s="160"/>
    </row>
    <row r="2807" spans="10:11" x14ac:dyDescent="0.2">
      <c r="J2807" s="161"/>
      <c r="K2807" s="160"/>
    </row>
    <row r="2808" spans="10:11" x14ac:dyDescent="0.2">
      <c r="J2808" s="161"/>
      <c r="K2808" s="160"/>
    </row>
    <row r="2809" spans="10:11" x14ac:dyDescent="0.2">
      <c r="J2809" s="161"/>
      <c r="K2809" s="160"/>
    </row>
    <row r="2810" spans="10:11" x14ac:dyDescent="0.2">
      <c r="J2810" s="161"/>
      <c r="K2810" s="160"/>
    </row>
    <row r="2811" spans="10:11" x14ac:dyDescent="0.2">
      <c r="J2811" s="161"/>
      <c r="K2811" s="160"/>
    </row>
    <row r="2812" spans="10:11" x14ac:dyDescent="0.2">
      <c r="J2812" s="161"/>
      <c r="K2812" s="160"/>
    </row>
    <row r="2813" spans="10:11" x14ac:dyDescent="0.2">
      <c r="J2813" s="161"/>
      <c r="K2813" s="160"/>
    </row>
    <row r="2814" spans="10:11" x14ac:dyDescent="0.2">
      <c r="J2814" s="161"/>
      <c r="K2814" s="160"/>
    </row>
    <row r="2815" spans="10:11" x14ac:dyDescent="0.2">
      <c r="J2815" s="161"/>
      <c r="K2815" s="160"/>
    </row>
    <row r="2816" spans="10:11" x14ac:dyDescent="0.2">
      <c r="J2816" s="161"/>
      <c r="K2816" s="160"/>
    </row>
    <row r="2817" spans="10:11" x14ac:dyDescent="0.2">
      <c r="J2817" s="161"/>
      <c r="K2817" s="160"/>
    </row>
    <row r="2818" spans="10:11" x14ac:dyDescent="0.2">
      <c r="J2818" s="161"/>
      <c r="K2818" s="160"/>
    </row>
    <row r="2819" spans="10:11" x14ac:dyDescent="0.2">
      <c r="J2819" s="161"/>
      <c r="K2819" s="160"/>
    </row>
    <row r="2820" spans="10:11" x14ac:dyDescent="0.2">
      <c r="J2820" s="161"/>
      <c r="K2820" s="160"/>
    </row>
    <row r="2821" spans="10:11" x14ac:dyDescent="0.2">
      <c r="J2821" s="161"/>
      <c r="K2821" s="160"/>
    </row>
    <row r="2822" spans="10:11" x14ac:dyDescent="0.2">
      <c r="J2822" s="161"/>
      <c r="K2822" s="160"/>
    </row>
    <row r="2823" spans="10:11" x14ac:dyDescent="0.2">
      <c r="J2823" s="161"/>
      <c r="K2823" s="160"/>
    </row>
    <row r="2824" spans="10:11" x14ac:dyDescent="0.2">
      <c r="J2824" s="161"/>
      <c r="K2824" s="160"/>
    </row>
    <row r="2825" spans="10:11" x14ac:dyDescent="0.2">
      <c r="J2825" s="161"/>
      <c r="K2825" s="160"/>
    </row>
    <row r="2826" spans="10:11" x14ac:dyDescent="0.2">
      <c r="J2826" s="161"/>
      <c r="K2826" s="160"/>
    </row>
    <row r="2827" spans="10:11" x14ac:dyDescent="0.2">
      <c r="J2827" s="161"/>
      <c r="K2827" s="160"/>
    </row>
    <row r="2828" spans="10:11" x14ac:dyDescent="0.2">
      <c r="J2828" s="161"/>
      <c r="K2828" s="160"/>
    </row>
    <row r="2829" spans="10:11" x14ac:dyDescent="0.2">
      <c r="J2829" s="161"/>
      <c r="K2829" s="160"/>
    </row>
    <row r="2830" spans="10:11" x14ac:dyDescent="0.2">
      <c r="J2830" s="161"/>
      <c r="K2830" s="160"/>
    </row>
    <row r="2831" spans="10:11" x14ac:dyDescent="0.2">
      <c r="J2831" s="161"/>
      <c r="K2831" s="160"/>
    </row>
    <row r="2832" spans="10:11" x14ac:dyDescent="0.2">
      <c r="J2832" s="161"/>
      <c r="K2832" s="160"/>
    </row>
    <row r="2833" spans="10:11" x14ac:dyDescent="0.2">
      <c r="J2833" s="161"/>
      <c r="K2833" s="160"/>
    </row>
    <row r="2834" spans="10:11" x14ac:dyDescent="0.2">
      <c r="J2834" s="161"/>
      <c r="K2834" s="160"/>
    </row>
    <row r="2835" spans="10:11" x14ac:dyDescent="0.2">
      <c r="J2835" s="161"/>
      <c r="K2835" s="160"/>
    </row>
    <row r="2836" spans="10:11" x14ac:dyDescent="0.2">
      <c r="J2836" s="161"/>
      <c r="K2836" s="160"/>
    </row>
    <row r="2837" spans="10:11" x14ac:dyDescent="0.2">
      <c r="J2837" s="161"/>
      <c r="K2837" s="160"/>
    </row>
    <row r="2838" spans="10:11" x14ac:dyDescent="0.2">
      <c r="J2838" s="161"/>
      <c r="K2838" s="160"/>
    </row>
    <row r="2839" spans="10:11" x14ac:dyDescent="0.2">
      <c r="J2839" s="161"/>
      <c r="K2839" s="160"/>
    </row>
    <row r="2840" spans="10:11" x14ac:dyDescent="0.2">
      <c r="J2840" s="161"/>
      <c r="K2840" s="160"/>
    </row>
    <row r="2841" spans="10:11" x14ac:dyDescent="0.2">
      <c r="J2841" s="161"/>
      <c r="K2841" s="160"/>
    </row>
    <row r="2842" spans="10:11" x14ac:dyDescent="0.2">
      <c r="J2842" s="161"/>
      <c r="K2842" s="160"/>
    </row>
    <row r="2843" spans="10:11" x14ac:dyDescent="0.2">
      <c r="J2843" s="161"/>
      <c r="K2843" s="160"/>
    </row>
    <row r="2844" spans="10:11" x14ac:dyDescent="0.2">
      <c r="J2844" s="161"/>
      <c r="K2844" s="160"/>
    </row>
    <row r="2845" spans="10:11" x14ac:dyDescent="0.2">
      <c r="J2845" s="161"/>
      <c r="K2845" s="160"/>
    </row>
    <row r="2846" spans="10:11" x14ac:dyDescent="0.2">
      <c r="J2846" s="161"/>
      <c r="K2846" s="160"/>
    </row>
    <row r="2847" spans="10:11" x14ac:dyDescent="0.2">
      <c r="J2847" s="161"/>
      <c r="K2847" s="160"/>
    </row>
    <row r="2848" spans="10:11" x14ac:dyDescent="0.2">
      <c r="J2848" s="161"/>
      <c r="K2848" s="160"/>
    </row>
    <row r="2849" spans="10:11" x14ac:dyDescent="0.2">
      <c r="J2849" s="161"/>
      <c r="K2849" s="160"/>
    </row>
    <row r="2850" spans="10:11" x14ac:dyDescent="0.2">
      <c r="J2850" s="161"/>
      <c r="K2850" s="160"/>
    </row>
    <row r="2851" spans="10:11" x14ac:dyDescent="0.2">
      <c r="J2851" s="161"/>
      <c r="K2851" s="160"/>
    </row>
    <row r="2852" spans="10:11" x14ac:dyDescent="0.2">
      <c r="J2852" s="161"/>
      <c r="K2852" s="160"/>
    </row>
    <row r="2853" spans="10:11" x14ac:dyDescent="0.2">
      <c r="J2853" s="161"/>
      <c r="K2853" s="160"/>
    </row>
    <row r="2854" spans="10:11" x14ac:dyDescent="0.2">
      <c r="J2854" s="161"/>
      <c r="K2854" s="160"/>
    </row>
    <row r="2855" spans="10:11" x14ac:dyDescent="0.2">
      <c r="J2855" s="161"/>
      <c r="K2855" s="160"/>
    </row>
    <row r="2856" spans="10:11" x14ac:dyDescent="0.2">
      <c r="J2856" s="161"/>
      <c r="K2856" s="160"/>
    </row>
    <row r="2857" spans="10:11" x14ac:dyDescent="0.2">
      <c r="J2857" s="161"/>
      <c r="K2857" s="160"/>
    </row>
    <row r="2858" spans="10:11" x14ac:dyDescent="0.2">
      <c r="J2858" s="161"/>
      <c r="K2858" s="160"/>
    </row>
    <row r="2859" spans="10:11" x14ac:dyDescent="0.2">
      <c r="J2859" s="161"/>
      <c r="K2859" s="160"/>
    </row>
    <row r="2860" spans="10:11" x14ac:dyDescent="0.2">
      <c r="J2860" s="161"/>
      <c r="K2860" s="160"/>
    </row>
    <row r="2861" spans="10:11" x14ac:dyDescent="0.2">
      <c r="J2861" s="161"/>
      <c r="K2861" s="160"/>
    </row>
    <row r="2862" spans="10:11" x14ac:dyDescent="0.2">
      <c r="J2862" s="161"/>
      <c r="K2862" s="160"/>
    </row>
    <row r="2863" spans="10:11" x14ac:dyDescent="0.2">
      <c r="J2863" s="161"/>
      <c r="K2863" s="160"/>
    </row>
    <row r="2864" spans="10:11" x14ac:dyDescent="0.2">
      <c r="J2864" s="161"/>
      <c r="K2864" s="160"/>
    </row>
    <row r="2865" spans="10:11" x14ac:dyDescent="0.2">
      <c r="J2865" s="161"/>
      <c r="K2865" s="160"/>
    </row>
    <row r="2866" spans="10:11" x14ac:dyDescent="0.2">
      <c r="J2866" s="161"/>
      <c r="K2866" s="160"/>
    </row>
    <row r="2867" spans="10:11" x14ac:dyDescent="0.2">
      <c r="J2867" s="161"/>
      <c r="K2867" s="160"/>
    </row>
    <row r="2868" spans="10:11" x14ac:dyDescent="0.2">
      <c r="J2868" s="161"/>
      <c r="K2868" s="160"/>
    </row>
    <row r="2869" spans="10:11" x14ac:dyDescent="0.2">
      <c r="J2869" s="161"/>
      <c r="K2869" s="160"/>
    </row>
    <row r="2870" spans="10:11" x14ac:dyDescent="0.2">
      <c r="J2870" s="161"/>
      <c r="K2870" s="160"/>
    </row>
    <row r="2871" spans="10:11" x14ac:dyDescent="0.2">
      <c r="J2871" s="161"/>
      <c r="K2871" s="160"/>
    </row>
    <row r="2872" spans="10:11" x14ac:dyDescent="0.2">
      <c r="J2872" s="161"/>
      <c r="K2872" s="160"/>
    </row>
    <row r="2873" spans="10:11" x14ac:dyDescent="0.2">
      <c r="J2873" s="161"/>
      <c r="K2873" s="160"/>
    </row>
    <row r="2874" spans="10:11" x14ac:dyDescent="0.2">
      <c r="J2874" s="161"/>
      <c r="K2874" s="160"/>
    </row>
    <row r="2875" spans="10:11" x14ac:dyDescent="0.2">
      <c r="J2875" s="161"/>
      <c r="K2875" s="160"/>
    </row>
    <row r="2876" spans="10:11" x14ac:dyDescent="0.2">
      <c r="J2876" s="161"/>
      <c r="K2876" s="160"/>
    </row>
    <row r="2877" spans="10:11" x14ac:dyDescent="0.2">
      <c r="J2877" s="161"/>
      <c r="K2877" s="160"/>
    </row>
    <row r="2878" spans="10:11" x14ac:dyDescent="0.2">
      <c r="J2878" s="161"/>
      <c r="K2878" s="160"/>
    </row>
    <row r="2879" spans="10:11" x14ac:dyDescent="0.2">
      <c r="J2879" s="161"/>
      <c r="K2879" s="160"/>
    </row>
    <row r="2880" spans="10:11" x14ac:dyDescent="0.2">
      <c r="J2880" s="161"/>
      <c r="K2880" s="160"/>
    </row>
    <row r="2881" spans="10:11" x14ac:dyDescent="0.2">
      <c r="J2881" s="161"/>
      <c r="K2881" s="160"/>
    </row>
    <row r="2882" spans="10:11" x14ac:dyDescent="0.2">
      <c r="J2882" s="161"/>
      <c r="K2882" s="160"/>
    </row>
    <row r="2883" spans="10:11" x14ac:dyDescent="0.2">
      <c r="J2883" s="161"/>
      <c r="K2883" s="160"/>
    </row>
    <row r="2884" spans="10:11" x14ac:dyDescent="0.2">
      <c r="J2884" s="161"/>
      <c r="K2884" s="160"/>
    </row>
    <row r="2885" spans="10:11" x14ac:dyDescent="0.2">
      <c r="J2885" s="161"/>
      <c r="K2885" s="160"/>
    </row>
    <row r="2886" spans="10:11" x14ac:dyDescent="0.2">
      <c r="J2886" s="161"/>
      <c r="K2886" s="160"/>
    </row>
    <row r="2887" spans="10:11" x14ac:dyDescent="0.2">
      <c r="J2887" s="161"/>
      <c r="K2887" s="160"/>
    </row>
    <row r="2888" spans="10:11" x14ac:dyDescent="0.2">
      <c r="J2888" s="161"/>
      <c r="K2888" s="160"/>
    </row>
    <row r="2889" spans="10:11" x14ac:dyDescent="0.2">
      <c r="J2889" s="161"/>
      <c r="K2889" s="160"/>
    </row>
    <row r="2890" spans="10:11" x14ac:dyDescent="0.2">
      <c r="J2890" s="161"/>
      <c r="K2890" s="160"/>
    </row>
    <row r="2891" spans="10:11" x14ac:dyDescent="0.2">
      <c r="J2891" s="161"/>
      <c r="K2891" s="160"/>
    </row>
    <row r="2892" spans="10:11" x14ac:dyDescent="0.2">
      <c r="J2892" s="161"/>
      <c r="K2892" s="160"/>
    </row>
    <row r="2893" spans="10:11" x14ac:dyDescent="0.2">
      <c r="J2893" s="161"/>
      <c r="K2893" s="160"/>
    </row>
    <row r="2894" spans="10:11" x14ac:dyDescent="0.2">
      <c r="J2894" s="161"/>
      <c r="K2894" s="160"/>
    </row>
    <row r="2895" spans="10:11" x14ac:dyDescent="0.2">
      <c r="J2895" s="161"/>
      <c r="K2895" s="160"/>
    </row>
    <row r="2896" spans="10:11" x14ac:dyDescent="0.2">
      <c r="J2896" s="161"/>
      <c r="K2896" s="160"/>
    </row>
    <row r="2897" spans="10:11" x14ac:dyDescent="0.2">
      <c r="J2897" s="161"/>
      <c r="K2897" s="160"/>
    </row>
    <row r="2898" spans="10:11" x14ac:dyDescent="0.2">
      <c r="J2898" s="161"/>
      <c r="K2898" s="160"/>
    </row>
    <row r="2899" spans="10:11" x14ac:dyDescent="0.2">
      <c r="J2899" s="161"/>
      <c r="K2899" s="160"/>
    </row>
    <row r="2900" spans="10:11" x14ac:dyDescent="0.2">
      <c r="J2900" s="161"/>
      <c r="K2900" s="160"/>
    </row>
    <row r="2901" spans="10:11" x14ac:dyDescent="0.2">
      <c r="J2901" s="161"/>
      <c r="K2901" s="160"/>
    </row>
    <row r="2902" spans="10:11" x14ac:dyDescent="0.2">
      <c r="J2902" s="161"/>
      <c r="K2902" s="160"/>
    </row>
    <row r="2903" spans="10:11" x14ac:dyDescent="0.2">
      <c r="J2903" s="161"/>
      <c r="K2903" s="160"/>
    </row>
    <row r="2904" spans="10:11" x14ac:dyDescent="0.2">
      <c r="J2904" s="161"/>
      <c r="K2904" s="160"/>
    </row>
    <row r="2905" spans="10:11" x14ac:dyDescent="0.2">
      <c r="J2905" s="161"/>
      <c r="K2905" s="160"/>
    </row>
    <row r="2906" spans="10:11" x14ac:dyDescent="0.2">
      <c r="J2906" s="161"/>
      <c r="K2906" s="160"/>
    </row>
    <row r="2907" spans="10:11" x14ac:dyDescent="0.2">
      <c r="J2907" s="161"/>
      <c r="K2907" s="160"/>
    </row>
    <row r="2908" spans="10:11" x14ac:dyDescent="0.2">
      <c r="J2908" s="161"/>
      <c r="K2908" s="160"/>
    </row>
    <row r="2909" spans="10:11" x14ac:dyDescent="0.2">
      <c r="J2909" s="161"/>
      <c r="K2909" s="160"/>
    </row>
    <row r="2910" spans="10:11" x14ac:dyDescent="0.2">
      <c r="J2910" s="161"/>
      <c r="K2910" s="160"/>
    </row>
    <row r="2911" spans="10:11" x14ac:dyDescent="0.2">
      <c r="J2911" s="161"/>
      <c r="K2911" s="160"/>
    </row>
    <row r="2912" spans="10:11" x14ac:dyDescent="0.2">
      <c r="J2912" s="161"/>
      <c r="K2912" s="160"/>
    </row>
    <row r="2913" spans="10:11" x14ac:dyDescent="0.2">
      <c r="J2913" s="161"/>
      <c r="K2913" s="160"/>
    </row>
    <row r="2914" spans="10:11" x14ac:dyDescent="0.2">
      <c r="J2914" s="161"/>
      <c r="K2914" s="160"/>
    </row>
    <row r="2915" spans="10:11" x14ac:dyDescent="0.2">
      <c r="J2915" s="161"/>
      <c r="K2915" s="160"/>
    </row>
    <row r="2916" spans="10:11" x14ac:dyDescent="0.2">
      <c r="J2916" s="161"/>
      <c r="K2916" s="160"/>
    </row>
    <row r="2917" spans="10:11" x14ac:dyDescent="0.2">
      <c r="J2917" s="161"/>
      <c r="K2917" s="160"/>
    </row>
    <row r="2918" spans="10:11" x14ac:dyDescent="0.2">
      <c r="J2918" s="161"/>
      <c r="K2918" s="160"/>
    </row>
    <row r="2919" spans="10:11" x14ac:dyDescent="0.2">
      <c r="J2919" s="161"/>
      <c r="K2919" s="160"/>
    </row>
    <row r="2920" spans="10:11" x14ac:dyDescent="0.2">
      <c r="J2920" s="161"/>
      <c r="K2920" s="160"/>
    </row>
    <row r="2921" spans="10:11" x14ac:dyDescent="0.2">
      <c r="J2921" s="161"/>
      <c r="K2921" s="160"/>
    </row>
    <row r="2922" spans="10:11" x14ac:dyDescent="0.2">
      <c r="J2922" s="161"/>
      <c r="K2922" s="160"/>
    </row>
    <row r="2923" spans="10:11" x14ac:dyDescent="0.2">
      <c r="J2923" s="161"/>
      <c r="K2923" s="160"/>
    </row>
    <row r="2924" spans="10:11" x14ac:dyDescent="0.2">
      <c r="J2924" s="161"/>
      <c r="K2924" s="160"/>
    </row>
    <row r="2925" spans="10:11" x14ac:dyDescent="0.2">
      <c r="J2925" s="161"/>
      <c r="K2925" s="160"/>
    </row>
    <row r="2926" spans="10:11" x14ac:dyDescent="0.2">
      <c r="J2926" s="161"/>
      <c r="K2926" s="160"/>
    </row>
    <row r="2927" spans="10:11" x14ac:dyDescent="0.2">
      <c r="J2927" s="161"/>
      <c r="K2927" s="160"/>
    </row>
    <row r="2928" spans="10:11" x14ac:dyDescent="0.2">
      <c r="J2928" s="161"/>
      <c r="K2928" s="160"/>
    </row>
    <row r="2929" spans="10:11" x14ac:dyDescent="0.2">
      <c r="J2929" s="161"/>
      <c r="K2929" s="160"/>
    </row>
    <row r="2930" spans="10:11" x14ac:dyDescent="0.2">
      <c r="J2930" s="161"/>
      <c r="K2930" s="160"/>
    </row>
    <row r="2931" spans="10:11" x14ac:dyDescent="0.2">
      <c r="J2931" s="161"/>
      <c r="K2931" s="160"/>
    </row>
    <row r="2932" spans="10:11" x14ac:dyDescent="0.2">
      <c r="J2932" s="161"/>
      <c r="K2932" s="160"/>
    </row>
    <row r="2933" spans="10:11" x14ac:dyDescent="0.2">
      <c r="J2933" s="161"/>
      <c r="K2933" s="160"/>
    </row>
    <row r="2934" spans="10:11" x14ac:dyDescent="0.2">
      <c r="J2934" s="161"/>
      <c r="K2934" s="160"/>
    </row>
    <row r="2935" spans="10:11" x14ac:dyDescent="0.2">
      <c r="J2935" s="161"/>
      <c r="K2935" s="160"/>
    </row>
    <row r="2936" spans="10:11" x14ac:dyDescent="0.2">
      <c r="J2936" s="161"/>
      <c r="K2936" s="160"/>
    </row>
    <row r="2937" spans="10:11" x14ac:dyDescent="0.2">
      <c r="J2937" s="161"/>
      <c r="K2937" s="160"/>
    </row>
    <row r="2938" spans="10:11" x14ac:dyDescent="0.2">
      <c r="J2938" s="161"/>
      <c r="K2938" s="160"/>
    </row>
    <row r="2939" spans="10:11" x14ac:dyDescent="0.2">
      <c r="J2939" s="161"/>
      <c r="K2939" s="160"/>
    </row>
    <row r="2940" spans="10:11" x14ac:dyDescent="0.2">
      <c r="J2940" s="161"/>
      <c r="K2940" s="160"/>
    </row>
    <row r="2941" spans="10:11" x14ac:dyDescent="0.2">
      <c r="J2941" s="161"/>
      <c r="K2941" s="160"/>
    </row>
    <row r="2942" spans="10:11" x14ac:dyDescent="0.2">
      <c r="J2942" s="161"/>
      <c r="K2942" s="160"/>
    </row>
    <row r="2943" spans="10:11" x14ac:dyDescent="0.2">
      <c r="J2943" s="161"/>
      <c r="K2943" s="160"/>
    </row>
    <row r="2944" spans="10:11" x14ac:dyDescent="0.2">
      <c r="J2944" s="161"/>
      <c r="K2944" s="160"/>
    </row>
    <row r="2945" spans="10:11" x14ac:dyDescent="0.2">
      <c r="J2945" s="161"/>
      <c r="K2945" s="160"/>
    </row>
    <row r="2946" spans="10:11" x14ac:dyDescent="0.2">
      <c r="J2946" s="161"/>
      <c r="K2946" s="160"/>
    </row>
    <row r="2947" spans="10:11" x14ac:dyDescent="0.2">
      <c r="J2947" s="161"/>
      <c r="K2947" s="160"/>
    </row>
    <row r="2948" spans="10:11" x14ac:dyDescent="0.2">
      <c r="J2948" s="161"/>
      <c r="K2948" s="160"/>
    </row>
    <row r="2949" spans="10:11" x14ac:dyDescent="0.2">
      <c r="J2949" s="161"/>
      <c r="K2949" s="160"/>
    </row>
    <row r="2950" spans="10:11" x14ac:dyDescent="0.2">
      <c r="J2950" s="161"/>
      <c r="K2950" s="160"/>
    </row>
    <row r="2951" spans="10:11" x14ac:dyDescent="0.2">
      <c r="J2951" s="161"/>
      <c r="K2951" s="160"/>
    </row>
    <row r="2952" spans="10:11" x14ac:dyDescent="0.2">
      <c r="J2952" s="161"/>
      <c r="K2952" s="160"/>
    </row>
    <row r="2953" spans="10:11" x14ac:dyDescent="0.2">
      <c r="J2953" s="161"/>
      <c r="K2953" s="160"/>
    </row>
    <row r="2954" spans="10:11" x14ac:dyDescent="0.2">
      <c r="J2954" s="161"/>
      <c r="K2954" s="160"/>
    </row>
    <row r="2955" spans="10:11" x14ac:dyDescent="0.2">
      <c r="J2955" s="161"/>
      <c r="K2955" s="160"/>
    </row>
    <row r="2956" spans="10:11" x14ac:dyDescent="0.2">
      <c r="J2956" s="161"/>
      <c r="K2956" s="160"/>
    </row>
    <row r="2957" spans="10:11" x14ac:dyDescent="0.2">
      <c r="J2957" s="161"/>
      <c r="K2957" s="160"/>
    </row>
    <row r="2958" spans="10:11" x14ac:dyDescent="0.2">
      <c r="J2958" s="161"/>
      <c r="K2958" s="160"/>
    </row>
    <row r="2959" spans="10:11" x14ac:dyDescent="0.2">
      <c r="J2959" s="161"/>
      <c r="K2959" s="160"/>
    </row>
    <row r="2960" spans="10:11" x14ac:dyDescent="0.2">
      <c r="J2960" s="161"/>
      <c r="K2960" s="160"/>
    </row>
    <row r="2961" spans="10:11" x14ac:dyDescent="0.2">
      <c r="J2961" s="161"/>
      <c r="K2961" s="160"/>
    </row>
    <row r="2962" spans="10:11" x14ac:dyDescent="0.2">
      <c r="J2962" s="161"/>
      <c r="K2962" s="160"/>
    </row>
    <row r="2963" spans="10:11" x14ac:dyDescent="0.2">
      <c r="J2963" s="161"/>
      <c r="K2963" s="160"/>
    </row>
    <row r="2964" spans="10:11" x14ac:dyDescent="0.2">
      <c r="J2964" s="161"/>
      <c r="K2964" s="160"/>
    </row>
    <row r="2965" spans="10:11" x14ac:dyDescent="0.2">
      <c r="J2965" s="161"/>
      <c r="K2965" s="160"/>
    </row>
    <row r="2966" spans="10:11" x14ac:dyDescent="0.2">
      <c r="J2966" s="161"/>
      <c r="K2966" s="160"/>
    </row>
    <row r="2967" spans="10:11" x14ac:dyDescent="0.2">
      <c r="J2967" s="161"/>
      <c r="K2967" s="160"/>
    </row>
    <row r="2968" spans="10:11" x14ac:dyDescent="0.2">
      <c r="J2968" s="161"/>
      <c r="K2968" s="160"/>
    </row>
    <row r="2969" spans="10:11" x14ac:dyDescent="0.2">
      <c r="J2969" s="161"/>
      <c r="K2969" s="160"/>
    </row>
    <row r="2970" spans="10:11" x14ac:dyDescent="0.2">
      <c r="J2970" s="161"/>
      <c r="K2970" s="160"/>
    </row>
    <row r="2971" spans="10:11" x14ac:dyDescent="0.2">
      <c r="J2971" s="161"/>
      <c r="K2971" s="160"/>
    </row>
    <row r="2972" spans="10:11" x14ac:dyDescent="0.2">
      <c r="J2972" s="161"/>
      <c r="K2972" s="160"/>
    </row>
    <row r="2973" spans="10:11" x14ac:dyDescent="0.2">
      <c r="J2973" s="161"/>
      <c r="K2973" s="160"/>
    </row>
    <row r="2974" spans="10:11" x14ac:dyDescent="0.2">
      <c r="J2974" s="161"/>
      <c r="K2974" s="160"/>
    </row>
    <row r="2975" spans="10:11" x14ac:dyDescent="0.2">
      <c r="J2975" s="161"/>
      <c r="K2975" s="160"/>
    </row>
    <row r="2976" spans="10:11" x14ac:dyDescent="0.2">
      <c r="J2976" s="161"/>
      <c r="K2976" s="160"/>
    </row>
    <row r="2977" spans="10:11" x14ac:dyDescent="0.2">
      <c r="J2977" s="161"/>
      <c r="K2977" s="160"/>
    </row>
    <row r="2978" spans="10:11" x14ac:dyDescent="0.2">
      <c r="J2978" s="161"/>
      <c r="K2978" s="160"/>
    </row>
    <row r="2979" spans="10:11" x14ac:dyDescent="0.2">
      <c r="J2979" s="161"/>
      <c r="K2979" s="160"/>
    </row>
    <row r="2980" spans="10:11" x14ac:dyDescent="0.2">
      <c r="J2980" s="161"/>
      <c r="K2980" s="160"/>
    </row>
    <row r="2981" spans="10:11" x14ac:dyDescent="0.2">
      <c r="J2981" s="161"/>
      <c r="K2981" s="160"/>
    </row>
    <row r="2982" spans="10:11" x14ac:dyDescent="0.2">
      <c r="J2982" s="161"/>
      <c r="K2982" s="160"/>
    </row>
    <row r="2983" spans="10:11" x14ac:dyDescent="0.2">
      <c r="J2983" s="161"/>
      <c r="K2983" s="160"/>
    </row>
    <row r="2984" spans="10:11" x14ac:dyDescent="0.2">
      <c r="J2984" s="161"/>
      <c r="K2984" s="160"/>
    </row>
    <row r="2985" spans="10:11" x14ac:dyDescent="0.2">
      <c r="J2985" s="161"/>
      <c r="K2985" s="160"/>
    </row>
    <row r="2986" spans="10:11" x14ac:dyDescent="0.2">
      <c r="J2986" s="161"/>
      <c r="K2986" s="160"/>
    </row>
    <row r="2987" spans="10:11" x14ac:dyDescent="0.2">
      <c r="J2987" s="161"/>
      <c r="K2987" s="160"/>
    </row>
    <row r="2988" spans="10:11" x14ac:dyDescent="0.2">
      <c r="J2988" s="161"/>
      <c r="K2988" s="160"/>
    </row>
    <row r="2989" spans="10:11" x14ac:dyDescent="0.2">
      <c r="J2989" s="161"/>
      <c r="K2989" s="160"/>
    </row>
    <row r="2990" spans="10:11" x14ac:dyDescent="0.2">
      <c r="J2990" s="161"/>
      <c r="K2990" s="160"/>
    </row>
    <row r="2991" spans="10:11" x14ac:dyDescent="0.2">
      <c r="J2991" s="161"/>
      <c r="K2991" s="160"/>
    </row>
    <row r="2992" spans="10:11" x14ac:dyDescent="0.2">
      <c r="J2992" s="161"/>
      <c r="K2992" s="160"/>
    </row>
    <row r="2993" spans="10:11" x14ac:dyDescent="0.2">
      <c r="J2993" s="161"/>
      <c r="K2993" s="160"/>
    </row>
    <row r="2994" spans="10:11" x14ac:dyDescent="0.2">
      <c r="J2994" s="161"/>
      <c r="K2994" s="160"/>
    </row>
    <row r="2995" spans="10:11" x14ac:dyDescent="0.2">
      <c r="J2995" s="161"/>
      <c r="K2995" s="160"/>
    </row>
    <row r="2996" spans="10:11" x14ac:dyDescent="0.2">
      <c r="J2996" s="161"/>
      <c r="K2996" s="160"/>
    </row>
    <row r="2997" spans="10:11" x14ac:dyDescent="0.2">
      <c r="J2997" s="161"/>
      <c r="K2997" s="160"/>
    </row>
    <row r="2998" spans="10:11" x14ac:dyDescent="0.2">
      <c r="J2998" s="161"/>
      <c r="K2998" s="160"/>
    </row>
    <row r="2999" spans="10:11" x14ac:dyDescent="0.2">
      <c r="J2999" s="161"/>
      <c r="K2999" s="160"/>
    </row>
    <row r="3000" spans="10:11" x14ac:dyDescent="0.2">
      <c r="J3000" s="161"/>
      <c r="K3000" s="160"/>
    </row>
    <row r="3001" spans="10:11" x14ac:dyDescent="0.2">
      <c r="J3001" s="161"/>
      <c r="K3001" s="160"/>
    </row>
    <row r="3002" spans="10:11" x14ac:dyDescent="0.2">
      <c r="J3002" s="161"/>
      <c r="K3002" s="160"/>
    </row>
    <row r="3003" spans="10:11" x14ac:dyDescent="0.2">
      <c r="J3003" s="161"/>
      <c r="K3003" s="160"/>
    </row>
    <row r="3004" spans="10:11" x14ac:dyDescent="0.2">
      <c r="J3004" s="161"/>
      <c r="K3004" s="160"/>
    </row>
    <row r="3005" spans="10:11" x14ac:dyDescent="0.2">
      <c r="J3005" s="161"/>
      <c r="K3005" s="160"/>
    </row>
    <row r="3006" spans="10:11" x14ac:dyDescent="0.2">
      <c r="J3006" s="161"/>
      <c r="K3006" s="160"/>
    </row>
    <row r="3007" spans="10:11" x14ac:dyDescent="0.2">
      <c r="J3007" s="161"/>
      <c r="K3007" s="160"/>
    </row>
    <row r="3008" spans="10:11" x14ac:dyDescent="0.2">
      <c r="J3008" s="161"/>
      <c r="K3008" s="160"/>
    </row>
    <row r="3009" spans="10:11" x14ac:dyDescent="0.2">
      <c r="J3009" s="161"/>
      <c r="K3009" s="160"/>
    </row>
    <row r="3010" spans="10:11" x14ac:dyDescent="0.2">
      <c r="J3010" s="161"/>
      <c r="K3010" s="160"/>
    </row>
    <row r="3011" spans="10:11" x14ac:dyDescent="0.2">
      <c r="J3011" s="161"/>
      <c r="K3011" s="160"/>
    </row>
    <row r="3012" spans="10:11" x14ac:dyDescent="0.2">
      <c r="J3012" s="161"/>
      <c r="K3012" s="160"/>
    </row>
    <row r="3013" spans="10:11" x14ac:dyDescent="0.2">
      <c r="J3013" s="161"/>
      <c r="K3013" s="160"/>
    </row>
    <row r="3014" spans="10:11" x14ac:dyDescent="0.2">
      <c r="J3014" s="161"/>
      <c r="K3014" s="160"/>
    </row>
    <row r="3015" spans="10:11" x14ac:dyDescent="0.2">
      <c r="J3015" s="161"/>
      <c r="K3015" s="160"/>
    </row>
    <row r="3016" spans="10:11" x14ac:dyDescent="0.2">
      <c r="J3016" s="161"/>
      <c r="K3016" s="160"/>
    </row>
    <row r="3017" spans="10:11" x14ac:dyDescent="0.2">
      <c r="J3017" s="161"/>
      <c r="K3017" s="160"/>
    </row>
    <row r="3018" spans="10:11" x14ac:dyDescent="0.2">
      <c r="J3018" s="161"/>
      <c r="K3018" s="160"/>
    </row>
    <row r="3019" spans="10:11" x14ac:dyDescent="0.2">
      <c r="J3019" s="161"/>
      <c r="K3019" s="160"/>
    </row>
    <row r="3020" spans="10:11" x14ac:dyDescent="0.2">
      <c r="J3020" s="161"/>
      <c r="K3020" s="160"/>
    </row>
    <row r="3021" spans="10:11" x14ac:dyDescent="0.2">
      <c r="J3021" s="161"/>
      <c r="K3021" s="160"/>
    </row>
    <row r="3022" spans="10:11" x14ac:dyDescent="0.2">
      <c r="J3022" s="161"/>
      <c r="K3022" s="160"/>
    </row>
    <row r="3023" spans="10:11" x14ac:dyDescent="0.2">
      <c r="J3023" s="161"/>
      <c r="K3023" s="160"/>
    </row>
    <row r="3024" spans="10:11" x14ac:dyDescent="0.2">
      <c r="J3024" s="161"/>
      <c r="K3024" s="160"/>
    </row>
    <row r="3025" spans="10:11" x14ac:dyDescent="0.2">
      <c r="J3025" s="161"/>
      <c r="K3025" s="160"/>
    </row>
    <row r="3026" spans="10:11" x14ac:dyDescent="0.2">
      <c r="J3026" s="161"/>
      <c r="K3026" s="160"/>
    </row>
    <row r="3027" spans="10:11" x14ac:dyDescent="0.2">
      <c r="J3027" s="161"/>
      <c r="K3027" s="160"/>
    </row>
    <row r="3028" spans="10:11" x14ac:dyDescent="0.2">
      <c r="J3028" s="161"/>
      <c r="K3028" s="160"/>
    </row>
    <row r="3029" spans="10:11" x14ac:dyDescent="0.2">
      <c r="J3029" s="161"/>
      <c r="K3029" s="160"/>
    </row>
    <row r="3030" spans="10:11" x14ac:dyDescent="0.2">
      <c r="J3030" s="161"/>
      <c r="K3030" s="160"/>
    </row>
    <row r="3031" spans="10:11" x14ac:dyDescent="0.2">
      <c r="J3031" s="161"/>
      <c r="K3031" s="160"/>
    </row>
    <row r="3032" spans="10:11" x14ac:dyDescent="0.2">
      <c r="J3032" s="161"/>
      <c r="K3032" s="160"/>
    </row>
    <row r="3033" spans="10:11" x14ac:dyDescent="0.2">
      <c r="J3033" s="161"/>
      <c r="K3033" s="160"/>
    </row>
    <row r="3034" spans="10:11" x14ac:dyDescent="0.2">
      <c r="J3034" s="161"/>
      <c r="K3034" s="160"/>
    </row>
    <row r="3035" spans="10:11" x14ac:dyDescent="0.2">
      <c r="J3035" s="161"/>
      <c r="K3035" s="160"/>
    </row>
    <row r="3036" spans="10:11" x14ac:dyDescent="0.2">
      <c r="J3036" s="161"/>
      <c r="K3036" s="160"/>
    </row>
    <row r="3037" spans="10:11" x14ac:dyDescent="0.2">
      <c r="J3037" s="161"/>
      <c r="K3037" s="160"/>
    </row>
    <row r="3038" spans="10:11" x14ac:dyDescent="0.2">
      <c r="J3038" s="161"/>
      <c r="K3038" s="160"/>
    </row>
    <row r="3039" spans="10:11" x14ac:dyDescent="0.2">
      <c r="J3039" s="161"/>
      <c r="K3039" s="160"/>
    </row>
    <row r="3040" spans="10:11" x14ac:dyDescent="0.2">
      <c r="J3040" s="161"/>
      <c r="K3040" s="160"/>
    </row>
    <row r="3041" spans="10:11" x14ac:dyDescent="0.2">
      <c r="J3041" s="161"/>
      <c r="K3041" s="160"/>
    </row>
    <row r="3042" spans="10:11" x14ac:dyDescent="0.2">
      <c r="J3042" s="161"/>
      <c r="K3042" s="160"/>
    </row>
    <row r="3043" spans="10:11" x14ac:dyDescent="0.2">
      <c r="J3043" s="161"/>
      <c r="K3043" s="160"/>
    </row>
    <row r="3044" spans="10:11" x14ac:dyDescent="0.2">
      <c r="J3044" s="161"/>
      <c r="K3044" s="160"/>
    </row>
    <row r="3045" spans="10:11" x14ac:dyDescent="0.2">
      <c r="J3045" s="161"/>
      <c r="K3045" s="160"/>
    </row>
    <row r="3046" spans="10:11" x14ac:dyDescent="0.2">
      <c r="J3046" s="161"/>
      <c r="K3046" s="160"/>
    </row>
    <row r="3047" spans="10:11" x14ac:dyDescent="0.2">
      <c r="J3047" s="161"/>
      <c r="K3047" s="160"/>
    </row>
    <row r="3048" spans="10:11" x14ac:dyDescent="0.2">
      <c r="J3048" s="161"/>
      <c r="K3048" s="160"/>
    </row>
    <row r="3049" spans="10:11" x14ac:dyDescent="0.2">
      <c r="J3049" s="161"/>
      <c r="K3049" s="160"/>
    </row>
    <row r="3050" spans="10:11" x14ac:dyDescent="0.2">
      <c r="J3050" s="161"/>
      <c r="K3050" s="160"/>
    </row>
    <row r="3051" spans="10:11" x14ac:dyDescent="0.2">
      <c r="J3051" s="161"/>
      <c r="K3051" s="160"/>
    </row>
    <row r="3052" spans="10:11" x14ac:dyDescent="0.2">
      <c r="J3052" s="161"/>
      <c r="K3052" s="160"/>
    </row>
    <row r="3053" spans="10:11" x14ac:dyDescent="0.2">
      <c r="J3053" s="161"/>
      <c r="K3053" s="160"/>
    </row>
    <row r="3054" spans="10:11" x14ac:dyDescent="0.2">
      <c r="J3054" s="161"/>
      <c r="K3054" s="160"/>
    </row>
    <row r="3055" spans="10:11" x14ac:dyDescent="0.2">
      <c r="J3055" s="161"/>
      <c r="K3055" s="160"/>
    </row>
    <row r="3056" spans="10:11" x14ac:dyDescent="0.2">
      <c r="J3056" s="161"/>
      <c r="K3056" s="160"/>
    </row>
    <row r="3057" spans="10:11" x14ac:dyDescent="0.2">
      <c r="J3057" s="161"/>
      <c r="K3057" s="160"/>
    </row>
    <row r="3058" spans="10:11" x14ac:dyDescent="0.2">
      <c r="J3058" s="161"/>
      <c r="K3058" s="160"/>
    </row>
    <row r="3059" spans="10:11" x14ac:dyDescent="0.2">
      <c r="J3059" s="161"/>
      <c r="K3059" s="160"/>
    </row>
    <row r="3060" spans="10:11" x14ac:dyDescent="0.2">
      <c r="J3060" s="161"/>
      <c r="K3060" s="160"/>
    </row>
    <row r="3061" spans="10:11" x14ac:dyDescent="0.2">
      <c r="J3061" s="161"/>
      <c r="K3061" s="160"/>
    </row>
    <row r="3062" spans="10:11" x14ac:dyDescent="0.2">
      <c r="J3062" s="161"/>
      <c r="K3062" s="160"/>
    </row>
    <row r="3063" spans="10:11" x14ac:dyDescent="0.2">
      <c r="J3063" s="161"/>
      <c r="K3063" s="160"/>
    </row>
    <row r="3064" spans="10:11" x14ac:dyDescent="0.2">
      <c r="J3064" s="161"/>
      <c r="K3064" s="160"/>
    </row>
    <row r="3065" spans="10:11" x14ac:dyDescent="0.2">
      <c r="J3065" s="161"/>
      <c r="K3065" s="160"/>
    </row>
    <row r="3066" spans="10:11" x14ac:dyDescent="0.2">
      <c r="J3066" s="161"/>
      <c r="K3066" s="160"/>
    </row>
    <row r="3067" spans="10:11" x14ac:dyDescent="0.2">
      <c r="J3067" s="161"/>
      <c r="K3067" s="160"/>
    </row>
    <row r="3068" spans="10:11" x14ac:dyDescent="0.2">
      <c r="J3068" s="161"/>
      <c r="K3068" s="160"/>
    </row>
    <row r="3069" spans="10:11" x14ac:dyDescent="0.2">
      <c r="J3069" s="161"/>
      <c r="K3069" s="160"/>
    </row>
    <row r="3070" spans="10:11" x14ac:dyDescent="0.2">
      <c r="J3070" s="161"/>
      <c r="K3070" s="160"/>
    </row>
    <row r="3071" spans="10:11" x14ac:dyDescent="0.2">
      <c r="J3071" s="161"/>
      <c r="K3071" s="160"/>
    </row>
    <row r="3072" spans="10:11" x14ac:dyDescent="0.2">
      <c r="J3072" s="161"/>
      <c r="K3072" s="160"/>
    </row>
    <row r="3073" spans="10:11" x14ac:dyDescent="0.2">
      <c r="J3073" s="161"/>
      <c r="K3073" s="160"/>
    </row>
    <row r="3074" spans="10:11" x14ac:dyDescent="0.2">
      <c r="J3074" s="161"/>
      <c r="K3074" s="160"/>
    </row>
    <row r="3075" spans="10:11" x14ac:dyDescent="0.2">
      <c r="J3075" s="161"/>
      <c r="K3075" s="160"/>
    </row>
    <row r="3076" spans="10:11" x14ac:dyDescent="0.2">
      <c r="J3076" s="161"/>
      <c r="K3076" s="160"/>
    </row>
    <row r="3077" spans="10:11" x14ac:dyDescent="0.2">
      <c r="J3077" s="161"/>
      <c r="K3077" s="160"/>
    </row>
    <row r="3078" spans="10:11" x14ac:dyDescent="0.2">
      <c r="J3078" s="161"/>
      <c r="K3078" s="160"/>
    </row>
    <row r="3079" spans="10:11" x14ac:dyDescent="0.2">
      <c r="J3079" s="161"/>
      <c r="K3079" s="160"/>
    </row>
    <row r="3080" spans="10:11" x14ac:dyDescent="0.2">
      <c r="J3080" s="161"/>
      <c r="K3080" s="160"/>
    </row>
    <row r="3081" spans="10:11" x14ac:dyDescent="0.2">
      <c r="J3081" s="161"/>
      <c r="K3081" s="160"/>
    </row>
    <row r="3082" spans="10:11" x14ac:dyDescent="0.2">
      <c r="J3082" s="161"/>
      <c r="K3082" s="160"/>
    </row>
    <row r="3083" spans="10:11" x14ac:dyDescent="0.2">
      <c r="J3083" s="161"/>
      <c r="K3083" s="160"/>
    </row>
    <row r="3084" spans="10:11" x14ac:dyDescent="0.2">
      <c r="J3084" s="161"/>
      <c r="K3084" s="160"/>
    </row>
    <row r="3085" spans="10:11" x14ac:dyDescent="0.2">
      <c r="J3085" s="161"/>
      <c r="K3085" s="160"/>
    </row>
    <row r="3086" spans="10:11" x14ac:dyDescent="0.2">
      <c r="J3086" s="161"/>
      <c r="K3086" s="160"/>
    </row>
    <row r="3087" spans="10:11" x14ac:dyDescent="0.2">
      <c r="J3087" s="161"/>
      <c r="K3087" s="160"/>
    </row>
    <row r="3088" spans="10:11" x14ac:dyDescent="0.2">
      <c r="J3088" s="161"/>
      <c r="K3088" s="160"/>
    </row>
    <row r="3089" spans="10:11" x14ac:dyDescent="0.2">
      <c r="J3089" s="161"/>
      <c r="K3089" s="160"/>
    </row>
    <row r="3090" spans="10:11" x14ac:dyDescent="0.2">
      <c r="J3090" s="161"/>
      <c r="K3090" s="160"/>
    </row>
    <row r="3091" spans="10:11" x14ac:dyDescent="0.2">
      <c r="J3091" s="161"/>
      <c r="K3091" s="160"/>
    </row>
    <row r="3092" spans="10:11" x14ac:dyDescent="0.2">
      <c r="J3092" s="161"/>
      <c r="K3092" s="160"/>
    </row>
    <row r="3093" spans="10:11" x14ac:dyDescent="0.2">
      <c r="J3093" s="161"/>
      <c r="K3093" s="160"/>
    </row>
    <row r="3094" spans="10:11" x14ac:dyDescent="0.2">
      <c r="J3094" s="161"/>
      <c r="K3094" s="160"/>
    </row>
    <row r="3095" spans="10:11" x14ac:dyDescent="0.2">
      <c r="J3095" s="161"/>
      <c r="K3095" s="160"/>
    </row>
    <row r="3096" spans="10:11" x14ac:dyDescent="0.2">
      <c r="J3096" s="161"/>
      <c r="K3096" s="160"/>
    </row>
    <row r="3097" spans="10:11" x14ac:dyDescent="0.2">
      <c r="J3097" s="161"/>
      <c r="K3097" s="160"/>
    </row>
    <row r="3098" spans="10:11" x14ac:dyDescent="0.2">
      <c r="J3098" s="161"/>
      <c r="K3098" s="160"/>
    </row>
    <row r="3099" spans="10:11" x14ac:dyDescent="0.2">
      <c r="J3099" s="161"/>
      <c r="K3099" s="160"/>
    </row>
    <row r="3100" spans="10:11" x14ac:dyDescent="0.2">
      <c r="J3100" s="161"/>
      <c r="K3100" s="160"/>
    </row>
    <row r="3101" spans="10:11" x14ac:dyDescent="0.2">
      <c r="J3101" s="161"/>
      <c r="K3101" s="160"/>
    </row>
    <row r="3102" spans="10:11" x14ac:dyDescent="0.2">
      <c r="J3102" s="161"/>
      <c r="K3102" s="160"/>
    </row>
    <row r="3103" spans="10:11" x14ac:dyDescent="0.2">
      <c r="J3103" s="161"/>
      <c r="K3103" s="160"/>
    </row>
    <row r="3104" spans="10:11" x14ac:dyDescent="0.2">
      <c r="J3104" s="161"/>
      <c r="K3104" s="160"/>
    </row>
    <row r="3105" spans="10:11" x14ac:dyDescent="0.2">
      <c r="J3105" s="161"/>
      <c r="K3105" s="160"/>
    </row>
    <row r="3106" spans="10:11" x14ac:dyDescent="0.2">
      <c r="J3106" s="161"/>
      <c r="K3106" s="160"/>
    </row>
    <row r="3107" spans="10:11" x14ac:dyDescent="0.2">
      <c r="J3107" s="161"/>
      <c r="K3107" s="160"/>
    </row>
    <row r="3108" spans="10:11" x14ac:dyDescent="0.2">
      <c r="J3108" s="161"/>
      <c r="K3108" s="160"/>
    </row>
    <row r="3109" spans="10:11" x14ac:dyDescent="0.2">
      <c r="J3109" s="161"/>
      <c r="K3109" s="160"/>
    </row>
    <row r="3110" spans="10:11" x14ac:dyDescent="0.2">
      <c r="J3110" s="161"/>
      <c r="K3110" s="160"/>
    </row>
    <row r="3111" spans="10:11" x14ac:dyDescent="0.2">
      <c r="J3111" s="161"/>
      <c r="K3111" s="160"/>
    </row>
    <row r="3112" spans="10:11" x14ac:dyDescent="0.2">
      <c r="J3112" s="161"/>
      <c r="K3112" s="160"/>
    </row>
    <row r="3113" spans="10:11" x14ac:dyDescent="0.2">
      <c r="J3113" s="161"/>
      <c r="K3113" s="160"/>
    </row>
    <row r="3114" spans="10:11" x14ac:dyDescent="0.2">
      <c r="J3114" s="161"/>
      <c r="K3114" s="160"/>
    </row>
    <row r="3115" spans="10:11" x14ac:dyDescent="0.2">
      <c r="J3115" s="161"/>
      <c r="K3115" s="160"/>
    </row>
    <row r="3116" spans="10:11" x14ac:dyDescent="0.2">
      <c r="J3116" s="161"/>
      <c r="K3116" s="160"/>
    </row>
    <row r="3117" spans="10:11" x14ac:dyDescent="0.2">
      <c r="J3117" s="161"/>
      <c r="K3117" s="160"/>
    </row>
    <row r="3118" spans="10:11" x14ac:dyDescent="0.2">
      <c r="J3118" s="161"/>
      <c r="K3118" s="160"/>
    </row>
    <row r="3119" spans="10:11" x14ac:dyDescent="0.2">
      <c r="J3119" s="161"/>
      <c r="K3119" s="160"/>
    </row>
    <row r="3120" spans="10:11" x14ac:dyDescent="0.2">
      <c r="J3120" s="161"/>
      <c r="K3120" s="160"/>
    </row>
    <row r="3121" spans="10:11" x14ac:dyDescent="0.2">
      <c r="J3121" s="161"/>
      <c r="K3121" s="160"/>
    </row>
    <row r="3122" spans="10:11" x14ac:dyDescent="0.2">
      <c r="J3122" s="161"/>
      <c r="K3122" s="160"/>
    </row>
    <row r="3123" spans="10:11" x14ac:dyDescent="0.2">
      <c r="J3123" s="161"/>
      <c r="K3123" s="160"/>
    </row>
    <row r="3124" spans="10:11" x14ac:dyDescent="0.2">
      <c r="J3124" s="161"/>
      <c r="K3124" s="160"/>
    </row>
    <row r="3125" spans="10:11" x14ac:dyDescent="0.2">
      <c r="J3125" s="161"/>
      <c r="K3125" s="160"/>
    </row>
    <row r="3126" spans="10:11" x14ac:dyDescent="0.2">
      <c r="J3126" s="161"/>
      <c r="K3126" s="160"/>
    </row>
    <row r="3127" spans="10:11" x14ac:dyDescent="0.2">
      <c r="J3127" s="161"/>
      <c r="K3127" s="160"/>
    </row>
    <row r="3128" spans="10:11" x14ac:dyDescent="0.2">
      <c r="J3128" s="161"/>
      <c r="K3128" s="160"/>
    </row>
    <row r="3129" spans="10:11" x14ac:dyDescent="0.2">
      <c r="J3129" s="161"/>
      <c r="K3129" s="160"/>
    </row>
    <row r="3130" spans="10:11" x14ac:dyDescent="0.2">
      <c r="J3130" s="161"/>
      <c r="K3130" s="160"/>
    </row>
    <row r="3131" spans="10:11" x14ac:dyDescent="0.2">
      <c r="J3131" s="161"/>
      <c r="K3131" s="160"/>
    </row>
    <row r="3132" spans="10:11" x14ac:dyDescent="0.2">
      <c r="J3132" s="161"/>
      <c r="K3132" s="160"/>
    </row>
    <row r="3133" spans="10:11" x14ac:dyDescent="0.2">
      <c r="J3133" s="161"/>
      <c r="K3133" s="160"/>
    </row>
    <row r="3134" spans="10:11" x14ac:dyDescent="0.2">
      <c r="J3134" s="161"/>
      <c r="K3134" s="160"/>
    </row>
    <row r="3135" spans="10:11" x14ac:dyDescent="0.2">
      <c r="J3135" s="161"/>
      <c r="K3135" s="160"/>
    </row>
    <row r="3136" spans="10:11" x14ac:dyDescent="0.2">
      <c r="J3136" s="161"/>
      <c r="K3136" s="160"/>
    </row>
    <row r="3137" spans="10:11" x14ac:dyDescent="0.2">
      <c r="J3137" s="161"/>
      <c r="K3137" s="160"/>
    </row>
    <row r="3138" spans="10:11" x14ac:dyDescent="0.2">
      <c r="J3138" s="161"/>
      <c r="K3138" s="160"/>
    </row>
    <row r="3139" spans="10:11" x14ac:dyDescent="0.2">
      <c r="J3139" s="161"/>
      <c r="K3139" s="160"/>
    </row>
    <row r="3140" spans="10:11" x14ac:dyDescent="0.2">
      <c r="J3140" s="161"/>
      <c r="K3140" s="160"/>
    </row>
    <row r="3141" spans="10:11" x14ac:dyDescent="0.2">
      <c r="J3141" s="161"/>
      <c r="K3141" s="160"/>
    </row>
    <row r="3142" spans="10:11" x14ac:dyDescent="0.2">
      <c r="J3142" s="161"/>
      <c r="K3142" s="160"/>
    </row>
    <row r="3143" spans="10:11" x14ac:dyDescent="0.2">
      <c r="J3143" s="161"/>
      <c r="K3143" s="160"/>
    </row>
    <row r="3144" spans="10:11" x14ac:dyDescent="0.2">
      <c r="J3144" s="161"/>
      <c r="K3144" s="160"/>
    </row>
    <row r="3145" spans="10:11" x14ac:dyDescent="0.2">
      <c r="J3145" s="161"/>
      <c r="K3145" s="160"/>
    </row>
    <row r="3146" spans="10:11" x14ac:dyDescent="0.2">
      <c r="J3146" s="161"/>
      <c r="K3146" s="160"/>
    </row>
    <row r="3147" spans="10:11" x14ac:dyDescent="0.2">
      <c r="J3147" s="161"/>
      <c r="K3147" s="160"/>
    </row>
    <row r="3148" spans="10:11" x14ac:dyDescent="0.2">
      <c r="J3148" s="161"/>
      <c r="K3148" s="160"/>
    </row>
    <row r="3149" spans="10:11" x14ac:dyDescent="0.2">
      <c r="J3149" s="161"/>
      <c r="K3149" s="160"/>
    </row>
    <row r="3150" spans="10:11" x14ac:dyDescent="0.2">
      <c r="J3150" s="161"/>
      <c r="K3150" s="160"/>
    </row>
    <row r="3151" spans="10:11" x14ac:dyDescent="0.2">
      <c r="J3151" s="161"/>
      <c r="K3151" s="160"/>
    </row>
    <row r="3152" spans="10:11" x14ac:dyDescent="0.2">
      <c r="J3152" s="161"/>
      <c r="K3152" s="160"/>
    </row>
    <row r="3153" spans="10:11" x14ac:dyDescent="0.2">
      <c r="J3153" s="161"/>
      <c r="K3153" s="160"/>
    </row>
    <row r="3154" spans="10:11" x14ac:dyDescent="0.2">
      <c r="J3154" s="161"/>
      <c r="K3154" s="160"/>
    </row>
    <row r="3155" spans="10:11" x14ac:dyDescent="0.2">
      <c r="J3155" s="161"/>
      <c r="K3155" s="160"/>
    </row>
    <row r="3156" spans="10:11" x14ac:dyDescent="0.2">
      <c r="J3156" s="161"/>
      <c r="K3156" s="160"/>
    </row>
    <row r="3157" spans="10:11" x14ac:dyDescent="0.2">
      <c r="J3157" s="161"/>
      <c r="K3157" s="160"/>
    </row>
    <row r="3158" spans="10:11" x14ac:dyDescent="0.2">
      <c r="J3158" s="161"/>
      <c r="K3158" s="160"/>
    </row>
    <row r="3159" spans="10:11" x14ac:dyDescent="0.2">
      <c r="J3159" s="161"/>
      <c r="K3159" s="160"/>
    </row>
    <row r="3160" spans="10:11" x14ac:dyDescent="0.2">
      <c r="J3160" s="161"/>
      <c r="K3160" s="160"/>
    </row>
    <row r="3161" spans="10:11" x14ac:dyDescent="0.2">
      <c r="J3161" s="161"/>
      <c r="K3161" s="160"/>
    </row>
    <row r="3162" spans="10:11" x14ac:dyDescent="0.2">
      <c r="J3162" s="161"/>
      <c r="K3162" s="160"/>
    </row>
    <row r="3163" spans="10:11" x14ac:dyDescent="0.2">
      <c r="J3163" s="161"/>
      <c r="K3163" s="160"/>
    </row>
    <row r="3164" spans="10:11" x14ac:dyDescent="0.2">
      <c r="J3164" s="161"/>
      <c r="K3164" s="160"/>
    </row>
    <row r="3165" spans="10:11" x14ac:dyDescent="0.2">
      <c r="J3165" s="161"/>
      <c r="K3165" s="160"/>
    </row>
    <row r="3166" spans="10:11" x14ac:dyDescent="0.2">
      <c r="J3166" s="161"/>
      <c r="K3166" s="160"/>
    </row>
    <row r="3167" spans="10:11" x14ac:dyDescent="0.2">
      <c r="J3167" s="161"/>
      <c r="K3167" s="160"/>
    </row>
    <row r="3168" spans="10:11" x14ac:dyDescent="0.2">
      <c r="J3168" s="161"/>
      <c r="K3168" s="160"/>
    </row>
    <row r="3169" spans="10:11" x14ac:dyDescent="0.2">
      <c r="J3169" s="161"/>
      <c r="K3169" s="160"/>
    </row>
    <row r="3170" spans="10:11" x14ac:dyDescent="0.2">
      <c r="J3170" s="161"/>
      <c r="K3170" s="160"/>
    </row>
    <row r="3171" spans="10:11" x14ac:dyDescent="0.2">
      <c r="J3171" s="161"/>
      <c r="K3171" s="160"/>
    </row>
    <row r="3172" spans="10:11" x14ac:dyDescent="0.2">
      <c r="J3172" s="161"/>
      <c r="K3172" s="160"/>
    </row>
    <row r="3173" spans="10:11" x14ac:dyDescent="0.2">
      <c r="J3173" s="161"/>
      <c r="K3173" s="160"/>
    </row>
    <row r="3174" spans="10:11" x14ac:dyDescent="0.2">
      <c r="J3174" s="161"/>
      <c r="K3174" s="160"/>
    </row>
    <row r="3175" spans="10:11" x14ac:dyDescent="0.2">
      <c r="J3175" s="161"/>
      <c r="K3175" s="160"/>
    </row>
    <row r="3176" spans="10:11" x14ac:dyDescent="0.2">
      <c r="J3176" s="161"/>
      <c r="K3176" s="160"/>
    </row>
    <row r="3177" spans="10:11" x14ac:dyDescent="0.2">
      <c r="J3177" s="161"/>
      <c r="K3177" s="160"/>
    </row>
    <row r="3178" spans="10:11" x14ac:dyDescent="0.2">
      <c r="J3178" s="161"/>
      <c r="K3178" s="160"/>
    </row>
    <row r="3179" spans="10:11" x14ac:dyDescent="0.2">
      <c r="J3179" s="161"/>
      <c r="K3179" s="160"/>
    </row>
    <row r="3180" spans="10:11" x14ac:dyDescent="0.2">
      <c r="J3180" s="161"/>
      <c r="K3180" s="160"/>
    </row>
    <row r="3181" spans="10:11" x14ac:dyDescent="0.2">
      <c r="J3181" s="161"/>
      <c r="K3181" s="160"/>
    </row>
    <row r="3182" spans="10:11" x14ac:dyDescent="0.2">
      <c r="J3182" s="161"/>
      <c r="K3182" s="160"/>
    </row>
    <row r="3183" spans="10:11" x14ac:dyDescent="0.2">
      <c r="J3183" s="161"/>
      <c r="K3183" s="160"/>
    </row>
    <row r="3184" spans="10:11" x14ac:dyDescent="0.2">
      <c r="J3184" s="161"/>
      <c r="K3184" s="160"/>
    </row>
    <row r="3185" spans="10:11" x14ac:dyDescent="0.2">
      <c r="J3185" s="161"/>
      <c r="K3185" s="160"/>
    </row>
    <row r="3186" spans="10:11" x14ac:dyDescent="0.2">
      <c r="J3186" s="161"/>
      <c r="K3186" s="160"/>
    </row>
    <row r="3187" spans="10:11" x14ac:dyDescent="0.2">
      <c r="J3187" s="161"/>
      <c r="K3187" s="160"/>
    </row>
    <row r="3188" spans="10:11" x14ac:dyDescent="0.2">
      <c r="J3188" s="161"/>
      <c r="K3188" s="160"/>
    </row>
    <row r="3189" spans="10:11" x14ac:dyDescent="0.2">
      <c r="J3189" s="161"/>
      <c r="K3189" s="160"/>
    </row>
    <row r="3190" spans="10:11" x14ac:dyDescent="0.2">
      <c r="J3190" s="161"/>
      <c r="K3190" s="160"/>
    </row>
    <row r="3191" spans="10:11" x14ac:dyDescent="0.2">
      <c r="J3191" s="161"/>
      <c r="K3191" s="160"/>
    </row>
    <row r="3192" spans="10:11" x14ac:dyDescent="0.2">
      <c r="J3192" s="161"/>
      <c r="K3192" s="160"/>
    </row>
    <row r="3193" spans="10:11" x14ac:dyDescent="0.2">
      <c r="J3193" s="161"/>
      <c r="K3193" s="160"/>
    </row>
    <row r="3194" spans="10:11" x14ac:dyDescent="0.2">
      <c r="J3194" s="161"/>
      <c r="K3194" s="160"/>
    </row>
    <row r="3195" spans="10:11" x14ac:dyDescent="0.2">
      <c r="J3195" s="161"/>
      <c r="K3195" s="160"/>
    </row>
    <row r="3196" spans="10:11" x14ac:dyDescent="0.2">
      <c r="J3196" s="161"/>
      <c r="K3196" s="160"/>
    </row>
    <row r="3197" spans="10:11" x14ac:dyDescent="0.2">
      <c r="J3197" s="161"/>
      <c r="K3197" s="160"/>
    </row>
    <row r="3198" spans="10:11" x14ac:dyDescent="0.2">
      <c r="J3198" s="161"/>
      <c r="K3198" s="160"/>
    </row>
    <row r="3199" spans="10:11" x14ac:dyDescent="0.2">
      <c r="J3199" s="161"/>
      <c r="K3199" s="160"/>
    </row>
    <row r="3200" spans="10:11" x14ac:dyDescent="0.2">
      <c r="J3200" s="161"/>
      <c r="K3200" s="160"/>
    </row>
    <row r="3201" spans="10:11" x14ac:dyDescent="0.2">
      <c r="J3201" s="161"/>
      <c r="K3201" s="160"/>
    </row>
    <row r="3202" spans="10:11" x14ac:dyDescent="0.2">
      <c r="J3202" s="161"/>
      <c r="K3202" s="160"/>
    </row>
    <row r="3203" spans="10:11" x14ac:dyDescent="0.2">
      <c r="J3203" s="161"/>
      <c r="K3203" s="160"/>
    </row>
    <row r="3204" spans="10:11" x14ac:dyDescent="0.2">
      <c r="J3204" s="161"/>
      <c r="K3204" s="160"/>
    </row>
    <row r="3205" spans="10:11" x14ac:dyDescent="0.2">
      <c r="J3205" s="161"/>
      <c r="K3205" s="160"/>
    </row>
    <row r="3206" spans="10:11" x14ac:dyDescent="0.2">
      <c r="J3206" s="161"/>
      <c r="K3206" s="160"/>
    </row>
    <row r="3207" spans="10:11" x14ac:dyDescent="0.2">
      <c r="J3207" s="161"/>
      <c r="K3207" s="160"/>
    </row>
    <row r="3208" spans="10:11" x14ac:dyDescent="0.2">
      <c r="J3208" s="161"/>
      <c r="K3208" s="160"/>
    </row>
    <row r="3209" spans="10:11" x14ac:dyDescent="0.2">
      <c r="J3209" s="161"/>
      <c r="K3209" s="160"/>
    </row>
    <row r="3210" spans="10:11" x14ac:dyDescent="0.2">
      <c r="J3210" s="161"/>
      <c r="K3210" s="160"/>
    </row>
    <row r="3211" spans="10:11" x14ac:dyDescent="0.2">
      <c r="J3211" s="161"/>
      <c r="K3211" s="160"/>
    </row>
    <row r="3212" spans="10:11" x14ac:dyDescent="0.2">
      <c r="J3212" s="161"/>
      <c r="K3212" s="160"/>
    </row>
    <row r="3213" spans="10:11" x14ac:dyDescent="0.2">
      <c r="J3213" s="161"/>
      <c r="K3213" s="160"/>
    </row>
    <row r="3214" spans="10:11" x14ac:dyDescent="0.2">
      <c r="J3214" s="161"/>
      <c r="K3214" s="160"/>
    </row>
    <row r="3215" spans="10:11" x14ac:dyDescent="0.2">
      <c r="J3215" s="161"/>
      <c r="K3215" s="160"/>
    </row>
    <row r="3216" spans="10:11" x14ac:dyDescent="0.2">
      <c r="J3216" s="161"/>
      <c r="K3216" s="160"/>
    </row>
    <row r="3217" spans="10:11" x14ac:dyDescent="0.2">
      <c r="J3217" s="161"/>
      <c r="K3217" s="160"/>
    </row>
    <row r="3218" spans="10:11" x14ac:dyDescent="0.2">
      <c r="J3218" s="161"/>
      <c r="K3218" s="160"/>
    </row>
    <row r="3219" spans="10:11" x14ac:dyDescent="0.2">
      <c r="J3219" s="161"/>
      <c r="K3219" s="160"/>
    </row>
    <row r="3220" spans="10:11" x14ac:dyDescent="0.2">
      <c r="J3220" s="161"/>
      <c r="K3220" s="160"/>
    </row>
    <row r="3221" spans="10:11" x14ac:dyDescent="0.2">
      <c r="J3221" s="161"/>
      <c r="K3221" s="160"/>
    </row>
    <row r="3222" spans="10:11" x14ac:dyDescent="0.2">
      <c r="J3222" s="161"/>
      <c r="K3222" s="160"/>
    </row>
    <row r="3223" spans="10:11" x14ac:dyDescent="0.2">
      <c r="J3223" s="161"/>
      <c r="K3223" s="160"/>
    </row>
    <row r="3224" spans="10:11" x14ac:dyDescent="0.2">
      <c r="J3224" s="161"/>
      <c r="K3224" s="160"/>
    </row>
    <row r="3225" spans="10:11" x14ac:dyDescent="0.2">
      <c r="J3225" s="161"/>
      <c r="K3225" s="160"/>
    </row>
    <row r="3226" spans="10:11" x14ac:dyDescent="0.2">
      <c r="J3226" s="161"/>
      <c r="K3226" s="160"/>
    </row>
    <row r="3227" spans="10:11" x14ac:dyDescent="0.2">
      <c r="J3227" s="161"/>
      <c r="K3227" s="160"/>
    </row>
    <row r="3228" spans="10:11" x14ac:dyDescent="0.2">
      <c r="J3228" s="161"/>
      <c r="K3228" s="160"/>
    </row>
    <row r="3229" spans="10:11" x14ac:dyDescent="0.2">
      <c r="J3229" s="161"/>
      <c r="K3229" s="160"/>
    </row>
    <row r="3230" spans="10:11" x14ac:dyDescent="0.2">
      <c r="J3230" s="161"/>
      <c r="K3230" s="160"/>
    </row>
    <row r="3231" spans="10:11" x14ac:dyDescent="0.2">
      <c r="J3231" s="161"/>
      <c r="K3231" s="160"/>
    </row>
    <row r="3232" spans="10:11" x14ac:dyDescent="0.2">
      <c r="J3232" s="161"/>
      <c r="K3232" s="160"/>
    </row>
    <row r="3233" spans="10:11" x14ac:dyDescent="0.2">
      <c r="J3233" s="161"/>
      <c r="K3233" s="160"/>
    </row>
    <row r="3234" spans="10:11" x14ac:dyDescent="0.2">
      <c r="J3234" s="161"/>
      <c r="K3234" s="160"/>
    </row>
    <row r="3235" spans="10:11" x14ac:dyDescent="0.2">
      <c r="J3235" s="161"/>
      <c r="K3235" s="160"/>
    </row>
    <row r="3236" spans="10:11" x14ac:dyDescent="0.2">
      <c r="J3236" s="161"/>
      <c r="K3236" s="160"/>
    </row>
    <row r="3237" spans="10:11" x14ac:dyDescent="0.2">
      <c r="J3237" s="161"/>
      <c r="K3237" s="160"/>
    </row>
    <row r="3238" spans="10:11" x14ac:dyDescent="0.2">
      <c r="J3238" s="161"/>
      <c r="K3238" s="160"/>
    </row>
    <row r="3239" spans="10:11" x14ac:dyDescent="0.2">
      <c r="J3239" s="161"/>
      <c r="K3239" s="160"/>
    </row>
    <row r="3240" spans="10:11" x14ac:dyDescent="0.2">
      <c r="J3240" s="161"/>
      <c r="K3240" s="160"/>
    </row>
    <row r="3241" spans="10:11" x14ac:dyDescent="0.2">
      <c r="J3241" s="161"/>
      <c r="K3241" s="160"/>
    </row>
    <row r="3242" spans="10:11" x14ac:dyDescent="0.2">
      <c r="J3242" s="161"/>
      <c r="K3242" s="160"/>
    </row>
    <row r="3243" spans="10:11" x14ac:dyDescent="0.2">
      <c r="J3243" s="161"/>
      <c r="K3243" s="160"/>
    </row>
    <row r="3244" spans="10:11" x14ac:dyDescent="0.2">
      <c r="J3244" s="161"/>
      <c r="K3244" s="160"/>
    </row>
    <row r="3245" spans="10:11" x14ac:dyDescent="0.2">
      <c r="J3245" s="161"/>
      <c r="K3245" s="160"/>
    </row>
    <row r="3246" spans="10:11" x14ac:dyDescent="0.2">
      <c r="J3246" s="161"/>
      <c r="K3246" s="160"/>
    </row>
    <row r="3247" spans="10:11" x14ac:dyDescent="0.2">
      <c r="J3247" s="161"/>
      <c r="K3247" s="160"/>
    </row>
    <row r="3248" spans="10:11" x14ac:dyDescent="0.2">
      <c r="J3248" s="161"/>
      <c r="K3248" s="160"/>
    </row>
    <row r="3249" spans="10:11" x14ac:dyDescent="0.2">
      <c r="J3249" s="161"/>
      <c r="K3249" s="160"/>
    </row>
    <row r="3250" spans="10:11" x14ac:dyDescent="0.2">
      <c r="J3250" s="161"/>
      <c r="K3250" s="160"/>
    </row>
    <row r="3251" spans="10:11" x14ac:dyDescent="0.2">
      <c r="J3251" s="161"/>
      <c r="K3251" s="160"/>
    </row>
    <row r="3252" spans="10:11" x14ac:dyDescent="0.2">
      <c r="J3252" s="161"/>
      <c r="K3252" s="160"/>
    </row>
    <row r="3253" spans="10:11" x14ac:dyDescent="0.2">
      <c r="J3253" s="161"/>
      <c r="K3253" s="160"/>
    </row>
    <row r="3254" spans="10:11" x14ac:dyDescent="0.2">
      <c r="J3254" s="161"/>
      <c r="K3254" s="160"/>
    </row>
    <row r="3255" spans="10:11" x14ac:dyDescent="0.2">
      <c r="J3255" s="161"/>
      <c r="K3255" s="160"/>
    </row>
    <row r="3256" spans="10:11" x14ac:dyDescent="0.2">
      <c r="J3256" s="161"/>
      <c r="K3256" s="160"/>
    </row>
    <row r="3257" spans="10:11" x14ac:dyDescent="0.2">
      <c r="J3257" s="161"/>
      <c r="K3257" s="160"/>
    </row>
    <row r="3258" spans="10:11" x14ac:dyDescent="0.2">
      <c r="J3258" s="161"/>
      <c r="K3258" s="160"/>
    </row>
    <row r="3259" spans="10:11" x14ac:dyDescent="0.2">
      <c r="J3259" s="161"/>
      <c r="K3259" s="160"/>
    </row>
    <row r="3260" spans="10:11" x14ac:dyDescent="0.2">
      <c r="J3260" s="161"/>
      <c r="K3260" s="160"/>
    </row>
    <row r="3261" spans="10:11" x14ac:dyDescent="0.2">
      <c r="J3261" s="161"/>
      <c r="K3261" s="160"/>
    </row>
    <row r="3262" spans="10:11" x14ac:dyDescent="0.2">
      <c r="J3262" s="161"/>
      <c r="K3262" s="160"/>
    </row>
    <row r="3263" spans="10:11" x14ac:dyDescent="0.2">
      <c r="J3263" s="161"/>
      <c r="K3263" s="160"/>
    </row>
    <row r="3264" spans="10:11" x14ac:dyDescent="0.2">
      <c r="J3264" s="161"/>
      <c r="K3264" s="160"/>
    </row>
    <row r="3265" spans="10:11" x14ac:dyDescent="0.2">
      <c r="J3265" s="161"/>
      <c r="K3265" s="160"/>
    </row>
    <row r="3266" spans="10:11" x14ac:dyDescent="0.2">
      <c r="J3266" s="161"/>
      <c r="K3266" s="160"/>
    </row>
    <row r="3267" spans="10:11" x14ac:dyDescent="0.2">
      <c r="J3267" s="161"/>
      <c r="K3267" s="160"/>
    </row>
    <row r="3268" spans="10:11" x14ac:dyDescent="0.2">
      <c r="J3268" s="161"/>
      <c r="K3268" s="160"/>
    </row>
    <row r="3269" spans="10:11" x14ac:dyDescent="0.2">
      <c r="J3269" s="161"/>
      <c r="K3269" s="160"/>
    </row>
    <row r="3270" spans="10:11" x14ac:dyDescent="0.2">
      <c r="J3270" s="161"/>
      <c r="K3270" s="160"/>
    </row>
    <row r="3271" spans="10:11" x14ac:dyDescent="0.2">
      <c r="J3271" s="161"/>
      <c r="K3271" s="160"/>
    </row>
    <row r="3272" spans="10:11" x14ac:dyDescent="0.2">
      <c r="J3272" s="161"/>
      <c r="K3272" s="160"/>
    </row>
    <row r="3273" spans="10:11" x14ac:dyDescent="0.2">
      <c r="J3273" s="161"/>
      <c r="K3273" s="160"/>
    </row>
    <row r="3274" spans="10:11" x14ac:dyDescent="0.2">
      <c r="J3274" s="161"/>
      <c r="K3274" s="160"/>
    </row>
    <row r="3275" spans="10:11" x14ac:dyDescent="0.2">
      <c r="J3275" s="161"/>
      <c r="K3275" s="160"/>
    </row>
    <row r="3276" spans="10:11" x14ac:dyDescent="0.2">
      <c r="J3276" s="161"/>
      <c r="K3276" s="160"/>
    </row>
    <row r="3277" spans="10:11" x14ac:dyDescent="0.2">
      <c r="J3277" s="161"/>
      <c r="K3277" s="160"/>
    </row>
    <row r="3278" spans="10:11" x14ac:dyDescent="0.2">
      <c r="J3278" s="161"/>
      <c r="K3278" s="160"/>
    </row>
    <row r="3279" spans="10:11" x14ac:dyDescent="0.2">
      <c r="J3279" s="161"/>
      <c r="K3279" s="160"/>
    </row>
    <row r="3280" spans="10:11" x14ac:dyDescent="0.2">
      <c r="J3280" s="161"/>
      <c r="K3280" s="160"/>
    </row>
    <row r="3281" spans="10:11" x14ac:dyDescent="0.2">
      <c r="J3281" s="161"/>
      <c r="K3281" s="160"/>
    </row>
    <row r="3282" spans="10:11" x14ac:dyDescent="0.2">
      <c r="J3282" s="161"/>
      <c r="K3282" s="160"/>
    </row>
    <row r="3283" spans="10:11" x14ac:dyDescent="0.2">
      <c r="J3283" s="161"/>
      <c r="K3283" s="160"/>
    </row>
    <row r="3284" spans="10:11" x14ac:dyDescent="0.2">
      <c r="J3284" s="161"/>
      <c r="K3284" s="160"/>
    </row>
    <row r="3285" spans="10:11" x14ac:dyDescent="0.2">
      <c r="J3285" s="161"/>
      <c r="K3285" s="160"/>
    </row>
    <row r="3286" spans="10:11" x14ac:dyDescent="0.2">
      <c r="J3286" s="161"/>
      <c r="K3286" s="160"/>
    </row>
    <row r="3287" spans="10:11" x14ac:dyDescent="0.2">
      <c r="J3287" s="161"/>
      <c r="K3287" s="160"/>
    </row>
    <row r="3288" spans="10:11" x14ac:dyDescent="0.2">
      <c r="J3288" s="161"/>
      <c r="K3288" s="160"/>
    </row>
    <row r="3289" spans="10:11" x14ac:dyDescent="0.2">
      <c r="J3289" s="161"/>
      <c r="K3289" s="160"/>
    </row>
    <row r="3290" spans="10:11" x14ac:dyDescent="0.2">
      <c r="J3290" s="161"/>
      <c r="K3290" s="160"/>
    </row>
    <row r="3291" spans="10:11" x14ac:dyDescent="0.2">
      <c r="J3291" s="161"/>
      <c r="K3291" s="160"/>
    </row>
    <row r="3292" spans="10:11" x14ac:dyDescent="0.2">
      <c r="J3292" s="161"/>
      <c r="K3292" s="160"/>
    </row>
    <row r="3293" spans="10:11" x14ac:dyDescent="0.2">
      <c r="J3293" s="161"/>
      <c r="K3293" s="160"/>
    </row>
    <row r="3294" spans="10:11" x14ac:dyDescent="0.2">
      <c r="J3294" s="161"/>
      <c r="K3294" s="160"/>
    </row>
    <row r="3295" spans="10:11" x14ac:dyDescent="0.2">
      <c r="J3295" s="161"/>
      <c r="K3295" s="160"/>
    </row>
    <row r="3296" spans="10:11" x14ac:dyDescent="0.2">
      <c r="J3296" s="161"/>
      <c r="K3296" s="160"/>
    </row>
    <row r="3297" spans="10:11" x14ac:dyDescent="0.2">
      <c r="J3297" s="161"/>
      <c r="K3297" s="160"/>
    </row>
    <row r="3298" spans="10:11" x14ac:dyDescent="0.2">
      <c r="J3298" s="161"/>
      <c r="K3298" s="160"/>
    </row>
    <row r="3299" spans="10:11" x14ac:dyDescent="0.2">
      <c r="J3299" s="161"/>
      <c r="K3299" s="160"/>
    </row>
    <row r="3300" spans="10:11" x14ac:dyDescent="0.2">
      <c r="J3300" s="161"/>
      <c r="K3300" s="160"/>
    </row>
    <row r="3301" spans="10:11" x14ac:dyDescent="0.2">
      <c r="J3301" s="161"/>
      <c r="K3301" s="160"/>
    </row>
    <row r="3302" spans="10:11" x14ac:dyDescent="0.2">
      <c r="J3302" s="161"/>
      <c r="K3302" s="160"/>
    </row>
    <row r="3303" spans="10:11" x14ac:dyDescent="0.2">
      <c r="J3303" s="161"/>
      <c r="K3303" s="160"/>
    </row>
    <row r="3304" spans="10:11" x14ac:dyDescent="0.2">
      <c r="J3304" s="161"/>
      <c r="K3304" s="160"/>
    </row>
    <row r="3305" spans="10:11" x14ac:dyDescent="0.2">
      <c r="J3305" s="161"/>
      <c r="K3305" s="160"/>
    </row>
    <row r="3306" spans="10:11" x14ac:dyDescent="0.2">
      <c r="J3306" s="161"/>
      <c r="K3306" s="160"/>
    </row>
    <row r="3307" spans="10:11" x14ac:dyDescent="0.2">
      <c r="J3307" s="161"/>
      <c r="K3307" s="160"/>
    </row>
    <row r="3308" spans="10:11" x14ac:dyDescent="0.2">
      <c r="J3308" s="161"/>
      <c r="K3308" s="160"/>
    </row>
    <row r="3309" spans="10:11" x14ac:dyDescent="0.2">
      <c r="J3309" s="161"/>
      <c r="K3309" s="160"/>
    </row>
    <row r="3310" spans="10:11" x14ac:dyDescent="0.2">
      <c r="J3310" s="161"/>
      <c r="K3310" s="160"/>
    </row>
    <row r="3311" spans="10:11" x14ac:dyDescent="0.2">
      <c r="J3311" s="161"/>
      <c r="K3311" s="160"/>
    </row>
    <row r="3312" spans="10:11" x14ac:dyDescent="0.2">
      <c r="J3312" s="161"/>
      <c r="K3312" s="160"/>
    </row>
    <row r="3313" spans="10:11" x14ac:dyDescent="0.2">
      <c r="J3313" s="161"/>
      <c r="K3313" s="160"/>
    </row>
    <row r="3314" spans="10:11" x14ac:dyDescent="0.2">
      <c r="J3314" s="161"/>
      <c r="K3314" s="160"/>
    </row>
    <row r="3315" spans="10:11" x14ac:dyDescent="0.2">
      <c r="J3315" s="161"/>
      <c r="K3315" s="160"/>
    </row>
    <row r="3316" spans="10:11" x14ac:dyDescent="0.2">
      <c r="J3316" s="161"/>
      <c r="K3316" s="160"/>
    </row>
    <row r="3317" spans="10:11" x14ac:dyDescent="0.2">
      <c r="J3317" s="161"/>
      <c r="K3317" s="160"/>
    </row>
    <row r="3318" spans="10:11" x14ac:dyDescent="0.2">
      <c r="J3318" s="161"/>
      <c r="K3318" s="160"/>
    </row>
    <row r="3319" spans="10:11" x14ac:dyDescent="0.2">
      <c r="J3319" s="161"/>
      <c r="K3319" s="160"/>
    </row>
    <row r="3320" spans="10:11" x14ac:dyDescent="0.2">
      <c r="J3320" s="161"/>
      <c r="K3320" s="160"/>
    </row>
    <row r="3321" spans="10:11" x14ac:dyDescent="0.2">
      <c r="J3321" s="161"/>
      <c r="K3321" s="160"/>
    </row>
    <row r="3322" spans="10:11" x14ac:dyDescent="0.2">
      <c r="J3322" s="161"/>
      <c r="K3322" s="160"/>
    </row>
    <row r="3323" spans="10:11" x14ac:dyDescent="0.2">
      <c r="J3323" s="161"/>
      <c r="K3323" s="160"/>
    </row>
    <row r="3324" spans="10:11" x14ac:dyDescent="0.2">
      <c r="J3324" s="161"/>
      <c r="K3324" s="160"/>
    </row>
    <row r="3325" spans="10:11" x14ac:dyDescent="0.2">
      <c r="J3325" s="161"/>
      <c r="K3325" s="160"/>
    </row>
    <row r="3326" spans="10:11" x14ac:dyDescent="0.2">
      <c r="J3326" s="161"/>
      <c r="K3326" s="160"/>
    </row>
    <row r="3327" spans="10:11" x14ac:dyDescent="0.2">
      <c r="J3327" s="161"/>
      <c r="K3327" s="160"/>
    </row>
    <row r="3328" spans="10:11" x14ac:dyDescent="0.2">
      <c r="J3328" s="161"/>
      <c r="K3328" s="160"/>
    </row>
    <row r="3329" spans="10:11" x14ac:dyDescent="0.2">
      <c r="J3329" s="161"/>
      <c r="K3329" s="160"/>
    </row>
    <row r="3330" spans="10:11" x14ac:dyDescent="0.2">
      <c r="J3330" s="161"/>
      <c r="K3330" s="160"/>
    </row>
    <row r="3331" spans="10:11" x14ac:dyDescent="0.2">
      <c r="J3331" s="161"/>
      <c r="K3331" s="160"/>
    </row>
    <row r="3332" spans="10:11" x14ac:dyDescent="0.2">
      <c r="J3332" s="161"/>
      <c r="K3332" s="160"/>
    </row>
    <row r="3333" spans="10:11" x14ac:dyDescent="0.2">
      <c r="J3333" s="161"/>
      <c r="K3333" s="160"/>
    </row>
    <row r="3334" spans="10:11" x14ac:dyDescent="0.2">
      <c r="J3334" s="161"/>
      <c r="K3334" s="160"/>
    </row>
    <row r="3335" spans="10:11" x14ac:dyDescent="0.2">
      <c r="J3335" s="161"/>
      <c r="K3335" s="160"/>
    </row>
    <row r="3336" spans="10:11" x14ac:dyDescent="0.2">
      <c r="J3336" s="161"/>
      <c r="K3336" s="160"/>
    </row>
    <row r="3337" spans="10:11" x14ac:dyDescent="0.2">
      <c r="J3337" s="161"/>
      <c r="K3337" s="160"/>
    </row>
    <row r="3338" spans="10:11" x14ac:dyDescent="0.2">
      <c r="J3338" s="161"/>
      <c r="K3338" s="160"/>
    </row>
    <row r="3339" spans="10:11" x14ac:dyDescent="0.2">
      <c r="J3339" s="161"/>
      <c r="K3339" s="160"/>
    </row>
    <row r="3340" spans="10:11" x14ac:dyDescent="0.2">
      <c r="J3340" s="161"/>
      <c r="K3340" s="160"/>
    </row>
    <row r="3341" spans="10:11" x14ac:dyDescent="0.2">
      <c r="J3341" s="161"/>
      <c r="K3341" s="160"/>
    </row>
    <row r="3342" spans="10:11" x14ac:dyDescent="0.2">
      <c r="J3342" s="161"/>
      <c r="K3342" s="160"/>
    </row>
    <row r="3343" spans="10:11" x14ac:dyDescent="0.2">
      <c r="J3343" s="161"/>
      <c r="K3343" s="160"/>
    </row>
    <row r="3344" spans="10:11" x14ac:dyDescent="0.2">
      <c r="J3344" s="161"/>
      <c r="K3344" s="160"/>
    </row>
    <row r="3345" spans="10:11" x14ac:dyDescent="0.2">
      <c r="J3345" s="161"/>
      <c r="K3345" s="160"/>
    </row>
    <row r="3346" spans="10:11" x14ac:dyDescent="0.2">
      <c r="J3346" s="161"/>
      <c r="K3346" s="160"/>
    </row>
    <row r="3347" spans="10:11" x14ac:dyDescent="0.2">
      <c r="J3347" s="161"/>
      <c r="K3347" s="160"/>
    </row>
    <row r="3348" spans="10:11" x14ac:dyDescent="0.2">
      <c r="J3348" s="161"/>
      <c r="K3348" s="160"/>
    </row>
    <row r="3349" spans="10:11" x14ac:dyDescent="0.2">
      <c r="J3349" s="161"/>
      <c r="K3349" s="160"/>
    </row>
    <row r="3350" spans="10:11" x14ac:dyDescent="0.2">
      <c r="J3350" s="161"/>
      <c r="K3350" s="160"/>
    </row>
    <row r="3351" spans="10:11" x14ac:dyDescent="0.2">
      <c r="J3351" s="161"/>
      <c r="K3351" s="160"/>
    </row>
    <row r="3352" spans="10:11" x14ac:dyDescent="0.2">
      <c r="J3352" s="161"/>
      <c r="K3352" s="160"/>
    </row>
    <row r="3353" spans="10:11" x14ac:dyDescent="0.2">
      <c r="J3353" s="161"/>
      <c r="K3353" s="160"/>
    </row>
    <row r="3354" spans="10:11" x14ac:dyDescent="0.2">
      <c r="J3354" s="161"/>
      <c r="K3354" s="160"/>
    </row>
    <row r="3355" spans="10:11" x14ac:dyDescent="0.2">
      <c r="J3355" s="161"/>
      <c r="K3355" s="160"/>
    </row>
    <row r="3356" spans="10:11" x14ac:dyDescent="0.2">
      <c r="J3356" s="161"/>
      <c r="K3356" s="160"/>
    </row>
    <row r="3357" spans="10:11" x14ac:dyDescent="0.2">
      <c r="J3357" s="161"/>
      <c r="K3357" s="160"/>
    </row>
    <row r="3358" spans="10:11" x14ac:dyDescent="0.2">
      <c r="J3358" s="161"/>
      <c r="K3358" s="160"/>
    </row>
    <row r="3359" spans="10:11" x14ac:dyDescent="0.2">
      <c r="J3359" s="161"/>
      <c r="K3359" s="160"/>
    </row>
    <row r="3360" spans="10:11" x14ac:dyDescent="0.2">
      <c r="J3360" s="161"/>
      <c r="K3360" s="160"/>
    </row>
    <row r="3361" spans="10:11" x14ac:dyDescent="0.2">
      <c r="J3361" s="161"/>
      <c r="K3361" s="160"/>
    </row>
    <row r="3362" spans="10:11" x14ac:dyDescent="0.2">
      <c r="J3362" s="161"/>
      <c r="K3362" s="160"/>
    </row>
    <row r="3363" spans="10:11" x14ac:dyDescent="0.2">
      <c r="J3363" s="161"/>
      <c r="K3363" s="160"/>
    </row>
    <row r="3364" spans="10:11" x14ac:dyDescent="0.2">
      <c r="J3364" s="161"/>
      <c r="K3364" s="160"/>
    </row>
    <row r="3365" spans="10:11" x14ac:dyDescent="0.2">
      <c r="J3365" s="161"/>
      <c r="K3365" s="160"/>
    </row>
    <row r="3366" spans="10:11" x14ac:dyDescent="0.2">
      <c r="J3366" s="161"/>
      <c r="K3366" s="160"/>
    </row>
    <row r="3367" spans="10:11" x14ac:dyDescent="0.2">
      <c r="J3367" s="161"/>
      <c r="K3367" s="160"/>
    </row>
    <row r="3368" spans="10:11" x14ac:dyDescent="0.2">
      <c r="J3368" s="161"/>
      <c r="K3368" s="160"/>
    </row>
    <row r="3369" spans="10:11" x14ac:dyDescent="0.2">
      <c r="J3369" s="161"/>
      <c r="K3369" s="160"/>
    </row>
    <row r="3370" spans="10:11" x14ac:dyDescent="0.2">
      <c r="J3370" s="161"/>
      <c r="K3370" s="160"/>
    </row>
    <row r="3371" spans="10:11" x14ac:dyDescent="0.2">
      <c r="J3371" s="161"/>
      <c r="K3371" s="160"/>
    </row>
    <row r="3372" spans="10:11" x14ac:dyDescent="0.2">
      <c r="J3372" s="161"/>
      <c r="K3372" s="160"/>
    </row>
    <row r="3373" spans="10:11" x14ac:dyDescent="0.2">
      <c r="J3373" s="161"/>
      <c r="K3373" s="160"/>
    </row>
    <row r="3374" spans="10:11" x14ac:dyDescent="0.2">
      <c r="J3374" s="161"/>
      <c r="K3374" s="160"/>
    </row>
    <row r="3375" spans="10:11" x14ac:dyDescent="0.2">
      <c r="J3375" s="161"/>
      <c r="K3375" s="160"/>
    </row>
    <row r="3376" spans="10:11" x14ac:dyDescent="0.2">
      <c r="J3376" s="161"/>
      <c r="K3376" s="160"/>
    </row>
    <row r="3377" spans="10:11" x14ac:dyDescent="0.2">
      <c r="J3377" s="161"/>
      <c r="K3377" s="160"/>
    </row>
    <row r="3378" spans="10:11" x14ac:dyDescent="0.2">
      <c r="J3378" s="161"/>
      <c r="K3378" s="160"/>
    </row>
    <row r="3379" spans="10:11" x14ac:dyDescent="0.2">
      <c r="J3379" s="161"/>
      <c r="K3379" s="160"/>
    </row>
    <row r="3380" spans="10:11" x14ac:dyDescent="0.2">
      <c r="J3380" s="161"/>
      <c r="K3380" s="160"/>
    </row>
    <row r="3381" spans="10:11" x14ac:dyDescent="0.2">
      <c r="J3381" s="161"/>
      <c r="K3381" s="160"/>
    </row>
    <row r="3382" spans="10:11" x14ac:dyDescent="0.2">
      <c r="J3382" s="161"/>
      <c r="K3382" s="160"/>
    </row>
    <row r="3383" spans="10:11" x14ac:dyDescent="0.2">
      <c r="J3383" s="161"/>
      <c r="K3383" s="160"/>
    </row>
    <row r="3384" spans="10:11" x14ac:dyDescent="0.2">
      <c r="J3384" s="161"/>
      <c r="K3384" s="160"/>
    </row>
    <row r="3385" spans="10:11" x14ac:dyDescent="0.2">
      <c r="J3385" s="161"/>
      <c r="K3385" s="160"/>
    </row>
    <row r="3386" spans="10:11" x14ac:dyDescent="0.2">
      <c r="J3386" s="161"/>
      <c r="K3386" s="160"/>
    </row>
    <row r="3387" spans="10:11" x14ac:dyDescent="0.2">
      <c r="J3387" s="161"/>
      <c r="K3387" s="160"/>
    </row>
    <row r="3388" spans="10:11" x14ac:dyDescent="0.2">
      <c r="J3388" s="161"/>
      <c r="K3388" s="160"/>
    </row>
    <row r="3389" spans="10:11" x14ac:dyDescent="0.2">
      <c r="J3389" s="161"/>
      <c r="K3389" s="160"/>
    </row>
    <row r="3390" spans="10:11" x14ac:dyDescent="0.2">
      <c r="J3390" s="161"/>
      <c r="K3390" s="160"/>
    </row>
    <row r="3391" spans="10:11" x14ac:dyDescent="0.2">
      <c r="J3391" s="161"/>
      <c r="K3391" s="160"/>
    </row>
    <row r="3392" spans="10:11" x14ac:dyDescent="0.2">
      <c r="J3392" s="161"/>
      <c r="K3392" s="160"/>
    </row>
    <row r="3393" spans="10:11" x14ac:dyDescent="0.2">
      <c r="J3393" s="161"/>
      <c r="K3393" s="160"/>
    </row>
    <row r="3394" spans="10:11" x14ac:dyDescent="0.2">
      <c r="J3394" s="161"/>
      <c r="K3394" s="160"/>
    </row>
    <row r="3395" spans="10:11" x14ac:dyDescent="0.2">
      <c r="J3395" s="161"/>
      <c r="K3395" s="160"/>
    </row>
    <row r="3396" spans="10:11" x14ac:dyDescent="0.2">
      <c r="J3396" s="161"/>
      <c r="K3396" s="160"/>
    </row>
    <row r="3397" spans="10:11" x14ac:dyDescent="0.2">
      <c r="J3397" s="161"/>
      <c r="K3397" s="160"/>
    </row>
    <row r="3398" spans="10:11" x14ac:dyDescent="0.2">
      <c r="J3398" s="161"/>
      <c r="K3398" s="160"/>
    </row>
    <row r="3399" spans="10:11" x14ac:dyDescent="0.2">
      <c r="J3399" s="161"/>
      <c r="K3399" s="160"/>
    </row>
    <row r="3400" spans="10:11" x14ac:dyDescent="0.2">
      <c r="J3400" s="161"/>
      <c r="K3400" s="160"/>
    </row>
    <row r="3401" spans="10:11" x14ac:dyDescent="0.2">
      <c r="J3401" s="161"/>
      <c r="K3401" s="160"/>
    </row>
    <row r="3402" spans="10:11" x14ac:dyDescent="0.2">
      <c r="J3402" s="161"/>
      <c r="K3402" s="160"/>
    </row>
    <row r="3403" spans="10:11" x14ac:dyDescent="0.2">
      <c r="J3403" s="161"/>
      <c r="K3403" s="160"/>
    </row>
    <row r="3404" spans="10:11" x14ac:dyDescent="0.2">
      <c r="J3404" s="161"/>
      <c r="K3404" s="160"/>
    </row>
    <row r="3405" spans="10:11" x14ac:dyDescent="0.2">
      <c r="J3405" s="161"/>
      <c r="K3405" s="160"/>
    </row>
    <row r="3406" spans="10:11" x14ac:dyDescent="0.2">
      <c r="J3406" s="161"/>
      <c r="K3406" s="160"/>
    </row>
    <row r="3407" spans="10:11" x14ac:dyDescent="0.2">
      <c r="J3407" s="161"/>
      <c r="K3407" s="160"/>
    </row>
    <row r="3408" spans="10:11" x14ac:dyDescent="0.2">
      <c r="J3408" s="161"/>
      <c r="K3408" s="160"/>
    </row>
    <row r="3409" spans="10:11" x14ac:dyDescent="0.2">
      <c r="J3409" s="161"/>
      <c r="K3409" s="160"/>
    </row>
    <row r="3410" spans="10:11" x14ac:dyDescent="0.2">
      <c r="J3410" s="161"/>
      <c r="K3410" s="160"/>
    </row>
    <row r="3411" spans="10:11" x14ac:dyDescent="0.2">
      <c r="J3411" s="161"/>
      <c r="K3411" s="160"/>
    </row>
    <row r="3412" spans="10:11" x14ac:dyDescent="0.2">
      <c r="J3412" s="161"/>
      <c r="K3412" s="160"/>
    </row>
    <row r="3413" spans="10:11" x14ac:dyDescent="0.2">
      <c r="J3413" s="161"/>
      <c r="K3413" s="160"/>
    </row>
    <row r="3414" spans="10:11" x14ac:dyDescent="0.2">
      <c r="J3414" s="161"/>
      <c r="K3414" s="160"/>
    </row>
    <row r="3415" spans="10:11" x14ac:dyDescent="0.2">
      <c r="J3415" s="161"/>
      <c r="K3415" s="160"/>
    </row>
    <row r="3416" spans="10:11" x14ac:dyDescent="0.2">
      <c r="J3416" s="161"/>
      <c r="K3416" s="160"/>
    </row>
    <row r="3417" spans="10:11" x14ac:dyDescent="0.2">
      <c r="J3417" s="161"/>
      <c r="K3417" s="160"/>
    </row>
    <row r="3418" spans="10:11" x14ac:dyDescent="0.2">
      <c r="J3418" s="161"/>
      <c r="K3418" s="160"/>
    </row>
    <row r="3419" spans="10:11" x14ac:dyDescent="0.2">
      <c r="J3419" s="161"/>
      <c r="K3419" s="160"/>
    </row>
    <row r="3420" spans="10:11" x14ac:dyDescent="0.2">
      <c r="J3420" s="161"/>
      <c r="K3420" s="160"/>
    </row>
    <row r="3421" spans="10:11" x14ac:dyDescent="0.2">
      <c r="J3421" s="161"/>
      <c r="K3421" s="160"/>
    </row>
    <row r="3422" spans="10:11" x14ac:dyDescent="0.2">
      <c r="J3422" s="161"/>
      <c r="K3422" s="160"/>
    </row>
    <row r="3423" spans="10:11" x14ac:dyDescent="0.2">
      <c r="J3423" s="161"/>
      <c r="K3423" s="160"/>
    </row>
    <row r="3424" spans="10:11" x14ac:dyDescent="0.2">
      <c r="J3424" s="161"/>
      <c r="K3424" s="160"/>
    </row>
    <row r="3425" spans="10:11" x14ac:dyDescent="0.2">
      <c r="J3425" s="161"/>
      <c r="K3425" s="160"/>
    </row>
    <row r="3426" spans="10:11" x14ac:dyDescent="0.2">
      <c r="J3426" s="161"/>
      <c r="K3426" s="160"/>
    </row>
    <row r="3427" spans="10:11" x14ac:dyDescent="0.2">
      <c r="J3427" s="161"/>
      <c r="K3427" s="160"/>
    </row>
    <row r="3428" spans="10:11" x14ac:dyDescent="0.2">
      <c r="J3428" s="161"/>
      <c r="K3428" s="160"/>
    </row>
    <row r="3429" spans="10:11" x14ac:dyDescent="0.2">
      <c r="J3429" s="161"/>
      <c r="K3429" s="160"/>
    </row>
    <row r="3430" spans="10:11" x14ac:dyDescent="0.2">
      <c r="J3430" s="161"/>
      <c r="K3430" s="160"/>
    </row>
    <row r="3431" spans="10:11" x14ac:dyDescent="0.2">
      <c r="J3431" s="161"/>
      <c r="K3431" s="160"/>
    </row>
    <row r="3432" spans="10:11" x14ac:dyDescent="0.2">
      <c r="J3432" s="161"/>
      <c r="K3432" s="160"/>
    </row>
    <row r="3433" spans="10:11" x14ac:dyDescent="0.2">
      <c r="J3433" s="161"/>
      <c r="K3433" s="160"/>
    </row>
    <row r="3434" spans="10:11" x14ac:dyDescent="0.2">
      <c r="J3434" s="161"/>
      <c r="K3434" s="160"/>
    </row>
    <row r="3435" spans="10:11" x14ac:dyDescent="0.2">
      <c r="J3435" s="161"/>
      <c r="K3435" s="160"/>
    </row>
    <row r="3436" spans="10:11" x14ac:dyDescent="0.2">
      <c r="J3436" s="161"/>
      <c r="K3436" s="160"/>
    </row>
    <row r="3437" spans="10:11" x14ac:dyDescent="0.2">
      <c r="J3437" s="161"/>
      <c r="K3437" s="160"/>
    </row>
    <row r="3438" spans="10:11" x14ac:dyDescent="0.2">
      <c r="J3438" s="161"/>
      <c r="K3438" s="160"/>
    </row>
    <row r="3439" spans="10:11" x14ac:dyDescent="0.2">
      <c r="J3439" s="161"/>
      <c r="K3439" s="160"/>
    </row>
    <row r="3440" spans="10:11" x14ac:dyDescent="0.2">
      <c r="J3440" s="161"/>
      <c r="K3440" s="160"/>
    </row>
    <row r="3441" spans="10:11" x14ac:dyDescent="0.2">
      <c r="J3441" s="161"/>
      <c r="K3441" s="160"/>
    </row>
    <row r="3442" spans="10:11" x14ac:dyDescent="0.2">
      <c r="J3442" s="161"/>
      <c r="K3442" s="160"/>
    </row>
    <row r="3443" spans="10:11" x14ac:dyDescent="0.2">
      <c r="J3443" s="161"/>
      <c r="K3443" s="160"/>
    </row>
    <row r="3444" spans="10:11" x14ac:dyDescent="0.2">
      <c r="J3444" s="161"/>
      <c r="K3444" s="160"/>
    </row>
    <row r="3445" spans="10:11" x14ac:dyDescent="0.2">
      <c r="J3445" s="161"/>
      <c r="K3445" s="160"/>
    </row>
    <row r="3446" spans="10:11" x14ac:dyDescent="0.2">
      <c r="J3446" s="161"/>
      <c r="K3446" s="160"/>
    </row>
    <row r="3447" spans="10:11" x14ac:dyDescent="0.2">
      <c r="J3447" s="161"/>
      <c r="K3447" s="160"/>
    </row>
    <row r="3448" spans="10:11" x14ac:dyDescent="0.2">
      <c r="J3448" s="161"/>
      <c r="K3448" s="160"/>
    </row>
    <row r="3449" spans="10:11" x14ac:dyDescent="0.2">
      <c r="J3449" s="161"/>
      <c r="K3449" s="160"/>
    </row>
    <row r="3450" spans="10:11" x14ac:dyDescent="0.2">
      <c r="J3450" s="161"/>
      <c r="K3450" s="160"/>
    </row>
    <row r="3451" spans="10:11" x14ac:dyDescent="0.2">
      <c r="J3451" s="161"/>
      <c r="K3451" s="160"/>
    </row>
    <row r="3452" spans="10:11" x14ac:dyDescent="0.2">
      <c r="J3452" s="161"/>
      <c r="K3452" s="160"/>
    </row>
    <row r="3453" spans="10:11" x14ac:dyDescent="0.2">
      <c r="J3453" s="161"/>
      <c r="K3453" s="160"/>
    </row>
    <row r="3454" spans="10:11" x14ac:dyDescent="0.2">
      <c r="J3454" s="161"/>
      <c r="K3454" s="160"/>
    </row>
    <row r="3455" spans="10:11" x14ac:dyDescent="0.2">
      <c r="J3455" s="161"/>
      <c r="K3455" s="160"/>
    </row>
    <row r="3456" spans="10:11" x14ac:dyDescent="0.2">
      <c r="J3456" s="161"/>
      <c r="K3456" s="160"/>
    </row>
    <row r="3457" spans="10:11" x14ac:dyDescent="0.2">
      <c r="J3457" s="161"/>
      <c r="K3457" s="160"/>
    </row>
    <row r="3458" spans="10:11" x14ac:dyDescent="0.2">
      <c r="J3458" s="161"/>
      <c r="K3458" s="160"/>
    </row>
    <row r="3459" spans="10:11" x14ac:dyDescent="0.2">
      <c r="J3459" s="161"/>
      <c r="K3459" s="160"/>
    </row>
    <row r="3460" spans="10:11" x14ac:dyDescent="0.2">
      <c r="J3460" s="161"/>
      <c r="K3460" s="160"/>
    </row>
    <row r="3461" spans="10:11" x14ac:dyDescent="0.2">
      <c r="J3461" s="161"/>
      <c r="K3461" s="160"/>
    </row>
    <row r="3462" spans="10:11" x14ac:dyDescent="0.2">
      <c r="J3462" s="161"/>
      <c r="K3462" s="160"/>
    </row>
    <row r="3463" spans="10:11" x14ac:dyDescent="0.2">
      <c r="J3463" s="161"/>
      <c r="K3463" s="160"/>
    </row>
    <row r="3464" spans="10:11" x14ac:dyDescent="0.2">
      <c r="J3464" s="161"/>
      <c r="K3464" s="160"/>
    </row>
    <row r="3465" spans="10:11" x14ac:dyDescent="0.2">
      <c r="J3465" s="161"/>
      <c r="K3465" s="160"/>
    </row>
    <row r="3466" spans="10:11" x14ac:dyDescent="0.2">
      <c r="J3466" s="161"/>
      <c r="K3466" s="160"/>
    </row>
    <row r="3467" spans="10:11" x14ac:dyDescent="0.2">
      <c r="J3467" s="161"/>
      <c r="K3467" s="160"/>
    </row>
    <row r="3468" spans="10:11" x14ac:dyDescent="0.2">
      <c r="J3468" s="161"/>
      <c r="K3468" s="160"/>
    </row>
    <row r="3469" spans="10:11" x14ac:dyDescent="0.2">
      <c r="J3469" s="161"/>
      <c r="K3469" s="160"/>
    </row>
    <row r="3470" spans="10:11" x14ac:dyDescent="0.2">
      <c r="J3470" s="161"/>
      <c r="K3470" s="160"/>
    </row>
    <row r="3471" spans="10:11" x14ac:dyDescent="0.2">
      <c r="J3471" s="161"/>
      <c r="K3471" s="160"/>
    </row>
    <row r="3472" spans="10:11" x14ac:dyDescent="0.2">
      <c r="J3472" s="161"/>
      <c r="K3472" s="160"/>
    </row>
    <row r="3473" spans="10:11" x14ac:dyDescent="0.2">
      <c r="J3473" s="161"/>
      <c r="K3473" s="160"/>
    </row>
    <row r="3474" spans="10:11" x14ac:dyDescent="0.2">
      <c r="J3474" s="161"/>
      <c r="K3474" s="160"/>
    </row>
    <row r="3475" spans="10:11" x14ac:dyDescent="0.2">
      <c r="J3475" s="161"/>
      <c r="K3475" s="160"/>
    </row>
    <row r="3476" spans="10:11" x14ac:dyDescent="0.2">
      <c r="J3476" s="161"/>
      <c r="K3476" s="160"/>
    </row>
    <row r="3477" spans="10:11" x14ac:dyDescent="0.2">
      <c r="J3477" s="161"/>
      <c r="K3477" s="160"/>
    </row>
    <row r="3478" spans="10:11" x14ac:dyDescent="0.2">
      <c r="J3478" s="161"/>
      <c r="K3478" s="160"/>
    </row>
    <row r="3479" spans="10:11" x14ac:dyDescent="0.2">
      <c r="J3479" s="161"/>
      <c r="K3479" s="160"/>
    </row>
    <row r="3480" spans="10:11" x14ac:dyDescent="0.2">
      <c r="J3480" s="161"/>
      <c r="K3480" s="160"/>
    </row>
    <row r="3481" spans="10:11" x14ac:dyDescent="0.2">
      <c r="J3481" s="161"/>
      <c r="K3481" s="160"/>
    </row>
    <row r="3482" spans="10:11" x14ac:dyDescent="0.2">
      <c r="J3482" s="161"/>
      <c r="K3482" s="160"/>
    </row>
    <row r="3483" spans="10:11" x14ac:dyDescent="0.2">
      <c r="J3483" s="161"/>
      <c r="K3483" s="160"/>
    </row>
    <row r="3484" spans="10:11" x14ac:dyDescent="0.2">
      <c r="J3484" s="161"/>
      <c r="K3484" s="160"/>
    </row>
    <row r="3485" spans="10:11" x14ac:dyDescent="0.2">
      <c r="J3485" s="161"/>
      <c r="K3485" s="160"/>
    </row>
    <row r="3486" spans="10:11" x14ac:dyDescent="0.2">
      <c r="J3486" s="161"/>
      <c r="K3486" s="160"/>
    </row>
    <row r="3487" spans="10:11" x14ac:dyDescent="0.2">
      <c r="J3487" s="161"/>
      <c r="K3487" s="160"/>
    </row>
    <row r="3488" spans="10:11" x14ac:dyDescent="0.2">
      <c r="J3488" s="161"/>
      <c r="K3488" s="160"/>
    </row>
    <row r="3489" spans="10:11" x14ac:dyDescent="0.2">
      <c r="J3489" s="161"/>
      <c r="K3489" s="160"/>
    </row>
    <row r="3490" spans="10:11" x14ac:dyDescent="0.2">
      <c r="J3490" s="161"/>
      <c r="K3490" s="160"/>
    </row>
    <row r="3491" spans="10:11" x14ac:dyDescent="0.2">
      <c r="J3491" s="161"/>
      <c r="K3491" s="160"/>
    </row>
    <row r="3492" spans="10:11" x14ac:dyDescent="0.2">
      <c r="J3492" s="161"/>
      <c r="K3492" s="160"/>
    </row>
    <row r="3493" spans="10:11" x14ac:dyDescent="0.2">
      <c r="J3493" s="161"/>
      <c r="K3493" s="160"/>
    </row>
    <row r="3494" spans="10:11" x14ac:dyDescent="0.2">
      <c r="J3494" s="161"/>
      <c r="K3494" s="160"/>
    </row>
    <row r="3495" spans="10:11" x14ac:dyDescent="0.2">
      <c r="J3495" s="161"/>
      <c r="K3495" s="160"/>
    </row>
    <row r="3496" spans="10:11" x14ac:dyDescent="0.2">
      <c r="J3496" s="161"/>
      <c r="K3496" s="160"/>
    </row>
    <row r="3497" spans="10:11" x14ac:dyDescent="0.2">
      <c r="J3497" s="161"/>
      <c r="K3497" s="160"/>
    </row>
    <row r="3498" spans="10:11" x14ac:dyDescent="0.2">
      <c r="J3498" s="161"/>
      <c r="K3498" s="160"/>
    </row>
    <row r="3499" spans="10:11" x14ac:dyDescent="0.2">
      <c r="J3499" s="161"/>
      <c r="K3499" s="160"/>
    </row>
    <row r="3500" spans="10:11" x14ac:dyDescent="0.2">
      <c r="J3500" s="161"/>
      <c r="K3500" s="160"/>
    </row>
    <row r="3501" spans="10:11" x14ac:dyDescent="0.2">
      <c r="J3501" s="161"/>
      <c r="K3501" s="160"/>
    </row>
    <row r="3502" spans="10:11" x14ac:dyDescent="0.2">
      <c r="J3502" s="161"/>
      <c r="K3502" s="160"/>
    </row>
    <row r="3503" spans="10:11" x14ac:dyDescent="0.2">
      <c r="J3503" s="161"/>
      <c r="K3503" s="160"/>
    </row>
    <row r="3504" spans="10:11" x14ac:dyDescent="0.2">
      <c r="J3504" s="161"/>
      <c r="K3504" s="160"/>
    </row>
    <row r="3505" spans="10:11" x14ac:dyDescent="0.2">
      <c r="J3505" s="161"/>
      <c r="K3505" s="160"/>
    </row>
    <row r="3506" spans="10:11" x14ac:dyDescent="0.2">
      <c r="J3506" s="161"/>
      <c r="K3506" s="160"/>
    </row>
    <row r="3507" spans="10:11" x14ac:dyDescent="0.2">
      <c r="J3507" s="161"/>
      <c r="K3507" s="160"/>
    </row>
    <row r="3508" spans="10:11" x14ac:dyDescent="0.2">
      <c r="J3508" s="161"/>
      <c r="K3508" s="160"/>
    </row>
    <row r="3509" spans="10:11" x14ac:dyDescent="0.2">
      <c r="J3509" s="161"/>
      <c r="K3509" s="160"/>
    </row>
    <row r="3510" spans="10:11" x14ac:dyDescent="0.2">
      <c r="J3510" s="161"/>
      <c r="K3510" s="160"/>
    </row>
    <row r="3511" spans="10:11" x14ac:dyDescent="0.2">
      <c r="J3511" s="161"/>
      <c r="K3511" s="160"/>
    </row>
    <row r="3512" spans="10:11" x14ac:dyDescent="0.2">
      <c r="J3512" s="161"/>
      <c r="K3512" s="160"/>
    </row>
    <row r="3513" spans="10:11" x14ac:dyDescent="0.2">
      <c r="J3513" s="161"/>
      <c r="K3513" s="160"/>
    </row>
    <row r="3514" spans="10:11" x14ac:dyDescent="0.2">
      <c r="J3514" s="161"/>
      <c r="K3514" s="160"/>
    </row>
    <row r="3515" spans="10:11" x14ac:dyDescent="0.2">
      <c r="J3515" s="161"/>
      <c r="K3515" s="160"/>
    </row>
    <row r="3516" spans="10:11" x14ac:dyDescent="0.2">
      <c r="J3516" s="161"/>
      <c r="K3516" s="160"/>
    </row>
    <row r="3517" spans="10:11" x14ac:dyDescent="0.2">
      <c r="J3517" s="161"/>
      <c r="K3517" s="160"/>
    </row>
    <row r="3518" spans="10:11" x14ac:dyDescent="0.2">
      <c r="J3518" s="161"/>
      <c r="K3518" s="160"/>
    </row>
    <row r="3519" spans="10:11" x14ac:dyDescent="0.2">
      <c r="J3519" s="161"/>
      <c r="K3519" s="160"/>
    </row>
    <row r="3520" spans="10:11" x14ac:dyDescent="0.2">
      <c r="J3520" s="161"/>
      <c r="K3520" s="160"/>
    </row>
    <row r="3521" spans="10:11" x14ac:dyDescent="0.2">
      <c r="J3521" s="161"/>
      <c r="K3521" s="160"/>
    </row>
    <row r="3522" spans="10:11" x14ac:dyDescent="0.2">
      <c r="J3522" s="161"/>
      <c r="K3522" s="160"/>
    </row>
    <row r="3523" spans="10:11" x14ac:dyDescent="0.2">
      <c r="J3523" s="161"/>
      <c r="K3523" s="160"/>
    </row>
    <row r="3524" spans="10:11" x14ac:dyDescent="0.2">
      <c r="J3524" s="161"/>
      <c r="K3524" s="160"/>
    </row>
    <row r="3525" spans="10:11" x14ac:dyDescent="0.2">
      <c r="J3525" s="161"/>
      <c r="K3525" s="160"/>
    </row>
    <row r="3526" spans="10:11" x14ac:dyDescent="0.2">
      <c r="J3526" s="161"/>
      <c r="K3526" s="160"/>
    </row>
    <row r="3527" spans="10:11" x14ac:dyDescent="0.2">
      <c r="J3527" s="161"/>
      <c r="K3527" s="160"/>
    </row>
    <row r="3528" spans="10:11" x14ac:dyDescent="0.2">
      <c r="J3528" s="161"/>
      <c r="K3528" s="160"/>
    </row>
    <row r="3529" spans="10:11" x14ac:dyDescent="0.2">
      <c r="J3529" s="161"/>
      <c r="K3529" s="160"/>
    </row>
    <row r="3530" spans="10:11" x14ac:dyDescent="0.2">
      <c r="J3530" s="161"/>
      <c r="K3530" s="160"/>
    </row>
    <row r="3531" spans="10:11" x14ac:dyDescent="0.2">
      <c r="J3531" s="161"/>
      <c r="K3531" s="160"/>
    </row>
    <row r="3532" spans="10:11" x14ac:dyDescent="0.2">
      <c r="J3532" s="161"/>
      <c r="K3532" s="160"/>
    </row>
    <row r="3533" spans="10:11" x14ac:dyDescent="0.2">
      <c r="J3533" s="161"/>
      <c r="K3533" s="160"/>
    </row>
    <row r="3534" spans="10:11" x14ac:dyDescent="0.2">
      <c r="J3534" s="161"/>
      <c r="K3534" s="160"/>
    </row>
    <row r="3535" spans="10:11" x14ac:dyDescent="0.2">
      <c r="J3535" s="161"/>
      <c r="K3535" s="160"/>
    </row>
    <row r="3536" spans="10:11" x14ac:dyDescent="0.2">
      <c r="J3536" s="161"/>
      <c r="K3536" s="160"/>
    </row>
    <row r="3537" spans="10:11" x14ac:dyDescent="0.2">
      <c r="J3537" s="161"/>
      <c r="K3537" s="160"/>
    </row>
    <row r="3538" spans="10:11" x14ac:dyDescent="0.2">
      <c r="J3538" s="161"/>
      <c r="K3538" s="160"/>
    </row>
    <row r="3539" spans="10:11" x14ac:dyDescent="0.2">
      <c r="J3539" s="161"/>
      <c r="K3539" s="160"/>
    </row>
    <row r="3540" spans="10:11" x14ac:dyDescent="0.2">
      <c r="J3540" s="161"/>
      <c r="K3540" s="160"/>
    </row>
    <row r="3541" spans="10:11" x14ac:dyDescent="0.2">
      <c r="J3541" s="161"/>
      <c r="K3541" s="160"/>
    </row>
    <row r="3542" spans="10:11" x14ac:dyDescent="0.2">
      <c r="J3542" s="161"/>
      <c r="K3542" s="160"/>
    </row>
    <row r="3543" spans="10:11" x14ac:dyDescent="0.2">
      <c r="J3543" s="161"/>
      <c r="K3543" s="160"/>
    </row>
    <row r="3544" spans="10:11" x14ac:dyDescent="0.2">
      <c r="J3544" s="161"/>
      <c r="K3544" s="160"/>
    </row>
    <row r="3545" spans="10:11" x14ac:dyDescent="0.2">
      <c r="J3545" s="161"/>
      <c r="K3545" s="160"/>
    </row>
    <row r="3546" spans="10:11" x14ac:dyDescent="0.2">
      <c r="J3546" s="161"/>
      <c r="K3546" s="160"/>
    </row>
    <row r="3547" spans="10:11" x14ac:dyDescent="0.2">
      <c r="J3547" s="161"/>
      <c r="K3547" s="160"/>
    </row>
    <row r="3548" spans="10:11" x14ac:dyDescent="0.2">
      <c r="J3548" s="161"/>
      <c r="K3548" s="160"/>
    </row>
    <row r="3549" spans="10:11" x14ac:dyDescent="0.2">
      <c r="J3549" s="161"/>
      <c r="K3549" s="160"/>
    </row>
    <row r="3550" spans="10:11" x14ac:dyDescent="0.2">
      <c r="J3550" s="161"/>
      <c r="K3550" s="160"/>
    </row>
    <row r="3551" spans="10:11" x14ac:dyDescent="0.2">
      <c r="J3551" s="161"/>
      <c r="K3551" s="160"/>
    </row>
    <row r="3552" spans="10:11" x14ac:dyDescent="0.2">
      <c r="J3552" s="161"/>
      <c r="K3552" s="160"/>
    </row>
    <row r="3553" spans="10:11" x14ac:dyDescent="0.2">
      <c r="J3553" s="161"/>
      <c r="K3553" s="160"/>
    </row>
    <row r="3554" spans="10:11" x14ac:dyDescent="0.2">
      <c r="J3554" s="161"/>
      <c r="K3554" s="160"/>
    </row>
    <row r="3555" spans="10:11" x14ac:dyDescent="0.2">
      <c r="J3555" s="161"/>
      <c r="K3555" s="160"/>
    </row>
    <row r="3556" spans="10:11" x14ac:dyDescent="0.2">
      <c r="J3556" s="161"/>
      <c r="K3556" s="160"/>
    </row>
    <row r="3557" spans="10:11" x14ac:dyDescent="0.2">
      <c r="J3557" s="161"/>
      <c r="K3557" s="160"/>
    </row>
    <row r="3558" spans="10:11" x14ac:dyDescent="0.2">
      <c r="J3558" s="161"/>
      <c r="K3558" s="160"/>
    </row>
    <row r="3559" spans="10:11" x14ac:dyDescent="0.2">
      <c r="J3559" s="161"/>
      <c r="K3559" s="160"/>
    </row>
    <row r="3560" spans="10:11" x14ac:dyDescent="0.2">
      <c r="J3560" s="161"/>
      <c r="K3560" s="160"/>
    </row>
    <row r="3561" spans="10:11" x14ac:dyDescent="0.2">
      <c r="J3561" s="161"/>
      <c r="K3561" s="160"/>
    </row>
    <row r="3562" spans="10:11" x14ac:dyDescent="0.2">
      <c r="J3562" s="161"/>
      <c r="K3562" s="160"/>
    </row>
    <row r="3563" spans="10:11" x14ac:dyDescent="0.2">
      <c r="J3563" s="161"/>
      <c r="K3563" s="160"/>
    </row>
    <row r="3564" spans="10:11" x14ac:dyDescent="0.2">
      <c r="J3564" s="161"/>
      <c r="K3564" s="160"/>
    </row>
    <row r="3565" spans="10:11" x14ac:dyDescent="0.2">
      <c r="J3565" s="161"/>
      <c r="K3565" s="160"/>
    </row>
    <row r="3566" spans="10:11" x14ac:dyDescent="0.2">
      <c r="J3566" s="161"/>
      <c r="K3566" s="160"/>
    </row>
    <row r="3567" spans="10:11" x14ac:dyDescent="0.2">
      <c r="J3567" s="161"/>
      <c r="K3567" s="160"/>
    </row>
    <row r="3568" spans="10:11" x14ac:dyDescent="0.2">
      <c r="J3568" s="161"/>
      <c r="K3568" s="160"/>
    </row>
    <row r="3569" spans="10:11" x14ac:dyDescent="0.2">
      <c r="J3569" s="161"/>
      <c r="K3569" s="160"/>
    </row>
    <row r="3570" spans="10:11" x14ac:dyDescent="0.2">
      <c r="J3570" s="161"/>
      <c r="K3570" s="160"/>
    </row>
    <row r="3571" spans="10:11" x14ac:dyDescent="0.2">
      <c r="J3571" s="161"/>
      <c r="K3571" s="160"/>
    </row>
    <row r="3572" spans="10:11" x14ac:dyDescent="0.2">
      <c r="J3572" s="161"/>
      <c r="K3572" s="160"/>
    </row>
    <row r="3573" spans="10:11" x14ac:dyDescent="0.2">
      <c r="J3573" s="161"/>
      <c r="K3573" s="160"/>
    </row>
    <row r="3574" spans="10:11" x14ac:dyDescent="0.2">
      <c r="J3574" s="161"/>
      <c r="K3574" s="160"/>
    </row>
    <row r="3575" spans="10:11" x14ac:dyDescent="0.2">
      <c r="J3575" s="161"/>
      <c r="K3575" s="160"/>
    </row>
    <row r="3576" spans="10:11" x14ac:dyDescent="0.2">
      <c r="J3576" s="161"/>
      <c r="K3576" s="160"/>
    </row>
    <row r="3577" spans="10:11" x14ac:dyDescent="0.2">
      <c r="J3577" s="161"/>
      <c r="K3577" s="160"/>
    </row>
    <row r="3578" spans="10:11" x14ac:dyDescent="0.2">
      <c r="J3578" s="161"/>
      <c r="K3578" s="160"/>
    </row>
    <row r="3579" spans="10:11" x14ac:dyDescent="0.2">
      <c r="J3579" s="161"/>
      <c r="K3579" s="160"/>
    </row>
    <row r="3580" spans="10:11" x14ac:dyDescent="0.2">
      <c r="J3580" s="161"/>
      <c r="K3580" s="160"/>
    </row>
    <row r="3581" spans="10:11" x14ac:dyDescent="0.2">
      <c r="J3581" s="161"/>
      <c r="K3581" s="160"/>
    </row>
    <row r="3582" spans="10:11" x14ac:dyDescent="0.2">
      <c r="J3582" s="161"/>
      <c r="K3582" s="160"/>
    </row>
    <row r="3583" spans="10:11" x14ac:dyDescent="0.2">
      <c r="J3583" s="161"/>
      <c r="K3583" s="160"/>
    </row>
    <row r="3584" spans="10:11" x14ac:dyDescent="0.2">
      <c r="J3584" s="161"/>
      <c r="K3584" s="160"/>
    </row>
    <row r="3585" spans="10:11" x14ac:dyDescent="0.2">
      <c r="J3585" s="161"/>
      <c r="K3585" s="160"/>
    </row>
    <row r="3586" spans="10:11" x14ac:dyDescent="0.2">
      <c r="J3586" s="161"/>
      <c r="K3586" s="160"/>
    </row>
    <row r="3587" spans="10:11" x14ac:dyDescent="0.2">
      <c r="J3587" s="161"/>
      <c r="K3587" s="160"/>
    </row>
    <row r="3588" spans="10:11" x14ac:dyDescent="0.2">
      <c r="J3588" s="161"/>
      <c r="K3588" s="160"/>
    </row>
    <row r="3589" spans="10:11" x14ac:dyDescent="0.2">
      <c r="J3589" s="161"/>
      <c r="K3589" s="160"/>
    </row>
    <row r="3590" spans="10:11" x14ac:dyDescent="0.2">
      <c r="J3590" s="161"/>
      <c r="K3590" s="160"/>
    </row>
    <row r="3591" spans="10:11" x14ac:dyDescent="0.2">
      <c r="J3591" s="161"/>
      <c r="K3591" s="160"/>
    </row>
    <row r="3592" spans="10:11" x14ac:dyDescent="0.2">
      <c r="J3592" s="161"/>
      <c r="K3592" s="160"/>
    </row>
    <row r="3593" spans="10:11" x14ac:dyDescent="0.2">
      <c r="J3593" s="161"/>
      <c r="K3593" s="160"/>
    </row>
    <row r="3594" spans="10:11" x14ac:dyDescent="0.2">
      <c r="J3594" s="161"/>
      <c r="K3594" s="160"/>
    </row>
    <row r="3595" spans="10:11" x14ac:dyDescent="0.2">
      <c r="J3595" s="161"/>
      <c r="K3595" s="160"/>
    </row>
    <row r="3596" spans="10:11" x14ac:dyDescent="0.2">
      <c r="J3596" s="161"/>
      <c r="K3596" s="160"/>
    </row>
    <row r="3597" spans="10:11" x14ac:dyDescent="0.2">
      <c r="J3597" s="161"/>
      <c r="K3597" s="160"/>
    </row>
    <row r="3598" spans="10:11" x14ac:dyDescent="0.2">
      <c r="J3598" s="161"/>
      <c r="K3598" s="160"/>
    </row>
    <row r="3599" spans="10:11" x14ac:dyDescent="0.2">
      <c r="J3599" s="161"/>
      <c r="K3599" s="160"/>
    </row>
    <row r="3600" spans="10:11" x14ac:dyDescent="0.2">
      <c r="J3600" s="161"/>
      <c r="K3600" s="160"/>
    </row>
    <row r="3601" spans="10:11" x14ac:dyDescent="0.2">
      <c r="J3601" s="161"/>
      <c r="K3601" s="160"/>
    </row>
    <row r="3602" spans="10:11" x14ac:dyDescent="0.2">
      <c r="J3602" s="161"/>
      <c r="K3602" s="160"/>
    </row>
    <row r="3603" spans="10:11" x14ac:dyDescent="0.2">
      <c r="J3603" s="161"/>
      <c r="K3603" s="160"/>
    </row>
    <row r="3604" spans="10:11" x14ac:dyDescent="0.2">
      <c r="J3604" s="161"/>
      <c r="K3604" s="160"/>
    </row>
    <row r="3605" spans="10:11" x14ac:dyDescent="0.2">
      <c r="J3605" s="161"/>
      <c r="K3605" s="160"/>
    </row>
    <row r="3606" spans="10:11" x14ac:dyDescent="0.2">
      <c r="J3606" s="161"/>
      <c r="K3606" s="160"/>
    </row>
    <row r="3607" spans="10:11" x14ac:dyDescent="0.2">
      <c r="J3607" s="161"/>
      <c r="K3607" s="160"/>
    </row>
    <row r="3608" spans="10:11" x14ac:dyDescent="0.2">
      <c r="J3608" s="161"/>
      <c r="K3608" s="160"/>
    </row>
    <row r="3609" spans="10:11" x14ac:dyDescent="0.2">
      <c r="J3609" s="161"/>
      <c r="K3609" s="160"/>
    </row>
    <row r="3610" spans="10:11" x14ac:dyDescent="0.2">
      <c r="J3610" s="161"/>
      <c r="K3610" s="160"/>
    </row>
    <row r="3611" spans="10:11" x14ac:dyDescent="0.2">
      <c r="J3611" s="161"/>
      <c r="K3611" s="160"/>
    </row>
    <row r="3612" spans="10:11" x14ac:dyDescent="0.2">
      <c r="J3612" s="161"/>
      <c r="K3612" s="160"/>
    </row>
    <row r="3613" spans="10:11" x14ac:dyDescent="0.2">
      <c r="J3613" s="161"/>
      <c r="K3613" s="160"/>
    </row>
    <row r="3614" spans="10:11" x14ac:dyDescent="0.2">
      <c r="J3614" s="161"/>
      <c r="K3614" s="160"/>
    </row>
    <row r="3615" spans="10:11" x14ac:dyDescent="0.2">
      <c r="J3615" s="161"/>
      <c r="K3615" s="160"/>
    </row>
    <row r="3616" spans="10:11" x14ac:dyDescent="0.2">
      <c r="J3616" s="161"/>
      <c r="K3616" s="160"/>
    </row>
    <row r="3617" spans="10:11" x14ac:dyDescent="0.2">
      <c r="J3617" s="161"/>
      <c r="K3617" s="160"/>
    </row>
    <row r="3618" spans="10:11" x14ac:dyDescent="0.2">
      <c r="J3618" s="161"/>
      <c r="K3618" s="160"/>
    </row>
    <row r="3619" spans="10:11" x14ac:dyDescent="0.2">
      <c r="J3619" s="161"/>
      <c r="K3619" s="160"/>
    </row>
    <row r="3620" spans="10:11" x14ac:dyDescent="0.2">
      <c r="J3620" s="161"/>
      <c r="K3620" s="160"/>
    </row>
    <row r="3621" spans="10:11" x14ac:dyDescent="0.2">
      <c r="J3621" s="161"/>
      <c r="K3621" s="160"/>
    </row>
    <row r="3622" spans="10:11" x14ac:dyDescent="0.2">
      <c r="J3622" s="161"/>
      <c r="K3622" s="160"/>
    </row>
    <row r="3623" spans="10:11" x14ac:dyDescent="0.2">
      <c r="J3623" s="161"/>
      <c r="K3623" s="160"/>
    </row>
    <row r="3624" spans="10:11" x14ac:dyDescent="0.2">
      <c r="J3624" s="161"/>
      <c r="K3624" s="160"/>
    </row>
    <row r="3625" spans="10:11" x14ac:dyDescent="0.2">
      <c r="J3625" s="161"/>
      <c r="K3625" s="160"/>
    </row>
    <row r="3626" spans="10:11" x14ac:dyDescent="0.2">
      <c r="J3626" s="161"/>
      <c r="K3626" s="160"/>
    </row>
    <row r="3627" spans="10:11" x14ac:dyDescent="0.2">
      <c r="J3627" s="161"/>
      <c r="K3627" s="160"/>
    </row>
    <row r="3628" spans="10:11" x14ac:dyDescent="0.2">
      <c r="J3628" s="161"/>
      <c r="K3628" s="160"/>
    </row>
    <row r="3629" spans="10:11" x14ac:dyDescent="0.2">
      <c r="J3629" s="161"/>
      <c r="K3629" s="160"/>
    </row>
    <row r="3630" spans="10:11" x14ac:dyDescent="0.2">
      <c r="J3630" s="161"/>
      <c r="K3630" s="160"/>
    </row>
    <row r="3631" spans="10:11" x14ac:dyDescent="0.2">
      <c r="J3631" s="161"/>
      <c r="K3631" s="160"/>
    </row>
    <row r="3632" spans="10:11" x14ac:dyDescent="0.2">
      <c r="J3632" s="161"/>
      <c r="K3632" s="160"/>
    </row>
    <row r="3633" spans="10:11" x14ac:dyDescent="0.2">
      <c r="J3633" s="161"/>
      <c r="K3633" s="160"/>
    </row>
    <row r="3634" spans="10:11" x14ac:dyDescent="0.2">
      <c r="J3634" s="161"/>
      <c r="K3634" s="160"/>
    </row>
    <row r="3635" spans="10:11" x14ac:dyDescent="0.2">
      <c r="J3635" s="161"/>
      <c r="K3635" s="160"/>
    </row>
    <row r="3636" spans="10:11" x14ac:dyDescent="0.2">
      <c r="J3636" s="161"/>
      <c r="K3636" s="160"/>
    </row>
    <row r="3637" spans="10:11" x14ac:dyDescent="0.2">
      <c r="J3637" s="161"/>
      <c r="K3637" s="160"/>
    </row>
    <row r="3638" spans="10:11" x14ac:dyDescent="0.2">
      <c r="J3638" s="161"/>
      <c r="K3638" s="160"/>
    </row>
    <row r="3639" spans="10:11" x14ac:dyDescent="0.2">
      <c r="J3639" s="161"/>
      <c r="K3639" s="160"/>
    </row>
    <row r="3640" spans="10:11" x14ac:dyDescent="0.2">
      <c r="J3640" s="161"/>
      <c r="K3640" s="160"/>
    </row>
    <row r="3641" spans="10:11" x14ac:dyDescent="0.2">
      <c r="J3641" s="161"/>
      <c r="K3641" s="160"/>
    </row>
    <row r="3642" spans="10:11" x14ac:dyDescent="0.2">
      <c r="J3642" s="161"/>
      <c r="K3642" s="160"/>
    </row>
    <row r="3643" spans="10:11" x14ac:dyDescent="0.2">
      <c r="J3643" s="161"/>
      <c r="K3643" s="160"/>
    </row>
    <row r="3644" spans="10:11" x14ac:dyDescent="0.2">
      <c r="J3644" s="161"/>
      <c r="K3644" s="160"/>
    </row>
    <row r="3645" spans="10:11" x14ac:dyDescent="0.2">
      <c r="J3645" s="161"/>
      <c r="K3645" s="160"/>
    </row>
    <row r="3646" spans="10:11" x14ac:dyDescent="0.2">
      <c r="J3646" s="161"/>
      <c r="K3646" s="160"/>
    </row>
    <row r="3647" spans="10:11" x14ac:dyDescent="0.2">
      <c r="J3647" s="161"/>
      <c r="K3647" s="160"/>
    </row>
    <row r="3648" spans="10:11" x14ac:dyDescent="0.2">
      <c r="J3648" s="161"/>
      <c r="K3648" s="160"/>
    </row>
    <row r="3649" spans="10:11" x14ac:dyDescent="0.2">
      <c r="J3649" s="161"/>
      <c r="K3649" s="160"/>
    </row>
    <row r="3650" spans="10:11" x14ac:dyDescent="0.2">
      <c r="J3650" s="161"/>
      <c r="K3650" s="160"/>
    </row>
    <row r="3651" spans="10:11" x14ac:dyDescent="0.2">
      <c r="J3651" s="161"/>
      <c r="K3651" s="160"/>
    </row>
    <row r="3652" spans="10:11" x14ac:dyDescent="0.2">
      <c r="J3652" s="161"/>
      <c r="K3652" s="160"/>
    </row>
    <row r="3653" spans="10:11" x14ac:dyDescent="0.2">
      <c r="J3653" s="161"/>
      <c r="K3653" s="160"/>
    </row>
    <row r="3654" spans="10:11" x14ac:dyDescent="0.2">
      <c r="J3654" s="161"/>
      <c r="K3654" s="160"/>
    </row>
    <row r="3655" spans="10:11" x14ac:dyDescent="0.2">
      <c r="J3655" s="161"/>
      <c r="K3655" s="160"/>
    </row>
    <row r="3656" spans="10:11" x14ac:dyDescent="0.2">
      <c r="J3656" s="161"/>
      <c r="K3656" s="160"/>
    </row>
    <row r="3657" spans="10:11" x14ac:dyDescent="0.2">
      <c r="J3657" s="161"/>
      <c r="K3657" s="160"/>
    </row>
    <row r="3658" spans="10:11" x14ac:dyDescent="0.2">
      <c r="J3658" s="161"/>
      <c r="K3658" s="160"/>
    </row>
    <row r="3659" spans="10:11" x14ac:dyDescent="0.2">
      <c r="J3659" s="161"/>
      <c r="K3659" s="160"/>
    </row>
    <row r="3660" spans="10:11" x14ac:dyDescent="0.2">
      <c r="J3660" s="161"/>
      <c r="K3660" s="160"/>
    </row>
    <row r="3661" spans="10:11" x14ac:dyDescent="0.2">
      <c r="J3661" s="161"/>
      <c r="K3661" s="160"/>
    </row>
    <row r="3662" spans="10:11" x14ac:dyDescent="0.2">
      <c r="J3662" s="161"/>
      <c r="K3662" s="160"/>
    </row>
    <row r="3663" spans="10:11" x14ac:dyDescent="0.2">
      <c r="J3663" s="161"/>
      <c r="K3663" s="160"/>
    </row>
    <row r="3664" spans="10:11" x14ac:dyDescent="0.2">
      <c r="J3664" s="161"/>
      <c r="K3664" s="160"/>
    </row>
    <row r="3665" spans="10:11" x14ac:dyDescent="0.2">
      <c r="J3665" s="161"/>
      <c r="K3665" s="160"/>
    </row>
    <row r="3666" spans="10:11" x14ac:dyDescent="0.2">
      <c r="J3666" s="161"/>
      <c r="K3666" s="160"/>
    </row>
    <row r="3667" spans="10:11" x14ac:dyDescent="0.2">
      <c r="J3667" s="161"/>
      <c r="K3667" s="160"/>
    </row>
    <row r="3668" spans="10:11" x14ac:dyDescent="0.2">
      <c r="J3668" s="161"/>
      <c r="K3668" s="160"/>
    </row>
    <row r="3669" spans="10:11" x14ac:dyDescent="0.2">
      <c r="J3669" s="161"/>
      <c r="K3669" s="160"/>
    </row>
    <row r="3670" spans="10:11" x14ac:dyDescent="0.2">
      <c r="J3670" s="161"/>
      <c r="K3670" s="160"/>
    </row>
    <row r="3671" spans="10:11" x14ac:dyDescent="0.2">
      <c r="J3671" s="161"/>
      <c r="K3671" s="160"/>
    </row>
    <row r="3672" spans="10:11" x14ac:dyDescent="0.2">
      <c r="J3672" s="161"/>
      <c r="K3672" s="160"/>
    </row>
    <row r="3673" spans="10:11" x14ac:dyDescent="0.2">
      <c r="J3673" s="161"/>
      <c r="K3673" s="160"/>
    </row>
    <row r="3674" spans="10:11" x14ac:dyDescent="0.2">
      <c r="J3674" s="161"/>
      <c r="K3674" s="160"/>
    </row>
    <row r="3675" spans="10:11" x14ac:dyDescent="0.2">
      <c r="J3675" s="161"/>
      <c r="K3675" s="160"/>
    </row>
    <row r="3676" spans="10:11" x14ac:dyDescent="0.2">
      <c r="J3676" s="161"/>
      <c r="K3676" s="160"/>
    </row>
    <row r="3677" spans="10:11" x14ac:dyDescent="0.2">
      <c r="J3677" s="161"/>
      <c r="K3677" s="160"/>
    </row>
    <row r="3678" spans="10:11" x14ac:dyDescent="0.2">
      <c r="J3678" s="161"/>
      <c r="K3678" s="160"/>
    </row>
    <row r="3679" spans="10:11" x14ac:dyDescent="0.2">
      <c r="J3679" s="161"/>
      <c r="K3679" s="160"/>
    </row>
    <row r="3680" spans="10:11" x14ac:dyDescent="0.2">
      <c r="J3680" s="161"/>
      <c r="K3680" s="160"/>
    </row>
    <row r="3681" spans="10:11" x14ac:dyDescent="0.2">
      <c r="J3681" s="161"/>
      <c r="K3681" s="160"/>
    </row>
    <row r="3682" spans="10:11" x14ac:dyDescent="0.2">
      <c r="J3682" s="161"/>
      <c r="K3682" s="160"/>
    </row>
    <row r="3683" spans="10:11" x14ac:dyDescent="0.2">
      <c r="J3683" s="161"/>
      <c r="K3683" s="160"/>
    </row>
    <row r="3684" spans="10:11" x14ac:dyDescent="0.2">
      <c r="J3684" s="161"/>
      <c r="K3684" s="160"/>
    </row>
    <row r="3685" spans="10:11" x14ac:dyDescent="0.2">
      <c r="J3685" s="161"/>
      <c r="K3685" s="160"/>
    </row>
    <row r="3686" spans="10:11" x14ac:dyDescent="0.2">
      <c r="J3686" s="161"/>
      <c r="K3686" s="160"/>
    </row>
    <row r="3687" spans="10:11" x14ac:dyDescent="0.2">
      <c r="J3687" s="161"/>
      <c r="K3687" s="160"/>
    </row>
    <row r="3688" spans="10:11" x14ac:dyDescent="0.2">
      <c r="J3688" s="161"/>
      <c r="K3688" s="160"/>
    </row>
    <row r="3689" spans="10:11" x14ac:dyDescent="0.2">
      <c r="J3689" s="161"/>
      <c r="K3689" s="160"/>
    </row>
    <row r="3690" spans="10:11" x14ac:dyDescent="0.2">
      <c r="J3690" s="161"/>
      <c r="K3690" s="160"/>
    </row>
    <row r="3691" spans="10:11" x14ac:dyDescent="0.2">
      <c r="J3691" s="161"/>
      <c r="K3691" s="160"/>
    </row>
    <row r="3692" spans="10:11" x14ac:dyDescent="0.2">
      <c r="J3692" s="161"/>
      <c r="K3692" s="160"/>
    </row>
    <row r="3693" spans="10:11" x14ac:dyDescent="0.2">
      <c r="J3693" s="161"/>
      <c r="K3693" s="160"/>
    </row>
    <row r="3694" spans="10:11" x14ac:dyDescent="0.2">
      <c r="J3694" s="161"/>
      <c r="K3694" s="160"/>
    </row>
    <row r="3695" spans="10:11" x14ac:dyDescent="0.2">
      <c r="J3695" s="161"/>
      <c r="K3695" s="160"/>
    </row>
    <row r="3696" spans="10:11" x14ac:dyDescent="0.2">
      <c r="J3696" s="161"/>
      <c r="K3696" s="160"/>
    </row>
    <row r="3697" spans="10:11" x14ac:dyDescent="0.2">
      <c r="J3697" s="161"/>
      <c r="K3697" s="160"/>
    </row>
    <row r="3698" spans="10:11" x14ac:dyDescent="0.2">
      <c r="J3698" s="161"/>
      <c r="K3698" s="160"/>
    </row>
    <row r="3699" spans="10:11" x14ac:dyDescent="0.2">
      <c r="J3699" s="161"/>
      <c r="K3699" s="160"/>
    </row>
    <row r="3700" spans="10:11" x14ac:dyDescent="0.2">
      <c r="J3700" s="161"/>
      <c r="K3700" s="160"/>
    </row>
    <row r="3701" spans="10:11" x14ac:dyDescent="0.2">
      <c r="J3701" s="161"/>
      <c r="K3701" s="160"/>
    </row>
    <row r="3702" spans="10:11" x14ac:dyDescent="0.2">
      <c r="J3702" s="161"/>
      <c r="K3702" s="160"/>
    </row>
    <row r="3703" spans="10:11" x14ac:dyDescent="0.2">
      <c r="J3703" s="161"/>
      <c r="K3703" s="160"/>
    </row>
    <row r="3704" spans="10:11" x14ac:dyDescent="0.2">
      <c r="J3704" s="161"/>
      <c r="K3704" s="160"/>
    </row>
    <row r="3705" spans="10:11" x14ac:dyDescent="0.2">
      <c r="J3705" s="161"/>
      <c r="K3705" s="160"/>
    </row>
    <row r="3706" spans="10:11" x14ac:dyDescent="0.2">
      <c r="J3706" s="161"/>
      <c r="K3706" s="160"/>
    </row>
    <row r="3707" spans="10:11" x14ac:dyDescent="0.2">
      <c r="J3707" s="161"/>
      <c r="K3707" s="160"/>
    </row>
    <row r="3708" spans="10:11" x14ac:dyDescent="0.2">
      <c r="J3708" s="161"/>
      <c r="K3708" s="160"/>
    </row>
    <row r="3709" spans="10:11" x14ac:dyDescent="0.2">
      <c r="J3709" s="161"/>
      <c r="K3709" s="160"/>
    </row>
    <row r="3710" spans="10:11" x14ac:dyDescent="0.2">
      <c r="J3710" s="161"/>
      <c r="K3710" s="160"/>
    </row>
    <row r="3711" spans="10:11" x14ac:dyDescent="0.2">
      <c r="J3711" s="161"/>
      <c r="K3711" s="160"/>
    </row>
    <row r="3712" spans="10:11" x14ac:dyDescent="0.2">
      <c r="J3712" s="161"/>
      <c r="K3712" s="160"/>
    </row>
    <row r="3713" spans="10:11" x14ac:dyDescent="0.2">
      <c r="J3713" s="161"/>
      <c r="K3713" s="160"/>
    </row>
    <row r="3714" spans="10:11" x14ac:dyDescent="0.2">
      <c r="J3714" s="161"/>
      <c r="K3714" s="160"/>
    </row>
    <row r="3715" spans="10:11" x14ac:dyDescent="0.2">
      <c r="J3715" s="161"/>
      <c r="K3715" s="160"/>
    </row>
    <row r="3716" spans="10:11" x14ac:dyDescent="0.2">
      <c r="J3716" s="161"/>
      <c r="K3716" s="160"/>
    </row>
    <row r="3717" spans="10:11" x14ac:dyDescent="0.2">
      <c r="J3717" s="161"/>
      <c r="K3717" s="160"/>
    </row>
    <row r="3718" spans="10:11" x14ac:dyDescent="0.2">
      <c r="J3718" s="161"/>
      <c r="K3718" s="160"/>
    </row>
    <row r="3719" spans="10:11" x14ac:dyDescent="0.2">
      <c r="J3719" s="161"/>
      <c r="K3719" s="160"/>
    </row>
    <row r="3720" spans="10:11" x14ac:dyDescent="0.2">
      <c r="J3720" s="161"/>
      <c r="K3720" s="160"/>
    </row>
    <row r="3721" spans="10:11" x14ac:dyDescent="0.2">
      <c r="J3721" s="161"/>
      <c r="K3721" s="160"/>
    </row>
    <row r="3722" spans="10:11" x14ac:dyDescent="0.2">
      <c r="J3722" s="161"/>
      <c r="K3722" s="160"/>
    </row>
    <row r="3723" spans="10:11" x14ac:dyDescent="0.2">
      <c r="J3723" s="161"/>
      <c r="K3723" s="160"/>
    </row>
    <row r="3724" spans="10:11" x14ac:dyDescent="0.2">
      <c r="J3724" s="161"/>
      <c r="K3724" s="160"/>
    </row>
    <row r="3725" spans="10:11" x14ac:dyDescent="0.2">
      <c r="J3725" s="161"/>
      <c r="K3725" s="160"/>
    </row>
    <row r="3726" spans="10:11" x14ac:dyDescent="0.2">
      <c r="J3726" s="161"/>
      <c r="K3726" s="160"/>
    </row>
    <row r="3727" spans="10:11" x14ac:dyDescent="0.2">
      <c r="J3727" s="161"/>
      <c r="K3727" s="160"/>
    </row>
    <row r="3728" spans="10:11" x14ac:dyDescent="0.2">
      <c r="J3728" s="161"/>
      <c r="K3728" s="160"/>
    </row>
    <row r="3729" spans="10:11" x14ac:dyDescent="0.2">
      <c r="J3729" s="161"/>
      <c r="K3729" s="160"/>
    </row>
    <row r="3730" spans="10:11" x14ac:dyDescent="0.2">
      <c r="J3730" s="161"/>
      <c r="K3730" s="160"/>
    </row>
    <row r="3731" spans="10:11" x14ac:dyDescent="0.2">
      <c r="J3731" s="161"/>
      <c r="K3731" s="160"/>
    </row>
    <row r="3732" spans="10:11" x14ac:dyDescent="0.2">
      <c r="J3732" s="161"/>
      <c r="K3732" s="160"/>
    </row>
    <row r="3733" spans="10:11" x14ac:dyDescent="0.2">
      <c r="J3733" s="161"/>
      <c r="K3733" s="160"/>
    </row>
    <row r="3734" spans="10:11" x14ac:dyDescent="0.2">
      <c r="J3734" s="161"/>
      <c r="K3734" s="160"/>
    </row>
    <row r="3735" spans="10:11" x14ac:dyDescent="0.2">
      <c r="J3735" s="161"/>
      <c r="K3735" s="160"/>
    </row>
    <row r="3736" spans="10:11" x14ac:dyDescent="0.2">
      <c r="J3736" s="161"/>
      <c r="K3736" s="160"/>
    </row>
    <row r="3737" spans="10:11" x14ac:dyDescent="0.2">
      <c r="J3737" s="161"/>
      <c r="K3737" s="160"/>
    </row>
    <row r="3738" spans="10:11" x14ac:dyDescent="0.2">
      <c r="J3738" s="161"/>
      <c r="K3738" s="160"/>
    </row>
    <row r="3739" spans="10:11" x14ac:dyDescent="0.2">
      <c r="J3739" s="161"/>
      <c r="K3739" s="160"/>
    </row>
    <row r="3740" spans="10:11" x14ac:dyDescent="0.2">
      <c r="J3740" s="161"/>
      <c r="K3740" s="160"/>
    </row>
    <row r="3741" spans="10:11" x14ac:dyDescent="0.2">
      <c r="J3741" s="161"/>
      <c r="K3741" s="160"/>
    </row>
    <row r="3742" spans="10:11" x14ac:dyDescent="0.2">
      <c r="J3742" s="161"/>
      <c r="K3742" s="160"/>
    </row>
    <row r="3743" spans="10:11" x14ac:dyDescent="0.2">
      <c r="J3743" s="161"/>
      <c r="K3743" s="160"/>
    </row>
    <row r="3744" spans="10:11" x14ac:dyDescent="0.2">
      <c r="J3744" s="161"/>
      <c r="K3744" s="160"/>
    </row>
    <row r="3745" spans="10:11" x14ac:dyDescent="0.2">
      <c r="J3745" s="161"/>
      <c r="K3745" s="160"/>
    </row>
    <row r="3746" spans="10:11" x14ac:dyDescent="0.2">
      <c r="J3746" s="161"/>
      <c r="K3746" s="160"/>
    </row>
    <row r="3747" spans="10:11" x14ac:dyDescent="0.2">
      <c r="J3747" s="161"/>
      <c r="K3747" s="160"/>
    </row>
    <row r="3748" spans="10:11" x14ac:dyDescent="0.2">
      <c r="J3748" s="161"/>
      <c r="K3748" s="160"/>
    </row>
    <row r="3749" spans="10:11" x14ac:dyDescent="0.2">
      <c r="J3749" s="161"/>
      <c r="K3749" s="160"/>
    </row>
    <row r="3750" spans="10:11" x14ac:dyDescent="0.2">
      <c r="J3750" s="161"/>
      <c r="K3750" s="160"/>
    </row>
    <row r="3751" spans="10:11" x14ac:dyDescent="0.2">
      <c r="J3751" s="161"/>
      <c r="K3751" s="160"/>
    </row>
    <row r="3752" spans="10:11" x14ac:dyDescent="0.2">
      <c r="J3752" s="161"/>
      <c r="K3752" s="160"/>
    </row>
    <row r="3753" spans="10:11" x14ac:dyDescent="0.2">
      <c r="J3753" s="161"/>
      <c r="K3753" s="160"/>
    </row>
    <row r="3754" spans="10:11" x14ac:dyDescent="0.2">
      <c r="J3754" s="161"/>
      <c r="K3754" s="160"/>
    </row>
    <row r="3755" spans="10:11" x14ac:dyDescent="0.2">
      <c r="J3755" s="161"/>
      <c r="K3755" s="160"/>
    </row>
    <row r="3756" spans="10:11" x14ac:dyDescent="0.2">
      <c r="J3756" s="161"/>
      <c r="K3756" s="160"/>
    </row>
    <row r="3757" spans="10:11" x14ac:dyDescent="0.2">
      <c r="J3757" s="161"/>
      <c r="K3757" s="160"/>
    </row>
    <row r="3758" spans="10:11" x14ac:dyDescent="0.2">
      <c r="J3758" s="161"/>
      <c r="K3758" s="160"/>
    </row>
    <row r="3759" spans="10:11" x14ac:dyDescent="0.2">
      <c r="J3759" s="161"/>
      <c r="K3759" s="160"/>
    </row>
    <row r="3760" spans="10:11" x14ac:dyDescent="0.2">
      <c r="J3760" s="161"/>
      <c r="K3760" s="160"/>
    </row>
    <row r="3761" spans="10:11" x14ac:dyDescent="0.2">
      <c r="J3761" s="161"/>
      <c r="K3761" s="160"/>
    </row>
    <row r="3762" spans="10:11" x14ac:dyDescent="0.2">
      <c r="J3762" s="161"/>
      <c r="K3762" s="160"/>
    </row>
    <row r="3763" spans="10:11" x14ac:dyDescent="0.2">
      <c r="J3763" s="161"/>
      <c r="K3763" s="160"/>
    </row>
    <row r="3764" spans="10:11" x14ac:dyDescent="0.2">
      <c r="J3764" s="161"/>
      <c r="K3764" s="160"/>
    </row>
    <row r="3765" spans="10:11" x14ac:dyDescent="0.2">
      <c r="J3765" s="161"/>
      <c r="K3765" s="160"/>
    </row>
    <row r="3766" spans="10:11" x14ac:dyDescent="0.2">
      <c r="J3766" s="161"/>
      <c r="K3766" s="160"/>
    </row>
    <row r="3767" spans="10:11" x14ac:dyDescent="0.2">
      <c r="J3767" s="161"/>
      <c r="K3767" s="160"/>
    </row>
    <row r="3768" spans="10:11" x14ac:dyDescent="0.2">
      <c r="J3768" s="161"/>
      <c r="K3768" s="160"/>
    </row>
    <row r="3769" spans="10:11" x14ac:dyDescent="0.2">
      <c r="J3769" s="161"/>
      <c r="K3769" s="160"/>
    </row>
    <row r="3770" spans="10:11" x14ac:dyDescent="0.2">
      <c r="J3770" s="161"/>
      <c r="K3770" s="160"/>
    </row>
    <row r="3771" spans="10:11" x14ac:dyDescent="0.2">
      <c r="J3771" s="161"/>
      <c r="K3771" s="160"/>
    </row>
    <row r="3772" spans="10:11" x14ac:dyDescent="0.2">
      <c r="J3772" s="161"/>
      <c r="K3772" s="160"/>
    </row>
    <row r="3773" spans="10:11" x14ac:dyDescent="0.2">
      <c r="J3773" s="161"/>
      <c r="K3773" s="160"/>
    </row>
    <row r="3774" spans="10:11" x14ac:dyDescent="0.2">
      <c r="J3774" s="161"/>
      <c r="K3774" s="160"/>
    </row>
    <row r="3775" spans="10:11" x14ac:dyDescent="0.2">
      <c r="J3775" s="161"/>
      <c r="K3775" s="160"/>
    </row>
    <row r="3776" spans="10:11" x14ac:dyDescent="0.2">
      <c r="J3776" s="161"/>
      <c r="K3776" s="160"/>
    </row>
    <row r="3777" spans="10:11" x14ac:dyDescent="0.2">
      <c r="J3777" s="161"/>
      <c r="K3777" s="160"/>
    </row>
    <row r="3778" spans="10:11" x14ac:dyDescent="0.2">
      <c r="J3778" s="161"/>
      <c r="K3778" s="160"/>
    </row>
    <row r="3779" spans="10:11" x14ac:dyDescent="0.2">
      <c r="J3779" s="161"/>
      <c r="K3779" s="160"/>
    </row>
    <row r="3780" spans="10:11" x14ac:dyDescent="0.2">
      <c r="J3780" s="161"/>
      <c r="K3780" s="160"/>
    </row>
    <row r="3781" spans="10:11" x14ac:dyDescent="0.2">
      <c r="J3781" s="161"/>
      <c r="K3781" s="160"/>
    </row>
    <row r="3782" spans="10:11" x14ac:dyDescent="0.2">
      <c r="J3782" s="161"/>
      <c r="K3782" s="160"/>
    </row>
    <row r="3783" spans="10:11" x14ac:dyDescent="0.2">
      <c r="J3783" s="161"/>
      <c r="K3783" s="160"/>
    </row>
    <row r="3784" spans="10:11" x14ac:dyDescent="0.2">
      <c r="J3784" s="161"/>
      <c r="K3784" s="160"/>
    </row>
    <row r="3785" spans="10:11" x14ac:dyDescent="0.2">
      <c r="J3785" s="161"/>
      <c r="K3785" s="160"/>
    </row>
    <row r="3786" spans="10:11" x14ac:dyDescent="0.2">
      <c r="J3786" s="161"/>
      <c r="K3786" s="160"/>
    </row>
    <row r="3787" spans="10:11" x14ac:dyDescent="0.2">
      <c r="J3787" s="161"/>
      <c r="K3787" s="160"/>
    </row>
    <row r="3788" spans="10:11" x14ac:dyDescent="0.2">
      <c r="J3788" s="161"/>
      <c r="K3788" s="160"/>
    </row>
    <row r="3789" spans="10:11" x14ac:dyDescent="0.2">
      <c r="J3789" s="161"/>
      <c r="K3789" s="160"/>
    </row>
    <row r="3790" spans="10:11" x14ac:dyDescent="0.2">
      <c r="J3790" s="161"/>
      <c r="K3790" s="160"/>
    </row>
    <row r="3791" spans="10:11" x14ac:dyDescent="0.2">
      <c r="J3791" s="161"/>
      <c r="K3791" s="160"/>
    </row>
    <row r="3792" spans="10:11" x14ac:dyDescent="0.2">
      <c r="J3792" s="161"/>
      <c r="K3792" s="160"/>
    </row>
    <row r="3793" spans="10:11" x14ac:dyDescent="0.2">
      <c r="J3793" s="161"/>
      <c r="K3793" s="160"/>
    </row>
    <row r="3794" spans="10:11" x14ac:dyDescent="0.2">
      <c r="J3794" s="161"/>
      <c r="K3794" s="160"/>
    </row>
    <row r="3795" spans="10:11" x14ac:dyDescent="0.2">
      <c r="J3795" s="161"/>
      <c r="K3795" s="160"/>
    </row>
    <row r="3796" spans="10:11" x14ac:dyDescent="0.2">
      <c r="J3796" s="161"/>
      <c r="K3796" s="160"/>
    </row>
    <row r="3797" spans="10:11" x14ac:dyDescent="0.2">
      <c r="J3797" s="161"/>
      <c r="K3797" s="160"/>
    </row>
    <row r="3798" spans="10:11" x14ac:dyDescent="0.2">
      <c r="J3798" s="161"/>
      <c r="K3798" s="160"/>
    </row>
    <row r="3799" spans="10:11" x14ac:dyDescent="0.2">
      <c r="J3799" s="161"/>
      <c r="K3799" s="160"/>
    </row>
    <row r="3800" spans="10:11" x14ac:dyDescent="0.2">
      <c r="J3800" s="161"/>
      <c r="K3800" s="160"/>
    </row>
    <row r="3801" spans="10:11" x14ac:dyDescent="0.2">
      <c r="J3801" s="161"/>
      <c r="K3801" s="160"/>
    </row>
    <row r="3802" spans="10:11" x14ac:dyDescent="0.2">
      <c r="J3802" s="161"/>
      <c r="K3802" s="160"/>
    </row>
    <row r="3803" spans="10:11" x14ac:dyDescent="0.2">
      <c r="J3803" s="161"/>
      <c r="K3803" s="160"/>
    </row>
    <row r="3804" spans="10:11" x14ac:dyDescent="0.2">
      <c r="J3804" s="161"/>
      <c r="K3804" s="160"/>
    </row>
    <row r="3805" spans="10:11" x14ac:dyDescent="0.2">
      <c r="J3805" s="161"/>
      <c r="K3805" s="160"/>
    </row>
    <row r="3806" spans="10:11" x14ac:dyDescent="0.2">
      <c r="J3806" s="161"/>
      <c r="K3806" s="160"/>
    </row>
    <row r="3807" spans="10:11" x14ac:dyDescent="0.2">
      <c r="J3807" s="161"/>
      <c r="K3807" s="160"/>
    </row>
    <row r="3808" spans="10:11" x14ac:dyDescent="0.2">
      <c r="J3808" s="161"/>
      <c r="K3808" s="160"/>
    </row>
    <row r="3809" spans="10:11" x14ac:dyDescent="0.2">
      <c r="J3809" s="161"/>
      <c r="K3809" s="160"/>
    </row>
    <row r="3810" spans="10:11" x14ac:dyDescent="0.2">
      <c r="J3810" s="161"/>
      <c r="K3810" s="160"/>
    </row>
    <row r="3811" spans="10:11" x14ac:dyDescent="0.2">
      <c r="J3811" s="161"/>
      <c r="K3811" s="160"/>
    </row>
    <row r="3812" spans="10:11" x14ac:dyDescent="0.2">
      <c r="J3812" s="161"/>
      <c r="K3812" s="160"/>
    </row>
    <row r="3813" spans="10:11" x14ac:dyDescent="0.2">
      <c r="J3813" s="161"/>
      <c r="K3813" s="160"/>
    </row>
    <row r="3814" spans="10:11" x14ac:dyDescent="0.2">
      <c r="J3814" s="161"/>
      <c r="K3814" s="160"/>
    </row>
    <row r="3815" spans="10:11" x14ac:dyDescent="0.2">
      <c r="J3815" s="161"/>
      <c r="K3815" s="160"/>
    </row>
    <row r="3816" spans="10:11" x14ac:dyDescent="0.2">
      <c r="J3816" s="161"/>
      <c r="K3816" s="160"/>
    </row>
    <row r="3817" spans="10:11" x14ac:dyDescent="0.2">
      <c r="J3817" s="161"/>
      <c r="K3817" s="160"/>
    </row>
    <row r="3818" spans="10:11" x14ac:dyDescent="0.2">
      <c r="J3818" s="161"/>
      <c r="K3818" s="160"/>
    </row>
    <row r="3819" spans="10:11" x14ac:dyDescent="0.2">
      <c r="J3819" s="161"/>
      <c r="K3819" s="160"/>
    </row>
    <row r="3820" spans="10:11" x14ac:dyDescent="0.2">
      <c r="J3820" s="161"/>
      <c r="K3820" s="160"/>
    </row>
    <row r="3821" spans="10:11" x14ac:dyDescent="0.2">
      <c r="J3821" s="161"/>
      <c r="K3821" s="160"/>
    </row>
    <row r="3822" spans="10:11" x14ac:dyDescent="0.2">
      <c r="J3822" s="161"/>
      <c r="K3822" s="160"/>
    </row>
    <row r="3823" spans="10:11" x14ac:dyDescent="0.2">
      <c r="J3823" s="161"/>
      <c r="K3823" s="160"/>
    </row>
    <row r="3824" spans="10:11" x14ac:dyDescent="0.2">
      <c r="J3824" s="161"/>
      <c r="K3824" s="160"/>
    </row>
    <row r="3825" spans="10:11" x14ac:dyDescent="0.2">
      <c r="J3825" s="161"/>
      <c r="K3825" s="160"/>
    </row>
    <row r="3826" spans="10:11" x14ac:dyDescent="0.2">
      <c r="J3826" s="161"/>
      <c r="K3826" s="160"/>
    </row>
    <row r="3827" spans="10:11" x14ac:dyDescent="0.2">
      <c r="J3827" s="161"/>
      <c r="K3827" s="160"/>
    </row>
    <row r="3828" spans="10:11" x14ac:dyDescent="0.2">
      <c r="J3828" s="161"/>
      <c r="K3828" s="160"/>
    </row>
    <row r="3829" spans="10:11" x14ac:dyDescent="0.2">
      <c r="J3829" s="161"/>
      <c r="K3829" s="160"/>
    </row>
    <row r="3830" spans="10:11" x14ac:dyDescent="0.2">
      <c r="J3830" s="161"/>
      <c r="K3830" s="160"/>
    </row>
    <row r="3831" spans="10:11" x14ac:dyDescent="0.2">
      <c r="J3831" s="161"/>
      <c r="K3831" s="160"/>
    </row>
    <row r="3832" spans="10:11" x14ac:dyDescent="0.2">
      <c r="J3832" s="161"/>
      <c r="K3832" s="160"/>
    </row>
    <row r="3833" spans="10:11" x14ac:dyDescent="0.2">
      <c r="J3833" s="161"/>
      <c r="K3833" s="160"/>
    </row>
    <row r="3834" spans="10:11" x14ac:dyDescent="0.2">
      <c r="J3834" s="161"/>
      <c r="K3834" s="160"/>
    </row>
    <row r="3835" spans="10:11" x14ac:dyDescent="0.2">
      <c r="J3835" s="161"/>
      <c r="K3835" s="160"/>
    </row>
    <row r="3836" spans="10:11" x14ac:dyDescent="0.2">
      <c r="J3836" s="161"/>
      <c r="K3836" s="160"/>
    </row>
    <row r="3837" spans="10:11" x14ac:dyDescent="0.2">
      <c r="J3837" s="161"/>
      <c r="K3837" s="160"/>
    </row>
    <row r="3838" spans="10:11" x14ac:dyDescent="0.2">
      <c r="J3838" s="161"/>
      <c r="K3838" s="160"/>
    </row>
    <row r="3839" spans="10:11" x14ac:dyDescent="0.2">
      <c r="J3839" s="161"/>
      <c r="K3839" s="160"/>
    </row>
    <row r="3840" spans="10:11" x14ac:dyDescent="0.2">
      <c r="J3840" s="161"/>
      <c r="K3840" s="160"/>
    </row>
    <row r="3841" spans="10:11" x14ac:dyDescent="0.2">
      <c r="J3841" s="161"/>
      <c r="K3841" s="160"/>
    </row>
    <row r="3842" spans="10:11" x14ac:dyDescent="0.2">
      <c r="J3842" s="161"/>
      <c r="K3842" s="160"/>
    </row>
    <row r="3843" spans="10:11" x14ac:dyDescent="0.2">
      <c r="J3843" s="161"/>
      <c r="K3843" s="160"/>
    </row>
    <row r="3844" spans="10:11" x14ac:dyDescent="0.2">
      <c r="J3844" s="161"/>
      <c r="K3844" s="160"/>
    </row>
    <row r="3845" spans="10:11" x14ac:dyDescent="0.2">
      <c r="J3845" s="161"/>
      <c r="K3845" s="160"/>
    </row>
    <row r="3846" spans="10:11" x14ac:dyDescent="0.2">
      <c r="J3846" s="161"/>
      <c r="K3846" s="160"/>
    </row>
    <row r="3847" spans="10:11" x14ac:dyDescent="0.2">
      <c r="J3847" s="161"/>
      <c r="K3847" s="160"/>
    </row>
    <row r="3848" spans="10:11" x14ac:dyDescent="0.2">
      <c r="J3848" s="161"/>
      <c r="K3848" s="160"/>
    </row>
    <row r="3849" spans="10:11" x14ac:dyDescent="0.2">
      <c r="J3849" s="161"/>
      <c r="K3849" s="160"/>
    </row>
    <row r="3850" spans="10:11" x14ac:dyDescent="0.2">
      <c r="J3850" s="161"/>
      <c r="K3850" s="160"/>
    </row>
    <row r="3851" spans="10:11" x14ac:dyDescent="0.2">
      <c r="J3851" s="161"/>
      <c r="K3851" s="160"/>
    </row>
    <row r="3852" spans="10:11" x14ac:dyDescent="0.2">
      <c r="J3852" s="161"/>
      <c r="K3852" s="160"/>
    </row>
    <row r="3853" spans="10:11" x14ac:dyDescent="0.2">
      <c r="J3853" s="161"/>
      <c r="K3853" s="160"/>
    </row>
    <row r="3854" spans="10:11" x14ac:dyDescent="0.2">
      <c r="J3854" s="161"/>
      <c r="K3854" s="160"/>
    </row>
    <row r="3855" spans="10:11" x14ac:dyDescent="0.2">
      <c r="J3855" s="161"/>
      <c r="K3855" s="160"/>
    </row>
    <row r="3856" spans="10:11" x14ac:dyDescent="0.2">
      <c r="J3856" s="161"/>
      <c r="K3856" s="160"/>
    </row>
    <row r="3857" spans="10:11" x14ac:dyDescent="0.2">
      <c r="J3857" s="161"/>
      <c r="K3857" s="160"/>
    </row>
    <row r="3858" spans="10:11" x14ac:dyDescent="0.2">
      <c r="J3858" s="161"/>
      <c r="K3858" s="160"/>
    </row>
    <row r="3859" spans="10:11" x14ac:dyDescent="0.2">
      <c r="J3859" s="161"/>
      <c r="K3859" s="160"/>
    </row>
    <row r="3860" spans="10:11" x14ac:dyDescent="0.2">
      <c r="J3860" s="161"/>
      <c r="K3860" s="160"/>
    </row>
    <row r="3861" spans="10:11" x14ac:dyDescent="0.2">
      <c r="J3861" s="161"/>
      <c r="K3861" s="160"/>
    </row>
    <row r="3862" spans="10:11" x14ac:dyDescent="0.2">
      <c r="J3862" s="161"/>
      <c r="K3862" s="160"/>
    </row>
    <row r="3863" spans="10:11" x14ac:dyDescent="0.2">
      <c r="J3863" s="161"/>
      <c r="K3863" s="160"/>
    </row>
    <row r="3864" spans="10:11" x14ac:dyDescent="0.2">
      <c r="J3864" s="161"/>
      <c r="K3864" s="160"/>
    </row>
    <row r="3865" spans="10:11" x14ac:dyDescent="0.2">
      <c r="J3865" s="161"/>
      <c r="K3865" s="160"/>
    </row>
    <row r="3866" spans="10:11" x14ac:dyDescent="0.2">
      <c r="J3866" s="161"/>
      <c r="K3866" s="160"/>
    </row>
    <row r="3867" spans="10:11" x14ac:dyDescent="0.2">
      <c r="J3867" s="161"/>
      <c r="K3867" s="160"/>
    </row>
    <row r="3868" spans="10:11" x14ac:dyDescent="0.2">
      <c r="J3868" s="161"/>
      <c r="K3868" s="160"/>
    </row>
    <row r="3869" spans="10:11" x14ac:dyDescent="0.2">
      <c r="J3869" s="161"/>
      <c r="K3869" s="160"/>
    </row>
    <row r="3870" spans="10:11" x14ac:dyDescent="0.2">
      <c r="J3870" s="161"/>
      <c r="K3870" s="160"/>
    </row>
    <row r="3871" spans="10:11" x14ac:dyDescent="0.2">
      <c r="J3871" s="161"/>
      <c r="K3871" s="160"/>
    </row>
    <row r="3872" spans="10:11" x14ac:dyDescent="0.2">
      <c r="J3872" s="161"/>
      <c r="K3872" s="160"/>
    </row>
    <row r="3873" spans="10:11" x14ac:dyDescent="0.2">
      <c r="J3873" s="161"/>
      <c r="K3873" s="160"/>
    </row>
    <row r="3874" spans="10:11" x14ac:dyDescent="0.2">
      <c r="J3874" s="161"/>
      <c r="K3874" s="160"/>
    </row>
    <row r="3875" spans="10:11" x14ac:dyDescent="0.2">
      <c r="J3875" s="161"/>
      <c r="K3875" s="160"/>
    </row>
    <row r="3876" spans="10:11" x14ac:dyDescent="0.2">
      <c r="J3876" s="161"/>
      <c r="K3876" s="160"/>
    </row>
    <row r="3877" spans="10:11" x14ac:dyDescent="0.2">
      <c r="J3877" s="161"/>
      <c r="K3877" s="160"/>
    </row>
    <row r="3878" spans="10:11" x14ac:dyDescent="0.2">
      <c r="J3878" s="161"/>
      <c r="K3878" s="160"/>
    </row>
    <row r="3879" spans="10:11" x14ac:dyDescent="0.2">
      <c r="J3879" s="161"/>
      <c r="K3879" s="160"/>
    </row>
    <row r="3880" spans="10:11" x14ac:dyDescent="0.2">
      <c r="J3880" s="161"/>
      <c r="K3880" s="160"/>
    </row>
    <row r="3881" spans="10:11" x14ac:dyDescent="0.2">
      <c r="J3881" s="161"/>
      <c r="K3881" s="160"/>
    </row>
    <row r="3882" spans="10:11" x14ac:dyDescent="0.2">
      <c r="J3882" s="161"/>
      <c r="K3882" s="160"/>
    </row>
    <row r="3883" spans="10:11" x14ac:dyDescent="0.2">
      <c r="J3883" s="161"/>
      <c r="K3883" s="160"/>
    </row>
    <row r="3884" spans="10:11" x14ac:dyDescent="0.2">
      <c r="J3884" s="161"/>
      <c r="K3884" s="160"/>
    </row>
    <row r="3885" spans="10:11" x14ac:dyDescent="0.2">
      <c r="J3885" s="161"/>
      <c r="K3885" s="160"/>
    </row>
    <row r="3886" spans="10:11" x14ac:dyDescent="0.2">
      <c r="J3886" s="161"/>
      <c r="K3886" s="160"/>
    </row>
    <row r="3887" spans="10:11" x14ac:dyDescent="0.2">
      <c r="J3887" s="161"/>
      <c r="K3887" s="160"/>
    </row>
    <row r="3888" spans="10:11" x14ac:dyDescent="0.2">
      <c r="J3888" s="161"/>
      <c r="K3888" s="160"/>
    </row>
    <row r="3889" spans="10:11" x14ac:dyDescent="0.2">
      <c r="J3889" s="161"/>
      <c r="K3889" s="160"/>
    </row>
    <row r="3890" spans="10:11" x14ac:dyDescent="0.2">
      <c r="J3890" s="161"/>
      <c r="K3890" s="160"/>
    </row>
    <row r="3891" spans="10:11" x14ac:dyDescent="0.2">
      <c r="J3891" s="161"/>
      <c r="K3891" s="160"/>
    </row>
    <row r="3892" spans="10:11" x14ac:dyDescent="0.2">
      <c r="J3892" s="161"/>
      <c r="K3892" s="160"/>
    </row>
    <row r="3893" spans="10:11" x14ac:dyDescent="0.2">
      <c r="J3893" s="161"/>
      <c r="K3893" s="160"/>
    </row>
    <row r="3894" spans="10:11" x14ac:dyDescent="0.2">
      <c r="J3894" s="161"/>
      <c r="K3894" s="160"/>
    </row>
    <row r="3895" spans="10:11" x14ac:dyDescent="0.2">
      <c r="J3895" s="161"/>
      <c r="K3895" s="160"/>
    </row>
    <row r="3896" spans="10:11" x14ac:dyDescent="0.2">
      <c r="J3896" s="161"/>
      <c r="K3896" s="160"/>
    </row>
    <row r="3897" spans="10:11" x14ac:dyDescent="0.2">
      <c r="J3897" s="161"/>
      <c r="K3897" s="160"/>
    </row>
    <row r="3898" spans="10:11" x14ac:dyDescent="0.2">
      <c r="J3898" s="161"/>
      <c r="K3898" s="160"/>
    </row>
    <row r="3899" spans="10:11" x14ac:dyDescent="0.2">
      <c r="J3899" s="161"/>
      <c r="K3899" s="160"/>
    </row>
    <row r="3900" spans="10:11" x14ac:dyDescent="0.2">
      <c r="J3900" s="161"/>
      <c r="K3900" s="160"/>
    </row>
    <row r="3901" spans="10:11" x14ac:dyDescent="0.2">
      <c r="J3901" s="161"/>
      <c r="K3901" s="160"/>
    </row>
    <row r="3902" spans="10:11" x14ac:dyDescent="0.2">
      <c r="J3902" s="161"/>
      <c r="K3902" s="160"/>
    </row>
    <row r="3903" spans="10:11" x14ac:dyDescent="0.2">
      <c r="J3903" s="161"/>
      <c r="K3903" s="160"/>
    </row>
    <row r="3904" spans="10:11" x14ac:dyDescent="0.2">
      <c r="J3904" s="161"/>
      <c r="K3904" s="160"/>
    </row>
    <row r="3905" spans="10:11" x14ac:dyDescent="0.2">
      <c r="J3905" s="161"/>
      <c r="K3905" s="160"/>
    </row>
    <row r="3906" spans="10:11" x14ac:dyDescent="0.2">
      <c r="J3906" s="161"/>
      <c r="K3906" s="160"/>
    </row>
    <row r="3907" spans="10:11" x14ac:dyDescent="0.2">
      <c r="J3907" s="161"/>
      <c r="K3907" s="160"/>
    </row>
    <row r="3908" spans="10:11" x14ac:dyDescent="0.2">
      <c r="J3908" s="161"/>
      <c r="K3908" s="160"/>
    </row>
    <row r="3909" spans="10:11" x14ac:dyDescent="0.2">
      <c r="J3909" s="161"/>
      <c r="K3909" s="160"/>
    </row>
    <row r="3910" spans="10:11" x14ac:dyDescent="0.2">
      <c r="J3910" s="161"/>
      <c r="K3910" s="160"/>
    </row>
    <row r="3911" spans="10:11" x14ac:dyDescent="0.2">
      <c r="J3911" s="161"/>
      <c r="K3911" s="160"/>
    </row>
    <row r="3912" spans="10:11" x14ac:dyDescent="0.2">
      <c r="J3912" s="161"/>
      <c r="K3912" s="160"/>
    </row>
    <row r="3913" spans="10:11" x14ac:dyDescent="0.2">
      <c r="J3913" s="161"/>
      <c r="K3913" s="160"/>
    </row>
    <row r="3914" spans="10:11" x14ac:dyDescent="0.2">
      <c r="J3914" s="161"/>
      <c r="K3914" s="160"/>
    </row>
    <row r="3915" spans="10:11" x14ac:dyDescent="0.2">
      <c r="J3915" s="161"/>
      <c r="K3915" s="160"/>
    </row>
    <row r="3916" spans="10:11" x14ac:dyDescent="0.2">
      <c r="J3916" s="161"/>
      <c r="K3916" s="160"/>
    </row>
    <row r="3917" spans="10:11" x14ac:dyDescent="0.2">
      <c r="J3917" s="161"/>
      <c r="K3917" s="160"/>
    </row>
    <row r="3918" spans="10:11" x14ac:dyDescent="0.2">
      <c r="J3918" s="161"/>
      <c r="K3918" s="160"/>
    </row>
    <row r="3919" spans="10:11" x14ac:dyDescent="0.2">
      <c r="J3919" s="161"/>
      <c r="K3919" s="160"/>
    </row>
    <row r="3920" spans="10:11" x14ac:dyDescent="0.2">
      <c r="J3920" s="161"/>
      <c r="K3920" s="160"/>
    </row>
    <row r="3921" spans="10:11" x14ac:dyDescent="0.2">
      <c r="J3921" s="161"/>
      <c r="K3921" s="160"/>
    </row>
    <row r="3922" spans="10:11" x14ac:dyDescent="0.2">
      <c r="J3922" s="161"/>
      <c r="K3922" s="160"/>
    </row>
    <row r="3923" spans="10:11" x14ac:dyDescent="0.2">
      <c r="J3923" s="161"/>
      <c r="K3923" s="160"/>
    </row>
    <row r="3924" spans="10:11" x14ac:dyDescent="0.2">
      <c r="J3924" s="161"/>
      <c r="K3924" s="160"/>
    </row>
    <row r="3925" spans="10:11" x14ac:dyDescent="0.2">
      <c r="J3925" s="161"/>
      <c r="K3925" s="160"/>
    </row>
    <row r="3926" spans="10:11" x14ac:dyDescent="0.2">
      <c r="J3926" s="161"/>
      <c r="K3926" s="160"/>
    </row>
    <row r="3927" spans="10:11" x14ac:dyDescent="0.2">
      <c r="J3927" s="161"/>
      <c r="K3927" s="160"/>
    </row>
    <row r="3928" spans="10:11" x14ac:dyDescent="0.2">
      <c r="J3928" s="161"/>
      <c r="K3928" s="160"/>
    </row>
  </sheetData>
  <mergeCells count="3">
    <mergeCell ref="D1:F1"/>
    <mergeCell ref="K1:M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2019-07-17T15:53:01Z</dcterms:created>
  <dcterms:modified xsi:type="dcterms:W3CDTF">2019-12-15T18:11:31Z</dcterms:modified>
</cp:coreProperties>
</file>