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orahalotaibi/Desktop/Appendices/"/>
    </mc:Choice>
  </mc:AlternateContent>
  <xr:revisionPtr revIDLastSave="0" documentId="13_ncr:1_{6C838C4D-9B4D-6B46-ADE9-FF4A3AF8DAA4}" xr6:coauthVersionLast="43" xr6:coauthVersionMax="43" xr10:uidLastSave="{00000000-0000-0000-0000-000000000000}"/>
  <bookViews>
    <workbookView xWindow="0" yWindow="460" windowWidth="25600" windowHeight="14320" activeTab="2" xr2:uid="{00000000-000D-0000-FFFF-FFFF00000000}"/>
  </bookViews>
  <sheets>
    <sheet name="Table 1" sheetId="1" r:id="rId1"/>
    <sheet name="Table 2" sheetId="2" r:id="rId2"/>
    <sheet name="Table 3" sheetId="3" r:id="rId3"/>
    <sheet name="Table 4" sheetId="5" r:id="rId4"/>
  </sheets>
  <definedNames>
    <definedName name="_xlnm._FilterDatabase" localSheetId="1" hidden="1">'Table 2'!$A$1:$L$52</definedName>
    <definedName name="_xlnm._FilterDatabase" localSheetId="3" hidden="1">'Table 4'!$A$1:$V$519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6" i="3" l="1"/>
  <c r="L526" i="3"/>
  <c r="J527" i="3"/>
  <c r="L527" i="3"/>
  <c r="J528" i="3"/>
  <c r="L528" i="3"/>
  <c r="J529" i="3"/>
  <c r="L529" i="3"/>
  <c r="A285" i="3" l="1"/>
  <c r="A284" i="3"/>
  <c r="A283" i="3"/>
  <c r="A282" i="3"/>
  <c r="A280" i="3"/>
  <c r="A279" i="3"/>
  <c r="A278" i="3"/>
  <c r="A277" i="3"/>
  <c r="A275" i="3"/>
  <c r="A274" i="3"/>
  <c r="A273" i="3"/>
  <c r="A272" i="3"/>
  <c r="A270" i="3"/>
  <c r="A269" i="3"/>
  <c r="A268" i="3"/>
  <c r="A267" i="3"/>
  <c r="A265" i="3"/>
  <c r="A264" i="3"/>
  <c r="A263" i="3"/>
  <c r="A262" i="3"/>
  <c r="A260" i="3"/>
  <c r="A259" i="3"/>
  <c r="A258" i="3"/>
  <c r="A257" i="3"/>
  <c r="A255" i="3"/>
  <c r="A254" i="3"/>
  <c r="A253" i="3"/>
  <c r="A252" i="3"/>
  <c r="A250" i="3"/>
  <c r="A249" i="3"/>
  <c r="A248" i="3"/>
  <c r="A247" i="3"/>
  <c r="A245" i="3"/>
  <c r="A244" i="3"/>
  <c r="A243" i="3"/>
  <c r="A242" i="3"/>
  <c r="A240" i="3"/>
  <c r="A239" i="3"/>
  <c r="A238" i="3"/>
  <c r="A237" i="3"/>
  <c r="A235" i="3"/>
  <c r="A234" i="3"/>
  <c r="A233" i="3"/>
  <c r="A232" i="3"/>
  <c r="A230" i="3"/>
  <c r="A229" i="3"/>
  <c r="A228" i="3"/>
  <c r="A227" i="3"/>
  <c r="A225" i="3"/>
  <c r="A224" i="3"/>
  <c r="A223" i="3"/>
  <c r="A222" i="3"/>
  <c r="A220" i="3"/>
  <c r="A219" i="3"/>
  <c r="A218" i="3"/>
  <c r="A217" i="3"/>
  <c r="A215" i="3"/>
  <c r="A214" i="3"/>
  <c r="A213" i="3"/>
  <c r="A212" i="3"/>
  <c r="A210" i="3"/>
  <c r="A209" i="3"/>
  <c r="A208" i="3"/>
  <c r="A207" i="3"/>
  <c r="B206" i="3"/>
  <c r="G206" i="3"/>
  <c r="F206" i="3" s="1"/>
  <c r="H206" i="3"/>
  <c r="G207" i="3"/>
  <c r="H207" i="3"/>
  <c r="G208" i="3"/>
  <c r="F208" i="3" s="1"/>
  <c r="H208" i="3"/>
  <c r="G209" i="3"/>
  <c r="H209" i="3"/>
  <c r="B210" i="3"/>
  <c r="G210" i="3"/>
  <c r="F210" i="3" s="1"/>
  <c r="H210" i="3"/>
  <c r="B211" i="3"/>
  <c r="G211" i="3"/>
  <c r="F211" i="3" s="1"/>
  <c r="H211" i="3"/>
  <c r="G212" i="3"/>
  <c r="H212" i="3"/>
  <c r="G213" i="3"/>
  <c r="F213" i="3" s="1"/>
  <c r="H213" i="3"/>
  <c r="B214" i="3"/>
  <c r="G214" i="3"/>
  <c r="F214" i="3" s="1"/>
  <c r="H214" i="3"/>
  <c r="B215" i="3"/>
  <c r="G215" i="3"/>
  <c r="F215" i="3" s="1"/>
  <c r="H215" i="3"/>
  <c r="B216" i="3"/>
  <c r="G216" i="3"/>
  <c r="H216" i="3"/>
  <c r="G217" i="3"/>
  <c r="F217" i="3" s="1"/>
  <c r="H217" i="3"/>
  <c r="G218" i="3"/>
  <c r="H218" i="3"/>
  <c r="G219" i="3"/>
  <c r="F219" i="3" s="1"/>
  <c r="H219" i="3"/>
  <c r="B220" i="3"/>
  <c r="G220" i="3"/>
  <c r="H220" i="3"/>
  <c r="B221" i="3"/>
  <c r="G221" i="3"/>
  <c r="F221" i="3" s="1"/>
  <c r="H221" i="3"/>
  <c r="G222" i="3"/>
  <c r="F222" i="3" s="1"/>
  <c r="H222" i="3"/>
  <c r="G223" i="3"/>
  <c r="F223" i="3" s="1"/>
  <c r="H223" i="3"/>
  <c r="G224" i="3"/>
  <c r="F224" i="3" s="1"/>
  <c r="H224" i="3"/>
  <c r="B225" i="3"/>
  <c r="G225" i="3"/>
  <c r="F225" i="3" s="1"/>
  <c r="H225" i="3"/>
  <c r="B226" i="3"/>
  <c r="G226" i="3"/>
  <c r="F226" i="3" s="1"/>
  <c r="H226" i="3"/>
  <c r="G227" i="3"/>
  <c r="H227" i="3"/>
  <c r="G228" i="3"/>
  <c r="F228" i="3" s="1"/>
  <c r="H228" i="3"/>
  <c r="G229" i="3"/>
  <c r="H229" i="3"/>
  <c r="B230" i="3"/>
  <c r="G230" i="3"/>
  <c r="F230" i="3" s="1"/>
  <c r="H230" i="3"/>
  <c r="B231" i="3"/>
  <c r="G231" i="3"/>
  <c r="F231" i="3" s="1"/>
  <c r="H231" i="3"/>
  <c r="G232" i="3"/>
  <c r="H232" i="3"/>
  <c r="G233" i="3"/>
  <c r="F233" i="3" s="1"/>
  <c r="H233" i="3"/>
  <c r="B234" i="3"/>
  <c r="G234" i="3"/>
  <c r="F234" i="3" s="1"/>
  <c r="H234" i="3"/>
  <c r="B235" i="3"/>
  <c r="G235" i="3"/>
  <c r="F235" i="3" s="1"/>
  <c r="H235" i="3"/>
  <c r="A314" i="3"/>
  <c r="B208" i="3" l="1"/>
  <c r="B213" i="3"/>
  <c r="B218" i="3"/>
  <c r="B223" i="3"/>
  <c r="B228" i="3"/>
  <c r="B233" i="3"/>
  <c r="B209" i="3"/>
  <c r="B219" i="3"/>
  <c r="B224" i="3"/>
  <c r="B229" i="3"/>
  <c r="B207" i="3"/>
  <c r="B217" i="3"/>
  <c r="B222" i="3"/>
  <c r="B227" i="3"/>
  <c r="I230" i="3"/>
  <c r="I220" i="3"/>
  <c r="I213" i="3"/>
  <c r="I211" i="3"/>
  <c r="I210" i="3"/>
  <c r="I226" i="3"/>
  <c r="I234" i="3"/>
  <c r="I214" i="3"/>
  <c r="I233" i="3"/>
  <c r="I231" i="3"/>
  <c r="I228" i="3"/>
  <c r="I223" i="3"/>
  <c r="I222" i="3"/>
  <c r="I217" i="3"/>
  <c r="I206" i="3"/>
  <c r="I225" i="3"/>
  <c r="I221" i="3"/>
  <c r="I219" i="3"/>
  <c r="I212" i="3"/>
  <c r="I208" i="3"/>
  <c r="I232" i="3"/>
  <c r="I224" i="3"/>
  <c r="I215" i="3"/>
  <c r="F232" i="3"/>
  <c r="I229" i="3"/>
  <c r="I216" i="3"/>
  <c r="F212" i="3"/>
  <c r="I209" i="3"/>
  <c r="I218" i="3"/>
  <c r="I207" i="3"/>
  <c r="I235" i="3"/>
  <c r="I227" i="3"/>
  <c r="B212" i="3"/>
  <c r="B232" i="3"/>
  <c r="F229" i="3"/>
  <c r="F220" i="3"/>
  <c r="F218" i="3"/>
  <c r="F216" i="3"/>
  <c r="F209" i="3"/>
  <c r="F207" i="3"/>
  <c r="F227" i="3"/>
  <c r="H279" i="5"/>
  <c r="A279" i="5"/>
  <c r="F279" i="5"/>
  <c r="H278" i="5"/>
  <c r="A278" i="5"/>
  <c r="F278" i="5"/>
  <c r="H277" i="5"/>
  <c r="A277" i="5"/>
  <c r="F277" i="5"/>
  <c r="H276" i="5"/>
  <c r="A276" i="5"/>
  <c r="F276" i="5"/>
  <c r="H275" i="5"/>
  <c r="F275" i="5"/>
  <c r="H274" i="5"/>
  <c r="A274" i="5"/>
  <c r="F274" i="5"/>
  <c r="H273" i="5"/>
  <c r="A273" i="5"/>
  <c r="F273" i="5"/>
  <c r="H272" i="5"/>
  <c r="A272" i="5"/>
  <c r="F272" i="5"/>
  <c r="K272" i="5" s="1"/>
  <c r="H271" i="5"/>
  <c r="F271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11" i="5"/>
  <c r="F295" i="5"/>
  <c r="F296" i="5"/>
  <c r="A296" i="5"/>
  <c r="F297" i="5"/>
  <c r="A297" i="5"/>
  <c r="F298" i="5"/>
  <c r="A298" i="5"/>
  <c r="F299" i="5"/>
  <c r="A299" i="5"/>
  <c r="F300" i="5"/>
  <c r="F301" i="5"/>
  <c r="A301" i="5"/>
  <c r="F302" i="5"/>
  <c r="A302" i="5"/>
  <c r="F303" i="5"/>
  <c r="A303" i="5"/>
  <c r="F304" i="5"/>
  <c r="A304" i="5"/>
  <c r="F285" i="5"/>
  <c r="F286" i="5"/>
  <c r="A286" i="5"/>
  <c r="F287" i="5"/>
  <c r="A287" i="5"/>
  <c r="F288" i="5"/>
  <c r="A288" i="5"/>
  <c r="F289" i="5"/>
  <c r="A289" i="5"/>
  <c r="F290" i="5"/>
  <c r="F291" i="5"/>
  <c r="A291" i="5"/>
  <c r="F292" i="5"/>
  <c r="A292" i="5"/>
  <c r="F293" i="5"/>
  <c r="A293" i="5"/>
  <c r="F294" i="5"/>
  <c r="A294" i="5"/>
  <c r="F56" i="5"/>
  <c r="F57" i="5"/>
  <c r="F58" i="5"/>
  <c r="F59" i="5"/>
  <c r="F60" i="5"/>
  <c r="F61" i="5"/>
  <c r="F62" i="5"/>
  <c r="F63" i="5"/>
  <c r="F64" i="5"/>
  <c r="F65" i="5"/>
  <c r="F51" i="5"/>
  <c r="F52" i="5"/>
  <c r="F53" i="5"/>
  <c r="F54" i="5"/>
  <c r="F55" i="5"/>
  <c r="F46" i="5"/>
  <c r="F47" i="5"/>
  <c r="F48" i="5"/>
  <c r="F49" i="5"/>
  <c r="F50" i="5"/>
  <c r="F12" i="5"/>
  <c r="F13" i="5"/>
  <c r="F14" i="5"/>
  <c r="F15" i="5"/>
  <c r="F2" i="5"/>
  <c r="A322" i="2"/>
  <c r="A323" i="2"/>
  <c r="A324" i="2"/>
  <c r="A325" i="2"/>
  <c r="A327" i="2"/>
  <c r="A328" i="2"/>
  <c r="A329" i="2"/>
  <c r="A330" i="2"/>
  <c r="A332" i="2"/>
  <c r="A333" i="2"/>
  <c r="A334" i="2"/>
  <c r="A335" i="2"/>
  <c r="A337" i="2"/>
  <c r="A338" i="2"/>
  <c r="A339" i="2"/>
  <c r="A340" i="2"/>
  <c r="A342" i="2"/>
  <c r="A343" i="2"/>
  <c r="A344" i="2"/>
  <c r="A345" i="2"/>
  <c r="A347" i="2"/>
  <c r="A348" i="2"/>
  <c r="A349" i="2"/>
  <c r="A350" i="2"/>
  <c r="A352" i="2"/>
  <c r="A353" i="2"/>
  <c r="A354" i="2"/>
  <c r="A355" i="2"/>
  <c r="A357" i="2"/>
  <c r="A358" i="2"/>
  <c r="A359" i="2"/>
  <c r="A360" i="2"/>
  <c r="A362" i="2"/>
  <c r="A363" i="2"/>
  <c r="A364" i="2"/>
  <c r="A365" i="2"/>
  <c r="A367" i="2"/>
  <c r="A368" i="2"/>
  <c r="A369" i="2"/>
  <c r="A370" i="2"/>
  <c r="A372" i="2"/>
  <c r="A373" i="2"/>
  <c r="A374" i="2"/>
  <c r="A375" i="2"/>
  <c r="A377" i="2"/>
  <c r="A378" i="2"/>
  <c r="A379" i="2"/>
  <c r="A380" i="2"/>
  <c r="A382" i="2"/>
  <c r="A383" i="2"/>
  <c r="A384" i="2"/>
  <c r="A385" i="2"/>
  <c r="A387" i="2"/>
  <c r="A388" i="2"/>
  <c r="A389" i="2"/>
  <c r="A390" i="2"/>
  <c r="A392" i="2"/>
  <c r="A393" i="2"/>
  <c r="A394" i="2"/>
  <c r="A395" i="2"/>
  <c r="A397" i="2"/>
  <c r="A398" i="2"/>
  <c r="A399" i="2"/>
  <c r="A400" i="2"/>
  <c r="A402" i="2"/>
  <c r="A403" i="2"/>
  <c r="A404" i="2"/>
  <c r="A405" i="2"/>
  <c r="A407" i="2"/>
  <c r="A408" i="2"/>
  <c r="A409" i="2"/>
  <c r="A410" i="2"/>
  <c r="A412" i="2"/>
  <c r="A413" i="2"/>
  <c r="A414" i="2"/>
  <c r="A415" i="2"/>
  <c r="A417" i="2"/>
  <c r="A418" i="2"/>
  <c r="A419" i="2"/>
  <c r="A420" i="2"/>
  <c r="A422" i="2"/>
  <c r="A423" i="2"/>
  <c r="A424" i="2"/>
  <c r="A425" i="2"/>
  <c r="A427" i="2"/>
  <c r="A428" i="2"/>
  <c r="A429" i="2"/>
  <c r="A430" i="2"/>
  <c r="A432" i="2"/>
  <c r="A433" i="2"/>
  <c r="A434" i="2"/>
  <c r="A435" i="2"/>
  <c r="A437" i="2"/>
  <c r="A438" i="2"/>
  <c r="A439" i="2"/>
  <c r="A440" i="2"/>
  <c r="A442" i="2"/>
  <c r="A443" i="2"/>
  <c r="A444" i="2"/>
  <c r="A445" i="2"/>
  <c r="A447" i="2"/>
  <c r="A448" i="2"/>
  <c r="A449" i="2"/>
  <c r="A450" i="2"/>
  <c r="A452" i="2"/>
  <c r="A453" i="2"/>
  <c r="A454" i="2"/>
  <c r="A455" i="2"/>
  <c r="A457" i="2"/>
  <c r="A458" i="2"/>
  <c r="A459" i="2"/>
  <c r="A460" i="2"/>
  <c r="A462" i="2"/>
  <c r="A463" i="2"/>
  <c r="A464" i="2"/>
  <c r="A465" i="2"/>
  <c r="A467" i="2"/>
  <c r="A468" i="2"/>
  <c r="A469" i="2"/>
  <c r="A470" i="2"/>
  <c r="A472" i="2"/>
  <c r="A473" i="2"/>
  <c r="A474" i="2"/>
  <c r="A475" i="2"/>
  <c r="A477" i="2"/>
  <c r="A478" i="2"/>
  <c r="A479" i="2"/>
  <c r="A480" i="2"/>
  <c r="A482" i="2"/>
  <c r="A483" i="2"/>
  <c r="A484" i="2"/>
  <c r="A485" i="2"/>
  <c r="A487" i="2"/>
  <c r="A488" i="2"/>
  <c r="A489" i="2"/>
  <c r="A490" i="2"/>
  <c r="A492" i="2"/>
  <c r="A493" i="2"/>
  <c r="A494" i="2"/>
  <c r="A495" i="2"/>
  <c r="A497" i="2"/>
  <c r="A498" i="2"/>
  <c r="A499" i="2"/>
  <c r="A500" i="2"/>
  <c r="A502" i="2"/>
  <c r="A503" i="2"/>
  <c r="A504" i="2"/>
  <c r="A505" i="2"/>
  <c r="A507" i="2"/>
  <c r="A508" i="2"/>
  <c r="A509" i="2"/>
  <c r="A510" i="2"/>
  <c r="A512" i="2"/>
  <c r="A513" i="2"/>
  <c r="A514" i="2"/>
  <c r="A515" i="2"/>
  <c r="A517" i="2"/>
  <c r="A518" i="2"/>
  <c r="A519" i="2"/>
  <c r="A520" i="2"/>
  <c r="A522" i="2"/>
  <c r="A523" i="2"/>
  <c r="A524" i="2"/>
  <c r="A525" i="2"/>
  <c r="A320" i="2"/>
  <c r="A319" i="2"/>
  <c r="A318" i="2"/>
  <c r="A317" i="2"/>
  <c r="A319" i="5"/>
  <c r="A324" i="5"/>
  <c r="A326" i="5"/>
  <c r="A327" i="5"/>
  <c r="A328" i="5"/>
  <c r="A329" i="5"/>
  <c r="A331" i="5"/>
  <c r="A332" i="5"/>
  <c r="A333" i="5"/>
  <c r="A334" i="5"/>
  <c r="A336" i="5"/>
  <c r="A337" i="5"/>
  <c r="A338" i="5"/>
  <c r="A339" i="5"/>
  <c r="A341" i="5"/>
  <c r="A342" i="5"/>
  <c r="A343" i="5"/>
  <c r="A344" i="5"/>
  <c r="A346" i="5"/>
  <c r="A347" i="5"/>
  <c r="A348" i="5"/>
  <c r="A349" i="5"/>
  <c r="A351" i="5"/>
  <c r="A352" i="5"/>
  <c r="A353" i="5"/>
  <c r="A354" i="5"/>
  <c r="A356" i="5"/>
  <c r="A357" i="5"/>
  <c r="A358" i="5"/>
  <c r="A359" i="5"/>
  <c r="A361" i="5"/>
  <c r="A362" i="5"/>
  <c r="A363" i="5"/>
  <c r="A364" i="5"/>
  <c r="A366" i="5"/>
  <c r="A367" i="5"/>
  <c r="A368" i="5"/>
  <c r="A369" i="5"/>
  <c r="A371" i="5"/>
  <c r="A372" i="5"/>
  <c r="A373" i="5"/>
  <c r="A374" i="5"/>
  <c r="A376" i="5"/>
  <c r="A377" i="5"/>
  <c r="A378" i="5"/>
  <c r="A379" i="5"/>
  <c r="A381" i="5"/>
  <c r="A382" i="5"/>
  <c r="A383" i="5"/>
  <c r="A384" i="5"/>
  <c r="A386" i="5"/>
  <c r="A387" i="5"/>
  <c r="A388" i="5"/>
  <c r="A389" i="5"/>
  <c r="A391" i="5"/>
  <c r="A392" i="5"/>
  <c r="A393" i="5"/>
  <c r="A394" i="5"/>
  <c r="A396" i="5"/>
  <c r="A397" i="5"/>
  <c r="A398" i="5"/>
  <c r="A399" i="5"/>
  <c r="A401" i="5"/>
  <c r="A402" i="5"/>
  <c r="A403" i="5"/>
  <c r="A404" i="5"/>
  <c r="A406" i="5"/>
  <c r="A407" i="5"/>
  <c r="A408" i="5"/>
  <c r="A409" i="5"/>
  <c r="A411" i="5"/>
  <c r="A412" i="5"/>
  <c r="A413" i="5"/>
  <c r="A414" i="5"/>
  <c r="A416" i="5"/>
  <c r="A417" i="5"/>
  <c r="A418" i="5"/>
  <c r="A419" i="5"/>
  <c r="A421" i="5"/>
  <c r="A422" i="5"/>
  <c r="A423" i="5"/>
  <c r="A424" i="5"/>
  <c r="A426" i="5"/>
  <c r="A427" i="5"/>
  <c r="A428" i="5"/>
  <c r="A429" i="5"/>
  <c r="A431" i="5"/>
  <c r="A432" i="5"/>
  <c r="A433" i="5"/>
  <c r="A434" i="5"/>
  <c r="A436" i="5"/>
  <c r="A437" i="5"/>
  <c r="A438" i="5"/>
  <c r="A439" i="5"/>
  <c r="A441" i="5"/>
  <c r="A442" i="5"/>
  <c r="A443" i="5"/>
  <c r="A444" i="5"/>
  <c r="A446" i="5"/>
  <c r="A447" i="5"/>
  <c r="A448" i="5"/>
  <c r="A449" i="5"/>
  <c r="A451" i="5"/>
  <c r="A452" i="5"/>
  <c r="A453" i="5"/>
  <c r="A454" i="5"/>
  <c r="A456" i="5"/>
  <c r="A457" i="5"/>
  <c r="A458" i="5"/>
  <c r="A459" i="5"/>
  <c r="A461" i="5"/>
  <c r="A462" i="5"/>
  <c r="A463" i="5"/>
  <c r="A464" i="5"/>
  <c r="A466" i="5"/>
  <c r="A467" i="5"/>
  <c r="A468" i="5"/>
  <c r="A469" i="5"/>
  <c r="A471" i="5"/>
  <c r="A472" i="5"/>
  <c r="A473" i="5"/>
  <c r="A474" i="5"/>
  <c r="A476" i="5"/>
  <c r="A477" i="5"/>
  <c r="A478" i="5"/>
  <c r="A479" i="5"/>
  <c r="A481" i="5"/>
  <c r="A482" i="5"/>
  <c r="A483" i="5"/>
  <c r="A484" i="5"/>
  <c r="A486" i="5"/>
  <c r="A487" i="5"/>
  <c r="A488" i="5"/>
  <c r="A489" i="5"/>
  <c r="A491" i="5"/>
  <c r="A492" i="5"/>
  <c r="A493" i="5"/>
  <c r="A494" i="5"/>
  <c r="A496" i="5"/>
  <c r="A497" i="5"/>
  <c r="A498" i="5"/>
  <c r="A499" i="5"/>
  <c r="A501" i="5"/>
  <c r="A502" i="5"/>
  <c r="A503" i="5"/>
  <c r="A504" i="5"/>
  <c r="A506" i="5"/>
  <c r="A507" i="5"/>
  <c r="A508" i="5"/>
  <c r="A509" i="5"/>
  <c r="A511" i="5"/>
  <c r="A512" i="5"/>
  <c r="A513" i="5"/>
  <c r="A514" i="5"/>
  <c r="A516" i="5"/>
  <c r="A517" i="5"/>
  <c r="A518" i="5"/>
  <c r="A519" i="5"/>
  <c r="A323" i="5"/>
  <c r="A322" i="5"/>
  <c r="A321" i="5"/>
  <c r="A318" i="5"/>
  <c r="A317" i="5"/>
  <c r="A316" i="5"/>
  <c r="F260" i="5"/>
  <c r="M260" i="2"/>
  <c r="F259" i="5"/>
  <c r="M259" i="2"/>
  <c r="F258" i="5"/>
  <c r="M258" i="2"/>
  <c r="F257" i="5"/>
  <c r="M257" i="2"/>
  <c r="F256" i="5"/>
  <c r="M256" i="2"/>
  <c r="F255" i="5"/>
  <c r="M255" i="2"/>
  <c r="F254" i="5"/>
  <c r="M254" i="2"/>
  <c r="F253" i="5"/>
  <c r="M253" i="2"/>
  <c r="F252" i="5"/>
  <c r="M252" i="2"/>
  <c r="F251" i="5"/>
  <c r="M251" i="2"/>
  <c r="F250" i="5"/>
  <c r="M250" i="2"/>
  <c r="F249" i="5"/>
  <c r="M249" i="2"/>
  <c r="F248" i="5"/>
  <c r="M248" i="2"/>
  <c r="F247" i="5"/>
  <c r="M247" i="2"/>
  <c r="F246" i="5"/>
  <c r="M246" i="2"/>
  <c r="F265" i="5"/>
  <c r="M265" i="2"/>
  <c r="F264" i="5"/>
  <c r="M264" i="2"/>
  <c r="F263" i="5"/>
  <c r="M263" i="2"/>
  <c r="F262" i="5"/>
  <c r="M262" i="2"/>
  <c r="F261" i="5"/>
  <c r="M261" i="2"/>
  <c r="F270" i="5"/>
  <c r="M270" i="2"/>
  <c r="F269" i="5"/>
  <c r="M269" i="2"/>
  <c r="F268" i="5"/>
  <c r="M268" i="2"/>
  <c r="F267" i="5"/>
  <c r="M267" i="2"/>
  <c r="F266" i="5"/>
  <c r="M266" i="2"/>
  <c r="M274" i="2"/>
  <c r="M273" i="2"/>
  <c r="M272" i="2"/>
  <c r="M271" i="2"/>
  <c r="M275" i="2"/>
  <c r="F235" i="5"/>
  <c r="M235" i="2"/>
  <c r="F234" i="5"/>
  <c r="M234" i="2"/>
  <c r="F233" i="5"/>
  <c r="M233" i="2"/>
  <c r="F232" i="5"/>
  <c r="M232" i="2"/>
  <c r="F231" i="5"/>
  <c r="M231" i="2"/>
  <c r="F230" i="5"/>
  <c r="M230" i="2"/>
  <c r="F229" i="5"/>
  <c r="M229" i="2"/>
  <c r="F228" i="5"/>
  <c r="M228" i="2"/>
  <c r="F227" i="5"/>
  <c r="M227" i="2"/>
  <c r="F226" i="5"/>
  <c r="M226" i="2"/>
  <c r="J233" i="2"/>
  <c r="I233" i="2" s="1"/>
  <c r="M285" i="2"/>
  <c r="F284" i="5"/>
  <c r="M284" i="2"/>
  <c r="F283" i="5"/>
  <c r="M283" i="2"/>
  <c r="F282" i="5"/>
  <c r="M282" i="5" s="1"/>
  <c r="M282" i="2"/>
  <c r="F281" i="5"/>
  <c r="M281" i="2"/>
  <c r="F280" i="5"/>
  <c r="M280" i="5" s="1"/>
  <c r="M280" i="2"/>
  <c r="M279" i="2"/>
  <c r="M278" i="2"/>
  <c r="M277" i="2"/>
  <c r="M276" i="2"/>
  <c r="F3" i="5"/>
  <c r="F4" i="5"/>
  <c r="F5" i="5"/>
  <c r="F6" i="5"/>
  <c r="F7" i="5"/>
  <c r="F8" i="5"/>
  <c r="F9" i="5"/>
  <c r="F10" i="5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286" i="2"/>
  <c r="M245" i="2"/>
  <c r="F245" i="5"/>
  <c r="M244" i="2"/>
  <c r="F244" i="5"/>
  <c r="M243" i="2"/>
  <c r="F243" i="5"/>
  <c r="M242" i="2"/>
  <c r="F242" i="5"/>
  <c r="M241" i="2"/>
  <c r="F241" i="5"/>
  <c r="M240" i="2"/>
  <c r="F240" i="5"/>
  <c r="M239" i="2"/>
  <c r="F239" i="5"/>
  <c r="M238" i="2"/>
  <c r="F238" i="5"/>
  <c r="M237" i="2"/>
  <c r="F237" i="5"/>
  <c r="M236" i="2"/>
  <c r="F236" i="5"/>
  <c r="A222" i="2"/>
  <c r="M66" i="2"/>
  <c r="L66" i="3" s="1"/>
  <c r="F66" i="5"/>
  <c r="M67" i="2"/>
  <c r="L67" i="3" s="1"/>
  <c r="F67" i="5"/>
  <c r="M68" i="2"/>
  <c r="L68" i="3" s="1"/>
  <c r="F68" i="5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168" i="2"/>
  <c r="L168" i="3" s="1"/>
  <c r="F168" i="5"/>
  <c r="M168" i="5" s="1"/>
  <c r="M3" i="2"/>
  <c r="J3" i="3" s="1"/>
  <c r="M2" i="2"/>
  <c r="J2" i="3" s="1"/>
  <c r="M16" i="2"/>
  <c r="J16" i="3" s="1"/>
  <c r="Q16" i="3" s="1"/>
  <c r="G286" i="3"/>
  <c r="F286" i="3" s="1"/>
  <c r="A315" i="2"/>
  <c r="A314" i="2"/>
  <c r="A313" i="2"/>
  <c r="A312" i="2"/>
  <c r="A310" i="2"/>
  <c r="A309" i="2"/>
  <c r="A308" i="2"/>
  <c r="A307" i="2"/>
  <c r="A305" i="2"/>
  <c r="A304" i="2"/>
  <c r="A303" i="2"/>
  <c r="A302" i="2"/>
  <c r="A300" i="2"/>
  <c r="A299" i="2"/>
  <c r="A298" i="2"/>
  <c r="A297" i="2"/>
  <c r="A295" i="2"/>
  <c r="A294" i="2"/>
  <c r="A293" i="2"/>
  <c r="A292" i="2"/>
  <c r="A290" i="2"/>
  <c r="A289" i="2"/>
  <c r="A288" i="2"/>
  <c r="A287" i="2"/>
  <c r="A205" i="2"/>
  <c r="A204" i="2"/>
  <c r="A203" i="2"/>
  <c r="A202" i="2"/>
  <c r="A200" i="2"/>
  <c r="A199" i="2"/>
  <c r="A198" i="2"/>
  <c r="A197" i="2"/>
  <c r="A195" i="2"/>
  <c r="A194" i="2"/>
  <c r="A193" i="2"/>
  <c r="A192" i="2"/>
  <c r="A190" i="2"/>
  <c r="A189" i="2"/>
  <c r="A188" i="2"/>
  <c r="A187" i="2"/>
  <c r="A185" i="2"/>
  <c r="A184" i="2"/>
  <c r="A183" i="2"/>
  <c r="A182" i="2"/>
  <c r="A180" i="2"/>
  <c r="A179" i="2"/>
  <c r="A178" i="2"/>
  <c r="A177" i="2"/>
  <c r="A313" i="3"/>
  <c r="A312" i="3"/>
  <c r="A310" i="3"/>
  <c r="A309" i="3"/>
  <c r="A308" i="3"/>
  <c r="A307" i="3"/>
  <c r="A305" i="3"/>
  <c r="A304" i="3"/>
  <c r="A303" i="3"/>
  <c r="A302" i="3"/>
  <c r="A300" i="3"/>
  <c r="A299" i="3"/>
  <c r="A298" i="3"/>
  <c r="A297" i="3"/>
  <c r="A295" i="3"/>
  <c r="A294" i="3"/>
  <c r="A293" i="3"/>
  <c r="A292" i="3"/>
  <c r="A290" i="3"/>
  <c r="A289" i="3"/>
  <c r="A288" i="3"/>
  <c r="A287" i="3"/>
  <c r="A205" i="3"/>
  <c r="A204" i="3"/>
  <c r="A203" i="3"/>
  <c r="A202" i="3"/>
  <c r="A200" i="3"/>
  <c r="A199" i="3"/>
  <c r="A198" i="3"/>
  <c r="A197" i="3"/>
  <c r="A195" i="3"/>
  <c r="A194" i="3"/>
  <c r="A193" i="3"/>
  <c r="A192" i="3"/>
  <c r="A190" i="3"/>
  <c r="A189" i="3"/>
  <c r="A188" i="3"/>
  <c r="A187" i="3"/>
  <c r="A185" i="3"/>
  <c r="A184" i="3"/>
  <c r="A183" i="3"/>
  <c r="A182" i="3"/>
  <c r="A180" i="3"/>
  <c r="A179" i="3"/>
  <c r="A178" i="3"/>
  <c r="A177" i="3"/>
  <c r="A314" i="5"/>
  <c r="A313" i="5"/>
  <c r="A312" i="5"/>
  <c r="A311" i="5"/>
  <c r="A309" i="5"/>
  <c r="A308" i="5"/>
  <c r="A307" i="5"/>
  <c r="A306" i="5"/>
  <c r="F202" i="5"/>
  <c r="F201" i="5"/>
  <c r="F203" i="5"/>
  <c r="F204" i="5"/>
  <c r="F205" i="5"/>
  <c r="B196" i="5"/>
  <c r="A195" i="5"/>
  <c r="A194" i="5"/>
  <c r="A193" i="5"/>
  <c r="A192" i="5"/>
  <c r="A190" i="5"/>
  <c r="A189" i="5"/>
  <c r="A188" i="5"/>
  <c r="A187" i="5"/>
  <c r="A185" i="5"/>
  <c r="A184" i="5"/>
  <c r="A183" i="5"/>
  <c r="A182" i="5"/>
  <c r="A180" i="5"/>
  <c r="A179" i="5"/>
  <c r="A178" i="5"/>
  <c r="A177" i="5"/>
  <c r="H51" i="5"/>
  <c r="O51" i="5" s="1"/>
  <c r="V51" i="5" s="1"/>
  <c r="H52" i="5"/>
  <c r="O52" i="5" s="1"/>
  <c r="V52" i="5" s="1"/>
  <c r="H53" i="5"/>
  <c r="O53" i="5" s="1"/>
  <c r="V53" i="5" s="1"/>
  <c r="H54" i="5"/>
  <c r="O54" i="5" s="1"/>
  <c r="V54" i="5" s="1"/>
  <c r="H55" i="5"/>
  <c r="O55" i="5" s="1"/>
  <c r="V55" i="5" s="1"/>
  <c r="H56" i="5"/>
  <c r="O56" i="5" s="1"/>
  <c r="V56" i="5" s="1"/>
  <c r="H57" i="5"/>
  <c r="O57" i="5" s="1"/>
  <c r="V57" i="5" s="1"/>
  <c r="H58" i="5"/>
  <c r="O58" i="5" s="1"/>
  <c r="V58" i="5" s="1"/>
  <c r="H59" i="5"/>
  <c r="O59" i="5" s="1"/>
  <c r="V59" i="5" s="1"/>
  <c r="H60" i="5"/>
  <c r="O60" i="5" s="1"/>
  <c r="V60" i="5" s="1"/>
  <c r="H61" i="5"/>
  <c r="O61" i="5" s="1"/>
  <c r="V61" i="5" s="1"/>
  <c r="H62" i="5"/>
  <c r="O62" i="5" s="1"/>
  <c r="V62" i="5" s="1"/>
  <c r="H63" i="5"/>
  <c r="O63" i="5" s="1"/>
  <c r="V63" i="5" s="1"/>
  <c r="H64" i="5"/>
  <c r="O64" i="5" s="1"/>
  <c r="V64" i="5" s="1"/>
  <c r="H65" i="5"/>
  <c r="O65" i="5" s="1"/>
  <c r="V65" i="5" s="1"/>
  <c r="H47" i="5"/>
  <c r="O47" i="5" s="1"/>
  <c r="V47" i="5" s="1"/>
  <c r="H48" i="5"/>
  <c r="O48" i="5" s="1"/>
  <c r="V48" i="5" s="1"/>
  <c r="H49" i="5"/>
  <c r="O49" i="5" s="1"/>
  <c r="V49" i="5" s="1"/>
  <c r="H50" i="5"/>
  <c r="O50" i="5" s="1"/>
  <c r="V50" i="5" s="1"/>
  <c r="H46" i="5"/>
  <c r="M45" i="2"/>
  <c r="L45" i="3" s="1"/>
  <c r="H16" i="5"/>
  <c r="H17" i="5"/>
  <c r="O17" i="5" s="1"/>
  <c r="V17" i="5" s="1"/>
  <c r="H18" i="5"/>
  <c r="M17" i="2"/>
  <c r="L17" i="3" s="1"/>
  <c r="H19" i="5"/>
  <c r="H20" i="5"/>
  <c r="H21" i="5"/>
  <c r="M20" i="2"/>
  <c r="H22" i="5"/>
  <c r="H23" i="5"/>
  <c r="O23" i="5" s="1"/>
  <c r="V23" i="5" s="1"/>
  <c r="M22" i="2"/>
  <c r="H24" i="5"/>
  <c r="H25" i="5"/>
  <c r="H26" i="5"/>
  <c r="M25" i="2"/>
  <c r="L25" i="3" s="1"/>
  <c r="H27" i="5"/>
  <c r="H28" i="5"/>
  <c r="H29" i="5"/>
  <c r="M28" i="2"/>
  <c r="M30" i="2"/>
  <c r="H30" i="5"/>
  <c r="M29" i="2"/>
  <c r="L29" i="3" s="1"/>
  <c r="H31" i="5"/>
  <c r="H32" i="5"/>
  <c r="M31" i="2"/>
  <c r="L31" i="3" s="1"/>
  <c r="S31" i="3" s="1"/>
  <c r="H33" i="5"/>
  <c r="M32" i="2"/>
  <c r="H34" i="5"/>
  <c r="H35" i="5"/>
  <c r="M34" i="2"/>
  <c r="H36" i="5"/>
  <c r="M35" i="2"/>
  <c r="H37" i="5"/>
  <c r="H38" i="5"/>
  <c r="M37" i="2"/>
  <c r="L37" i="3" s="1"/>
  <c r="M39" i="2"/>
  <c r="L39" i="3" s="1"/>
  <c r="H39" i="5"/>
  <c r="O39" i="5" s="1"/>
  <c r="V39" i="5" s="1"/>
  <c r="M38" i="2"/>
  <c r="H40" i="5"/>
  <c r="H41" i="5"/>
  <c r="M40" i="2"/>
  <c r="H42" i="5"/>
  <c r="M41" i="2"/>
  <c r="L41" i="3" s="1"/>
  <c r="H43" i="5"/>
  <c r="H44" i="5"/>
  <c r="M43" i="2"/>
  <c r="H45" i="5"/>
  <c r="M44" i="2"/>
  <c r="J48" i="5"/>
  <c r="K52" i="5"/>
  <c r="K59" i="5"/>
  <c r="J65" i="5"/>
  <c r="I65" i="5" s="1"/>
  <c r="F69" i="5"/>
  <c r="F70" i="5"/>
  <c r="H66" i="5"/>
  <c r="O66" i="5" s="1"/>
  <c r="V66" i="5" s="1"/>
  <c r="H67" i="5"/>
  <c r="O67" i="5" s="1"/>
  <c r="V67" i="5" s="1"/>
  <c r="H68" i="5"/>
  <c r="O68" i="5" s="1"/>
  <c r="V68" i="5" s="1"/>
  <c r="M69" i="2"/>
  <c r="L69" i="3" s="1"/>
  <c r="H69" i="5"/>
  <c r="O69" i="5" s="1"/>
  <c r="V69" i="5" s="1"/>
  <c r="H70" i="5"/>
  <c r="F71" i="5"/>
  <c r="F72" i="5"/>
  <c r="F73" i="5"/>
  <c r="F74" i="5"/>
  <c r="F75" i="5"/>
  <c r="H71" i="5"/>
  <c r="M70" i="2"/>
  <c r="H72" i="5"/>
  <c r="M71" i="2"/>
  <c r="H73" i="5"/>
  <c r="H74" i="5"/>
  <c r="M73" i="2"/>
  <c r="L73" i="3" s="1"/>
  <c r="M75" i="2"/>
  <c r="H75" i="5"/>
  <c r="M74" i="2"/>
  <c r="F76" i="5"/>
  <c r="H76" i="5"/>
  <c r="F77" i="5"/>
  <c r="F78" i="5"/>
  <c r="F79" i="5"/>
  <c r="F80" i="5"/>
  <c r="H77" i="5"/>
  <c r="M76" i="2"/>
  <c r="H78" i="5"/>
  <c r="M77" i="2"/>
  <c r="H79" i="5"/>
  <c r="H80" i="5"/>
  <c r="M79" i="2"/>
  <c r="L79" i="3" s="1"/>
  <c r="S79" i="3" s="1"/>
  <c r="F81" i="5"/>
  <c r="H81" i="5"/>
  <c r="M80" i="2"/>
  <c r="L80" i="3" s="1"/>
  <c r="F82" i="5"/>
  <c r="H82" i="5"/>
  <c r="F83" i="5"/>
  <c r="F84" i="5"/>
  <c r="F85" i="5"/>
  <c r="H83" i="5"/>
  <c r="M82" i="2"/>
  <c r="L82" i="3" s="1"/>
  <c r="H84" i="5"/>
  <c r="M83" i="2"/>
  <c r="L83" i="3" s="1"/>
  <c r="S83" i="3" s="1"/>
  <c r="H85" i="5"/>
  <c r="F86" i="5"/>
  <c r="F87" i="5"/>
  <c r="F88" i="5"/>
  <c r="F89" i="5"/>
  <c r="F90" i="5"/>
  <c r="H86" i="5"/>
  <c r="H87" i="5"/>
  <c r="M86" i="2"/>
  <c r="H88" i="5"/>
  <c r="H89" i="5"/>
  <c r="M88" i="2"/>
  <c r="L88" i="3" s="1"/>
  <c r="H90" i="5"/>
  <c r="M89" i="2"/>
  <c r="L89" i="3" s="1"/>
  <c r="F91" i="5"/>
  <c r="H91" i="5"/>
  <c r="F92" i="5"/>
  <c r="F93" i="5"/>
  <c r="F94" i="5"/>
  <c r="F95" i="5"/>
  <c r="H92" i="5"/>
  <c r="M91" i="2"/>
  <c r="L91" i="3" s="1"/>
  <c r="M93" i="2"/>
  <c r="L93" i="3" s="1"/>
  <c r="S93" i="3" s="1"/>
  <c r="H93" i="5"/>
  <c r="H94" i="5"/>
  <c r="M95" i="2"/>
  <c r="L95" i="3" s="1"/>
  <c r="H95" i="5"/>
  <c r="M94" i="2"/>
  <c r="L94" i="3" s="1"/>
  <c r="F96" i="5"/>
  <c r="H96" i="5"/>
  <c r="F97" i="5"/>
  <c r="H97" i="5"/>
  <c r="F98" i="5"/>
  <c r="F99" i="5"/>
  <c r="F100" i="5"/>
  <c r="H98" i="5"/>
  <c r="O98" i="5" s="1"/>
  <c r="V98" i="5" s="1"/>
  <c r="M97" i="2"/>
  <c r="L97" i="3" s="1"/>
  <c r="H99" i="5"/>
  <c r="M98" i="2"/>
  <c r="L98" i="3" s="1"/>
  <c r="S98" i="3" s="1"/>
  <c r="H100" i="5"/>
  <c r="F101" i="5"/>
  <c r="F102" i="5"/>
  <c r="F103" i="5"/>
  <c r="F104" i="5"/>
  <c r="F105" i="5"/>
  <c r="H101" i="5"/>
  <c r="M100" i="2"/>
  <c r="H102" i="5"/>
  <c r="M101" i="2"/>
  <c r="H103" i="5"/>
  <c r="H104" i="5"/>
  <c r="M103" i="2"/>
  <c r="L103" i="3" s="1"/>
  <c r="M105" i="2"/>
  <c r="H105" i="5"/>
  <c r="M104" i="2"/>
  <c r="L104" i="3" s="1"/>
  <c r="S104" i="3" s="1"/>
  <c r="F106" i="5"/>
  <c r="H106" i="5"/>
  <c r="F107" i="5"/>
  <c r="F108" i="5"/>
  <c r="F109" i="5"/>
  <c r="F110" i="5"/>
  <c r="H107" i="5"/>
  <c r="M106" i="2"/>
  <c r="L106" i="3" s="1"/>
  <c r="S106" i="3" s="1"/>
  <c r="H108" i="5"/>
  <c r="O108" i="5" s="1"/>
  <c r="V108" i="5" s="1"/>
  <c r="M107" i="2"/>
  <c r="L107" i="3" s="1"/>
  <c r="H109" i="5"/>
  <c r="M110" i="2"/>
  <c r="L110" i="3" s="1"/>
  <c r="H110" i="5"/>
  <c r="M109" i="2"/>
  <c r="L109" i="3" s="1"/>
  <c r="S109" i="3" s="1"/>
  <c r="F111" i="5"/>
  <c r="H111" i="5"/>
  <c r="F112" i="5"/>
  <c r="H112" i="5"/>
  <c r="F113" i="5"/>
  <c r="F114" i="5"/>
  <c r="F115" i="5"/>
  <c r="H113" i="5"/>
  <c r="M112" i="2"/>
  <c r="L112" i="3" s="1"/>
  <c r="H114" i="5"/>
  <c r="M113" i="2"/>
  <c r="L113" i="3" s="1"/>
  <c r="H115" i="5"/>
  <c r="F116" i="5"/>
  <c r="F117" i="5"/>
  <c r="F118" i="5"/>
  <c r="F119" i="5"/>
  <c r="F120" i="5"/>
  <c r="H116" i="5"/>
  <c r="M115" i="2"/>
  <c r="L115" i="3" s="1"/>
  <c r="S115" i="3" s="1"/>
  <c r="M117" i="2"/>
  <c r="L117" i="3" s="1"/>
  <c r="H117" i="5"/>
  <c r="M116" i="2"/>
  <c r="L116" i="3" s="1"/>
  <c r="H118" i="5"/>
  <c r="M119" i="2"/>
  <c r="L119" i="3" s="1"/>
  <c r="H119" i="5"/>
  <c r="M118" i="2"/>
  <c r="L118" i="3" s="1"/>
  <c r="M120" i="2"/>
  <c r="H120" i="5"/>
  <c r="O120" i="5" s="1"/>
  <c r="V120" i="5" s="1"/>
  <c r="F121" i="5"/>
  <c r="H121" i="5"/>
  <c r="F122" i="5"/>
  <c r="F123" i="5"/>
  <c r="F124" i="5"/>
  <c r="F125" i="5"/>
  <c r="H122" i="5"/>
  <c r="O122" i="5" s="1"/>
  <c r="V122" i="5" s="1"/>
  <c r="M121" i="2"/>
  <c r="L121" i="3" s="1"/>
  <c r="M123" i="2"/>
  <c r="H123" i="5"/>
  <c r="M122" i="2"/>
  <c r="H124" i="5"/>
  <c r="M125" i="2"/>
  <c r="H125" i="5"/>
  <c r="F126" i="5"/>
  <c r="H126" i="5"/>
  <c r="F127" i="5"/>
  <c r="H127" i="5"/>
  <c r="F128" i="5"/>
  <c r="F129" i="5"/>
  <c r="F130" i="5"/>
  <c r="H128" i="5"/>
  <c r="M127" i="2"/>
  <c r="L127" i="3" s="1"/>
  <c r="H129" i="5"/>
  <c r="M128" i="2"/>
  <c r="L128" i="3" s="1"/>
  <c r="H130" i="5"/>
  <c r="F131" i="5"/>
  <c r="H131" i="5"/>
  <c r="F132" i="5"/>
  <c r="M132" i="5" s="1"/>
  <c r="T132" i="5" s="1"/>
  <c r="M132" i="2"/>
  <c r="L132" i="3" s="1"/>
  <c r="H132" i="5"/>
  <c r="M131" i="2"/>
  <c r="L131" i="3" s="1"/>
  <c r="F133" i="5"/>
  <c r="H133" i="5"/>
  <c r="F134" i="5"/>
  <c r="H134" i="5"/>
  <c r="M133" i="2"/>
  <c r="L133" i="3" s="1"/>
  <c r="S133" i="3" s="1"/>
  <c r="F135" i="5"/>
  <c r="H135" i="5"/>
  <c r="M134" i="2"/>
  <c r="F136" i="5"/>
  <c r="H136" i="5"/>
  <c r="F137" i="5"/>
  <c r="H137" i="5"/>
  <c r="M136" i="2"/>
  <c r="L136" i="3" s="1"/>
  <c r="S136" i="3" s="1"/>
  <c r="F138" i="5"/>
  <c r="M138" i="2"/>
  <c r="L138" i="3" s="1"/>
  <c r="H138" i="5"/>
  <c r="M137" i="2"/>
  <c r="L137" i="3" s="1"/>
  <c r="S137" i="3" s="1"/>
  <c r="F139" i="5"/>
  <c r="H139" i="5"/>
  <c r="F140" i="5"/>
  <c r="H140" i="5"/>
  <c r="M139" i="2"/>
  <c r="L139" i="3" s="1"/>
  <c r="F141" i="5"/>
  <c r="H141" i="5"/>
  <c r="M140" i="2"/>
  <c r="L140" i="3" s="1"/>
  <c r="S140" i="3" s="1"/>
  <c r="F142" i="5"/>
  <c r="H142" i="5"/>
  <c r="F143" i="5"/>
  <c r="H143" i="5"/>
  <c r="O143" i="5" s="1"/>
  <c r="V143" i="5" s="1"/>
  <c r="M142" i="2"/>
  <c r="L142" i="3" s="1"/>
  <c r="F144" i="5"/>
  <c r="M144" i="2"/>
  <c r="L144" i="3" s="1"/>
  <c r="H144" i="5"/>
  <c r="O144" i="5" s="1"/>
  <c r="V144" i="5" s="1"/>
  <c r="M143" i="2"/>
  <c r="L143" i="3" s="1"/>
  <c r="F145" i="5"/>
  <c r="H145" i="5"/>
  <c r="F146" i="5"/>
  <c r="H146" i="5"/>
  <c r="M145" i="2"/>
  <c r="L145" i="3" s="1"/>
  <c r="F147" i="5"/>
  <c r="H147" i="5"/>
  <c r="M146" i="2"/>
  <c r="L146" i="3" s="1"/>
  <c r="A147" i="5"/>
  <c r="F148" i="5"/>
  <c r="H148" i="5"/>
  <c r="F149" i="5"/>
  <c r="H149" i="5"/>
  <c r="O149" i="5" s="1"/>
  <c r="M148" i="2"/>
  <c r="L148" i="3" s="1"/>
  <c r="F150" i="5"/>
  <c r="M150" i="2"/>
  <c r="L150" i="3" s="1"/>
  <c r="H150" i="5"/>
  <c r="M149" i="2"/>
  <c r="F151" i="5"/>
  <c r="H151" i="5"/>
  <c r="F152" i="5"/>
  <c r="H152" i="5"/>
  <c r="M151" i="2"/>
  <c r="L151" i="3" s="1"/>
  <c r="S151" i="3" s="1"/>
  <c r="A152" i="5"/>
  <c r="F153" i="5"/>
  <c r="F154" i="5"/>
  <c r="F155" i="5"/>
  <c r="H153" i="5"/>
  <c r="M152" i="2"/>
  <c r="A153" i="5"/>
  <c r="H154" i="5"/>
  <c r="H155" i="5"/>
  <c r="O155" i="5" s="1"/>
  <c r="M154" i="2"/>
  <c r="L154" i="3" s="1"/>
  <c r="A155" i="5"/>
  <c r="F156" i="5"/>
  <c r="H156" i="5"/>
  <c r="M155" i="2"/>
  <c r="F157" i="5"/>
  <c r="H157" i="5"/>
  <c r="F158" i="5"/>
  <c r="H158" i="5"/>
  <c r="O158" i="5" s="1"/>
  <c r="M157" i="2"/>
  <c r="L157" i="3" s="1"/>
  <c r="A158" i="5"/>
  <c r="F159" i="5"/>
  <c r="H159" i="5"/>
  <c r="F160" i="5"/>
  <c r="H160" i="5"/>
  <c r="F161" i="5"/>
  <c r="H161" i="5"/>
  <c r="M160" i="2"/>
  <c r="L160" i="3" s="1"/>
  <c r="F162" i="5"/>
  <c r="M162" i="5" s="1"/>
  <c r="T162" i="5" s="1"/>
  <c r="M162" i="2"/>
  <c r="L162" i="3" s="1"/>
  <c r="A162" i="5"/>
  <c r="H162" i="5"/>
  <c r="M161" i="2"/>
  <c r="L161" i="3" s="1"/>
  <c r="F163" i="5"/>
  <c r="H163" i="5"/>
  <c r="F164" i="5"/>
  <c r="H164" i="5"/>
  <c r="M163" i="2"/>
  <c r="L163" i="3" s="1"/>
  <c r="A164" i="5"/>
  <c r="F165" i="5"/>
  <c r="M165" i="2"/>
  <c r="L165" i="3" s="1"/>
  <c r="A165" i="5"/>
  <c r="H165" i="5"/>
  <c r="M164" i="2"/>
  <c r="L164" i="3" s="1"/>
  <c r="F166" i="5"/>
  <c r="H166" i="5"/>
  <c r="F167" i="5"/>
  <c r="H167" i="5"/>
  <c r="M166" i="2"/>
  <c r="L166" i="3" s="1"/>
  <c r="A167" i="5"/>
  <c r="A168" i="5"/>
  <c r="T168" i="5" s="1"/>
  <c r="H168" i="5"/>
  <c r="M167" i="2"/>
  <c r="L167" i="3" s="1"/>
  <c r="F169" i="5"/>
  <c r="H169" i="5"/>
  <c r="O169" i="5" s="1"/>
  <c r="F170" i="5"/>
  <c r="H170" i="5"/>
  <c r="M169" i="2"/>
  <c r="L169" i="3" s="1"/>
  <c r="A170" i="5"/>
  <c r="F171" i="5"/>
  <c r="H171" i="5"/>
  <c r="M170" i="2"/>
  <c r="L170" i="3" s="1"/>
  <c r="F172" i="5"/>
  <c r="H172" i="5"/>
  <c r="F173" i="5"/>
  <c r="H173" i="5"/>
  <c r="F174" i="5"/>
  <c r="M174" i="2"/>
  <c r="L174" i="3" s="1"/>
  <c r="H174" i="5"/>
  <c r="M173" i="2"/>
  <c r="L173" i="3" s="1"/>
  <c r="F175" i="5"/>
  <c r="H175" i="5"/>
  <c r="F176" i="5"/>
  <c r="H176" i="5"/>
  <c r="M175" i="2"/>
  <c r="F177" i="5"/>
  <c r="H177" i="5"/>
  <c r="M176" i="2"/>
  <c r="L176" i="3" s="1"/>
  <c r="F178" i="5"/>
  <c r="H178" i="5"/>
  <c r="F179" i="5"/>
  <c r="H179" i="5"/>
  <c r="M178" i="2"/>
  <c r="L178" i="3" s="1"/>
  <c r="F180" i="5"/>
  <c r="H180" i="5"/>
  <c r="F181" i="5"/>
  <c r="H181" i="5"/>
  <c r="F182" i="5"/>
  <c r="H182" i="5"/>
  <c r="F183" i="5"/>
  <c r="H183" i="5"/>
  <c r="F184" i="5"/>
  <c r="H184" i="5"/>
  <c r="F185" i="5"/>
  <c r="H185" i="5"/>
  <c r="O185" i="5" s="1"/>
  <c r="M184" i="2"/>
  <c r="F186" i="5"/>
  <c r="H186" i="5"/>
  <c r="F187" i="5"/>
  <c r="H187" i="5"/>
  <c r="F188" i="5"/>
  <c r="H188" i="5"/>
  <c r="M187" i="2"/>
  <c r="L187" i="3" s="1"/>
  <c r="S187" i="3" s="1"/>
  <c r="F189" i="5"/>
  <c r="M189" i="2"/>
  <c r="L189" i="3" s="1"/>
  <c r="H189" i="5"/>
  <c r="M188" i="2"/>
  <c r="L188" i="3" s="1"/>
  <c r="S188" i="3" s="1"/>
  <c r="F190" i="5"/>
  <c r="H190" i="5"/>
  <c r="O190" i="5" s="1"/>
  <c r="F191" i="5"/>
  <c r="H191" i="5"/>
  <c r="O191" i="5" s="1"/>
  <c r="M190" i="2"/>
  <c r="F192" i="5"/>
  <c r="H192" i="5"/>
  <c r="M191" i="2"/>
  <c r="L191" i="3" s="1"/>
  <c r="S191" i="3" s="1"/>
  <c r="F193" i="5"/>
  <c r="H193" i="5"/>
  <c r="F194" i="5"/>
  <c r="H194" i="5"/>
  <c r="O194" i="5" s="1"/>
  <c r="M193" i="2"/>
  <c r="F195" i="5"/>
  <c r="H195" i="5"/>
  <c r="M194" i="2"/>
  <c r="L194" i="3" s="1"/>
  <c r="S194" i="3" s="1"/>
  <c r="F196" i="5"/>
  <c r="H196" i="5"/>
  <c r="F197" i="5"/>
  <c r="H197" i="5"/>
  <c r="M196" i="2"/>
  <c r="A197" i="5"/>
  <c r="F198" i="5"/>
  <c r="M198" i="2"/>
  <c r="L198" i="3" s="1"/>
  <c r="S198" i="3" s="1"/>
  <c r="A198" i="5"/>
  <c r="H198" i="5"/>
  <c r="M197" i="2"/>
  <c r="L197" i="3" s="1"/>
  <c r="S197" i="3" s="1"/>
  <c r="F199" i="5"/>
  <c r="H199" i="5"/>
  <c r="F200" i="5"/>
  <c r="H200" i="5"/>
  <c r="M199" i="2"/>
  <c r="L199" i="3" s="1"/>
  <c r="A200" i="5"/>
  <c r="H201" i="5"/>
  <c r="M200" i="2"/>
  <c r="L200" i="3" s="1"/>
  <c r="S200" i="3" s="1"/>
  <c r="H202" i="5"/>
  <c r="H203" i="5"/>
  <c r="M202" i="2"/>
  <c r="L202" i="3" s="1"/>
  <c r="A203" i="5"/>
  <c r="H204" i="5"/>
  <c r="M203" i="2"/>
  <c r="L203" i="3" s="1"/>
  <c r="H205" i="5"/>
  <c r="H285" i="5"/>
  <c r="O285" i="5" s="1"/>
  <c r="V285" i="5" s="1"/>
  <c r="M205" i="2"/>
  <c r="L205" i="3" s="1"/>
  <c r="H286" i="5"/>
  <c r="O286" i="5" s="1"/>
  <c r="V286" i="5" s="1"/>
  <c r="H287" i="5"/>
  <c r="O287" i="5" s="1"/>
  <c r="H288" i="5"/>
  <c r="O288" i="5" s="1"/>
  <c r="H289" i="5"/>
  <c r="O289" i="5" s="1"/>
  <c r="H290" i="5"/>
  <c r="O290" i="5" s="1"/>
  <c r="H291" i="5"/>
  <c r="O291" i="5" s="1"/>
  <c r="V291" i="5" s="1"/>
  <c r="H292" i="5"/>
  <c r="O292" i="5" s="1"/>
  <c r="V292" i="5" s="1"/>
  <c r="H293" i="5"/>
  <c r="O293" i="5" s="1"/>
  <c r="H294" i="5"/>
  <c r="O294" i="5" s="1"/>
  <c r="V294" i="5" s="1"/>
  <c r="H295" i="5"/>
  <c r="H296" i="5"/>
  <c r="O296" i="5" s="1"/>
  <c r="H297" i="5"/>
  <c r="O297" i="5" s="1"/>
  <c r="V297" i="5" s="1"/>
  <c r="H298" i="5"/>
  <c r="O298" i="5" s="1"/>
  <c r="V298" i="5" s="1"/>
  <c r="H299" i="5"/>
  <c r="O299" i="5" s="1"/>
  <c r="H300" i="5"/>
  <c r="O300" i="5" s="1"/>
  <c r="H301" i="5"/>
  <c r="O301" i="5" s="1"/>
  <c r="V301" i="5" s="1"/>
  <c r="H302" i="5"/>
  <c r="O302" i="5" s="1"/>
  <c r="H303" i="5"/>
  <c r="H304" i="5"/>
  <c r="O304" i="5" s="1"/>
  <c r="V304" i="5" s="1"/>
  <c r="F305" i="5"/>
  <c r="M305" i="5" s="1"/>
  <c r="H305" i="5"/>
  <c r="O305" i="5" s="1"/>
  <c r="F306" i="5"/>
  <c r="H306" i="5"/>
  <c r="O306" i="5" s="1"/>
  <c r="M306" i="2"/>
  <c r="F307" i="5"/>
  <c r="M308" i="2"/>
  <c r="H307" i="5"/>
  <c r="M307" i="2"/>
  <c r="F308" i="5"/>
  <c r="H308" i="5"/>
  <c r="F309" i="5"/>
  <c r="H309" i="5"/>
  <c r="M309" i="2"/>
  <c r="F310" i="5"/>
  <c r="H310" i="5"/>
  <c r="M310" i="2"/>
  <c r="F311" i="5"/>
  <c r="H311" i="5"/>
  <c r="F312" i="5"/>
  <c r="H312" i="5"/>
  <c r="M312" i="2"/>
  <c r="F313" i="5"/>
  <c r="M314" i="2"/>
  <c r="H313" i="5"/>
  <c r="M313" i="2"/>
  <c r="F314" i="5"/>
  <c r="H314" i="5"/>
  <c r="F206" i="5"/>
  <c r="H206" i="5"/>
  <c r="M315" i="2"/>
  <c r="F207" i="5"/>
  <c r="M207" i="2"/>
  <c r="H207" i="5"/>
  <c r="M206" i="2"/>
  <c r="A207" i="5"/>
  <c r="F208" i="5"/>
  <c r="H208" i="5"/>
  <c r="F209" i="5"/>
  <c r="H209" i="5"/>
  <c r="M208" i="2"/>
  <c r="F210" i="5"/>
  <c r="H210" i="5"/>
  <c r="M209" i="2"/>
  <c r="A210" i="5"/>
  <c r="F211" i="5"/>
  <c r="H211" i="5"/>
  <c r="F212" i="5"/>
  <c r="H212" i="5"/>
  <c r="F213" i="5"/>
  <c r="H213" i="5"/>
  <c r="M212" i="2"/>
  <c r="A213" i="5"/>
  <c r="F214" i="5"/>
  <c r="H214" i="5"/>
  <c r="F215" i="5"/>
  <c r="H215" i="5"/>
  <c r="M214" i="2"/>
  <c r="A215" i="5"/>
  <c r="F216" i="5"/>
  <c r="H216" i="5"/>
  <c r="M215" i="2"/>
  <c r="F217" i="5"/>
  <c r="H217" i="5"/>
  <c r="F218" i="5"/>
  <c r="H218" i="5"/>
  <c r="M217" i="2"/>
  <c r="F219" i="5"/>
  <c r="H219" i="5"/>
  <c r="M218" i="2"/>
  <c r="F220" i="5"/>
  <c r="H220" i="5"/>
  <c r="F221" i="5"/>
  <c r="H221" i="5"/>
  <c r="O221" i="5" s="1"/>
  <c r="M220" i="2"/>
  <c r="F222" i="5"/>
  <c r="H222" i="5"/>
  <c r="M221" i="2"/>
  <c r="A222" i="5"/>
  <c r="F223" i="5"/>
  <c r="H223" i="5"/>
  <c r="F224" i="5"/>
  <c r="H224" i="5"/>
  <c r="O224" i="5" s="1"/>
  <c r="M223" i="2"/>
  <c r="F225" i="5"/>
  <c r="M225" i="5" s="1"/>
  <c r="M225" i="2"/>
  <c r="A225" i="5"/>
  <c r="H225" i="5"/>
  <c r="M224" i="2"/>
  <c r="H236" i="5"/>
  <c r="H237" i="5"/>
  <c r="O237" i="5" s="1"/>
  <c r="A237" i="5"/>
  <c r="H238" i="5"/>
  <c r="O238" i="5" s="1"/>
  <c r="H239" i="5"/>
  <c r="A239" i="5"/>
  <c r="H240" i="5"/>
  <c r="A240" i="5"/>
  <c r="H241" i="5"/>
  <c r="O241" i="5" s="1"/>
  <c r="H242" i="5"/>
  <c r="O242" i="5" s="1"/>
  <c r="A242" i="5"/>
  <c r="J243" i="5"/>
  <c r="I243" i="5" s="1"/>
  <c r="H243" i="5"/>
  <c r="O243" i="5" s="1"/>
  <c r="A243" i="5"/>
  <c r="H244" i="5"/>
  <c r="O244" i="5" s="1"/>
  <c r="H245" i="5"/>
  <c r="A245" i="5"/>
  <c r="H246" i="5"/>
  <c r="H247" i="5"/>
  <c r="O247" i="5" s="1"/>
  <c r="H248" i="5"/>
  <c r="A248" i="5"/>
  <c r="H249" i="5"/>
  <c r="A249" i="5"/>
  <c r="H250" i="5"/>
  <c r="O250" i="5" s="1"/>
  <c r="H251" i="5"/>
  <c r="O251" i="5" s="1"/>
  <c r="V251" i="5" s="1"/>
  <c r="A252" i="5"/>
  <c r="H252" i="5"/>
  <c r="H253" i="5"/>
  <c r="O253" i="5" s="1"/>
  <c r="H254" i="5"/>
  <c r="A254" i="5"/>
  <c r="A255" i="5"/>
  <c r="H255" i="5"/>
  <c r="H256" i="5"/>
  <c r="O256" i="5" s="1"/>
  <c r="H257" i="5"/>
  <c r="A257" i="5"/>
  <c r="H258" i="5"/>
  <c r="O258" i="5" s="1"/>
  <c r="H259" i="5"/>
  <c r="O259" i="5" s="1"/>
  <c r="H260" i="5"/>
  <c r="O260" i="5" s="1"/>
  <c r="H261" i="5"/>
  <c r="O261" i="5" s="1"/>
  <c r="V261" i="5" s="1"/>
  <c r="H262" i="5"/>
  <c r="O262" i="5" s="1"/>
  <c r="H263" i="5"/>
  <c r="O263" i="5" s="1"/>
  <c r="A263" i="5"/>
  <c r="A264" i="5"/>
  <c r="H264" i="5"/>
  <c r="O264" i="5" s="1"/>
  <c r="H265" i="5"/>
  <c r="O265" i="5" s="1"/>
  <c r="H266" i="5"/>
  <c r="O266" i="5" s="1"/>
  <c r="V266" i="5" s="1"/>
  <c r="H267" i="5"/>
  <c r="O267" i="5" s="1"/>
  <c r="H268" i="5"/>
  <c r="O268" i="5" s="1"/>
  <c r="H269" i="5"/>
  <c r="O269" i="5" s="1"/>
  <c r="A269" i="5"/>
  <c r="H270" i="5"/>
  <c r="O270" i="5" s="1"/>
  <c r="V270" i="5" s="1"/>
  <c r="A270" i="5"/>
  <c r="H280" i="5"/>
  <c r="O280" i="5" s="1"/>
  <c r="V280" i="5" s="1"/>
  <c r="H281" i="5"/>
  <c r="O281" i="5" s="1"/>
  <c r="A281" i="5"/>
  <c r="H282" i="5"/>
  <c r="O282" i="5" s="1"/>
  <c r="H283" i="5"/>
  <c r="O283" i="5" s="1"/>
  <c r="A283" i="5"/>
  <c r="H284" i="5"/>
  <c r="A284" i="5"/>
  <c r="H226" i="5"/>
  <c r="O226" i="5" s="1"/>
  <c r="H227" i="5"/>
  <c r="O227" i="5" s="1"/>
  <c r="H228" i="5"/>
  <c r="O228" i="5" s="1"/>
  <c r="A228" i="5"/>
  <c r="H229" i="5"/>
  <c r="O229" i="5" s="1"/>
  <c r="H230" i="5"/>
  <c r="O230" i="5" s="1"/>
  <c r="H231" i="5"/>
  <c r="O231" i="5" s="1"/>
  <c r="V231" i="5" s="1"/>
  <c r="H232" i="5"/>
  <c r="O232" i="5" s="1"/>
  <c r="H233" i="5"/>
  <c r="O233" i="5" s="1"/>
  <c r="M317" i="2"/>
  <c r="M319" i="2"/>
  <c r="A234" i="5"/>
  <c r="H234" i="5"/>
  <c r="O234" i="5" s="1"/>
  <c r="M318" i="2"/>
  <c r="H235" i="5"/>
  <c r="O235" i="5" s="1"/>
  <c r="F315" i="5"/>
  <c r="M315" i="5" s="1"/>
  <c r="H315" i="5"/>
  <c r="M320" i="2"/>
  <c r="F316" i="5"/>
  <c r="M322" i="2"/>
  <c r="H316" i="5"/>
  <c r="O316" i="5" s="1"/>
  <c r="M321" i="2"/>
  <c r="F317" i="5"/>
  <c r="M317" i="5" s="1"/>
  <c r="H317" i="5"/>
  <c r="F318" i="5"/>
  <c r="M318" i="5" s="1"/>
  <c r="H318" i="5"/>
  <c r="M323" i="2"/>
  <c r="F319" i="5"/>
  <c r="H319" i="5"/>
  <c r="O319" i="5" s="1"/>
  <c r="M324" i="2"/>
  <c r="F320" i="5"/>
  <c r="M320" i="5" s="1"/>
  <c r="H320" i="5"/>
  <c r="F321" i="5"/>
  <c r="M321" i="5" s="1"/>
  <c r="H321" i="5"/>
  <c r="M326" i="2"/>
  <c r="F322" i="5"/>
  <c r="M328" i="2"/>
  <c r="H322" i="5"/>
  <c r="M327" i="2"/>
  <c r="F323" i="5"/>
  <c r="H323" i="5"/>
  <c r="F324" i="5"/>
  <c r="M324" i="5" s="1"/>
  <c r="H324" i="5"/>
  <c r="M329" i="2"/>
  <c r="F325" i="5"/>
  <c r="H325" i="5"/>
  <c r="M330" i="2"/>
  <c r="F326" i="5"/>
  <c r="H326" i="5"/>
  <c r="F327" i="5"/>
  <c r="H327" i="5"/>
  <c r="O327" i="5" s="1"/>
  <c r="M332" i="2"/>
  <c r="F328" i="5"/>
  <c r="M328" i="5" s="1"/>
  <c r="T328" i="5" s="1"/>
  <c r="M334" i="2"/>
  <c r="H328" i="5"/>
  <c r="M333" i="2"/>
  <c r="F329" i="5"/>
  <c r="H329" i="5"/>
  <c r="F330" i="5"/>
  <c r="H330" i="5"/>
  <c r="M335" i="2"/>
  <c r="F331" i="5"/>
  <c r="H331" i="5"/>
  <c r="M336" i="2"/>
  <c r="F332" i="5"/>
  <c r="H332" i="5"/>
  <c r="F333" i="5"/>
  <c r="H333" i="5"/>
  <c r="M338" i="2"/>
  <c r="F334" i="5"/>
  <c r="M334" i="5" s="1"/>
  <c r="T334" i="5" s="1"/>
  <c r="M340" i="2"/>
  <c r="H334" i="5"/>
  <c r="M339" i="2"/>
  <c r="F335" i="5"/>
  <c r="H335" i="5"/>
  <c r="O335" i="5" s="1"/>
  <c r="V335" i="5" s="1"/>
  <c r="F336" i="5"/>
  <c r="H336" i="5"/>
  <c r="M341" i="2"/>
  <c r="F337" i="5"/>
  <c r="M343" i="2"/>
  <c r="H337" i="5"/>
  <c r="O337" i="5" s="1"/>
  <c r="M342" i="2"/>
  <c r="F338" i="5"/>
  <c r="M338" i="5" s="1"/>
  <c r="H338" i="5"/>
  <c r="F339" i="5"/>
  <c r="M339" i="5" s="1"/>
  <c r="H339" i="5"/>
  <c r="O339" i="5" s="1"/>
  <c r="V339" i="5" s="1"/>
  <c r="M344" i="2"/>
  <c r="F340" i="5"/>
  <c r="H340" i="5"/>
  <c r="M345" i="2"/>
  <c r="F341" i="5"/>
  <c r="H341" i="5"/>
  <c r="F342" i="5"/>
  <c r="H342" i="5"/>
  <c r="M347" i="2"/>
  <c r="F343" i="5"/>
  <c r="M349" i="2"/>
  <c r="H343" i="5"/>
  <c r="M348" i="2"/>
  <c r="F344" i="5"/>
  <c r="H344" i="5"/>
  <c r="O344" i="5" s="1"/>
  <c r="F345" i="5"/>
  <c r="H345" i="5"/>
  <c r="M350" i="2"/>
  <c r="F346" i="5"/>
  <c r="H346" i="5"/>
  <c r="M351" i="2"/>
  <c r="F347" i="5"/>
  <c r="H347" i="5"/>
  <c r="F348" i="5"/>
  <c r="H348" i="5"/>
  <c r="O348" i="5" s="1"/>
  <c r="M353" i="2"/>
  <c r="F349" i="5"/>
  <c r="M349" i="5" s="1"/>
  <c r="M355" i="2"/>
  <c r="H349" i="5"/>
  <c r="O349" i="5" s="1"/>
  <c r="M354" i="2"/>
  <c r="F350" i="5"/>
  <c r="M350" i="5" s="1"/>
  <c r="H350" i="5"/>
  <c r="F351" i="5"/>
  <c r="M351" i="5" s="1"/>
  <c r="H351" i="5"/>
  <c r="O351" i="5" s="1"/>
  <c r="V351" i="5" s="1"/>
  <c r="M356" i="2"/>
  <c r="F352" i="5"/>
  <c r="M358" i="2"/>
  <c r="H352" i="5"/>
  <c r="M357" i="2"/>
  <c r="F353" i="5"/>
  <c r="M353" i="5" s="1"/>
  <c r="H353" i="5"/>
  <c r="F354" i="5"/>
  <c r="H354" i="5"/>
  <c r="O354" i="5" s="1"/>
  <c r="V354" i="5" s="1"/>
  <c r="M359" i="2"/>
  <c r="F355" i="5"/>
  <c r="H355" i="5"/>
  <c r="O355" i="5" s="1"/>
  <c r="V355" i="5" s="1"/>
  <c r="M360" i="2"/>
  <c r="F356" i="5"/>
  <c r="H356" i="5"/>
  <c r="F357" i="5"/>
  <c r="M357" i="5" s="1"/>
  <c r="H357" i="5"/>
  <c r="M362" i="2"/>
  <c r="F358" i="5"/>
  <c r="M358" i="5" s="1"/>
  <c r="H358" i="5"/>
  <c r="O358" i="5" s="1"/>
  <c r="F359" i="5"/>
  <c r="H359" i="5"/>
  <c r="F360" i="5"/>
  <c r="H360" i="5"/>
  <c r="O360" i="5" s="1"/>
  <c r="V360" i="5" s="1"/>
  <c r="M365" i="2"/>
  <c r="F361" i="5"/>
  <c r="M367" i="2"/>
  <c r="H361" i="5"/>
  <c r="O361" i="5" s="1"/>
  <c r="V361" i="5" s="1"/>
  <c r="M366" i="2"/>
  <c r="F362" i="5"/>
  <c r="M362" i="5" s="1"/>
  <c r="H362" i="5"/>
  <c r="F363" i="5"/>
  <c r="H363" i="5"/>
  <c r="M368" i="2"/>
  <c r="F364" i="5"/>
  <c r="H364" i="5"/>
  <c r="M369" i="2"/>
  <c r="F365" i="5"/>
  <c r="H365" i="5"/>
  <c r="F366" i="5"/>
  <c r="M366" i="5" s="1"/>
  <c r="H366" i="5"/>
  <c r="M371" i="2"/>
  <c r="F367" i="5"/>
  <c r="M373" i="2"/>
  <c r="H367" i="5"/>
  <c r="O367" i="5" s="1"/>
  <c r="M372" i="2"/>
  <c r="F368" i="5"/>
  <c r="H368" i="5"/>
  <c r="O368" i="5" s="1"/>
  <c r="F369" i="5"/>
  <c r="M369" i="5" s="1"/>
  <c r="H369" i="5"/>
  <c r="M374" i="2"/>
  <c r="F370" i="5"/>
  <c r="H370" i="5"/>
  <c r="O370" i="5" s="1"/>
  <c r="M375" i="2"/>
  <c r="F371" i="5"/>
  <c r="H371" i="5"/>
  <c r="F372" i="5"/>
  <c r="H372" i="5"/>
  <c r="O372" i="5" s="1"/>
  <c r="V372" i="5" s="1"/>
  <c r="M377" i="2"/>
  <c r="F373" i="5"/>
  <c r="M379" i="2"/>
  <c r="H373" i="5"/>
  <c r="M378" i="2"/>
  <c r="F374" i="5"/>
  <c r="M374" i="5" s="1"/>
  <c r="H374" i="5"/>
  <c r="F375" i="5"/>
  <c r="H375" i="5"/>
  <c r="O375" i="5" s="1"/>
  <c r="F376" i="5"/>
  <c r="H376" i="5"/>
  <c r="O376" i="5" s="1"/>
  <c r="M381" i="2"/>
  <c r="F377" i="5"/>
  <c r="M377" i="5" s="1"/>
  <c r="H377" i="5"/>
  <c r="F378" i="5"/>
  <c r="H378" i="5"/>
  <c r="M383" i="2"/>
  <c r="F379" i="5"/>
  <c r="M379" i="5" s="1"/>
  <c r="M385" i="2"/>
  <c r="H379" i="5"/>
  <c r="O379" i="5" s="1"/>
  <c r="M384" i="2"/>
  <c r="F380" i="5"/>
  <c r="H380" i="5"/>
  <c r="F381" i="5"/>
  <c r="M381" i="5" s="1"/>
  <c r="H381" i="5"/>
  <c r="M386" i="2"/>
  <c r="F382" i="5"/>
  <c r="M388" i="2"/>
  <c r="H382" i="5"/>
  <c r="O382" i="5" s="1"/>
  <c r="M387" i="2"/>
  <c r="F383" i="5"/>
  <c r="H383" i="5"/>
  <c r="F384" i="5"/>
  <c r="M384" i="5" s="1"/>
  <c r="H384" i="5"/>
  <c r="M389" i="2"/>
  <c r="F385" i="5"/>
  <c r="M385" i="5" s="1"/>
  <c r="H385" i="5"/>
  <c r="O385" i="5" s="1"/>
  <c r="V385" i="5" s="1"/>
  <c r="M390" i="2"/>
  <c r="F386" i="5"/>
  <c r="H386" i="5"/>
  <c r="O386" i="5" s="1"/>
  <c r="F387" i="5"/>
  <c r="M387" i="5" s="1"/>
  <c r="H387" i="5"/>
  <c r="M392" i="2"/>
  <c r="F388" i="5"/>
  <c r="M388" i="5" s="1"/>
  <c r="T388" i="5" s="1"/>
  <c r="M394" i="2"/>
  <c r="H388" i="5"/>
  <c r="M393" i="2"/>
  <c r="F389" i="5"/>
  <c r="H389" i="5"/>
  <c r="O389" i="5" s="1"/>
  <c r="F390" i="5"/>
  <c r="M390" i="5" s="1"/>
  <c r="H390" i="5"/>
  <c r="O390" i="5" s="1"/>
  <c r="V390" i="5" s="1"/>
  <c r="M395" i="2"/>
  <c r="F391" i="5"/>
  <c r="M397" i="2"/>
  <c r="H391" i="5"/>
  <c r="M396" i="2"/>
  <c r="F392" i="5"/>
  <c r="M392" i="5" s="1"/>
  <c r="H392" i="5"/>
  <c r="F393" i="5"/>
  <c r="H393" i="5"/>
  <c r="O393" i="5" s="1"/>
  <c r="V393" i="5" s="1"/>
  <c r="M398" i="2"/>
  <c r="F394" i="5"/>
  <c r="H394" i="5"/>
  <c r="M399" i="2"/>
  <c r="F395" i="5"/>
  <c r="H395" i="5"/>
  <c r="F396" i="5"/>
  <c r="M396" i="5" s="1"/>
  <c r="H396" i="5"/>
  <c r="M401" i="2"/>
  <c r="F397" i="5"/>
  <c r="H397" i="5"/>
  <c r="O397" i="5" s="1"/>
  <c r="M402" i="2"/>
  <c r="F398" i="5"/>
  <c r="H398" i="5"/>
  <c r="F399" i="5"/>
  <c r="H399" i="5"/>
  <c r="M404" i="2"/>
  <c r="F400" i="5"/>
  <c r="H400" i="5"/>
  <c r="M405" i="2"/>
  <c r="F401" i="5"/>
  <c r="H401" i="5"/>
  <c r="F402" i="5"/>
  <c r="H402" i="5"/>
  <c r="O402" i="5" s="1"/>
  <c r="M407" i="2"/>
  <c r="F403" i="5"/>
  <c r="M409" i="2"/>
  <c r="H403" i="5"/>
  <c r="O403" i="5" s="1"/>
  <c r="V403" i="5" s="1"/>
  <c r="M408" i="2"/>
  <c r="F404" i="5"/>
  <c r="H404" i="5"/>
  <c r="F405" i="5"/>
  <c r="H405" i="5"/>
  <c r="M410" i="2"/>
  <c r="F406" i="5"/>
  <c r="M412" i="2"/>
  <c r="H406" i="5"/>
  <c r="M411" i="2"/>
  <c r="F407" i="5"/>
  <c r="H407" i="5"/>
  <c r="F408" i="5"/>
  <c r="H408" i="5"/>
  <c r="M413" i="2"/>
  <c r="F409" i="5"/>
  <c r="M415" i="2"/>
  <c r="H409" i="5"/>
  <c r="M414" i="2"/>
  <c r="F410" i="5"/>
  <c r="H410" i="5"/>
  <c r="F411" i="5"/>
  <c r="M411" i="5" s="1"/>
  <c r="H411" i="5"/>
  <c r="O411" i="5" s="1"/>
  <c r="V411" i="5" s="1"/>
  <c r="M416" i="2"/>
  <c r="F412" i="5"/>
  <c r="H412" i="5"/>
  <c r="F413" i="5"/>
  <c r="H413" i="5"/>
  <c r="F414" i="5"/>
  <c r="H414" i="5"/>
  <c r="M419" i="2"/>
  <c r="F415" i="5"/>
  <c r="M415" i="5" s="1"/>
  <c r="H415" i="5"/>
  <c r="M420" i="2"/>
  <c r="F416" i="5"/>
  <c r="H416" i="5"/>
  <c r="F417" i="5"/>
  <c r="H417" i="5"/>
  <c r="M422" i="2"/>
  <c r="F418" i="5"/>
  <c r="M424" i="2"/>
  <c r="H418" i="5"/>
  <c r="M423" i="2"/>
  <c r="F419" i="5"/>
  <c r="M419" i="5" s="1"/>
  <c r="H419" i="5"/>
  <c r="F420" i="5"/>
  <c r="H420" i="5"/>
  <c r="M425" i="2"/>
  <c r="F421" i="5"/>
  <c r="M427" i="2"/>
  <c r="H421" i="5"/>
  <c r="M426" i="2"/>
  <c r="F422" i="5"/>
  <c r="H422" i="5"/>
  <c r="F423" i="5"/>
  <c r="H423" i="5"/>
  <c r="M428" i="2"/>
  <c r="F424" i="5"/>
  <c r="M430" i="2"/>
  <c r="H424" i="5"/>
  <c r="M429" i="2"/>
  <c r="F425" i="5"/>
  <c r="H425" i="5"/>
  <c r="F426" i="5"/>
  <c r="M426" i="5" s="1"/>
  <c r="H426" i="5"/>
  <c r="M431" i="2"/>
  <c r="F427" i="5"/>
  <c r="M433" i="2"/>
  <c r="H427" i="5"/>
  <c r="M432" i="2"/>
  <c r="F428" i="5"/>
  <c r="H428" i="5"/>
  <c r="F429" i="5"/>
  <c r="H429" i="5"/>
  <c r="M434" i="2"/>
  <c r="F430" i="5"/>
  <c r="H430" i="5"/>
  <c r="F431" i="5"/>
  <c r="M431" i="5" s="1"/>
  <c r="H431" i="5"/>
  <c r="O431" i="5" s="1"/>
  <c r="M436" i="2"/>
  <c r="F432" i="5"/>
  <c r="M432" i="5" s="1"/>
  <c r="H432" i="5"/>
  <c r="M437" i="2"/>
  <c r="F433" i="5"/>
  <c r="H433" i="5"/>
  <c r="O433" i="5" s="1"/>
  <c r="M438" i="2"/>
  <c r="F434" i="5"/>
  <c r="M434" i="5" s="1"/>
  <c r="H434" i="5"/>
  <c r="F435" i="5"/>
  <c r="H435" i="5"/>
  <c r="M440" i="2"/>
  <c r="F436" i="5"/>
  <c r="M436" i="5" s="1"/>
  <c r="H436" i="5"/>
  <c r="M441" i="2"/>
  <c r="F437" i="5"/>
  <c r="H437" i="5"/>
  <c r="O437" i="5" s="1"/>
  <c r="V437" i="5" s="1"/>
  <c r="M442" i="2"/>
  <c r="F438" i="5"/>
  <c r="M438" i="5" s="1"/>
  <c r="H438" i="5"/>
  <c r="M443" i="2"/>
  <c r="F439" i="5"/>
  <c r="M445" i="2"/>
  <c r="H439" i="5"/>
  <c r="F440" i="5"/>
  <c r="M440" i="5" s="1"/>
  <c r="H440" i="5"/>
  <c r="F441" i="5"/>
  <c r="H441" i="5"/>
  <c r="M446" i="2"/>
  <c r="F442" i="5"/>
  <c r="H442" i="5"/>
  <c r="M447" i="2"/>
  <c r="F443" i="5"/>
  <c r="M443" i="5" s="1"/>
  <c r="H443" i="5"/>
  <c r="F444" i="5"/>
  <c r="H444" i="5"/>
  <c r="M449" i="2"/>
  <c r="F445" i="5"/>
  <c r="H445" i="5"/>
  <c r="M450" i="2"/>
  <c r="F446" i="5"/>
  <c r="H446" i="5"/>
  <c r="O446" i="5" s="1"/>
  <c r="F447" i="5"/>
  <c r="M447" i="5" s="1"/>
  <c r="H447" i="5"/>
  <c r="M452" i="2"/>
  <c r="F448" i="5"/>
  <c r="M454" i="2"/>
  <c r="H448" i="5"/>
  <c r="O448" i="5" s="1"/>
  <c r="M453" i="2"/>
  <c r="F449" i="5"/>
  <c r="H449" i="5"/>
  <c r="F450" i="5"/>
  <c r="M450" i="5" s="1"/>
  <c r="H450" i="5"/>
  <c r="M455" i="2"/>
  <c r="F451" i="5"/>
  <c r="H451" i="5"/>
  <c r="O451" i="5" s="1"/>
  <c r="M456" i="2"/>
  <c r="F452" i="5"/>
  <c r="H452" i="5"/>
  <c r="F453" i="5"/>
  <c r="H453" i="5"/>
  <c r="M458" i="2"/>
  <c r="F454" i="5"/>
  <c r="M454" i="5" s="1"/>
  <c r="M460" i="2"/>
  <c r="H454" i="5"/>
  <c r="O454" i="5" s="1"/>
  <c r="M459" i="2"/>
  <c r="F455" i="5"/>
  <c r="H455" i="5"/>
  <c r="F456" i="5"/>
  <c r="M456" i="5" s="1"/>
  <c r="H456" i="5"/>
  <c r="O456" i="5" s="1"/>
  <c r="M461" i="2"/>
  <c r="F457" i="5"/>
  <c r="H457" i="5"/>
  <c r="O457" i="5" s="1"/>
  <c r="M462" i="2"/>
  <c r="F458" i="5"/>
  <c r="H458" i="5"/>
  <c r="F459" i="5"/>
  <c r="H459" i="5"/>
  <c r="O459" i="5" s="1"/>
  <c r="M464" i="2"/>
  <c r="F460" i="5"/>
  <c r="M460" i="5" s="1"/>
  <c r="H460" i="5"/>
  <c r="M465" i="2"/>
  <c r="F461" i="5"/>
  <c r="M461" i="5" s="1"/>
  <c r="H461" i="5"/>
  <c r="O461" i="5" s="1"/>
  <c r="V461" i="5" s="1"/>
  <c r="F462" i="5"/>
  <c r="H462" i="5"/>
  <c r="O462" i="5" s="1"/>
  <c r="M467" i="2"/>
  <c r="F463" i="5"/>
  <c r="M469" i="2"/>
  <c r="H463" i="5"/>
  <c r="O463" i="5" s="1"/>
  <c r="M468" i="2"/>
  <c r="F464" i="5"/>
  <c r="H464" i="5"/>
  <c r="F465" i="5"/>
  <c r="M465" i="5" s="1"/>
  <c r="H465" i="5"/>
  <c r="O465" i="5" s="1"/>
  <c r="V465" i="5" s="1"/>
  <c r="M470" i="2"/>
  <c r="F466" i="5"/>
  <c r="M472" i="2"/>
  <c r="H466" i="5"/>
  <c r="F467" i="5"/>
  <c r="H467" i="5"/>
  <c r="F468" i="5"/>
  <c r="H468" i="5"/>
  <c r="O468" i="5" s="1"/>
  <c r="M473" i="2"/>
  <c r="F469" i="5"/>
  <c r="M475" i="2"/>
  <c r="H469" i="5"/>
  <c r="M474" i="2"/>
  <c r="F470" i="5"/>
  <c r="M470" i="5" s="1"/>
  <c r="H470" i="5"/>
  <c r="O470" i="5" s="1"/>
  <c r="V470" i="5" s="1"/>
  <c r="F471" i="5"/>
  <c r="H471" i="5"/>
  <c r="O471" i="5" s="1"/>
  <c r="M476" i="2"/>
  <c r="F472" i="5"/>
  <c r="M478" i="2"/>
  <c r="H472" i="5"/>
  <c r="M477" i="2"/>
  <c r="F473" i="5"/>
  <c r="H473" i="5"/>
  <c r="F474" i="5"/>
  <c r="H474" i="5"/>
  <c r="M479" i="2"/>
  <c r="F475" i="5"/>
  <c r="H475" i="5"/>
  <c r="M480" i="2"/>
  <c r="F476" i="5"/>
  <c r="H476" i="5"/>
  <c r="M481" i="2"/>
  <c r="F477" i="5"/>
  <c r="M477" i="5" s="1"/>
  <c r="H477" i="5"/>
  <c r="M482" i="2"/>
  <c r="F478" i="5"/>
  <c r="H478" i="5"/>
  <c r="O478" i="5" s="1"/>
  <c r="M483" i="2"/>
  <c r="F479" i="5"/>
  <c r="H479" i="5"/>
  <c r="F480" i="5"/>
  <c r="M480" i="5" s="1"/>
  <c r="H480" i="5"/>
  <c r="O480" i="5" s="1"/>
  <c r="M485" i="2"/>
  <c r="F481" i="5"/>
  <c r="M481" i="5" s="1"/>
  <c r="M487" i="2"/>
  <c r="H481" i="5"/>
  <c r="M486" i="2"/>
  <c r="F482" i="5"/>
  <c r="H482" i="5"/>
  <c r="O482" i="5" s="1"/>
  <c r="F483" i="5"/>
  <c r="M483" i="5" s="1"/>
  <c r="H483" i="5"/>
  <c r="O483" i="5" s="1"/>
  <c r="M488" i="2"/>
  <c r="V483" i="5"/>
  <c r="F484" i="5"/>
  <c r="M490" i="2"/>
  <c r="H484" i="5"/>
  <c r="M489" i="2"/>
  <c r="F485" i="5"/>
  <c r="H485" i="5"/>
  <c r="F486" i="5"/>
  <c r="M486" i="5" s="1"/>
  <c r="H486" i="5"/>
  <c r="O486" i="5" s="1"/>
  <c r="V486" i="5" s="1"/>
  <c r="M491" i="2"/>
  <c r="F487" i="5"/>
  <c r="M493" i="2"/>
  <c r="H487" i="5"/>
  <c r="F488" i="5"/>
  <c r="H488" i="5"/>
  <c r="F489" i="5"/>
  <c r="H489" i="5"/>
  <c r="M494" i="2"/>
  <c r="F490" i="5"/>
  <c r="M490" i="5" s="1"/>
  <c r="H490" i="5"/>
  <c r="M495" i="2"/>
  <c r="F491" i="5"/>
  <c r="M491" i="5" s="1"/>
  <c r="H491" i="5"/>
  <c r="O491" i="5" s="1"/>
  <c r="V491" i="5" s="1"/>
  <c r="F492" i="5"/>
  <c r="H492" i="5"/>
  <c r="O492" i="5" s="1"/>
  <c r="V492" i="5" s="1"/>
  <c r="M497" i="2"/>
  <c r="F493" i="5"/>
  <c r="H493" i="5"/>
  <c r="M498" i="2"/>
  <c r="F494" i="5"/>
  <c r="H494" i="5"/>
  <c r="F495" i="5"/>
  <c r="H495" i="5"/>
  <c r="M500" i="2"/>
  <c r="F496" i="5"/>
  <c r="M502" i="2"/>
  <c r="H496" i="5"/>
  <c r="M501" i="2"/>
  <c r="F497" i="5"/>
  <c r="H497" i="5"/>
  <c r="F498" i="5"/>
  <c r="M498" i="5" s="1"/>
  <c r="H498" i="5"/>
  <c r="M503" i="2"/>
  <c r="F499" i="5"/>
  <c r="M505" i="2"/>
  <c r="H499" i="5"/>
  <c r="M504" i="2"/>
  <c r="F500" i="5"/>
  <c r="K504" i="5"/>
  <c r="H500" i="5"/>
  <c r="F501" i="5"/>
  <c r="H501" i="5"/>
  <c r="M506" i="2"/>
  <c r="F502" i="5"/>
  <c r="M502" i="5" s="1"/>
  <c r="M508" i="2"/>
  <c r="H502" i="5"/>
  <c r="M507" i="2"/>
  <c r="F503" i="5"/>
  <c r="H503" i="5"/>
  <c r="F504" i="5"/>
  <c r="H504" i="5"/>
  <c r="M509" i="2"/>
  <c r="F505" i="5"/>
  <c r="H505" i="5"/>
  <c r="M510" i="2"/>
  <c r="F506" i="5"/>
  <c r="H506" i="5"/>
  <c r="F507" i="5"/>
  <c r="H507" i="5"/>
  <c r="M512" i="2"/>
  <c r="F508" i="5"/>
  <c r="M508" i="5" s="1"/>
  <c r="M514" i="2"/>
  <c r="H508" i="5"/>
  <c r="M513" i="2"/>
  <c r="F509" i="5"/>
  <c r="H509" i="5"/>
  <c r="F510" i="5"/>
  <c r="M510" i="5" s="1"/>
  <c r="H510" i="5"/>
  <c r="M515" i="2"/>
  <c r="F511" i="5"/>
  <c r="M517" i="2"/>
  <c r="H511" i="5"/>
  <c r="M516" i="2"/>
  <c r="F512" i="5"/>
  <c r="H512" i="5"/>
  <c r="F513" i="5"/>
  <c r="M513" i="5" s="1"/>
  <c r="H513" i="5"/>
  <c r="M518" i="2"/>
  <c r="F514" i="5"/>
  <c r="H514" i="5"/>
  <c r="M519" i="2"/>
  <c r="F515" i="5"/>
  <c r="J519" i="5" s="1"/>
  <c r="F516" i="5"/>
  <c r="M516" i="5" s="1"/>
  <c r="T516" i="5" s="1"/>
  <c r="H515" i="5"/>
  <c r="O515" i="5" s="1"/>
  <c r="V515" i="5" s="1"/>
  <c r="H516" i="5"/>
  <c r="M521" i="2"/>
  <c r="F517" i="5"/>
  <c r="M523" i="2"/>
  <c r="H517" i="5"/>
  <c r="O517" i="5" s="1"/>
  <c r="M522" i="2"/>
  <c r="F518" i="5"/>
  <c r="M518" i="5" s="1"/>
  <c r="T518" i="5" s="1"/>
  <c r="H518" i="5"/>
  <c r="F519" i="5"/>
  <c r="M519" i="5" s="1"/>
  <c r="H519" i="5"/>
  <c r="O519" i="5" s="1"/>
  <c r="M524" i="2"/>
  <c r="M23" i="2"/>
  <c r="L23" i="3" s="1"/>
  <c r="M92" i="2"/>
  <c r="M179" i="2"/>
  <c r="L179" i="3" s="1"/>
  <c r="M185" i="2"/>
  <c r="A230" i="5"/>
  <c r="V230" i="5" s="1"/>
  <c r="V344" i="5"/>
  <c r="M363" i="2"/>
  <c r="V358" i="5"/>
  <c r="M364" i="2"/>
  <c r="M370" i="2"/>
  <c r="M380" i="2"/>
  <c r="V375" i="5"/>
  <c r="M382" i="2"/>
  <c r="M400" i="2"/>
  <c r="M406" i="2"/>
  <c r="M417" i="2"/>
  <c r="M418" i="2"/>
  <c r="M421" i="2"/>
  <c r="M435" i="2"/>
  <c r="M439" i="2"/>
  <c r="M444" i="2"/>
  <c r="M448" i="2"/>
  <c r="M451" i="2"/>
  <c r="M457" i="2"/>
  <c r="M463" i="2"/>
  <c r="M466" i="2"/>
  <c r="M471" i="2"/>
  <c r="J489" i="5"/>
  <c r="M492" i="2"/>
  <c r="M496" i="2"/>
  <c r="J504" i="5"/>
  <c r="I504" i="5" s="1"/>
  <c r="M520" i="2"/>
  <c r="H15" i="5"/>
  <c r="M14" i="2"/>
  <c r="H14" i="5"/>
  <c r="H13" i="5"/>
  <c r="H12" i="5"/>
  <c r="H11" i="5"/>
  <c r="K12" i="5"/>
  <c r="J11" i="5"/>
  <c r="I11" i="5" s="1"/>
  <c r="H3" i="5"/>
  <c r="H4" i="5"/>
  <c r="K9" i="5"/>
  <c r="H5" i="5"/>
  <c r="H6" i="5"/>
  <c r="M7" i="2"/>
  <c r="M7" i="5" s="1"/>
  <c r="H7" i="5"/>
  <c r="M8" i="2"/>
  <c r="M8" i="5" s="1"/>
  <c r="T8" i="5" s="1"/>
  <c r="H8" i="5"/>
  <c r="H9" i="5"/>
  <c r="H10" i="5"/>
  <c r="M6" i="2"/>
  <c r="M6" i="5" s="1"/>
  <c r="T6" i="5" s="1"/>
  <c r="J10" i="5"/>
  <c r="I10" i="5" s="1"/>
  <c r="H2" i="5"/>
  <c r="M525" i="2"/>
  <c r="T519" i="5"/>
  <c r="K519" i="5"/>
  <c r="B519" i="5"/>
  <c r="B518" i="5"/>
  <c r="K517" i="5"/>
  <c r="B517" i="5"/>
  <c r="B516" i="5"/>
  <c r="K515" i="5"/>
  <c r="J515" i="5"/>
  <c r="I515" i="5" s="1"/>
  <c r="B515" i="5"/>
  <c r="B514" i="5"/>
  <c r="T513" i="5"/>
  <c r="B513" i="5"/>
  <c r="B512" i="5"/>
  <c r="B511" i="5"/>
  <c r="B510" i="5"/>
  <c r="B509" i="5"/>
  <c r="K508" i="5"/>
  <c r="B508" i="5"/>
  <c r="B507" i="5"/>
  <c r="M511" i="2"/>
  <c r="B506" i="5"/>
  <c r="K505" i="5"/>
  <c r="B505" i="5"/>
  <c r="B504" i="5"/>
  <c r="K503" i="5"/>
  <c r="B503" i="5"/>
  <c r="K502" i="5"/>
  <c r="J502" i="5"/>
  <c r="B502" i="5"/>
  <c r="K501" i="5"/>
  <c r="J501" i="5"/>
  <c r="I501" i="5" s="1"/>
  <c r="B501" i="5"/>
  <c r="K500" i="5"/>
  <c r="J500" i="5"/>
  <c r="I500" i="5" s="1"/>
  <c r="B500" i="5"/>
  <c r="K499" i="5"/>
  <c r="J499" i="5"/>
  <c r="B499" i="5"/>
  <c r="T498" i="5"/>
  <c r="K498" i="5"/>
  <c r="J498" i="5"/>
  <c r="I498" i="5" s="1"/>
  <c r="B498" i="5"/>
  <c r="K497" i="5"/>
  <c r="J497" i="5"/>
  <c r="B497" i="5"/>
  <c r="K496" i="5"/>
  <c r="J496" i="5"/>
  <c r="B496" i="5"/>
  <c r="K495" i="5"/>
  <c r="J495" i="5"/>
  <c r="I495" i="5" s="1"/>
  <c r="B495" i="5"/>
  <c r="M499" i="2"/>
  <c r="B494" i="5"/>
  <c r="B493" i="5"/>
  <c r="B492" i="5"/>
  <c r="T491" i="5"/>
  <c r="B491" i="5"/>
  <c r="J490" i="5"/>
  <c r="I490" i="5" s="1"/>
  <c r="B490" i="5"/>
  <c r="K489" i="5"/>
  <c r="I489" i="5"/>
  <c r="B489" i="5"/>
  <c r="J488" i="5"/>
  <c r="I488" i="5" s="1"/>
  <c r="B488" i="5"/>
  <c r="J487" i="5"/>
  <c r="B487" i="5"/>
  <c r="T486" i="5"/>
  <c r="J486" i="5"/>
  <c r="I486" i="5" s="1"/>
  <c r="B486" i="5"/>
  <c r="K485" i="5"/>
  <c r="J485" i="5"/>
  <c r="I485" i="5"/>
  <c r="B485" i="5"/>
  <c r="K484" i="5"/>
  <c r="J484" i="5"/>
  <c r="B484" i="5"/>
  <c r="K483" i="5"/>
  <c r="J483" i="5"/>
  <c r="B483" i="5"/>
  <c r="K482" i="5"/>
  <c r="J482" i="5"/>
  <c r="I482" i="5" s="1"/>
  <c r="K481" i="5"/>
  <c r="J481" i="5"/>
  <c r="B481" i="5"/>
  <c r="T480" i="5"/>
  <c r="K480" i="5"/>
  <c r="J480" i="5"/>
  <c r="I480" i="5"/>
  <c r="B480" i="5"/>
  <c r="M484" i="2"/>
  <c r="B479" i="5"/>
  <c r="B478" i="5"/>
  <c r="J477" i="5"/>
  <c r="I477" i="5" s="1"/>
  <c r="B477" i="5"/>
  <c r="B476" i="5"/>
  <c r="J475" i="5"/>
  <c r="I475" i="5" s="1"/>
  <c r="B475" i="5"/>
  <c r="K474" i="5"/>
  <c r="J474" i="5"/>
  <c r="I474" i="5" s="1"/>
  <c r="B474" i="5"/>
  <c r="K473" i="5"/>
  <c r="J473" i="5"/>
  <c r="I473" i="5" s="1"/>
  <c r="B473" i="5"/>
  <c r="K472" i="5"/>
  <c r="L472" i="5" s="1"/>
  <c r="J472" i="5"/>
  <c r="B472" i="5"/>
  <c r="K471" i="5"/>
  <c r="J471" i="5"/>
  <c r="I471" i="5" s="1"/>
  <c r="B471" i="5"/>
  <c r="Q473" i="5"/>
  <c r="K470" i="5"/>
  <c r="J470" i="5"/>
  <c r="I470" i="5" s="1"/>
  <c r="B470" i="5"/>
  <c r="K469" i="5"/>
  <c r="J469" i="5"/>
  <c r="B469" i="5"/>
  <c r="K468" i="5"/>
  <c r="J468" i="5"/>
  <c r="I468" i="5" s="1"/>
  <c r="B468" i="5"/>
  <c r="K467" i="5"/>
  <c r="J467" i="5"/>
  <c r="I467" i="5" s="1"/>
  <c r="B467" i="5"/>
  <c r="K466" i="5"/>
  <c r="J466" i="5"/>
  <c r="B466" i="5"/>
  <c r="K465" i="5"/>
  <c r="J465" i="5"/>
  <c r="I465" i="5" s="1"/>
  <c r="B465" i="5"/>
  <c r="J464" i="5"/>
  <c r="I464" i="5" s="1"/>
  <c r="B464" i="5"/>
  <c r="B463" i="5"/>
  <c r="B462" i="5"/>
  <c r="B461" i="5"/>
  <c r="B460" i="5"/>
  <c r="K459" i="5"/>
  <c r="J459" i="5"/>
  <c r="B459" i="5"/>
  <c r="K458" i="5"/>
  <c r="J458" i="5"/>
  <c r="I458" i="5" s="1"/>
  <c r="B458" i="5"/>
  <c r="K457" i="5"/>
  <c r="J457" i="5"/>
  <c r="B457" i="5"/>
  <c r="T456" i="5"/>
  <c r="K456" i="5"/>
  <c r="J456" i="5"/>
  <c r="I456" i="5" s="1"/>
  <c r="B456" i="5"/>
  <c r="K455" i="5"/>
  <c r="L455" i="5" s="1"/>
  <c r="J455" i="5"/>
  <c r="I455" i="5" s="1"/>
  <c r="B455" i="5"/>
  <c r="K454" i="5"/>
  <c r="J454" i="5"/>
  <c r="K453" i="5"/>
  <c r="J453" i="5"/>
  <c r="I453" i="5" s="1"/>
  <c r="B453" i="5"/>
  <c r="K452" i="5"/>
  <c r="J452" i="5"/>
  <c r="I452" i="5" s="1"/>
  <c r="B452" i="5"/>
  <c r="K451" i="5"/>
  <c r="J451" i="5"/>
  <c r="B451" i="5"/>
  <c r="Q450" i="5"/>
  <c r="P450" i="5" s="1"/>
  <c r="K450" i="5"/>
  <c r="J450" i="5"/>
  <c r="I450" i="5" s="1"/>
  <c r="B450" i="5"/>
  <c r="B449" i="5"/>
  <c r="B447" i="5"/>
  <c r="B445" i="5"/>
  <c r="K444" i="5"/>
  <c r="J444" i="5"/>
  <c r="I444" i="5" s="1"/>
  <c r="B444" i="5"/>
  <c r="T443" i="5"/>
  <c r="K443" i="5"/>
  <c r="J443" i="5"/>
  <c r="I443" i="5" s="1"/>
  <c r="B443" i="5"/>
  <c r="K442" i="5"/>
  <c r="J442" i="5"/>
  <c r="B442" i="5"/>
  <c r="K441" i="5"/>
  <c r="J441" i="5"/>
  <c r="I441" i="5" s="1"/>
  <c r="B441" i="5"/>
  <c r="K440" i="5"/>
  <c r="J440" i="5"/>
  <c r="I440" i="5" s="1"/>
  <c r="B440" i="5"/>
  <c r="K439" i="5"/>
  <c r="J439" i="5"/>
  <c r="B439" i="5"/>
  <c r="K438" i="5"/>
  <c r="J438" i="5"/>
  <c r="B438" i="5"/>
  <c r="K437" i="5"/>
  <c r="J437" i="5"/>
  <c r="I437" i="5" s="1"/>
  <c r="B437" i="5"/>
  <c r="T436" i="5"/>
  <c r="K436" i="5"/>
  <c r="J436" i="5"/>
  <c r="B436" i="5"/>
  <c r="K435" i="5"/>
  <c r="J435" i="5"/>
  <c r="I435" i="5" s="1"/>
  <c r="B435" i="5"/>
  <c r="B434" i="5"/>
  <c r="B433" i="5"/>
  <c r="T432" i="5"/>
  <c r="B432" i="5"/>
  <c r="B431" i="5"/>
  <c r="K430" i="5"/>
  <c r="B430" i="5"/>
  <c r="K429" i="5"/>
  <c r="J429" i="5"/>
  <c r="I429" i="5" s="1"/>
  <c r="B429" i="5"/>
  <c r="K428" i="5"/>
  <c r="J428" i="5"/>
  <c r="I428" i="5"/>
  <c r="B428" i="5"/>
  <c r="K427" i="5"/>
  <c r="J427" i="5"/>
  <c r="B427" i="5"/>
  <c r="T426" i="5"/>
  <c r="K426" i="5"/>
  <c r="J426" i="5"/>
  <c r="I426" i="5" s="1"/>
  <c r="B426" i="5"/>
  <c r="K425" i="5"/>
  <c r="J425" i="5"/>
  <c r="B425" i="5"/>
  <c r="K424" i="5"/>
  <c r="J424" i="5"/>
  <c r="B424" i="5"/>
  <c r="K423" i="5"/>
  <c r="J423" i="5"/>
  <c r="I423" i="5" s="1"/>
  <c r="B423" i="5"/>
  <c r="K422" i="5"/>
  <c r="J422" i="5"/>
  <c r="B422" i="5"/>
  <c r="K421" i="5"/>
  <c r="J421" i="5"/>
  <c r="B421" i="5"/>
  <c r="K420" i="5"/>
  <c r="J420" i="5"/>
  <c r="I420" i="5" s="1"/>
  <c r="B420" i="5"/>
  <c r="T419" i="5"/>
  <c r="K419" i="5"/>
  <c r="B419" i="5"/>
  <c r="J418" i="5"/>
  <c r="B418" i="5"/>
  <c r="B417" i="5"/>
  <c r="B416" i="5"/>
  <c r="B415" i="5"/>
  <c r="K414" i="5"/>
  <c r="J414" i="5"/>
  <c r="I414" i="5" s="1"/>
  <c r="B414" i="5"/>
  <c r="K413" i="5"/>
  <c r="J413" i="5"/>
  <c r="I413" i="5" s="1"/>
  <c r="B413" i="5"/>
  <c r="K412" i="5"/>
  <c r="J412" i="5"/>
  <c r="B412" i="5"/>
  <c r="T411" i="5"/>
  <c r="K411" i="5"/>
  <c r="J411" i="5"/>
  <c r="I411" i="5" s="1"/>
  <c r="B411" i="5"/>
  <c r="K410" i="5"/>
  <c r="J410" i="5"/>
  <c r="I410" i="5" s="1"/>
  <c r="B410" i="5"/>
  <c r="K409" i="5"/>
  <c r="J409" i="5"/>
  <c r="B409" i="5"/>
  <c r="K408" i="5"/>
  <c r="J408" i="5"/>
  <c r="I408" i="5" s="1"/>
  <c r="B408" i="5"/>
  <c r="K407" i="5"/>
  <c r="J407" i="5"/>
  <c r="B407" i="5"/>
  <c r="K406" i="5"/>
  <c r="J406" i="5"/>
  <c r="I406" i="5" s="1"/>
  <c r="B406" i="5"/>
  <c r="K405" i="5"/>
  <c r="J405" i="5"/>
  <c r="I405" i="5" s="1"/>
  <c r="B405" i="5"/>
  <c r="K404" i="5"/>
  <c r="B404" i="5"/>
  <c r="B402" i="5"/>
  <c r="B401" i="5"/>
  <c r="B400" i="5"/>
  <c r="K399" i="5"/>
  <c r="J399" i="5"/>
  <c r="I399" i="5" s="1"/>
  <c r="B399" i="5"/>
  <c r="M403" i="2"/>
  <c r="K398" i="5"/>
  <c r="J398" i="5"/>
  <c r="B398" i="5"/>
  <c r="K397" i="5"/>
  <c r="J397" i="5"/>
  <c r="T396" i="5"/>
  <c r="K396" i="5"/>
  <c r="J396" i="5"/>
  <c r="I396" i="5" s="1"/>
  <c r="B396" i="5"/>
  <c r="K395" i="5"/>
  <c r="J395" i="5"/>
  <c r="I395" i="5" s="1"/>
  <c r="B395" i="5"/>
  <c r="K394" i="5"/>
  <c r="J394" i="5"/>
  <c r="B394" i="5"/>
  <c r="K393" i="5"/>
  <c r="J393" i="5"/>
  <c r="I393" i="5" s="1"/>
  <c r="B393" i="5"/>
  <c r="T392" i="5"/>
  <c r="K392" i="5"/>
  <c r="L392" i="5" s="1"/>
  <c r="J392" i="5"/>
  <c r="I392" i="5" s="1"/>
  <c r="B392" i="5"/>
  <c r="K391" i="5"/>
  <c r="J391" i="5"/>
  <c r="B391" i="5"/>
  <c r="K390" i="5"/>
  <c r="J390" i="5"/>
  <c r="I390" i="5" s="1"/>
  <c r="B390" i="5"/>
  <c r="V389" i="5"/>
  <c r="B389" i="5"/>
  <c r="K388" i="5"/>
  <c r="B388" i="5"/>
  <c r="M391" i="2"/>
  <c r="V386" i="5"/>
  <c r="J386" i="5"/>
  <c r="I386" i="5" s="1"/>
  <c r="B386" i="5"/>
  <c r="B385" i="5"/>
  <c r="K384" i="5"/>
  <c r="J384" i="5"/>
  <c r="I384" i="5" s="1"/>
  <c r="B384" i="5"/>
  <c r="K383" i="5"/>
  <c r="J383" i="5"/>
  <c r="I383" i="5" s="1"/>
  <c r="K382" i="5"/>
  <c r="J382" i="5"/>
  <c r="B382" i="5"/>
  <c r="T381" i="5"/>
  <c r="K381" i="5"/>
  <c r="L381" i="5" s="1"/>
  <c r="J381" i="5"/>
  <c r="I381" i="5" s="1"/>
  <c r="B381" i="5"/>
  <c r="K380" i="5"/>
  <c r="J380" i="5"/>
  <c r="I380" i="5" s="1"/>
  <c r="B380" i="5"/>
  <c r="K379" i="5"/>
  <c r="J379" i="5"/>
  <c r="I379" i="5" s="1"/>
  <c r="B379" i="5"/>
  <c r="K378" i="5"/>
  <c r="J378" i="5"/>
  <c r="I378" i="5" s="1"/>
  <c r="B378" i="5"/>
  <c r="T377" i="5"/>
  <c r="K377" i="5"/>
  <c r="J377" i="5"/>
  <c r="I377" i="5" s="1"/>
  <c r="B377" i="5"/>
  <c r="K376" i="5"/>
  <c r="J376" i="5"/>
  <c r="B376" i="5"/>
  <c r="K375" i="5"/>
  <c r="J375" i="5"/>
  <c r="I375" i="5" s="1"/>
  <c r="B375" i="5"/>
  <c r="T374" i="5"/>
  <c r="K374" i="5"/>
  <c r="B374" i="5"/>
  <c r="B373" i="5"/>
  <c r="B372" i="5"/>
  <c r="M376" i="2"/>
  <c r="B371" i="5"/>
  <c r="B370" i="5"/>
  <c r="T369" i="5"/>
  <c r="K369" i="5"/>
  <c r="J369" i="5"/>
  <c r="I369" i="5" s="1"/>
  <c r="B369" i="5"/>
  <c r="V368" i="5"/>
  <c r="K368" i="5"/>
  <c r="J368" i="5"/>
  <c r="I368" i="5" s="1"/>
  <c r="B368" i="5"/>
  <c r="K367" i="5"/>
  <c r="J367" i="5"/>
  <c r="B367" i="5"/>
  <c r="T366" i="5"/>
  <c r="K366" i="5"/>
  <c r="J366" i="5"/>
  <c r="I366" i="5"/>
  <c r="B366" i="5"/>
  <c r="K365" i="5"/>
  <c r="J365" i="5"/>
  <c r="I365" i="5" s="1"/>
  <c r="B365" i="5"/>
  <c r="K364" i="5"/>
  <c r="B364" i="5"/>
  <c r="K363" i="5"/>
  <c r="J363" i="5"/>
  <c r="I363" i="5" s="1"/>
  <c r="B363" i="5"/>
  <c r="K362" i="5"/>
  <c r="J362" i="5"/>
  <c r="B362" i="5"/>
  <c r="K361" i="5"/>
  <c r="J361" i="5"/>
  <c r="I361" i="5" s="1"/>
  <c r="B361" i="5"/>
  <c r="K360" i="5"/>
  <c r="J360" i="5"/>
  <c r="I360" i="5" s="1"/>
  <c r="B360" i="5"/>
  <c r="B359" i="5"/>
  <c r="T358" i="5"/>
  <c r="J358" i="5"/>
  <c r="I358" i="5" s="1"/>
  <c r="B358" i="5"/>
  <c r="B357" i="5"/>
  <c r="M361" i="2"/>
  <c r="B356" i="5"/>
  <c r="B355" i="5"/>
  <c r="K354" i="5"/>
  <c r="J354" i="5"/>
  <c r="I354" i="5" s="1"/>
  <c r="B354" i="5"/>
  <c r="T353" i="5"/>
  <c r="K353" i="5"/>
  <c r="J353" i="5"/>
  <c r="I353" i="5" s="1"/>
  <c r="B353" i="5"/>
  <c r="K352" i="5"/>
  <c r="J352" i="5"/>
  <c r="B352" i="5"/>
  <c r="T351" i="5"/>
  <c r="K351" i="5"/>
  <c r="J351" i="5"/>
  <c r="I351" i="5" s="1"/>
  <c r="B351" i="5"/>
  <c r="T350" i="5"/>
  <c r="K350" i="5"/>
  <c r="J350" i="5"/>
  <c r="I350" i="5" s="1"/>
  <c r="B350" i="5"/>
  <c r="K349" i="5"/>
  <c r="J349" i="5"/>
  <c r="I349" i="5" s="1"/>
  <c r="B349" i="5"/>
  <c r="K348" i="5"/>
  <c r="J348" i="5"/>
  <c r="I348" i="5" s="1"/>
  <c r="B348" i="5"/>
  <c r="M352" i="2"/>
  <c r="K347" i="5"/>
  <c r="J347" i="5"/>
  <c r="I347" i="5" s="1"/>
  <c r="B347" i="5"/>
  <c r="K346" i="5"/>
  <c r="J346" i="5"/>
  <c r="B346" i="5"/>
  <c r="K345" i="5"/>
  <c r="J345" i="5"/>
  <c r="I345" i="5" s="1"/>
  <c r="B345" i="5"/>
  <c r="K344" i="5"/>
  <c r="B344" i="5"/>
  <c r="B343" i="5"/>
  <c r="B342" i="5"/>
  <c r="M346" i="2"/>
  <c r="B341" i="5"/>
  <c r="J340" i="5"/>
  <c r="I340" i="5" s="1"/>
  <c r="B340" i="5"/>
  <c r="T339" i="5"/>
  <c r="K339" i="5"/>
  <c r="J339" i="5"/>
  <c r="I339" i="5" s="1"/>
  <c r="B339" i="5"/>
  <c r="T338" i="5"/>
  <c r="K338" i="5"/>
  <c r="J338" i="5"/>
  <c r="I338" i="5" s="1"/>
  <c r="B338" i="5"/>
  <c r="K337" i="5"/>
  <c r="J337" i="5"/>
  <c r="K336" i="5"/>
  <c r="J336" i="5"/>
  <c r="I336" i="5" s="1"/>
  <c r="B336" i="5"/>
  <c r="K335" i="5"/>
  <c r="J335" i="5"/>
  <c r="I335" i="5" s="1"/>
  <c r="B335" i="5"/>
  <c r="K334" i="5"/>
  <c r="J334" i="5"/>
  <c r="I334" i="5" s="1"/>
  <c r="B334" i="5"/>
  <c r="K333" i="5"/>
  <c r="J333" i="5"/>
  <c r="I333" i="5" s="1"/>
  <c r="B333" i="5"/>
  <c r="M337" i="2"/>
  <c r="K332" i="5"/>
  <c r="J332" i="5"/>
  <c r="I332" i="5" s="1"/>
  <c r="B332" i="5"/>
  <c r="K331" i="5"/>
  <c r="J331" i="5"/>
  <c r="B331" i="5"/>
  <c r="K330" i="5"/>
  <c r="J330" i="5"/>
  <c r="I330" i="5" s="1"/>
  <c r="B330" i="5"/>
  <c r="K329" i="5"/>
  <c r="B329" i="5"/>
  <c r="B328" i="5"/>
  <c r="B327" i="5"/>
  <c r="M331" i="2"/>
  <c r="B326" i="5"/>
  <c r="K325" i="5"/>
  <c r="J325" i="5"/>
  <c r="I325" i="5" s="1"/>
  <c r="B325" i="5"/>
  <c r="T324" i="5"/>
  <c r="K324" i="5"/>
  <c r="J324" i="5"/>
  <c r="I324" i="5" s="1"/>
  <c r="B324" i="5"/>
  <c r="K323" i="5"/>
  <c r="J323" i="5"/>
  <c r="I323" i="5" s="1"/>
  <c r="B323" i="5"/>
  <c r="K322" i="5"/>
  <c r="J322" i="5"/>
  <c r="I322" i="5" s="1"/>
  <c r="B322" i="5"/>
  <c r="K321" i="5"/>
  <c r="J321" i="5"/>
  <c r="I321" i="5" s="1"/>
  <c r="B321" i="5"/>
  <c r="M325" i="2"/>
  <c r="K320" i="5"/>
  <c r="J320" i="5"/>
  <c r="I320" i="5" s="1"/>
  <c r="B320" i="5"/>
  <c r="K319" i="5"/>
  <c r="J319" i="5"/>
  <c r="B319" i="5"/>
  <c r="K318" i="5"/>
  <c r="J318" i="5"/>
  <c r="I318" i="5" s="1"/>
  <c r="B318" i="5"/>
  <c r="K317" i="5"/>
  <c r="J317" i="5"/>
  <c r="I317" i="5" s="1"/>
  <c r="B317" i="5"/>
  <c r="K316" i="5"/>
  <c r="J316" i="5"/>
  <c r="B316" i="5"/>
  <c r="T315" i="5"/>
  <c r="K315" i="5"/>
  <c r="J315" i="5"/>
  <c r="I315" i="5" s="1"/>
  <c r="B315" i="5"/>
  <c r="A235" i="5"/>
  <c r="V235" i="5" s="1"/>
  <c r="K235" i="5"/>
  <c r="B234" i="5"/>
  <c r="A233" i="5"/>
  <c r="B233" i="5" s="1"/>
  <c r="M316" i="2"/>
  <c r="A232" i="5"/>
  <c r="V232" i="5" s="1"/>
  <c r="K231" i="5"/>
  <c r="J231" i="5"/>
  <c r="B231" i="5"/>
  <c r="K230" i="5"/>
  <c r="J230" i="5"/>
  <c r="I230" i="5"/>
  <c r="A229" i="5"/>
  <c r="V229" i="5" s="1"/>
  <c r="K229" i="5"/>
  <c r="J229" i="5"/>
  <c r="I229" i="5"/>
  <c r="K228" i="5"/>
  <c r="J228" i="5"/>
  <c r="B228" i="5"/>
  <c r="K227" i="5"/>
  <c r="J227" i="5"/>
  <c r="I227" i="5" s="1"/>
  <c r="A227" i="5"/>
  <c r="B227" i="5" s="1"/>
  <c r="V226" i="5"/>
  <c r="K226" i="5"/>
  <c r="J226" i="5"/>
  <c r="I226" i="5" s="1"/>
  <c r="B226" i="5"/>
  <c r="K284" i="5"/>
  <c r="J284" i="5"/>
  <c r="B284" i="5"/>
  <c r="K283" i="5"/>
  <c r="J283" i="5"/>
  <c r="I283" i="5" s="1"/>
  <c r="B283" i="5"/>
  <c r="A282" i="5"/>
  <c r="V282" i="5" s="1"/>
  <c r="K282" i="5"/>
  <c r="J282" i="5"/>
  <c r="I282" i="5" s="1"/>
  <c r="K281" i="5"/>
  <c r="J281" i="5"/>
  <c r="B281" i="5"/>
  <c r="K280" i="5"/>
  <c r="J280" i="5"/>
  <c r="I280" i="5" s="1"/>
  <c r="B280" i="5"/>
  <c r="B279" i="5"/>
  <c r="K278" i="5"/>
  <c r="B278" i="5"/>
  <c r="B277" i="5"/>
  <c r="B276" i="5"/>
  <c r="B275" i="5"/>
  <c r="B274" i="5"/>
  <c r="B273" i="5"/>
  <c r="B272" i="5"/>
  <c r="B271" i="5"/>
  <c r="K270" i="5"/>
  <c r="J270" i="5"/>
  <c r="B270" i="5"/>
  <c r="K269" i="5"/>
  <c r="J269" i="5"/>
  <c r="I269" i="5" s="1"/>
  <c r="B269" i="5"/>
  <c r="K268" i="5"/>
  <c r="J268" i="5"/>
  <c r="I268" i="5" s="1"/>
  <c r="A268" i="5"/>
  <c r="B268" i="5" s="1"/>
  <c r="K267" i="5"/>
  <c r="J267" i="5"/>
  <c r="A267" i="5"/>
  <c r="B267" i="5" s="1"/>
  <c r="K266" i="5"/>
  <c r="J266" i="5"/>
  <c r="I266" i="5" s="1"/>
  <c r="B266" i="5"/>
  <c r="A265" i="5"/>
  <c r="B265" i="5" s="1"/>
  <c r="B264" i="5"/>
  <c r="B263" i="5"/>
  <c r="A262" i="5"/>
  <c r="B262" i="5" s="1"/>
  <c r="J261" i="5"/>
  <c r="I261" i="5" s="1"/>
  <c r="B261" i="5"/>
  <c r="K260" i="5"/>
  <c r="J260" i="5"/>
  <c r="I260" i="5" s="1"/>
  <c r="A260" i="5"/>
  <c r="A259" i="5"/>
  <c r="V259" i="5" s="1"/>
  <c r="K259" i="5"/>
  <c r="J259" i="5"/>
  <c r="I259" i="5" s="1"/>
  <c r="K258" i="5"/>
  <c r="J258" i="5"/>
  <c r="I258" i="5" s="1"/>
  <c r="A258" i="5"/>
  <c r="B258" i="5" s="1"/>
  <c r="K257" i="5"/>
  <c r="J257" i="5"/>
  <c r="I257" i="5" s="1"/>
  <c r="B257" i="5"/>
  <c r="V256" i="5"/>
  <c r="K256" i="5"/>
  <c r="J256" i="5"/>
  <c r="I256" i="5" s="1"/>
  <c r="B256" i="5"/>
  <c r="K255" i="5"/>
  <c r="J255" i="5"/>
  <c r="B255" i="5"/>
  <c r="K254" i="5"/>
  <c r="J254" i="5"/>
  <c r="I254" i="5" s="1"/>
  <c r="B254" i="5"/>
  <c r="A253" i="5"/>
  <c r="K253" i="5"/>
  <c r="J253" i="5"/>
  <c r="I253" i="5" s="1"/>
  <c r="B253" i="5"/>
  <c r="K252" i="5"/>
  <c r="J252" i="5"/>
  <c r="B252" i="5"/>
  <c r="K251" i="5"/>
  <c r="J251" i="5"/>
  <c r="I251" i="5" s="1"/>
  <c r="B251" i="5"/>
  <c r="A250" i="5"/>
  <c r="K249" i="5"/>
  <c r="B249" i="5"/>
  <c r="J248" i="5"/>
  <c r="I248" i="5" s="1"/>
  <c r="A247" i="5"/>
  <c r="B247" i="5" s="1"/>
  <c r="K246" i="5"/>
  <c r="J246" i="5"/>
  <c r="B246" i="5"/>
  <c r="K245" i="5"/>
  <c r="J245" i="5"/>
  <c r="I245" i="5" s="1"/>
  <c r="B245" i="5"/>
  <c r="K244" i="5"/>
  <c r="J244" i="5"/>
  <c r="I244" i="5" s="1"/>
  <c r="A244" i="5"/>
  <c r="B244" i="5" s="1"/>
  <c r="K243" i="5"/>
  <c r="B243" i="5"/>
  <c r="K242" i="5"/>
  <c r="J242" i="5"/>
  <c r="I242" i="5" s="1"/>
  <c r="B242" i="5"/>
  <c r="V241" i="5"/>
  <c r="K241" i="5"/>
  <c r="J241" i="5"/>
  <c r="I241" i="5" s="1"/>
  <c r="B241" i="5"/>
  <c r="K240" i="5"/>
  <c r="J240" i="5"/>
  <c r="I240" i="5" s="1"/>
  <c r="B240" i="5"/>
  <c r="K239" i="5"/>
  <c r="J239" i="5"/>
  <c r="I239" i="5" s="1"/>
  <c r="B239" i="5"/>
  <c r="A238" i="5"/>
  <c r="V238" i="5" s="1"/>
  <c r="K238" i="5"/>
  <c r="L238" i="5" s="1"/>
  <c r="J238" i="5"/>
  <c r="I238" i="5" s="1"/>
  <c r="K237" i="5"/>
  <c r="J237" i="5"/>
  <c r="B237" i="5"/>
  <c r="K236" i="5"/>
  <c r="J236" i="5"/>
  <c r="I236" i="5" s="1"/>
  <c r="B236" i="5"/>
  <c r="K225" i="5"/>
  <c r="J225" i="5"/>
  <c r="B225" i="5"/>
  <c r="K224" i="5"/>
  <c r="J224" i="5"/>
  <c r="A224" i="5"/>
  <c r="B224" i="5" s="1"/>
  <c r="M222" i="2"/>
  <c r="A223" i="5"/>
  <c r="B223" i="5" s="1"/>
  <c r="K223" i="5"/>
  <c r="J223" i="5"/>
  <c r="I223" i="5" s="1"/>
  <c r="K222" i="5"/>
  <c r="J222" i="5"/>
  <c r="B222" i="5"/>
  <c r="K221" i="5"/>
  <c r="J221" i="5"/>
  <c r="I221" i="5" s="1"/>
  <c r="B221" i="5"/>
  <c r="M219" i="2"/>
  <c r="A220" i="5"/>
  <c r="B220" i="5" s="1"/>
  <c r="J220" i="5"/>
  <c r="I220" i="5" s="1"/>
  <c r="A219" i="5"/>
  <c r="B219" i="5" s="1"/>
  <c r="A218" i="5"/>
  <c r="B218" i="5" s="1"/>
  <c r="K218" i="5"/>
  <c r="M216" i="2"/>
  <c r="A217" i="5"/>
  <c r="B217" i="5" s="1"/>
  <c r="J217" i="5"/>
  <c r="I217" i="5" s="1"/>
  <c r="J216" i="5"/>
  <c r="I216" i="5" s="1"/>
  <c r="B216" i="5"/>
  <c r="K215" i="5"/>
  <c r="J215" i="5"/>
  <c r="I215" i="5" s="1"/>
  <c r="B215" i="5"/>
  <c r="M213" i="2"/>
  <c r="K214" i="5"/>
  <c r="J214" i="5"/>
  <c r="A214" i="5"/>
  <c r="B214" i="5" s="1"/>
  <c r="K213" i="5"/>
  <c r="J213" i="5"/>
  <c r="B213" i="5"/>
  <c r="M211" i="2"/>
  <c r="A212" i="5"/>
  <c r="B212" i="5" s="1"/>
  <c r="K212" i="5"/>
  <c r="J212" i="5"/>
  <c r="I212" i="5" s="1"/>
  <c r="M210" i="2"/>
  <c r="K211" i="5"/>
  <c r="J211" i="5"/>
  <c r="I211" i="5" s="1"/>
  <c r="B211" i="5"/>
  <c r="K210" i="5"/>
  <c r="J210" i="5"/>
  <c r="B210" i="5"/>
  <c r="A209" i="5"/>
  <c r="B209" i="5" s="1"/>
  <c r="K209" i="5"/>
  <c r="J209" i="5"/>
  <c r="I209" i="5" s="1"/>
  <c r="A208" i="5"/>
  <c r="B208" i="5" s="1"/>
  <c r="K208" i="5"/>
  <c r="J208" i="5"/>
  <c r="I208" i="5" s="1"/>
  <c r="K207" i="5"/>
  <c r="J207" i="5"/>
  <c r="B207" i="5"/>
  <c r="K206" i="5"/>
  <c r="J206" i="5"/>
  <c r="I206" i="5" s="1"/>
  <c r="B206" i="5"/>
  <c r="K314" i="5"/>
  <c r="J314" i="5"/>
  <c r="I314" i="5" s="1"/>
  <c r="B314" i="5"/>
  <c r="K313" i="5"/>
  <c r="B313" i="5"/>
  <c r="J312" i="5"/>
  <c r="B312" i="5"/>
  <c r="M311" i="2"/>
  <c r="J311" i="5"/>
  <c r="I311" i="5" s="1"/>
  <c r="B311" i="5"/>
  <c r="B310" i="5"/>
  <c r="K309" i="5"/>
  <c r="J309" i="5"/>
  <c r="I309" i="5" s="1"/>
  <c r="B309" i="5"/>
  <c r="K308" i="5"/>
  <c r="J308" i="5"/>
  <c r="I308" i="5" s="1"/>
  <c r="B308" i="5"/>
  <c r="K307" i="5"/>
  <c r="J307" i="5"/>
  <c r="B307" i="5"/>
  <c r="K306" i="5"/>
  <c r="J306" i="5"/>
  <c r="I306" i="5" s="1"/>
  <c r="B306" i="5"/>
  <c r="V305" i="5"/>
  <c r="K305" i="5"/>
  <c r="J305" i="5"/>
  <c r="I305" i="5" s="1"/>
  <c r="B305" i="5"/>
  <c r="K304" i="5"/>
  <c r="J304" i="5"/>
  <c r="I304" i="5" s="1"/>
  <c r="B304" i="5"/>
  <c r="K303" i="5"/>
  <c r="J303" i="5"/>
  <c r="I303" i="5" s="1"/>
  <c r="B303" i="5"/>
  <c r="V302" i="5"/>
  <c r="K302" i="5"/>
  <c r="J302" i="5"/>
  <c r="I302" i="5" s="1"/>
  <c r="B302" i="5"/>
  <c r="K301" i="5"/>
  <c r="J301" i="5"/>
  <c r="B301" i="5"/>
  <c r="V300" i="5"/>
  <c r="K300" i="5"/>
  <c r="L300" i="5" s="1"/>
  <c r="J300" i="5"/>
  <c r="I300" i="5" s="1"/>
  <c r="B300" i="5"/>
  <c r="V299" i="5"/>
  <c r="J299" i="5"/>
  <c r="I299" i="5" s="1"/>
  <c r="B299" i="5"/>
  <c r="B298" i="5"/>
  <c r="K297" i="5"/>
  <c r="B297" i="5"/>
  <c r="V296" i="5"/>
  <c r="K296" i="5"/>
  <c r="J296" i="5"/>
  <c r="I296" i="5" s="1"/>
  <c r="B296" i="5"/>
  <c r="B295" i="5"/>
  <c r="K294" i="5"/>
  <c r="J294" i="5"/>
  <c r="I294" i="5" s="1"/>
  <c r="B294" i="5"/>
  <c r="K293" i="5"/>
  <c r="J293" i="5"/>
  <c r="I293" i="5" s="1"/>
  <c r="B293" i="5"/>
  <c r="K292" i="5"/>
  <c r="J292" i="5"/>
  <c r="B292" i="5"/>
  <c r="K291" i="5"/>
  <c r="J291" i="5"/>
  <c r="I291" i="5" s="1"/>
  <c r="B291" i="5"/>
  <c r="V290" i="5"/>
  <c r="K290" i="5"/>
  <c r="J290" i="5"/>
  <c r="I290" i="5" s="1"/>
  <c r="B290" i="5"/>
  <c r="K289" i="5"/>
  <c r="J289" i="5"/>
  <c r="I289" i="5" s="1"/>
  <c r="B289" i="5"/>
  <c r="K288" i="5"/>
  <c r="J288" i="5"/>
  <c r="I288" i="5" s="1"/>
  <c r="B288" i="5"/>
  <c r="V287" i="5"/>
  <c r="K287" i="5"/>
  <c r="J287" i="5"/>
  <c r="I287" i="5" s="1"/>
  <c r="B287" i="5"/>
  <c r="K286" i="5"/>
  <c r="J286" i="5"/>
  <c r="I286" i="5" s="1"/>
  <c r="B286" i="5"/>
  <c r="K285" i="5"/>
  <c r="J285" i="5"/>
  <c r="I285" i="5" s="1"/>
  <c r="B285" i="5"/>
  <c r="M204" i="2"/>
  <c r="L204" i="3" s="1"/>
  <c r="A205" i="5"/>
  <c r="B205" i="5" s="1"/>
  <c r="A204" i="5"/>
  <c r="B204" i="5" s="1"/>
  <c r="K204" i="5"/>
  <c r="B203" i="5"/>
  <c r="M201" i="2"/>
  <c r="L201" i="3" s="1"/>
  <c r="S201" i="3" s="1"/>
  <c r="A202" i="5"/>
  <c r="B202" i="5" s="1"/>
  <c r="B201" i="5"/>
  <c r="K200" i="5"/>
  <c r="J200" i="5"/>
  <c r="I200" i="5" s="1"/>
  <c r="B200" i="5"/>
  <c r="A199" i="5"/>
  <c r="K199" i="5"/>
  <c r="J199" i="5"/>
  <c r="I199" i="5" s="1"/>
  <c r="K198" i="5"/>
  <c r="J198" i="5"/>
  <c r="B198" i="5"/>
  <c r="K197" i="5"/>
  <c r="J197" i="5"/>
  <c r="I197" i="5" s="1"/>
  <c r="B197" i="5"/>
  <c r="M195" i="2"/>
  <c r="L195" i="3" s="1"/>
  <c r="K196" i="5"/>
  <c r="J196" i="5"/>
  <c r="I196" i="5" s="1"/>
  <c r="K195" i="5"/>
  <c r="J195" i="5"/>
  <c r="I195" i="5" s="1"/>
  <c r="B195" i="5"/>
  <c r="K194" i="5"/>
  <c r="J194" i="5"/>
  <c r="B194" i="5"/>
  <c r="M192" i="2"/>
  <c r="L192" i="3" s="1"/>
  <c r="S192" i="3" s="1"/>
  <c r="K193" i="5"/>
  <c r="J193" i="5"/>
  <c r="I193" i="5" s="1"/>
  <c r="B193" i="5"/>
  <c r="K192" i="5"/>
  <c r="J192" i="5"/>
  <c r="I192" i="5" s="1"/>
  <c r="B192" i="5"/>
  <c r="K191" i="5"/>
  <c r="J191" i="5"/>
  <c r="I191" i="5" s="1"/>
  <c r="B191" i="5"/>
  <c r="V190" i="5"/>
  <c r="K190" i="5"/>
  <c r="B190" i="5"/>
  <c r="B189" i="5"/>
  <c r="K188" i="5"/>
  <c r="B188" i="5"/>
  <c r="M186" i="2"/>
  <c r="K187" i="5"/>
  <c r="J187" i="5"/>
  <c r="I187" i="5" s="1"/>
  <c r="B187" i="5"/>
  <c r="K186" i="5"/>
  <c r="J186" i="5"/>
  <c r="I186" i="5" s="1"/>
  <c r="B186" i="5"/>
  <c r="K185" i="5"/>
  <c r="J185" i="5"/>
  <c r="B185" i="5"/>
  <c r="M183" i="2"/>
  <c r="L183" i="3" s="1"/>
  <c r="K184" i="5"/>
  <c r="J184" i="5"/>
  <c r="I184" i="5" s="1"/>
  <c r="B184" i="5"/>
  <c r="M182" i="2"/>
  <c r="L182" i="3" s="1"/>
  <c r="K183" i="5"/>
  <c r="J183" i="5"/>
  <c r="B183" i="5"/>
  <c r="M181" i="2"/>
  <c r="L181" i="3" s="1"/>
  <c r="K182" i="5"/>
  <c r="J182" i="5"/>
  <c r="I182" i="5" s="1"/>
  <c r="B182" i="5"/>
  <c r="M180" i="2"/>
  <c r="L180" i="3" s="1"/>
  <c r="K181" i="5"/>
  <c r="J181" i="5"/>
  <c r="B181" i="5"/>
  <c r="K180" i="5"/>
  <c r="B180" i="5"/>
  <c r="K179" i="5"/>
  <c r="J179" i="5"/>
  <c r="I179" i="5" s="1"/>
  <c r="B179" i="5"/>
  <c r="M177" i="2"/>
  <c r="L177" i="3" s="1"/>
  <c r="S177" i="3" s="1"/>
  <c r="K178" i="5"/>
  <c r="J178" i="5"/>
  <c r="I178" i="5" s="1"/>
  <c r="B178" i="5"/>
  <c r="K177" i="5"/>
  <c r="J177" i="5"/>
  <c r="B177" i="5"/>
  <c r="K176" i="5"/>
  <c r="J176" i="5"/>
  <c r="B176" i="5"/>
  <c r="J175" i="5"/>
  <c r="I175" i="5" s="1"/>
  <c r="B175" i="5"/>
  <c r="B174" i="5"/>
  <c r="M172" i="2"/>
  <c r="L172" i="3" s="1"/>
  <c r="B173" i="5"/>
  <c r="M171" i="2"/>
  <c r="B172" i="5"/>
  <c r="K171" i="5"/>
  <c r="B171" i="5"/>
  <c r="K170" i="5"/>
  <c r="J170" i="5"/>
  <c r="I170" i="5" s="1"/>
  <c r="B170" i="5"/>
  <c r="A169" i="5"/>
  <c r="B169" i="5" s="1"/>
  <c r="K169" i="5"/>
  <c r="J169" i="5"/>
  <c r="I169" i="5" s="1"/>
  <c r="K168" i="5"/>
  <c r="J168" i="5"/>
  <c r="B168" i="5"/>
  <c r="K167" i="5"/>
  <c r="J167" i="5"/>
  <c r="I167" i="5" s="1"/>
  <c r="B167" i="5"/>
  <c r="K166" i="5"/>
  <c r="J166" i="5"/>
  <c r="I166" i="5" s="1"/>
  <c r="B166" i="5"/>
  <c r="K165" i="5"/>
  <c r="J165" i="5"/>
  <c r="I165" i="5" s="1"/>
  <c r="B165" i="5"/>
  <c r="K164" i="5"/>
  <c r="J164" i="5"/>
  <c r="I164" i="5" s="1"/>
  <c r="B164" i="5"/>
  <c r="A163" i="5"/>
  <c r="B163" i="5" s="1"/>
  <c r="K163" i="5"/>
  <c r="J163" i="5"/>
  <c r="I163" i="5"/>
  <c r="K162" i="5"/>
  <c r="J162" i="5"/>
  <c r="B162" i="5"/>
  <c r="K161" i="5"/>
  <c r="J161" i="5"/>
  <c r="B161" i="5"/>
  <c r="M159" i="2"/>
  <c r="M159" i="5" s="1"/>
  <c r="T159" i="5" s="1"/>
  <c r="A160" i="5"/>
  <c r="B160" i="5" s="1"/>
  <c r="M160" i="5"/>
  <c r="M158" i="2"/>
  <c r="A159" i="5"/>
  <c r="B159" i="5" s="1"/>
  <c r="K158" i="5"/>
  <c r="B158" i="5"/>
  <c r="M156" i="2"/>
  <c r="A157" i="5"/>
  <c r="M157" i="5"/>
  <c r="K157" i="5"/>
  <c r="J157" i="5"/>
  <c r="I157" i="5" s="1"/>
  <c r="B157" i="5"/>
  <c r="J156" i="5"/>
  <c r="I156" i="5" s="1"/>
  <c r="B156" i="5"/>
  <c r="M155" i="5"/>
  <c r="T155" i="5" s="1"/>
  <c r="K155" i="5"/>
  <c r="J155" i="5"/>
  <c r="I155" i="5" s="1"/>
  <c r="B155" i="5"/>
  <c r="M153" i="2"/>
  <c r="M153" i="5" s="1"/>
  <c r="T153" i="5" s="1"/>
  <c r="M154" i="5"/>
  <c r="T154" i="5" s="1"/>
  <c r="A154" i="5"/>
  <c r="K154" i="5"/>
  <c r="J154" i="5"/>
  <c r="I154" i="5" s="1"/>
  <c r="B154" i="5"/>
  <c r="K153" i="5"/>
  <c r="B153" i="5"/>
  <c r="M152" i="5"/>
  <c r="T152" i="5" s="1"/>
  <c r="K152" i="5"/>
  <c r="J152" i="5"/>
  <c r="I152" i="5" s="1"/>
  <c r="B152" i="5"/>
  <c r="O151" i="5"/>
  <c r="V151" i="5" s="1"/>
  <c r="M151" i="5"/>
  <c r="K151" i="5"/>
  <c r="J151" i="5"/>
  <c r="I151" i="5" s="1"/>
  <c r="B151" i="5"/>
  <c r="K150" i="5"/>
  <c r="J150" i="5"/>
  <c r="I150" i="5" s="1"/>
  <c r="A150" i="5"/>
  <c r="B150" i="5" s="1"/>
  <c r="M149" i="5"/>
  <c r="K149" i="5"/>
  <c r="J149" i="5"/>
  <c r="I149" i="5" s="1"/>
  <c r="A149" i="5"/>
  <c r="B149" i="5" s="1"/>
  <c r="M147" i="2"/>
  <c r="L147" i="3" s="1"/>
  <c r="A148" i="5"/>
  <c r="M148" i="5"/>
  <c r="K148" i="5"/>
  <c r="L148" i="5" s="1"/>
  <c r="J148" i="5"/>
  <c r="I148" i="5" s="1"/>
  <c r="B148" i="5"/>
  <c r="K147" i="5"/>
  <c r="J147" i="5"/>
  <c r="B147" i="5"/>
  <c r="M146" i="5"/>
  <c r="T146" i="5" s="1"/>
  <c r="K146" i="5"/>
  <c r="J146" i="5"/>
  <c r="I146" i="5" s="1"/>
  <c r="B146" i="5"/>
  <c r="O145" i="5"/>
  <c r="V145" i="5" s="1"/>
  <c r="M145" i="5"/>
  <c r="T145" i="5" s="1"/>
  <c r="K145" i="5"/>
  <c r="J145" i="5"/>
  <c r="I145" i="5" s="1"/>
  <c r="B145" i="5"/>
  <c r="B144" i="5"/>
  <c r="M143" i="5"/>
  <c r="B143" i="5"/>
  <c r="M141" i="2"/>
  <c r="L141" i="3" s="1"/>
  <c r="S141" i="3" s="1"/>
  <c r="M142" i="5"/>
  <c r="T142" i="5" s="1"/>
  <c r="K142" i="5"/>
  <c r="B142" i="5"/>
  <c r="K141" i="5"/>
  <c r="J141" i="5"/>
  <c r="B141" i="5"/>
  <c r="M140" i="5"/>
  <c r="K140" i="5"/>
  <c r="J140" i="5"/>
  <c r="I140" i="5" s="1"/>
  <c r="B140" i="5"/>
  <c r="O139" i="5"/>
  <c r="V139" i="5" s="1"/>
  <c r="M139" i="5"/>
  <c r="T139" i="5" s="1"/>
  <c r="K139" i="5"/>
  <c r="J139" i="5"/>
  <c r="I139" i="5" s="1"/>
  <c r="B139" i="5"/>
  <c r="K138" i="5"/>
  <c r="J138" i="5"/>
  <c r="I138" i="5" s="1"/>
  <c r="B138" i="5"/>
  <c r="M137" i="5"/>
  <c r="K137" i="5"/>
  <c r="J137" i="5"/>
  <c r="I137" i="5" s="1"/>
  <c r="B137" i="5"/>
  <c r="M135" i="2"/>
  <c r="L135" i="3" s="1"/>
  <c r="M136" i="5"/>
  <c r="T136" i="5" s="1"/>
  <c r="K136" i="5"/>
  <c r="J136" i="5"/>
  <c r="I136" i="5"/>
  <c r="B136" i="5"/>
  <c r="K135" i="5"/>
  <c r="B135" i="5"/>
  <c r="M134" i="5"/>
  <c r="K134" i="5"/>
  <c r="J134" i="5"/>
  <c r="I134" i="5" s="1"/>
  <c r="B134" i="5"/>
  <c r="O133" i="5"/>
  <c r="V133" i="5"/>
  <c r="M133" i="5"/>
  <c r="T133" i="5" s="1"/>
  <c r="K133" i="5"/>
  <c r="J133" i="5"/>
  <c r="I133" i="5" s="1"/>
  <c r="B133" i="5"/>
  <c r="K132" i="5"/>
  <c r="J132" i="5"/>
  <c r="I132" i="5" s="1"/>
  <c r="B132" i="5"/>
  <c r="M130" i="2"/>
  <c r="M131" i="5"/>
  <c r="T131" i="5" s="1"/>
  <c r="K131" i="5"/>
  <c r="J131" i="5"/>
  <c r="B131" i="5"/>
  <c r="M129" i="2"/>
  <c r="L129" i="3" s="1"/>
  <c r="B130" i="5"/>
  <c r="K129" i="5"/>
  <c r="J129" i="5"/>
  <c r="B129" i="5"/>
  <c r="M128" i="5"/>
  <c r="T128" i="5"/>
  <c r="B128" i="5"/>
  <c r="M126" i="2"/>
  <c r="M127" i="5"/>
  <c r="T127" i="5"/>
  <c r="K127" i="5"/>
  <c r="B127" i="5"/>
  <c r="B126" i="5"/>
  <c r="M124" i="2"/>
  <c r="K125" i="5"/>
  <c r="B125" i="5"/>
  <c r="O124" i="5"/>
  <c r="V124" i="5"/>
  <c r="J124" i="5"/>
  <c r="I124" i="5" s="1"/>
  <c r="B124" i="5"/>
  <c r="J123" i="5"/>
  <c r="I123" i="5"/>
  <c r="B123" i="5"/>
  <c r="K122" i="5"/>
  <c r="B122" i="5"/>
  <c r="O121" i="5"/>
  <c r="V121" i="5" s="1"/>
  <c r="M121" i="5"/>
  <c r="J121" i="5"/>
  <c r="I121" i="5" s="1"/>
  <c r="B121" i="5"/>
  <c r="J120" i="5"/>
  <c r="B120" i="5"/>
  <c r="K119" i="5"/>
  <c r="B119" i="5"/>
  <c r="O118" i="5"/>
  <c r="V118" i="5" s="1"/>
  <c r="M118" i="5"/>
  <c r="J118" i="5"/>
  <c r="I118" i="5" s="1"/>
  <c r="B118" i="5"/>
  <c r="J117" i="5"/>
  <c r="I117" i="5" s="1"/>
  <c r="B117" i="5"/>
  <c r="K116" i="5"/>
  <c r="B116" i="5"/>
  <c r="M114" i="2"/>
  <c r="O115" i="5" s="1"/>
  <c r="V115" i="5" s="1"/>
  <c r="M115" i="5"/>
  <c r="T115" i="5" s="1"/>
  <c r="B115" i="5"/>
  <c r="B114" i="5"/>
  <c r="M113" i="5"/>
  <c r="B113" i="5"/>
  <c r="M111" i="2"/>
  <c r="M112" i="5"/>
  <c r="B112" i="5"/>
  <c r="K111" i="5"/>
  <c r="J111" i="5"/>
  <c r="I111" i="5" s="1"/>
  <c r="B111" i="5"/>
  <c r="J110" i="5"/>
  <c r="I110" i="5"/>
  <c r="B110" i="5"/>
  <c r="M108" i="2"/>
  <c r="M109" i="5"/>
  <c r="T109" i="5" s="1"/>
  <c r="B109" i="5"/>
  <c r="M108" i="5"/>
  <c r="T108" i="5" s="1"/>
  <c r="J108" i="5"/>
  <c r="B108" i="5"/>
  <c r="K107" i="5"/>
  <c r="J107" i="5"/>
  <c r="I107" i="5" s="1"/>
  <c r="B107" i="5"/>
  <c r="O106" i="5"/>
  <c r="V106" i="5" s="1"/>
  <c r="M106" i="5"/>
  <c r="J106" i="5"/>
  <c r="I106" i="5" s="1"/>
  <c r="B106" i="5"/>
  <c r="J105" i="5"/>
  <c r="I105" i="5" s="1"/>
  <c r="B105" i="5"/>
  <c r="M104" i="5"/>
  <c r="K104" i="5"/>
  <c r="B104" i="5"/>
  <c r="M102" i="2"/>
  <c r="M103" i="5"/>
  <c r="T103" i="5" s="1"/>
  <c r="K103" i="5"/>
  <c r="B103" i="5"/>
  <c r="K102" i="5"/>
  <c r="J102" i="5"/>
  <c r="B102" i="5"/>
  <c r="M101" i="5"/>
  <c r="B101" i="5"/>
  <c r="M99" i="2"/>
  <c r="O100" i="5"/>
  <c r="V100" i="5" s="1"/>
  <c r="M100" i="5"/>
  <c r="T100" i="5" s="1"/>
  <c r="B100" i="5"/>
  <c r="J99" i="5"/>
  <c r="B99" i="5"/>
  <c r="K98" i="5"/>
  <c r="J98" i="5"/>
  <c r="I98" i="5" s="1"/>
  <c r="B98" i="5"/>
  <c r="M96" i="2"/>
  <c r="M97" i="5"/>
  <c r="T97" i="5" s="1"/>
  <c r="B97" i="5"/>
  <c r="B96" i="5"/>
  <c r="K95" i="5"/>
  <c r="J95" i="5"/>
  <c r="B95" i="5"/>
  <c r="O94" i="5"/>
  <c r="V94" i="5" s="1"/>
  <c r="M94" i="5"/>
  <c r="T94" i="5" s="1"/>
  <c r="B94" i="5"/>
  <c r="J93" i="5"/>
  <c r="B93" i="5"/>
  <c r="K92" i="5"/>
  <c r="J92" i="5"/>
  <c r="I92" i="5" s="1"/>
  <c r="B92" i="5"/>
  <c r="M90" i="2"/>
  <c r="O91" i="5" s="1"/>
  <c r="V91" i="5" s="1"/>
  <c r="M91" i="5"/>
  <c r="J91" i="5"/>
  <c r="I91" i="5" s="1"/>
  <c r="B91" i="5"/>
  <c r="M90" i="5"/>
  <c r="T90" i="5" s="1"/>
  <c r="K90" i="5"/>
  <c r="B90" i="5"/>
  <c r="M89" i="5"/>
  <c r="T89" i="5" s="1"/>
  <c r="K89" i="5"/>
  <c r="B89" i="5"/>
  <c r="M87" i="2"/>
  <c r="M87" i="5" s="1"/>
  <c r="T87" i="5" s="1"/>
  <c r="M88" i="5"/>
  <c r="T88" i="5"/>
  <c r="K88" i="5"/>
  <c r="J88" i="5"/>
  <c r="I88" i="5" s="1"/>
  <c r="B88" i="5"/>
  <c r="B87" i="5"/>
  <c r="M85" i="2"/>
  <c r="K86" i="5"/>
  <c r="B86" i="5"/>
  <c r="M84" i="2"/>
  <c r="O85" i="5" s="1"/>
  <c r="V85" i="5" s="1"/>
  <c r="M85" i="5"/>
  <c r="T85" i="5" s="1"/>
  <c r="B85" i="5"/>
  <c r="J84" i="5"/>
  <c r="B84" i="5"/>
  <c r="K83" i="5"/>
  <c r="B83" i="5"/>
  <c r="M81" i="2"/>
  <c r="O82" i="5" s="1"/>
  <c r="V82" i="5" s="1"/>
  <c r="M82" i="5"/>
  <c r="B82" i="5"/>
  <c r="B81" i="5"/>
  <c r="M80" i="5"/>
  <c r="J80" i="5"/>
  <c r="I80" i="5" s="1"/>
  <c r="B80" i="5"/>
  <c r="M78" i="2"/>
  <c r="L78" i="3" s="1"/>
  <c r="M79" i="5"/>
  <c r="T79" i="5" s="1"/>
  <c r="K79" i="5"/>
  <c r="B79" i="5"/>
  <c r="J78" i="5"/>
  <c r="I78" i="5" s="1"/>
  <c r="B78" i="5"/>
  <c r="K77" i="5"/>
  <c r="B77" i="5"/>
  <c r="O76" i="5"/>
  <c r="V76" i="5" s="1"/>
  <c r="M76" i="5"/>
  <c r="T76" i="5" s="1"/>
  <c r="J76" i="5"/>
  <c r="I76" i="5" s="1"/>
  <c r="B76" i="5"/>
  <c r="J75" i="5"/>
  <c r="I75" i="5" s="1"/>
  <c r="B75" i="5"/>
  <c r="M74" i="5"/>
  <c r="B74" i="5"/>
  <c r="M72" i="2"/>
  <c r="M73" i="5"/>
  <c r="T73" i="5"/>
  <c r="K73" i="5"/>
  <c r="B73" i="5"/>
  <c r="K72" i="5"/>
  <c r="B72" i="5"/>
  <c r="J71" i="5"/>
  <c r="I71" i="5" s="1"/>
  <c r="B71" i="5"/>
  <c r="O70" i="5"/>
  <c r="V70" i="5"/>
  <c r="M70" i="5"/>
  <c r="T70" i="5" s="1"/>
  <c r="B70" i="5"/>
  <c r="J69" i="5"/>
  <c r="B69" i="5"/>
  <c r="K68" i="5"/>
  <c r="B68" i="5"/>
  <c r="J67" i="5"/>
  <c r="I67" i="5" s="1"/>
  <c r="B67" i="5"/>
  <c r="B66" i="5"/>
  <c r="K65" i="5"/>
  <c r="B65" i="5"/>
  <c r="J64" i="5"/>
  <c r="I64" i="5"/>
  <c r="B64" i="5"/>
  <c r="J63" i="5"/>
  <c r="B63" i="5"/>
  <c r="K62" i="5"/>
  <c r="B62" i="5"/>
  <c r="J61" i="5"/>
  <c r="B61" i="5"/>
  <c r="K60" i="5"/>
  <c r="J60" i="5"/>
  <c r="B60" i="5"/>
  <c r="B59" i="5"/>
  <c r="K58" i="5"/>
  <c r="B58" i="5"/>
  <c r="J57" i="5"/>
  <c r="I57" i="5" s="1"/>
  <c r="B57" i="5"/>
  <c r="K56" i="5"/>
  <c r="B56" i="5"/>
  <c r="K55" i="5"/>
  <c r="B55" i="5"/>
  <c r="J54" i="5"/>
  <c r="I54" i="5" s="1"/>
  <c r="B54" i="5"/>
  <c r="J53" i="5"/>
  <c r="I53" i="5" s="1"/>
  <c r="B53" i="5"/>
  <c r="B52" i="5"/>
  <c r="K51" i="5"/>
  <c r="B51" i="5"/>
  <c r="J50" i="5"/>
  <c r="I50" i="5" s="1"/>
  <c r="B50" i="5"/>
  <c r="J49" i="5"/>
  <c r="I49" i="5" s="1"/>
  <c r="B49" i="5"/>
  <c r="K48" i="5"/>
  <c r="B48" i="5"/>
  <c r="K47" i="5"/>
  <c r="B47" i="5"/>
  <c r="K46" i="5"/>
  <c r="J46" i="5"/>
  <c r="I46" i="5" s="1"/>
  <c r="B46" i="5"/>
  <c r="J45" i="5"/>
  <c r="I45" i="5" s="1"/>
  <c r="B45" i="5"/>
  <c r="K44" i="5"/>
  <c r="J44" i="5"/>
  <c r="B44" i="5"/>
  <c r="M42" i="2"/>
  <c r="K43" i="5"/>
  <c r="J43" i="5"/>
  <c r="I43" i="5" s="1"/>
  <c r="B43" i="5"/>
  <c r="K42" i="5"/>
  <c r="B42" i="5"/>
  <c r="J41" i="5"/>
  <c r="I41" i="5" s="1"/>
  <c r="B41" i="5"/>
  <c r="O40" i="5"/>
  <c r="V40" i="5" s="1"/>
  <c r="K40" i="5"/>
  <c r="B40" i="5"/>
  <c r="K39" i="5"/>
  <c r="J39" i="5"/>
  <c r="I39" i="5" s="1"/>
  <c r="B39" i="5"/>
  <c r="K38" i="5"/>
  <c r="B38" i="5"/>
  <c r="M36" i="2"/>
  <c r="O37" i="5" s="1"/>
  <c r="V37" i="5" s="1"/>
  <c r="J37" i="5"/>
  <c r="I37" i="5" s="1"/>
  <c r="B37" i="5"/>
  <c r="K36" i="5"/>
  <c r="J36" i="5"/>
  <c r="I36" i="5" s="1"/>
  <c r="B36" i="5"/>
  <c r="J35" i="5"/>
  <c r="I35" i="5" s="1"/>
  <c r="B35" i="5"/>
  <c r="M33" i="2"/>
  <c r="J33" i="3" s="1"/>
  <c r="Q33" i="3" s="1"/>
  <c r="K34" i="5"/>
  <c r="B34" i="5"/>
  <c r="K33" i="5"/>
  <c r="B33" i="5"/>
  <c r="K32" i="5"/>
  <c r="J32" i="5"/>
  <c r="B32" i="5"/>
  <c r="O31" i="5"/>
  <c r="V31" i="5" s="1"/>
  <c r="K31" i="5"/>
  <c r="J31" i="5"/>
  <c r="I31" i="5" s="1"/>
  <c r="B31" i="5"/>
  <c r="K30" i="5"/>
  <c r="B30" i="5"/>
  <c r="K29" i="5"/>
  <c r="B29" i="5"/>
  <c r="M27" i="2"/>
  <c r="K28" i="5"/>
  <c r="J28" i="5"/>
  <c r="I28" i="5" s="1"/>
  <c r="B28" i="5"/>
  <c r="M26" i="2"/>
  <c r="O27" i="5" s="1"/>
  <c r="V27" i="5" s="1"/>
  <c r="K27" i="5"/>
  <c r="J27" i="5"/>
  <c r="I27" i="5" s="1"/>
  <c r="B27" i="5"/>
  <c r="J26" i="5"/>
  <c r="B26" i="5"/>
  <c r="M24" i="2"/>
  <c r="K25" i="5"/>
  <c r="B25" i="5"/>
  <c r="K24" i="5"/>
  <c r="B24" i="5"/>
  <c r="K23" i="5"/>
  <c r="B23" i="5"/>
  <c r="M21" i="2"/>
  <c r="L21" i="3" s="1"/>
  <c r="S21" i="3" s="1"/>
  <c r="K22" i="5"/>
  <c r="J22" i="5"/>
  <c r="I22" i="5" s="1"/>
  <c r="B22" i="5"/>
  <c r="K21" i="5"/>
  <c r="L21" i="5" s="1"/>
  <c r="J21" i="5"/>
  <c r="I21" i="5" s="1"/>
  <c r="B21" i="5"/>
  <c r="M19" i="2"/>
  <c r="L19" i="3" s="1"/>
  <c r="K20" i="5"/>
  <c r="J20" i="5"/>
  <c r="I20" i="5"/>
  <c r="B20" i="5"/>
  <c r="M18" i="2"/>
  <c r="K19" i="5"/>
  <c r="J19" i="5"/>
  <c r="L19" i="5" s="1"/>
  <c r="B19" i="5"/>
  <c r="K18" i="5"/>
  <c r="B18" i="5"/>
  <c r="J17" i="5"/>
  <c r="I17" i="5" s="1"/>
  <c r="B17" i="5"/>
  <c r="M15" i="2"/>
  <c r="O16" i="5" s="1"/>
  <c r="V16" i="5" s="1"/>
  <c r="K16" i="5"/>
  <c r="B16" i="5"/>
  <c r="J15" i="5"/>
  <c r="I15" i="5" s="1"/>
  <c r="B15" i="5"/>
  <c r="M13" i="2"/>
  <c r="L13" i="3" s="1"/>
  <c r="J14" i="5"/>
  <c r="B14" i="5"/>
  <c r="M12" i="2"/>
  <c r="J13" i="5"/>
  <c r="I13" i="5" s="1"/>
  <c r="B13" i="5"/>
  <c r="M11" i="2"/>
  <c r="B12" i="5"/>
  <c r="M10" i="2"/>
  <c r="O11" i="5" s="1"/>
  <c r="V11" i="5" s="1"/>
  <c r="K11" i="5"/>
  <c r="B11" i="5"/>
  <c r="V10" i="5"/>
  <c r="M10" i="5"/>
  <c r="T10" i="5" s="1"/>
  <c r="V9" i="5"/>
  <c r="M9" i="2"/>
  <c r="M9" i="5" s="1"/>
  <c r="T9" i="5" s="1"/>
  <c r="V8" i="5"/>
  <c r="V7" i="5"/>
  <c r="V6" i="5"/>
  <c r="V5" i="5"/>
  <c r="V4" i="5"/>
  <c r="M4" i="2"/>
  <c r="M4" i="5" s="1"/>
  <c r="T4" i="5" s="1"/>
  <c r="V3" i="5"/>
  <c r="M3" i="5"/>
  <c r="T3" i="5" s="1"/>
  <c r="V2" i="5"/>
  <c r="J17" i="3"/>
  <c r="Q17" i="3" s="1"/>
  <c r="S17" i="3"/>
  <c r="S19" i="3"/>
  <c r="J20" i="3"/>
  <c r="Q20" i="3" s="1"/>
  <c r="J22" i="3"/>
  <c r="Q22" i="3" s="1"/>
  <c r="J23" i="3"/>
  <c r="Q23" i="3" s="1"/>
  <c r="S23" i="3"/>
  <c r="J24" i="3"/>
  <c r="Q24" i="3" s="1"/>
  <c r="J25" i="3"/>
  <c r="Q25" i="3" s="1"/>
  <c r="S25" i="3"/>
  <c r="J26" i="3"/>
  <c r="J27" i="3"/>
  <c r="Q27" i="3" s="1"/>
  <c r="J28" i="3"/>
  <c r="Q28" i="3" s="1"/>
  <c r="J29" i="3"/>
  <c r="Q29" i="3" s="1"/>
  <c r="S29" i="3"/>
  <c r="J30" i="3"/>
  <c r="Q30" i="3" s="1"/>
  <c r="J31" i="3"/>
  <c r="Q31" i="3" s="1"/>
  <c r="J32" i="3"/>
  <c r="J34" i="3"/>
  <c r="Q34" i="3" s="1"/>
  <c r="J35" i="3"/>
  <c r="Q35" i="3" s="1"/>
  <c r="J37" i="3"/>
  <c r="Q37" i="3" s="1"/>
  <c r="S37" i="3"/>
  <c r="J38" i="3"/>
  <c r="Q38" i="3" s="1"/>
  <c r="J39" i="3"/>
  <c r="Q39" i="3" s="1"/>
  <c r="S39" i="3"/>
  <c r="J40" i="3"/>
  <c r="Q40" i="3" s="1"/>
  <c r="J41" i="3"/>
  <c r="Q41" i="3" s="1"/>
  <c r="S41" i="3"/>
  <c r="J43" i="3"/>
  <c r="Q43" i="3" s="1"/>
  <c r="J44" i="3"/>
  <c r="Q44" i="3" s="1"/>
  <c r="J45" i="3"/>
  <c r="Q45" i="3" s="1"/>
  <c r="S45" i="3"/>
  <c r="J66" i="3"/>
  <c r="Q66" i="3" s="1"/>
  <c r="S66" i="3"/>
  <c r="J67" i="3"/>
  <c r="Q67" i="3" s="1"/>
  <c r="S67" i="3"/>
  <c r="J68" i="3"/>
  <c r="Q68" i="3" s="1"/>
  <c r="S68" i="3"/>
  <c r="J69" i="3"/>
  <c r="Q69" i="3" s="1"/>
  <c r="S69" i="3"/>
  <c r="J70" i="3"/>
  <c r="Q70" i="3" s="1"/>
  <c r="J71" i="3"/>
  <c r="J72" i="3"/>
  <c r="Q72" i="3" s="1"/>
  <c r="J73" i="3"/>
  <c r="Q73" i="3" s="1"/>
  <c r="J74" i="3"/>
  <c r="Q74" i="3" s="1"/>
  <c r="J75" i="3"/>
  <c r="Q75" i="3" s="1"/>
  <c r="J76" i="3"/>
  <c r="Q76" i="3" s="1"/>
  <c r="J77" i="3"/>
  <c r="Q77" i="3" s="1"/>
  <c r="J78" i="3"/>
  <c r="Q78" i="3" s="1"/>
  <c r="S78" i="3"/>
  <c r="J79" i="3"/>
  <c r="Q79" i="3" s="1"/>
  <c r="J80" i="3"/>
  <c r="Q80" i="3" s="1"/>
  <c r="S80" i="3"/>
  <c r="J81" i="3"/>
  <c r="J82" i="3"/>
  <c r="Q82" i="3" s="1"/>
  <c r="J83" i="3"/>
  <c r="Q83" i="3" s="1"/>
  <c r="J84" i="3"/>
  <c r="Q84" i="3" s="1"/>
  <c r="J85" i="3"/>
  <c r="Q85" i="3" s="1"/>
  <c r="J86" i="3"/>
  <c r="Q86" i="3" s="1"/>
  <c r="J87" i="3"/>
  <c r="Q87" i="3" s="1"/>
  <c r="J88" i="3"/>
  <c r="Q88" i="3" s="1"/>
  <c r="J89" i="3"/>
  <c r="Q89" i="3" s="1"/>
  <c r="S89" i="3"/>
  <c r="J90" i="3"/>
  <c r="Q90" i="3" s="1"/>
  <c r="J91" i="3"/>
  <c r="Q91" i="3" s="1"/>
  <c r="J92" i="3"/>
  <c r="J93" i="3"/>
  <c r="Q93" i="3" s="1"/>
  <c r="J94" i="3"/>
  <c r="Q94" i="3" s="1"/>
  <c r="S94" i="3"/>
  <c r="J95" i="3"/>
  <c r="Q95" i="3" s="1"/>
  <c r="S95" i="3"/>
  <c r="J96" i="3"/>
  <c r="Q96" i="3" s="1"/>
  <c r="J97" i="3"/>
  <c r="J98" i="3"/>
  <c r="Q98" i="3" s="1"/>
  <c r="J99" i="3"/>
  <c r="Q99" i="3" s="1"/>
  <c r="J100" i="3"/>
  <c r="Q100" i="3" s="1"/>
  <c r="J101" i="3"/>
  <c r="Q101" i="3" s="1"/>
  <c r="J102" i="3"/>
  <c r="J103" i="3"/>
  <c r="Q103" i="3" s="1"/>
  <c r="J104" i="3"/>
  <c r="Q104" i="3" s="1"/>
  <c r="J105" i="3"/>
  <c r="Q105" i="3" s="1"/>
  <c r="J106" i="3"/>
  <c r="Q106" i="3" s="1"/>
  <c r="J107" i="3"/>
  <c r="S107" i="3"/>
  <c r="J108" i="3"/>
  <c r="Q108" i="3" s="1"/>
  <c r="J109" i="3"/>
  <c r="Q109" i="3" s="1"/>
  <c r="J110" i="3"/>
  <c r="Q110" i="3" s="1"/>
  <c r="S110" i="3"/>
  <c r="J111" i="3"/>
  <c r="Q111" i="3" s="1"/>
  <c r="J112" i="3"/>
  <c r="Q112" i="3" s="1"/>
  <c r="S112" i="3"/>
  <c r="J113" i="3"/>
  <c r="Q113" i="3" s="1"/>
  <c r="S113" i="3"/>
  <c r="J114" i="3"/>
  <c r="J115" i="3"/>
  <c r="Q115" i="3" s="1"/>
  <c r="J116" i="3"/>
  <c r="S116" i="3"/>
  <c r="J117" i="3"/>
  <c r="Q117" i="3"/>
  <c r="S117" i="3"/>
  <c r="J118" i="3"/>
  <c r="Q118" i="3" s="1"/>
  <c r="S118" i="3"/>
  <c r="J119" i="3"/>
  <c r="Q119" i="3" s="1"/>
  <c r="S119" i="3"/>
  <c r="J120" i="3"/>
  <c r="Q120" i="3" s="1"/>
  <c r="J121" i="3"/>
  <c r="Q121" i="3" s="1"/>
  <c r="S121" i="3"/>
  <c r="J122" i="3"/>
  <c r="Q122" i="3" s="1"/>
  <c r="J123" i="3"/>
  <c r="Q123" i="3" s="1"/>
  <c r="J124" i="3"/>
  <c r="Q124" i="3" s="1"/>
  <c r="J125" i="3"/>
  <c r="Q125" i="3" s="1"/>
  <c r="J126" i="3"/>
  <c r="Q126" i="3" s="1"/>
  <c r="J127" i="3"/>
  <c r="S127" i="3"/>
  <c r="J128" i="3"/>
  <c r="Q128" i="3" s="1"/>
  <c r="S128" i="3"/>
  <c r="J129" i="3"/>
  <c r="Q129" i="3" s="1"/>
  <c r="S129" i="3"/>
  <c r="J130" i="3"/>
  <c r="Q130" i="3" s="1"/>
  <c r="J131" i="3"/>
  <c r="J132" i="3"/>
  <c r="Q132" i="3" s="1"/>
  <c r="S132" i="3"/>
  <c r="J133" i="3"/>
  <c r="Q133" i="3" s="1"/>
  <c r="J134" i="3"/>
  <c r="Q134" i="3" s="1"/>
  <c r="J135" i="3"/>
  <c r="Q135" i="3" s="1"/>
  <c r="S135" i="3"/>
  <c r="J136" i="3"/>
  <c r="J137" i="3"/>
  <c r="Q137" i="3" s="1"/>
  <c r="J138" i="3"/>
  <c r="Q138" i="3" s="1"/>
  <c r="S138" i="3"/>
  <c r="J139" i="3"/>
  <c r="Q139" i="3" s="1"/>
  <c r="S139" i="3"/>
  <c r="J140" i="3"/>
  <c r="Q140" i="3" s="1"/>
  <c r="J141" i="3"/>
  <c r="J142" i="3"/>
  <c r="Q142" i="3" s="1"/>
  <c r="S142" i="3"/>
  <c r="J143" i="3"/>
  <c r="Q143" i="3" s="1"/>
  <c r="S143" i="3"/>
  <c r="J144" i="3"/>
  <c r="Q144" i="3" s="1"/>
  <c r="S144" i="3"/>
  <c r="J145" i="3"/>
  <c r="Q145" i="3" s="1"/>
  <c r="S145" i="3"/>
  <c r="J146" i="3"/>
  <c r="S146" i="3"/>
  <c r="J147" i="3"/>
  <c r="A147" i="3"/>
  <c r="J148" i="3"/>
  <c r="A148" i="3"/>
  <c r="J149" i="3"/>
  <c r="A149" i="3"/>
  <c r="J150" i="3"/>
  <c r="A150" i="3"/>
  <c r="J151" i="3"/>
  <c r="Q151" i="3" s="1"/>
  <c r="J152" i="3"/>
  <c r="A152" i="3"/>
  <c r="J153" i="3"/>
  <c r="A153" i="3"/>
  <c r="J154" i="3"/>
  <c r="A154" i="3"/>
  <c r="J155" i="3"/>
  <c r="A155" i="3"/>
  <c r="J156" i="3"/>
  <c r="Q156" i="3" s="1"/>
  <c r="J157" i="3"/>
  <c r="A157" i="3"/>
  <c r="J158" i="3"/>
  <c r="A158" i="3"/>
  <c r="J159" i="3"/>
  <c r="A159" i="3"/>
  <c r="J160" i="3"/>
  <c r="A160" i="3"/>
  <c r="J161" i="3"/>
  <c r="Q161" i="3" s="1"/>
  <c r="S161" i="3"/>
  <c r="J162" i="3"/>
  <c r="A162" i="3"/>
  <c r="J163" i="3"/>
  <c r="A163" i="3"/>
  <c r="J164" i="3"/>
  <c r="A164" i="3"/>
  <c r="J165" i="3"/>
  <c r="A165" i="3"/>
  <c r="B165" i="3" s="1"/>
  <c r="J166" i="3"/>
  <c r="Q166" i="3" s="1"/>
  <c r="S166" i="3"/>
  <c r="J167" i="3"/>
  <c r="A167" i="3"/>
  <c r="J168" i="3"/>
  <c r="A168" i="3"/>
  <c r="J169" i="3"/>
  <c r="A169" i="3"/>
  <c r="J170" i="3"/>
  <c r="A170" i="3"/>
  <c r="J171" i="3"/>
  <c r="J172" i="3"/>
  <c r="Q172" i="3" s="1"/>
  <c r="S172" i="3"/>
  <c r="J173" i="3"/>
  <c r="Q173" i="3" s="1"/>
  <c r="S173" i="3"/>
  <c r="J174" i="3"/>
  <c r="Q174" i="3" s="1"/>
  <c r="S174" i="3"/>
  <c r="J175" i="3"/>
  <c r="Q175" i="3" s="1"/>
  <c r="J176" i="3"/>
  <c r="S176" i="3"/>
  <c r="J177" i="3"/>
  <c r="Q177" i="3" s="1"/>
  <c r="J178" i="3"/>
  <c r="Q178" i="3" s="1"/>
  <c r="J179" i="3"/>
  <c r="J180" i="3"/>
  <c r="Q180" i="3" s="1"/>
  <c r="S180" i="3"/>
  <c r="J181" i="3"/>
  <c r="Q181" i="3" s="1"/>
  <c r="S181" i="3"/>
  <c r="J182" i="3"/>
  <c r="Q182" i="3" s="1"/>
  <c r="S182" i="3"/>
  <c r="J183" i="3"/>
  <c r="S183" i="3"/>
  <c r="J184" i="3"/>
  <c r="J185" i="3"/>
  <c r="J186" i="3"/>
  <c r="J187" i="3"/>
  <c r="Q187" i="3" s="1"/>
  <c r="J188" i="3"/>
  <c r="J189" i="3"/>
  <c r="J190" i="3"/>
  <c r="Q190" i="3" s="1"/>
  <c r="J191" i="3"/>
  <c r="J192" i="3"/>
  <c r="Q192" i="3" s="1"/>
  <c r="J193" i="3"/>
  <c r="Q193" i="3" s="1"/>
  <c r="J194" i="3"/>
  <c r="J195" i="3"/>
  <c r="Q195" i="3" s="1"/>
  <c r="S195" i="3"/>
  <c r="J196" i="3"/>
  <c r="Q196" i="3" s="1"/>
  <c r="J197" i="3"/>
  <c r="Q197" i="3" s="1"/>
  <c r="J198" i="3"/>
  <c r="Q198" i="3" s="1"/>
  <c r="J199" i="3"/>
  <c r="J200" i="3"/>
  <c r="Q200" i="3" s="1"/>
  <c r="J201" i="3"/>
  <c r="Q201" i="3" s="1"/>
  <c r="J202" i="3"/>
  <c r="S202" i="3"/>
  <c r="J203" i="3"/>
  <c r="Q203" i="3" s="1"/>
  <c r="S203" i="3"/>
  <c r="J204" i="3"/>
  <c r="J205" i="3"/>
  <c r="Q205" i="3" s="1"/>
  <c r="S205" i="3"/>
  <c r="A316" i="3"/>
  <c r="A317" i="3"/>
  <c r="A318" i="3"/>
  <c r="B318" i="3" s="1"/>
  <c r="A319" i="3"/>
  <c r="A321" i="3"/>
  <c r="A322" i="3"/>
  <c r="A323" i="3"/>
  <c r="B323" i="3" s="1"/>
  <c r="A324" i="3"/>
  <c r="A326" i="3"/>
  <c r="A327" i="3"/>
  <c r="A328" i="3"/>
  <c r="A329" i="3"/>
  <c r="A331" i="3"/>
  <c r="A332" i="3"/>
  <c r="A333" i="3"/>
  <c r="A334" i="3"/>
  <c r="A336" i="3"/>
  <c r="A337" i="3"/>
  <c r="A338" i="3"/>
  <c r="A339" i="3"/>
  <c r="A341" i="3"/>
  <c r="A342" i="3"/>
  <c r="A343" i="3"/>
  <c r="A344" i="3"/>
  <c r="A346" i="3"/>
  <c r="A347" i="3"/>
  <c r="A348" i="3"/>
  <c r="A349" i="3"/>
  <c r="A351" i="3"/>
  <c r="A352" i="3"/>
  <c r="A353" i="3"/>
  <c r="A354" i="3"/>
  <c r="B354" i="3" s="1"/>
  <c r="A356" i="3"/>
  <c r="A357" i="3"/>
  <c r="A358" i="3"/>
  <c r="A359" i="3"/>
  <c r="A361" i="3"/>
  <c r="A362" i="3"/>
  <c r="A363" i="3"/>
  <c r="B363" i="3" s="1"/>
  <c r="A364" i="3"/>
  <c r="A366" i="3"/>
  <c r="A367" i="3"/>
  <c r="A368" i="3"/>
  <c r="A369" i="3"/>
  <c r="A371" i="3"/>
  <c r="A372" i="3"/>
  <c r="A373" i="3"/>
  <c r="A374" i="3"/>
  <c r="A376" i="3"/>
  <c r="A377" i="3"/>
  <c r="A378" i="3"/>
  <c r="A379" i="3"/>
  <c r="A381" i="3"/>
  <c r="A382" i="3"/>
  <c r="A383" i="3"/>
  <c r="A384" i="3"/>
  <c r="A386" i="3"/>
  <c r="A387" i="3"/>
  <c r="A388" i="3"/>
  <c r="A389" i="3"/>
  <c r="B389" i="3" s="1"/>
  <c r="A391" i="3"/>
  <c r="A392" i="3"/>
  <c r="A393" i="3"/>
  <c r="A394" i="3"/>
  <c r="B394" i="3" s="1"/>
  <c r="A396" i="3"/>
  <c r="A397" i="3"/>
  <c r="A398" i="3"/>
  <c r="B398" i="3" s="1"/>
  <c r="A399" i="3"/>
  <c r="A401" i="3"/>
  <c r="A402" i="3"/>
  <c r="A403" i="3"/>
  <c r="B403" i="3" s="1"/>
  <c r="A404" i="3"/>
  <c r="A406" i="3"/>
  <c r="A407" i="3"/>
  <c r="A408" i="3"/>
  <c r="A409" i="3"/>
  <c r="A411" i="3"/>
  <c r="A412" i="3"/>
  <c r="A413" i="3"/>
  <c r="A414" i="3"/>
  <c r="A416" i="3"/>
  <c r="A417" i="3"/>
  <c r="A418" i="3"/>
  <c r="A419" i="3"/>
  <c r="A421" i="3"/>
  <c r="A422" i="3"/>
  <c r="A423" i="3"/>
  <c r="A424" i="3"/>
  <c r="A426" i="3"/>
  <c r="A427" i="3"/>
  <c r="A428" i="3"/>
  <c r="A429" i="3"/>
  <c r="B429" i="3" s="1"/>
  <c r="A431" i="3"/>
  <c r="A432" i="3"/>
  <c r="A433" i="3"/>
  <c r="A434" i="3"/>
  <c r="A436" i="3"/>
  <c r="A437" i="3"/>
  <c r="A438" i="3"/>
  <c r="A439" i="3"/>
  <c r="A441" i="3"/>
  <c r="A442" i="3"/>
  <c r="A443" i="3"/>
  <c r="A444" i="3"/>
  <c r="B444" i="3" s="1"/>
  <c r="A446" i="3"/>
  <c r="A447" i="3"/>
  <c r="A448" i="3"/>
  <c r="A449" i="3"/>
  <c r="A451" i="3"/>
  <c r="A452" i="3"/>
  <c r="A453" i="3"/>
  <c r="A454" i="3"/>
  <c r="A456" i="3"/>
  <c r="A457" i="3"/>
  <c r="A458" i="3"/>
  <c r="A459" i="3"/>
  <c r="A461" i="3"/>
  <c r="A462" i="3"/>
  <c r="A463" i="3"/>
  <c r="A464" i="3"/>
  <c r="B464" i="3" s="1"/>
  <c r="A466" i="3"/>
  <c r="A467" i="3"/>
  <c r="A468" i="3"/>
  <c r="A469" i="3"/>
  <c r="A471" i="3"/>
  <c r="A472" i="3"/>
  <c r="A473" i="3"/>
  <c r="A474" i="3"/>
  <c r="B474" i="3" s="1"/>
  <c r="A476" i="3"/>
  <c r="A477" i="3"/>
  <c r="A478" i="3"/>
  <c r="A479" i="3"/>
  <c r="B479" i="3" s="1"/>
  <c r="A481" i="3"/>
  <c r="A482" i="3"/>
  <c r="A483" i="3"/>
  <c r="A484" i="3"/>
  <c r="B484" i="3" s="1"/>
  <c r="A486" i="3"/>
  <c r="A487" i="3"/>
  <c r="A488" i="3"/>
  <c r="A489" i="3"/>
  <c r="A491" i="3"/>
  <c r="A492" i="3"/>
  <c r="A493" i="3"/>
  <c r="A494" i="3"/>
  <c r="A496" i="3"/>
  <c r="A497" i="3"/>
  <c r="A498" i="3"/>
  <c r="B498" i="3" s="1"/>
  <c r="A499" i="3"/>
  <c r="A501" i="3"/>
  <c r="A502" i="3"/>
  <c r="A503" i="3"/>
  <c r="B503" i="3" s="1"/>
  <c r="A504" i="3"/>
  <c r="A506" i="3"/>
  <c r="A507" i="3"/>
  <c r="A508" i="3"/>
  <c r="A509" i="3"/>
  <c r="A511" i="3"/>
  <c r="A512" i="3"/>
  <c r="A513" i="3"/>
  <c r="A514" i="3"/>
  <c r="B514" i="3" s="1"/>
  <c r="A516" i="3"/>
  <c r="A517" i="3"/>
  <c r="A518" i="3"/>
  <c r="A519" i="3"/>
  <c r="A521" i="3"/>
  <c r="A522" i="3"/>
  <c r="A523" i="3"/>
  <c r="A524" i="3"/>
  <c r="A526" i="3"/>
  <c r="A527" i="3"/>
  <c r="A528" i="3"/>
  <c r="A529" i="3"/>
  <c r="J12" i="3"/>
  <c r="Q12" i="3" s="1"/>
  <c r="J13" i="3"/>
  <c r="Q13" i="3" s="1"/>
  <c r="J14" i="3"/>
  <c r="Q14" i="3" s="1"/>
  <c r="J15" i="3"/>
  <c r="Q15" i="3" s="1"/>
  <c r="J11" i="3"/>
  <c r="Q11" i="3" s="1"/>
  <c r="Q3" i="3"/>
  <c r="S3" i="3"/>
  <c r="J4" i="3"/>
  <c r="Q4" i="3" s="1"/>
  <c r="S4" i="3"/>
  <c r="M5" i="2"/>
  <c r="J5" i="3" s="1"/>
  <c r="Q5" i="3" s="1"/>
  <c r="S5" i="3"/>
  <c r="J6" i="3"/>
  <c r="Q6" i="3" s="1"/>
  <c r="S6" i="3"/>
  <c r="J7" i="3"/>
  <c r="Q7" i="3" s="1"/>
  <c r="S7" i="3"/>
  <c r="J8" i="3"/>
  <c r="Q8" i="3" s="1"/>
  <c r="S8" i="3"/>
  <c r="J9" i="3"/>
  <c r="Q9" i="3" s="1"/>
  <c r="S9" i="3"/>
  <c r="J10" i="3"/>
  <c r="Q10" i="3" s="1"/>
  <c r="S10" i="3"/>
  <c r="S2" i="3"/>
  <c r="Q2" i="3"/>
  <c r="O73" i="3"/>
  <c r="O82" i="3"/>
  <c r="N87" i="3"/>
  <c r="M87" i="3" s="1"/>
  <c r="N89" i="3"/>
  <c r="M89" i="3" s="1"/>
  <c r="N102" i="3"/>
  <c r="M102" i="3" s="1"/>
  <c r="N125" i="3"/>
  <c r="M125" i="3" s="1"/>
  <c r="E10" i="2"/>
  <c r="D10" i="2" s="1"/>
  <c r="F10" i="2"/>
  <c r="G10" i="2" s="1"/>
  <c r="J10" i="2"/>
  <c r="I10" i="2" s="1"/>
  <c r="K10" i="2"/>
  <c r="G16" i="3"/>
  <c r="F16" i="3" s="1"/>
  <c r="H16" i="3"/>
  <c r="I16" i="3" s="1"/>
  <c r="G17" i="3"/>
  <c r="F17" i="3" s="1"/>
  <c r="H17" i="3"/>
  <c r="G18" i="3"/>
  <c r="F18" i="3" s="1"/>
  <c r="H18" i="3"/>
  <c r="I18" i="3" s="1"/>
  <c r="G19" i="3"/>
  <c r="F19" i="3" s="1"/>
  <c r="H19" i="3"/>
  <c r="G20" i="3"/>
  <c r="F20" i="3" s="1"/>
  <c r="H20" i="3"/>
  <c r="I20" i="3" s="1"/>
  <c r="G21" i="3"/>
  <c r="H21" i="3"/>
  <c r="G22" i="3"/>
  <c r="F22" i="3" s="1"/>
  <c r="H22" i="3"/>
  <c r="G23" i="3"/>
  <c r="F23" i="3" s="1"/>
  <c r="H23" i="3"/>
  <c r="G24" i="3"/>
  <c r="F24" i="3" s="1"/>
  <c r="H24" i="3"/>
  <c r="G25" i="3"/>
  <c r="F25" i="3" s="1"/>
  <c r="H25" i="3"/>
  <c r="G26" i="3"/>
  <c r="F26" i="3" s="1"/>
  <c r="H26" i="3"/>
  <c r="G27" i="3"/>
  <c r="H27" i="3"/>
  <c r="G28" i="3"/>
  <c r="F28" i="3" s="1"/>
  <c r="H28" i="3"/>
  <c r="I28" i="3" s="1"/>
  <c r="G29" i="3"/>
  <c r="F29" i="3" s="1"/>
  <c r="H29" i="3"/>
  <c r="G30" i="3"/>
  <c r="F30" i="3" s="1"/>
  <c r="H30" i="3"/>
  <c r="G31" i="3"/>
  <c r="F31" i="3" s="1"/>
  <c r="H31" i="3"/>
  <c r="G32" i="3"/>
  <c r="F32" i="3" s="1"/>
  <c r="H32" i="3"/>
  <c r="I32" i="3" s="1"/>
  <c r="G33" i="3"/>
  <c r="F33" i="3" s="1"/>
  <c r="H33" i="3"/>
  <c r="G34" i="3"/>
  <c r="F34" i="3" s="1"/>
  <c r="H34" i="3"/>
  <c r="G35" i="3"/>
  <c r="F35" i="3" s="1"/>
  <c r="H35" i="3"/>
  <c r="G36" i="3"/>
  <c r="F36" i="3" s="1"/>
  <c r="H36" i="3"/>
  <c r="G37" i="3"/>
  <c r="F37" i="3" s="1"/>
  <c r="H37" i="3"/>
  <c r="G38" i="3"/>
  <c r="F38" i="3" s="1"/>
  <c r="H38" i="3"/>
  <c r="I38" i="3" s="1"/>
  <c r="G39" i="3"/>
  <c r="F39" i="3" s="1"/>
  <c r="H39" i="3"/>
  <c r="G40" i="3"/>
  <c r="F40" i="3" s="1"/>
  <c r="H40" i="3"/>
  <c r="G41" i="3"/>
  <c r="F41" i="3" s="1"/>
  <c r="H41" i="3"/>
  <c r="G42" i="3"/>
  <c r="F42" i="3" s="1"/>
  <c r="H42" i="3"/>
  <c r="G43" i="3"/>
  <c r="F43" i="3" s="1"/>
  <c r="H43" i="3"/>
  <c r="G44" i="3"/>
  <c r="F44" i="3" s="1"/>
  <c r="H44" i="3"/>
  <c r="G45" i="3"/>
  <c r="F45" i="3" s="1"/>
  <c r="H45" i="3"/>
  <c r="G46" i="3"/>
  <c r="F46" i="3" s="1"/>
  <c r="H46" i="3"/>
  <c r="G47" i="3"/>
  <c r="F47" i="3" s="1"/>
  <c r="H47" i="3"/>
  <c r="G48" i="3"/>
  <c r="F48" i="3" s="1"/>
  <c r="H48" i="3"/>
  <c r="G49" i="3"/>
  <c r="F49" i="3" s="1"/>
  <c r="H49" i="3"/>
  <c r="G50" i="3"/>
  <c r="F50" i="3" s="1"/>
  <c r="H50" i="3"/>
  <c r="G51" i="3"/>
  <c r="F51" i="3" s="1"/>
  <c r="H51" i="3"/>
  <c r="G52" i="3"/>
  <c r="F52" i="3" s="1"/>
  <c r="H52" i="3"/>
  <c r="G53" i="3"/>
  <c r="F53" i="3" s="1"/>
  <c r="H53" i="3"/>
  <c r="G54" i="3"/>
  <c r="H54" i="3"/>
  <c r="G55" i="3"/>
  <c r="F55" i="3" s="1"/>
  <c r="H55" i="3"/>
  <c r="G56" i="3"/>
  <c r="F56" i="3" s="1"/>
  <c r="H56" i="3"/>
  <c r="I56" i="3" s="1"/>
  <c r="G57" i="3"/>
  <c r="F57" i="3" s="1"/>
  <c r="H57" i="3"/>
  <c r="G58" i="3"/>
  <c r="F58" i="3" s="1"/>
  <c r="H58" i="3"/>
  <c r="G59" i="3"/>
  <c r="F59" i="3" s="1"/>
  <c r="H59" i="3"/>
  <c r="G60" i="3"/>
  <c r="F60" i="3" s="1"/>
  <c r="H60" i="3"/>
  <c r="G61" i="3"/>
  <c r="F61" i="3" s="1"/>
  <c r="H61" i="3"/>
  <c r="G62" i="3"/>
  <c r="F62" i="3" s="1"/>
  <c r="H62" i="3"/>
  <c r="G63" i="3"/>
  <c r="F63" i="3" s="1"/>
  <c r="H63" i="3"/>
  <c r="G64" i="3"/>
  <c r="F64" i="3" s="1"/>
  <c r="H64" i="3"/>
  <c r="G65" i="3"/>
  <c r="F65" i="3" s="1"/>
  <c r="H65" i="3"/>
  <c r="G66" i="3"/>
  <c r="F66" i="3" s="1"/>
  <c r="H66" i="3"/>
  <c r="G67" i="3"/>
  <c r="F67" i="3" s="1"/>
  <c r="H67" i="3"/>
  <c r="G68" i="3"/>
  <c r="F68" i="3" s="1"/>
  <c r="H68" i="3"/>
  <c r="G69" i="3"/>
  <c r="F69" i="3" s="1"/>
  <c r="H69" i="3"/>
  <c r="G70" i="3"/>
  <c r="F70" i="3" s="1"/>
  <c r="H70" i="3"/>
  <c r="G71" i="3"/>
  <c r="F71" i="3" s="1"/>
  <c r="H71" i="3"/>
  <c r="G72" i="3"/>
  <c r="F72" i="3" s="1"/>
  <c r="H72" i="3"/>
  <c r="G73" i="3"/>
  <c r="F73" i="3" s="1"/>
  <c r="H73" i="3"/>
  <c r="G74" i="3"/>
  <c r="F74" i="3" s="1"/>
  <c r="H74" i="3"/>
  <c r="G75" i="3"/>
  <c r="F75" i="3" s="1"/>
  <c r="H75" i="3"/>
  <c r="G76" i="3"/>
  <c r="F76" i="3" s="1"/>
  <c r="H76" i="3"/>
  <c r="G77" i="3"/>
  <c r="F77" i="3" s="1"/>
  <c r="H77" i="3"/>
  <c r="G78" i="3"/>
  <c r="F78" i="3" s="1"/>
  <c r="H78" i="3"/>
  <c r="G79" i="3"/>
  <c r="F79" i="3" s="1"/>
  <c r="H79" i="3"/>
  <c r="G80" i="3"/>
  <c r="F80" i="3" s="1"/>
  <c r="H80" i="3"/>
  <c r="G81" i="3"/>
  <c r="F81" i="3" s="1"/>
  <c r="H81" i="3"/>
  <c r="G82" i="3"/>
  <c r="F82" i="3" s="1"/>
  <c r="H82" i="3"/>
  <c r="G83" i="3"/>
  <c r="F83" i="3" s="1"/>
  <c r="H83" i="3"/>
  <c r="G84" i="3"/>
  <c r="F84" i="3" s="1"/>
  <c r="H84" i="3"/>
  <c r="G85" i="3"/>
  <c r="F85" i="3" s="1"/>
  <c r="H85" i="3"/>
  <c r="G86" i="3"/>
  <c r="F86" i="3" s="1"/>
  <c r="H86" i="3"/>
  <c r="G87" i="3"/>
  <c r="H87" i="3"/>
  <c r="G88" i="3"/>
  <c r="F88" i="3" s="1"/>
  <c r="H88" i="3"/>
  <c r="G89" i="3"/>
  <c r="F89" i="3" s="1"/>
  <c r="H89" i="3"/>
  <c r="G90" i="3"/>
  <c r="F90" i="3" s="1"/>
  <c r="H90" i="3"/>
  <c r="G91" i="3"/>
  <c r="F91" i="3" s="1"/>
  <c r="H91" i="3"/>
  <c r="G92" i="3"/>
  <c r="F92" i="3" s="1"/>
  <c r="H92" i="3"/>
  <c r="G93" i="3"/>
  <c r="F93" i="3" s="1"/>
  <c r="H93" i="3"/>
  <c r="G94" i="3"/>
  <c r="F94" i="3" s="1"/>
  <c r="H94" i="3"/>
  <c r="G95" i="3"/>
  <c r="F95" i="3" s="1"/>
  <c r="H95" i="3"/>
  <c r="G96" i="3"/>
  <c r="F96" i="3" s="1"/>
  <c r="H96" i="3"/>
  <c r="G97" i="3"/>
  <c r="F97" i="3" s="1"/>
  <c r="H97" i="3"/>
  <c r="G98" i="3"/>
  <c r="F98" i="3" s="1"/>
  <c r="H98" i="3"/>
  <c r="G99" i="3"/>
  <c r="F99" i="3" s="1"/>
  <c r="H99" i="3"/>
  <c r="G100" i="3"/>
  <c r="F100" i="3" s="1"/>
  <c r="H100" i="3"/>
  <c r="G101" i="3"/>
  <c r="F101" i="3" s="1"/>
  <c r="H101" i="3"/>
  <c r="G102" i="3"/>
  <c r="F102" i="3" s="1"/>
  <c r="H102" i="3"/>
  <c r="G103" i="3"/>
  <c r="F103" i="3" s="1"/>
  <c r="H103" i="3"/>
  <c r="G104" i="3"/>
  <c r="F104" i="3" s="1"/>
  <c r="H104" i="3"/>
  <c r="G105" i="3"/>
  <c r="H105" i="3"/>
  <c r="G106" i="3"/>
  <c r="F106" i="3" s="1"/>
  <c r="H106" i="3"/>
  <c r="G107" i="3"/>
  <c r="F107" i="3" s="1"/>
  <c r="H107" i="3"/>
  <c r="G108" i="3"/>
  <c r="F108" i="3" s="1"/>
  <c r="H108" i="3"/>
  <c r="G109" i="3"/>
  <c r="F109" i="3" s="1"/>
  <c r="H109" i="3"/>
  <c r="G110" i="3"/>
  <c r="F110" i="3" s="1"/>
  <c r="H110" i="3"/>
  <c r="G111" i="3"/>
  <c r="F111" i="3" s="1"/>
  <c r="H111" i="3"/>
  <c r="G112" i="3"/>
  <c r="F112" i="3" s="1"/>
  <c r="H112" i="3"/>
  <c r="G113" i="3"/>
  <c r="F113" i="3" s="1"/>
  <c r="H113" i="3"/>
  <c r="G114" i="3"/>
  <c r="F114" i="3" s="1"/>
  <c r="H114" i="3"/>
  <c r="G115" i="3"/>
  <c r="F115" i="3" s="1"/>
  <c r="H115" i="3"/>
  <c r="G116" i="3"/>
  <c r="F116" i="3" s="1"/>
  <c r="H116" i="3"/>
  <c r="G117" i="3"/>
  <c r="F117" i="3" s="1"/>
  <c r="H117" i="3"/>
  <c r="G118" i="3"/>
  <c r="F118" i="3" s="1"/>
  <c r="H118" i="3"/>
  <c r="G119" i="3"/>
  <c r="F119" i="3" s="1"/>
  <c r="H119" i="3"/>
  <c r="G120" i="3"/>
  <c r="F120" i="3" s="1"/>
  <c r="H120" i="3"/>
  <c r="G121" i="3"/>
  <c r="F121" i="3" s="1"/>
  <c r="H121" i="3"/>
  <c r="G122" i="3"/>
  <c r="F122" i="3" s="1"/>
  <c r="H122" i="3"/>
  <c r="G123" i="3"/>
  <c r="F123" i="3" s="1"/>
  <c r="H123" i="3"/>
  <c r="G124" i="3"/>
  <c r="F124" i="3" s="1"/>
  <c r="H124" i="3"/>
  <c r="G125" i="3"/>
  <c r="F125" i="3" s="1"/>
  <c r="H125" i="3"/>
  <c r="G126" i="3"/>
  <c r="F126" i="3" s="1"/>
  <c r="H126" i="3"/>
  <c r="G127" i="3"/>
  <c r="F127" i="3" s="1"/>
  <c r="H127" i="3"/>
  <c r="G128" i="3"/>
  <c r="F128" i="3" s="1"/>
  <c r="H128" i="3"/>
  <c r="G129" i="3"/>
  <c r="F129" i="3" s="1"/>
  <c r="H129" i="3"/>
  <c r="G130" i="3"/>
  <c r="F130" i="3" s="1"/>
  <c r="H130" i="3"/>
  <c r="G131" i="3"/>
  <c r="F131" i="3" s="1"/>
  <c r="H131" i="3"/>
  <c r="G132" i="3"/>
  <c r="H132" i="3"/>
  <c r="G133" i="3"/>
  <c r="F133" i="3" s="1"/>
  <c r="H133" i="3"/>
  <c r="G134" i="3"/>
  <c r="F134" i="3" s="1"/>
  <c r="H134" i="3"/>
  <c r="G135" i="3"/>
  <c r="F135" i="3" s="1"/>
  <c r="H135" i="3"/>
  <c r="G136" i="3"/>
  <c r="F136" i="3" s="1"/>
  <c r="H136" i="3"/>
  <c r="G137" i="3"/>
  <c r="F137" i="3" s="1"/>
  <c r="H137" i="3"/>
  <c r="G138" i="3"/>
  <c r="F138" i="3" s="1"/>
  <c r="H138" i="3"/>
  <c r="G139" i="3"/>
  <c r="F139" i="3" s="1"/>
  <c r="H139" i="3"/>
  <c r="G140" i="3"/>
  <c r="F140" i="3" s="1"/>
  <c r="H140" i="3"/>
  <c r="G141" i="3"/>
  <c r="F141" i="3" s="1"/>
  <c r="H141" i="3"/>
  <c r="G142" i="3"/>
  <c r="F142" i="3" s="1"/>
  <c r="H142" i="3"/>
  <c r="G143" i="3"/>
  <c r="F143" i="3" s="1"/>
  <c r="H143" i="3"/>
  <c r="G144" i="3"/>
  <c r="F144" i="3" s="1"/>
  <c r="H144" i="3"/>
  <c r="G145" i="3"/>
  <c r="F145" i="3" s="1"/>
  <c r="H145" i="3"/>
  <c r="G146" i="3"/>
  <c r="F146" i="3" s="1"/>
  <c r="H146" i="3"/>
  <c r="G147" i="3"/>
  <c r="F147" i="3" s="1"/>
  <c r="H147" i="3"/>
  <c r="G148" i="3"/>
  <c r="F148" i="3" s="1"/>
  <c r="H148" i="3"/>
  <c r="G149" i="3"/>
  <c r="F149" i="3" s="1"/>
  <c r="H149" i="3"/>
  <c r="G150" i="3"/>
  <c r="H150" i="3"/>
  <c r="G151" i="3"/>
  <c r="F151" i="3" s="1"/>
  <c r="H151" i="3"/>
  <c r="G152" i="3"/>
  <c r="F152" i="3" s="1"/>
  <c r="H152" i="3"/>
  <c r="G153" i="3"/>
  <c r="F153" i="3" s="1"/>
  <c r="H153" i="3"/>
  <c r="G154" i="3"/>
  <c r="F154" i="3" s="1"/>
  <c r="H154" i="3"/>
  <c r="G155" i="3"/>
  <c r="F155" i="3" s="1"/>
  <c r="H155" i="3"/>
  <c r="G156" i="3"/>
  <c r="F156" i="3" s="1"/>
  <c r="H156" i="3"/>
  <c r="G157" i="3"/>
  <c r="F157" i="3" s="1"/>
  <c r="H157" i="3"/>
  <c r="G158" i="3"/>
  <c r="F158" i="3" s="1"/>
  <c r="H158" i="3"/>
  <c r="G159" i="3"/>
  <c r="H159" i="3"/>
  <c r="G160" i="3"/>
  <c r="F160" i="3" s="1"/>
  <c r="H160" i="3"/>
  <c r="G161" i="3"/>
  <c r="F161" i="3" s="1"/>
  <c r="H161" i="3"/>
  <c r="G162" i="3"/>
  <c r="F162" i="3" s="1"/>
  <c r="H162" i="3"/>
  <c r="G163" i="3"/>
  <c r="F163" i="3" s="1"/>
  <c r="H163" i="3"/>
  <c r="G164" i="3"/>
  <c r="F164" i="3" s="1"/>
  <c r="H164" i="3"/>
  <c r="G165" i="3"/>
  <c r="F165" i="3" s="1"/>
  <c r="H165" i="3"/>
  <c r="G166" i="3"/>
  <c r="F166" i="3" s="1"/>
  <c r="H166" i="3"/>
  <c r="G167" i="3"/>
  <c r="F167" i="3" s="1"/>
  <c r="H167" i="3"/>
  <c r="G168" i="3"/>
  <c r="H168" i="3"/>
  <c r="G169" i="3"/>
  <c r="F169" i="3" s="1"/>
  <c r="H169" i="3"/>
  <c r="G170" i="3"/>
  <c r="F170" i="3" s="1"/>
  <c r="H170" i="3"/>
  <c r="G171" i="3"/>
  <c r="F171" i="3" s="1"/>
  <c r="H171" i="3"/>
  <c r="G172" i="3"/>
  <c r="F172" i="3" s="1"/>
  <c r="H172" i="3"/>
  <c r="G173" i="3"/>
  <c r="F173" i="3" s="1"/>
  <c r="H173" i="3"/>
  <c r="G174" i="3"/>
  <c r="F174" i="3" s="1"/>
  <c r="H174" i="3"/>
  <c r="G175" i="3"/>
  <c r="F175" i="3" s="1"/>
  <c r="H175" i="3"/>
  <c r="G176" i="3"/>
  <c r="F176" i="3" s="1"/>
  <c r="H176" i="3"/>
  <c r="G177" i="3"/>
  <c r="F177" i="3" s="1"/>
  <c r="H177" i="3"/>
  <c r="G178" i="3"/>
  <c r="F178" i="3" s="1"/>
  <c r="H178" i="3"/>
  <c r="G179" i="3"/>
  <c r="F179" i="3" s="1"/>
  <c r="H179" i="3"/>
  <c r="G180" i="3"/>
  <c r="F180" i="3" s="1"/>
  <c r="H180" i="3"/>
  <c r="G181" i="3"/>
  <c r="F181" i="3" s="1"/>
  <c r="H181" i="3"/>
  <c r="G182" i="3"/>
  <c r="F182" i="3" s="1"/>
  <c r="H182" i="3"/>
  <c r="G183" i="3"/>
  <c r="F183" i="3" s="1"/>
  <c r="H183" i="3"/>
  <c r="G184" i="3"/>
  <c r="F184" i="3" s="1"/>
  <c r="H184" i="3"/>
  <c r="G185" i="3"/>
  <c r="F185" i="3" s="1"/>
  <c r="H185" i="3"/>
  <c r="G186" i="3"/>
  <c r="H186" i="3"/>
  <c r="G187" i="3"/>
  <c r="F187" i="3" s="1"/>
  <c r="H187" i="3"/>
  <c r="G188" i="3"/>
  <c r="F188" i="3" s="1"/>
  <c r="H188" i="3"/>
  <c r="G189" i="3"/>
  <c r="F189" i="3" s="1"/>
  <c r="H189" i="3"/>
  <c r="G190" i="3"/>
  <c r="F190" i="3" s="1"/>
  <c r="H190" i="3"/>
  <c r="G191" i="3"/>
  <c r="F191" i="3" s="1"/>
  <c r="H191" i="3"/>
  <c r="G192" i="3"/>
  <c r="F192" i="3" s="1"/>
  <c r="H192" i="3"/>
  <c r="G193" i="3"/>
  <c r="F193" i="3" s="1"/>
  <c r="H193" i="3"/>
  <c r="G194" i="3"/>
  <c r="F194" i="3" s="1"/>
  <c r="H194" i="3"/>
  <c r="G195" i="3"/>
  <c r="H195" i="3"/>
  <c r="G196" i="3"/>
  <c r="F196" i="3" s="1"/>
  <c r="H196" i="3"/>
  <c r="G197" i="3"/>
  <c r="F197" i="3" s="1"/>
  <c r="H197" i="3"/>
  <c r="G198" i="3"/>
  <c r="F198" i="3" s="1"/>
  <c r="H198" i="3"/>
  <c r="G199" i="3"/>
  <c r="F199" i="3" s="1"/>
  <c r="H199" i="3"/>
  <c r="G200" i="3"/>
  <c r="F200" i="3" s="1"/>
  <c r="H200" i="3"/>
  <c r="G201" i="3"/>
  <c r="F201" i="3" s="1"/>
  <c r="H201" i="3"/>
  <c r="G202" i="3"/>
  <c r="F202" i="3" s="1"/>
  <c r="H202" i="3"/>
  <c r="G203" i="3"/>
  <c r="F203" i="3" s="1"/>
  <c r="H203" i="3"/>
  <c r="G204" i="3"/>
  <c r="F204" i="3" s="1"/>
  <c r="H204" i="3"/>
  <c r="G205" i="3"/>
  <c r="F205" i="3" s="1"/>
  <c r="H205" i="3"/>
  <c r="H286" i="3"/>
  <c r="G287" i="3"/>
  <c r="F287" i="3" s="1"/>
  <c r="H287" i="3"/>
  <c r="G288" i="3"/>
  <c r="F288" i="3" s="1"/>
  <c r="H288" i="3"/>
  <c r="G289" i="3"/>
  <c r="F289" i="3" s="1"/>
  <c r="H289" i="3"/>
  <c r="G290" i="3"/>
  <c r="F290" i="3" s="1"/>
  <c r="H290" i="3"/>
  <c r="G291" i="3"/>
  <c r="F291" i="3" s="1"/>
  <c r="H291" i="3"/>
  <c r="G292" i="3"/>
  <c r="F292" i="3" s="1"/>
  <c r="H292" i="3"/>
  <c r="G293" i="3"/>
  <c r="F293" i="3" s="1"/>
  <c r="H293" i="3"/>
  <c r="G294" i="3"/>
  <c r="F294" i="3" s="1"/>
  <c r="H294" i="3"/>
  <c r="G295" i="3"/>
  <c r="F295" i="3" s="1"/>
  <c r="H295" i="3"/>
  <c r="G296" i="3"/>
  <c r="F296" i="3" s="1"/>
  <c r="H296" i="3"/>
  <c r="G297" i="3"/>
  <c r="F297" i="3" s="1"/>
  <c r="H297" i="3"/>
  <c r="G298" i="3"/>
  <c r="F298" i="3" s="1"/>
  <c r="H298" i="3"/>
  <c r="G299" i="3"/>
  <c r="F299" i="3" s="1"/>
  <c r="H299" i="3"/>
  <c r="G300" i="3"/>
  <c r="F300" i="3" s="1"/>
  <c r="H300" i="3"/>
  <c r="G301" i="3"/>
  <c r="F301" i="3" s="1"/>
  <c r="H301" i="3"/>
  <c r="G302" i="3"/>
  <c r="F302" i="3" s="1"/>
  <c r="H302" i="3"/>
  <c r="G303" i="3"/>
  <c r="F303" i="3" s="1"/>
  <c r="H303" i="3"/>
  <c r="G304" i="3"/>
  <c r="F304" i="3" s="1"/>
  <c r="H304" i="3"/>
  <c r="G305" i="3"/>
  <c r="F305" i="3" s="1"/>
  <c r="H305" i="3"/>
  <c r="G306" i="3"/>
  <c r="F306" i="3" s="1"/>
  <c r="H306" i="3"/>
  <c r="G307" i="3"/>
  <c r="F307" i="3" s="1"/>
  <c r="H307" i="3"/>
  <c r="G308" i="3"/>
  <c r="F308" i="3" s="1"/>
  <c r="H308" i="3"/>
  <c r="G309" i="3"/>
  <c r="F309" i="3" s="1"/>
  <c r="H309" i="3"/>
  <c r="G310" i="3"/>
  <c r="F310" i="3" s="1"/>
  <c r="H310" i="3"/>
  <c r="G311" i="3"/>
  <c r="H311" i="3"/>
  <c r="G312" i="3"/>
  <c r="F312" i="3" s="1"/>
  <c r="H312" i="3"/>
  <c r="G313" i="3"/>
  <c r="F313" i="3" s="1"/>
  <c r="H313" i="3"/>
  <c r="G314" i="3"/>
  <c r="F314" i="3" s="1"/>
  <c r="H314" i="3"/>
  <c r="G236" i="3"/>
  <c r="F236" i="3" s="1"/>
  <c r="H236" i="3"/>
  <c r="G237" i="3"/>
  <c r="F237" i="3" s="1"/>
  <c r="H237" i="3"/>
  <c r="G238" i="3"/>
  <c r="F238" i="3" s="1"/>
  <c r="H238" i="3"/>
  <c r="G239" i="3"/>
  <c r="F239" i="3" s="1"/>
  <c r="H239" i="3"/>
  <c r="G240" i="3"/>
  <c r="F240" i="3" s="1"/>
  <c r="H240" i="3"/>
  <c r="G241" i="3"/>
  <c r="F241" i="3" s="1"/>
  <c r="H241" i="3"/>
  <c r="G242" i="3"/>
  <c r="F242" i="3" s="1"/>
  <c r="H242" i="3"/>
  <c r="G243" i="3"/>
  <c r="F243" i="3" s="1"/>
  <c r="H243" i="3"/>
  <c r="G244" i="3"/>
  <c r="F244" i="3" s="1"/>
  <c r="H244" i="3"/>
  <c r="G245" i="3"/>
  <c r="F245" i="3" s="1"/>
  <c r="H245" i="3"/>
  <c r="G246" i="3"/>
  <c r="F246" i="3" s="1"/>
  <c r="H246" i="3"/>
  <c r="G247" i="3"/>
  <c r="F247" i="3" s="1"/>
  <c r="H247" i="3"/>
  <c r="G248" i="3"/>
  <c r="F248" i="3" s="1"/>
  <c r="H248" i="3"/>
  <c r="G249" i="3"/>
  <c r="F249" i="3" s="1"/>
  <c r="H249" i="3"/>
  <c r="G250" i="3"/>
  <c r="F250" i="3" s="1"/>
  <c r="H250" i="3"/>
  <c r="G251" i="3"/>
  <c r="F251" i="3" s="1"/>
  <c r="H251" i="3"/>
  <c r="G252" i="3"/>
  <c r="F252" i="3" s="1"/>
  <c r="H252" i="3"/>
  <c r="G253" i="3"/>
  <c r="F253" i="3" s="1"/>
  <c r="H253" i="3"/>
  <c r="G254" i="3"/>
  <c r="F254" i="3" s="1"/>
  <c r="H254" i="3"/>
  <c r="G255" i="3"/>
  <c r="F255" i="3" s="1"/>
  <c r="H255" i="3"/>
  <c r="G256" i="3"/>
  <c r="F256" i="3" s="1"/>
  <c r="H256" i="3"/>
  <c r="G257" i="3"/>
  <c r="F257" i="3" s="1"/>
  <c r="H257" i="3"/>
  <c r="G258" i="3"/>
  <c r="F258" i="3" s="1"/>
  <c r="H258" i="3"/>
  <c r="G259" i="3"/>
  <c r="F259" i="3" s="1"/>
  <c r="H259" i="3"/>
  <c r="G260" i="3"/>
  <c r="F260" i="3" s="1"/>
  <c r="H260" i="3"/>
  <c r="G261" i="3"/>
  <c r="F261" i="3" s="1"/>
  <c r="H261" i="3"/>
  <c r="G262" i="3"/>
  <c r="F262" i="3" s="1"/>
  <c r="H262" i="3"/>
  <c r="G263" i="3"/>
  <c r="F263" i="3" s="1"/>
  <c r="H263" i="3"/>
  <c r="G264" i="3"/>
  <c r="F264" i="3" s="1"/>
  <c r="H264" i="3"/>
  <c r="G265" i="3"/>
  <c r="F265" i="3" s="1"/>
  <c r="H265" i="3"/>
  <c r="G266" i="3"/>
  <c r="F266" i="3" s="1"/>
  <c r="H266" i="3"/>
  <c r="G267" i="3"/>
  <c r="F267" i="3" s="1"/>
  <c r="H267" i="3"/>
  <c r="G268" i="3"/>
  <c r="F268" i="3" s="1"/>
  <c r="H268" i="3"/>
  <c r="G269" i="3"/>
  <c r="F269" i="3" s="1"/>
  <c r="H269" i="3"/>
  <c r="G270" i="3"/>
  <c r="F270" i="3" s="1"/>
  <c r="H270" i="3"/>
  <c r="G271" i="3"/>
  <c r="F271" i="3" s="1"/>
  <c r="H271" i="3"/>
  <c r="G272" i="3"/>
  <c r="F272" i="3" s="1"/>
  <c r="H272" i="3"/>
  <c r="G273" i="3"/>
  <c r="F273" i="3" s="1"/>
  <c r="H273" i="3"/>
  <c r="G274" i="3"/>
  <c r="F274" i="3" s="1"/>
  <c r="H274" i="3"/>
  <c r="G275" i="3"/>
  <c r="F275" i="3" s="1"/>
  <c r="H275" i="3"/>
  <c r="G276" i="3"/>
  <c r="F276" i="3" s="1"/>
  <c r="H276" i="3"/>
  <c r="G277" i="3"/>
  <c r="F277" i="3" s="1"/>
  <c r="H277" i="3"/>
  <c r="G278" i="3"/>
  <c r="F278" i="3" s="1"/>
  <c r="H278" i="3"/>
  <c r="G279" i="3"/>
  <c r="F279" i="3" s="1"/>
  <c r="H279" i="3"/>
  <c r="G280" i="3"/>
  <c r="F280" i="3" s="1"/>
  <c r="H280" i="3"/>
  <c r="G281" i="3"/>
  <c r="F281" i="3" s="1"/>
  <c r="H281" i="3"/>
  <c r="G282" i="3"/>
  <c r="F282" i="3" s="1"/>
  <c r="H282" i="3"/>
  <c r="G283" i="3"/>
  <c r="F283" i="3" s="1"/>
  <c r="H283" i="3"/>
  <c r="G284" i="3"/>
  <c r="F284" i="3" s="1"/>
  <c r="H284" i="3"/>
  <c r="G285" i="3"/>
  <c r="F285" i="3" s="1"/>
  <c r="H285" i="3"/>
  <c r="G315" i="3"/>
  <c r="F315" i="3" s="1"/>
  <c r="H315" i="3"/>
  <c r="G316" i="3"/>
  <c r="F316" i="3" s="1"/>
  <c r="H316" i="3"/>
  <c r="G317" i="3"/>
  <c r="F317" i="3" s="1"/>
  <c r="H317" i="3"/>
  <c r="G318" i="3"/>
  <c r="F318" i="3" s="1"/>
  <c r="H318" i="3"/>
  <c r="G319" i="3"/>
  <c r="F319" i="3" s="1"/>
  <c r="H319" i="3"/>
  <c r="G320" i="3"/>
  <c r="F320" i="3" s="1"/>
  <c r="H320" i="3"/>
  <c r="G321" i="3"/>
  <c r="F321" i="3" s="1"/>
  <c r="H321" i="3"/>
  <c r="G322" i="3"/>
  <c r="F322" i="3" s="1"/>
  <c r="H322" i="3"/>
  <c r="G323" i="3"/>
  <c r="F323" i="3" s="1"/>
  <c r="H323" i="3"/>
  <c r="G324" i="3"/>
  <c r="H324" i="3"/>
  <c r="G325" i="3"/>
  <c r="F325" i="3" s="1"/>
  <c r="H325" i="3"/>
  <c r="G326" i="3"/>
  <c r="F326" i="3" s="1"/>
  <c r="H326" i="3"/>
  <c r="G327" i="3"/>
  <c r="F327" i="3" s="1"/>
  <c r="H327" i="3"/>
  <c r="G328" i="3"/>
  <c r="F328" i="3" s="1"/>
  <c r="H328" i="3"/>
  <c r="G329" i="3"/>
  <c r="F329" i="3" s="1"/>
  <c r="H329" i="3"/>
  <c r="G330" i="3"/>
  <c r="F330" i="3" s="1"/>
  <c r="H330" i="3"/>
  <c r="G331" i="3"/>
  <c r="F331" i="3" s="1"/>
  <c r="H331" i="3"/>
  <c r="G332" i="3"/>
  <c r="F332" i="3" s="1"/>
  <c r="H332" i="3"/>
  <c r="G333" i="3"/>
  <c r="F333" i="3" s="1"/>
  <c r="H333" i="3"/>
  <c r="G334" i="3"/>
  <c r="F334" i="3" s="1"/>
  <c r="H334" i="3"/>
  <c r="G335" i="3"/>
  <c r="F335" i="3" s="1"/>
  <c r="H335" i="3"/>
  <c r="G336" i="3"/>
  <c r="F336" i="3" s="1"/>
  <c r="H336" i="3"/>
  <c r="G337" i="3"/>
  <c r="F337" i="3" s="1"/>
  <c r="H337" i="3"/>
  <c r="G338" i="3"/>
  <c r="F338" i="3" s="1"/>
  <c r="H338" i="3"/>
  <c r="G339" i="3"/>
  <c r="F339" i="3" s="1"/>
  <c r="H339" i="3"/>
  <c r="G340" i="3"/>
  <c r="F340" i="3" s="1"/>
  <c r="H340" i="3"/>
  <c r="G341" i="3"/>
  <c r="F341" i="3" s="1"/>
  <c r="H341" i="3"/>
  <c r="G342" i="3"/>
  <c r="F342" i="3" s="1"/>
  <c r="H342" i="3"/>
  <c r="G343" i="3"/>
  <c r="F343" i="3" s="1"/>
  <c r="H343" i="3"/>
  <c r="G344" i="3"/>
  <c r="F344" i="3" s="1"/>
  <c r="H344" i="3"/>
  <c r="G345" i="3"/>
  <c r="F345" i="3" s="1"/>
  <c r="H345" i="3"/>
  <c r="G346" i="3"/>
  <c r="F346" i="3" s="1"/>
  <c r="H346" i="3"/>
  <c r="G347" i="3"/>
  <c r="F347" i="3" s="1"/>
  <c r="H347" i="3"/>
  <c r="G348" i="3"/>
  <c r="F348" i="3" s="1"/>
  <c r="H348" i="3"/>
  <c r="G349" i="3"/>
  <c r="F349" i="3" s="1"/>
  <c r="H349" i="3"/>
  <c r="G350" i="3"/>
  <c r="F350" i="3" s="1"/>
  <c r="H350" i="3"/>
  <c r="G351" i="3"/>
  <c r="F351" i="3" s="1"/>
  <c r="H351" i="3"/>
  <c r="G352" i="3"/>
  <c r="F352" i="3" s="1"/>
  <c r="H352" i="3"/>
  <c r="G353" i="3"/>
  <c r="F353" i="3" s="1"/>
  <c r="H353" i="3"/>
  <c r="G354" i="3"/>
  <c r="F354" i="3" s="1"/>
  <c r="H354" i="3"/>
  <c r="G355" i="3"/>
  <c r="F355" i="3" s="1"/>
  <c r="H355" i="3"/>
  <c r="G356" i="3"/>
  <c r="F356" i="3" s="1"/>
  <c r="H356" i="3"/>
  <c r="G357" i="3"/>
  <c r="F357" i="3" s="1"/>
  <c r="H357" i="3"/>
  <c r="G358" i="3"/>
  <c r="F358" i="3" s="1"/>
  <c r="H358" i="3"/>
  <c r="G359" i="3"/>
  <c r="F359" i="3" s="1"/>
  <c r="H359" i="3"/>
  <c r="G360" i="3"/>
  <c r="H360" i="3"/>
  <c r="G361" i="3"/>
  <c r="F361" i="3" s="1"/>
  <c r="H361" i="3"/>
  <c r="G362" i="3"/>
  <c r="F362" i="3" s="1"/>
  <c r="H362" i="3"/>
  <c r="G363" i="3"/>
  <c r="F363" i="3" s="1"/>
  <c r="H363" i="3"/>
  <c r="G364" i="3"/>
  <c r="F364" i="3" s="1"/>
  <c r="H364" i="3"/>
  <c r="G365" i="3"/>
  <c r="F365" i="3" s="1"/>
  <c r="H365" i="3"/>
  <c r="G366" i="3"/>
  <c r="F366" i="3" s="1"/>
  <c r="H366" i="3"/>
  <c r="G367" i="3"/>
  <c r="F367" i="3" s="1"/>
  <c r="H367" i="3"/>
  <c r="G368" i="3"/>
  <c r="F368" i="3" s="1"/>
  <c r="H368" i="3"/>
  <c r="G369" i="3"/>
  <c r="F369" i="3" s="1"/>
  <c r="H369" i="3"/>
  <c r="G370" i="3"/>
  <c r="F370" i="3" s="1"/>
  <c r="H370" i="3"/>
  <c r="G371" i="3"/>
  <c r="F371" i="3" s="1"/>
  <c r="H371" i="3"/>
  <c r="G372" i="3"/>
  <c r="F372" i="3" s="1"/>
  <c r="H372" i="3"/>
  <c r="G373" i="3"/>
  <c r="F373" i="3" s="1"/>
  <c r="H373" i="3"/>
  <c r="G374" i="3"/>
  <c r="F374" i="3" s="1"/>
  <c r="H374" i="3"/>
  <c r="G375" i="3"/>
  <c r="F375" i="3" s="1"/>
  <c r="H375" i="3"/>
  <c r="G376" i="3"/>
  <c r="F376" i="3" s="1"/>
  <c r="H376" i="3"/>
  <c r="G377" i="3"/>
  <c r="F377" i="3" s="1"/>
  <c r="H377" i="3"/>
  <c r="G378" i="3"/>
  <c r="F378" i="3" s="1"/>
  <c r="H378" i="3"/>
  <c r="G379" i="3"/>
  <c r="F379" i="3" s="1"/>
  <c r="H379" i="3"/>
  <c r="G380" i="3"/>
  <c r="F380" i="3" s="1"/>
  <c r="H380" i="3"/>
  <c r="G381" i="3"/>
  <c r="F381" i="3" s="1"/>
  <c r="H381" i="3"/>
  <c r="G382" i="3"/>
  <c r="F382" i="3" s="1"/>
  <c r="H382" i="3"/>
  <c r="G383" i="3"/>
  <c r="F383" i="3" s="1"/>
  <c r="H383" i="3"/>
  <c r="G384" i="3"/>
  <c r="F384" i="3" s="1"/>
  <c r="H384" i="3"/>
  <c r="G385" i="3"/>
  <c r="F385" i="3" s="1"/>
  <c r="H385" i="3"/>
  <c r="G386" i="3"/>
  <c r="F386" i="3" s="1"/>
  <c r="H386" i="3"/>
  <c r="G387" i="3"/>
  <c r="F387" i="3" s="1"/>
  <c r="H387" i="3"/>
  <c r="G388" i="3"/>
  <c r="F388" i="3" s="1"/>
  <c r="H388" i="3"/>
  <c r="G389" i="3"/>
  <c r="F389" i="3" s="1"/>
  <c r="H389" i="3"/>
  <c r="G390" i="3"/>
  <c r="F390" i="3" s="1"/>
  <c r="H390" i="3"/>
  <c r="G391" i="3"/>
  <c r="F391" i="3" s="1"/>
  <c r="H391" i="3"/>
  <c r="G392" i="3"/>
  <c r="F392" i="3" s="1"/>
  <c r="H392" i="3"/>
  <c r="G393" i="3"/>
  <c r="F393" i="3" s="1"/>
  <c r="H393" i="3"/>
  <c r="G394" i="3"/>
  <c r="F394" i="3" s="1"/>
  <c r="H394" i="3"/>
  <c r="G395" i="3"/>
  <c r="F395" i="3" s="1"/>
  <c r="H395" i="3"/>
  <c r="G396" i="3"/>
  <c r="F396" i="3" s="1"/>
  <c r="H396" i="3"/>
  <c r="G397" i="3"/>
  <c r="F397" i="3" s="1"/>
  <c r="H397" i="3"/>
  <c r="G398" i="3"/>
  <c r="F398" i="3" s="1"/>
  <c r="H398" i="3"/>
  <c r="G399" i="3"/>
  <c r="F399" i="3" s="1"/>
  <c r="H399" i="3"/>
  <c r="G400" i="3"/>
  <c r="F400" i="3" s="1"/>
  <c r="H400" i="3"/>
  <c r="G401" i="3"/>
  <c r="F401" i="3" s="1"/>
  <c r="H401" i="3"/>
  <c r="G402" i="3"/>
  <c r="F402" i="3" s="1"/>
  <c r="H402" i="3"/>
  <c r="G403" i="3"/>
  <c r="F403" i="3" s="1"/>
  <c r="H403" i="3"/>
  <c r="G404" i="3"/>
  <c r="F404" i="3" s="1"/>
  <c r="H404" i="3"/>
  <c r="G405" i="3"/>
  <c r="F405" i="3" s="1"/>
  <c r="H405" i="3"/>
  <c r="G406" i="3"/>
  <c r="F406" i="3" s="1"/>
  <c r="H406" i="3"/>
  <c r="G407" i="3"/>
  <c r="F407" i="3" s="1"/>
  <c r="H407" i="3"/>
  <c r="G408" i="3"/>
  <c r="F408" i="3" s="1"/>
  <c r="H408" i="3"/>
  <c r="G409" i="3"/>
  <c r="F409" i="3" s="1"/>
  <c r="H409" i="3"/>
  <c r="G410" i="3"/>
  <c r="F410" i="3" s="1"/>
  <c r="H410" i="3"/>
  <c r="G411" i="3"/>
  <c r="F411" i="3" s="1"/>
  <c r="H411" i="3"/>
  <c r="G412" i="3"/>
  <c r="F412" i="3" s="1"/>
  <c r="H412" i="3"/>
  <c r="G413" i="3"/>
  <c r="F413" i="3" s="1"/>
  <c r="H413" i="3"/>
  <c r="G414" i="3"/>
  <c r="F414" i="3" s="1"/>
  <c r="H414" i="3"/>
  <c r="G415" i="3"/>
  <c r="F415" i="3" s="1"/>
  <c r="H415" i="3"/>
  <c r="G416" i="3"/>
  <c r="F416" i="3" s="1"/>
  <c r="H416" i="3"/>
  <c r="G417" i="3"/>
  <c r="F417" i="3" s="1"/>
  <c r="H417" i="3"/>
  <c r="G418" i="3"/>
  <c r="F418" i="3" s="1"/>
  <c r="H418" i="3"/>
  <c r="G419" i="3"/>
  <c r="F419" i="3" s="1"/>
  <c r="H419" i="3"/>
  <c r="G420" i="3"/>
  <c r="F420" i="3" s="1"/>
  <c r="H420" i="3"/>
  <c r="G421" i="3"/>
  <c r="F421" i="3" s="1"/>
  <c r="H421" i="3"/>
  <c r="G422" i="3"/>
  <c r="F422" i="3" s="1"/>
  <c r="H422" i="3"/>
  <c r="G423" i="3"/>
  <c r="F423" i="3" s="1"/>
  <c r="H423" i="3"/>
  <c r="G424" i="3"/>
  <c r="F424" i="3" s="1"/>
  <c r="H424" i="3"/>
  <c r="G425" i="3"/>
  <c r="F425" i="3" s="1"/>
  <c r="H425" i="3"/>
  <c r="G426" i="3"/>
  <c r="F426" i="3" s="1"/>
  <c r="H426" i="3"/>
  <c r="G427" i="3"/>
  <c r="F427" i="3" s="1"/>
  <c r="H427" i="3"/>
  <c r="G428" i="3"/>
  <c r="F428" i="3" s="1"/>
  <c r="H428" i="3"/>
  <c r="G429" i="3"/>
  <c r="F429" i="3" s="1"/>
  <c r="H429" i="3"/>
  <c r="G430" i="3"/>
  <c r="F430" i="3" s="1"/>
  <c r="H430" i="3"/>
  <c r="G431" i="3"/>
  <c r="F431" i="3" s="1"/>
  <c r="H431" i="3"/>
  <c r="G432" i="3"/>
  <c r="F432" i="3" s="1"/>
  <c r="H432" i="3"/>
  <c r="G433" i="3"/>
  <c r="F433" i="3" s="1"/>
  <c r="H433" i="3"/>
  <c r="G434" i="3"/>
  <c r="F434" i="3" s="1"/>
  <c r="H434" i="3"/>
  <c r="G435" i="3"/>
  <c r="F435" i="3" s="1"/>
  <c r="H435" i="3"/>
  <c r="G436" i="3"/>
  <c r="F436" i="3" s="1"/>
  <c r="H436" i="3"/>
  <c r="G437" i="3"/>
  <c r="F437" i="3" s="1"/>
  <c r="H437" i="3"/>
  <c r="G438" i="3"/>
  <c r="F438" i="3" s="1"/>
  <c r="H438" i="3"/>
  <c r="G439" i="3"/>
  <c r="F439" i="3" s="1"/>
  <c r="H439" i="3"/>
  <c r="G440" i="3"/>
  <c r="F440" i="3" s="1"/>
  <c r="H440" i="3"/>
  <c r="G441" i="3"/>
  <c r="F441" i="3" s="1"/>
  <c r="H441" i="3"/>
  <c r="G442" i="3"/>
  <c r="F442" i="3" s="1"/>
  <c r="H442" i="3"/>
  <c r="G443" i="3"/>
  <c r="F443" i="3" s="1"/>
  <c r="H443" i="3"/>
  <c r="G444" i="3"/>
  <c r="F444" i="3" s="1"/>
  <c r="H444" i="3"/>
  <c r="G445" i="3"/>
  <c r="F445" i="3" s="1"/>
  <c r="H445" i="3"/>
  <c r="G446" i="3"/>
  <c r="F446" i="3" s="1"/>
  <c r="H446" i="3"/>
  <c r="G447" i="3"/>
  <c r="F447" i="3" s="1"/>
  <c r="H447" i="3"/>
  <c r="G448" i="3"/>
  <c r="F448" i="3" s="1"/>
  <c r="H448" i="3"/>
  <c r="G449" i="3"/>
  <c r="F449" i="3" s="1"/>
  <c r="H449" i="3"/>
  <c r="G450" i="3"/>
  <c r="F450" i="3" s="1"/>
  <c r="H450" i="3"/>
  <c r="G451" i="3"/>
  <c r="F451" i="3" s="1"/>
  <c r="H451" i="3"/>
  <c r="G452" i="3"/>
  <c r="F452" i="3" s="1"/>
  <c r="H452" i="3"/>
  <c r="G453" i="3"/>
  <c r="F453" i="3" s="1"/>
  <c r="H453" i="3"/>
  <c r="G454" i="3"/>
  <c r="F454" i="3" s="1"/>
  <c r="H454" i="3"/>
  <c r="G455" i="3"/>
  <c r="F455" i="3" s="1"/>
  <c r="H455" i="3"/>
  <c r="G456" i="3"/>
  <c r="F456" i="3" s="1"/>
  <c r="H456" i="3"/>
  <c r="G457" i="3"/>
  <c r="F457" i="3" s="1"/>
  <c r="H457" i="3"/>
  <c r="G458" i="3"/>
  <c r="F458" i="3" s="1"/>
  <c r="H458" i="3"/>
  <c r="G459" i="3"/>
  <c r="F459" i="3" s="1"/>
  <c r="H459" i="3"/>
  <c r="G460" i="3"/>
  <c r="F460" i="3" s="1"/>
  <c r="H460" i="3"/>
  <c r="G461" i="3"/>
  <c r="F461" i="3" s="1"/>
  <c r="H461" i="3"/>
  <c r="G462" i="3"/>
  <c r="F462" i="3" s="1"/>
  <c r="H462" i="3"/>
  <c r="G463" i="3"/>
  <c r="F463" i="3" s="1"/>
  <c r="H463" i="3"/>
  <c r="G464" i="3"/>
  <c r="F464" i="3" s="1"/>
  <c r="H464" i="3"/>
  <c r="G465" i="3"/>
  <c r="F465" i="3" s="1"/>
  <c r="H465" i="3"/>
  <c r="G466" i="3"/>
  <c r="F466" i="3" s="1"/>
  <c r="H466" i="3"/>
  <c r="G467" i="3"/>
  <c r="F467" i="3" s="1"/>
  <c r="H467" i="3"/>
  <c r="G468" i="3"/>
  <c r="F468" i="3" s="1"/>
  <c r="H468" i="3"/>
  <c r="G469" i="3"/>
  <c r="F469" i="3" s="1"/>
  <c r="H469" i="3"/>
  <c r="G470" i="3"/>
  <c r="F470" i="3" s="1"/>
  <c r="H470" i="3"/>
  <c r="G471" i="3"/>
  <c r="F471" i="3" s="1"/>
  <c r="H471" i="3"/>
  <c r="G472" i="3"/>
  <c r="F472" i="3" s="1"/>
  <c r="H472" i="3"/>
  <c r="G473" i="3"/>
  <c r="F473" i="3" s="1"/>
  <c r="H473" i="3"/>
  <c r="G474" i="3"/>
  <c r="F474" i="3" s="1"/>
  <c r="H474" i="3"/>
  <c r="G475" i="3"/>
  <c r="F475" i="3" s="1"/>
  <c r="H475" i="3"/>
  <c r="G476" i="3"/>
  <c r="F476" i="3" s="1"/>
  <c r="H476" i="3"/>
  <c r="G477" i="3"/>
  <c r="F477" i="3" s="1"/>
  <c r="H477" i="3"/>
  <c r="G478" i="3"/>
  <c r="F478" i="3" s="1"/>
  <c r="H478" i="3"/>
  <c r="G479" i="3"/>
  <c r="F479" i="3" s="1"/>
  <c r="H479" i="3"/>
  <c r="G480" i="3"/>
  <c r="F480" i="3" s="1"/>
  <c r="H480" i="3"/>
  <c r="G481" i="3"/>
  <c r="F481" i="3" s="1"/>
  <c r="H481" i="3"/>
  <c r="G482" i="3"/>
  <c r="F482" i="3" s="1"/>
  <c r="H482" i="3"/>
  <c r="G483" i="3"/>
  <c r="F483" i="3" s="1"/>
  <c r="H483" i="3"/>
  <c r="G484" i="3"/>
  <c r="F484" i="3" s="1"/>
  <c r="H484" i="3"/>
  <c r="G485" i="3"/>
  <c r="F485" i="3" s="1"/>
  <c r="H485" i="3"/>
  <c r="G486" i="3"/>
  <c r="F486" i="3" s="1"/>
  <c r="H486" i="3"/>
  <c r="G487" i="3"/>
  <c r="F487" i="3" s="1"/>
  <c r="H487" i="3"/>
  <c r="G488" i="3"/>
  <c r="F488" i="3" s="1"/>
  <c r="H488" i="3"/>
  <c r="G489" i="3"/>
  <c r="F489" i="3" s="1"/>
  <c r="H489" i="3"/>
  <c r="G490" i="3"/>
  <c r="F490" i="3" s="1"/>
  <c r="H490" i="3"/>
  <c r="G491" i="3"/>
  <c r="F491" i="3" s="1"/>
  <c r="H491" i="3"/>
  <c r="G492" i="3"/>
  <c r="F492" i="3" s="1"/>
  <c r="H492" i="3"/>
  <c r="G493" i="3"/>
  <c r="F493" i="3" s="1"/>
  <c r="H493" i="3"/>
  <c r="G494" i="3"/>
  <c r="F494" i="3" s="1"/>
  <c r="H494" i="3"/>
  <c r="G495" i="3"/>
  <c r="F495" i="3" s="1"/>
  <c r="H495" i="3"/>
  <c r="G496" i="3"/>
  <c r="F496" i="3" s="1"/>
  <c r="H496" i="3"/>
  <c r="G497" i="3"/>
  <c r="F497" i="3" s="1"/>
  <c r="H497" i="3"/>
  <c r="G498" i="3"/>
  <c r="F498" i="3" s="1"/>
  <c r="H498" i="3"/>
  <c r="G499" i="3"/>
  <c r="F499" i="3" s="1"/>
  <c r="H499" i="3"/>
  <c r="G500" i="3"/>
  <c r="F500" i="3" s="1"/>
  <c r="H500" i="3"/>
  <c r="G501" i="3"/>
  <c r="F501" i="3" s="1"/>
  <c r="H501" i="3"/>
  <c r="G502" i="3"/>
  <c r="F502" i="3" s="1"/>
  <c r="H502" i="3"/>
  <c r="G503" i="3"/>
  <c r="F503" i="3" s="1"/>
  <c r="H503" i="3"/>
  <c r="G504" i="3"/>
  <c r="F504" i="3" s="1"/>
  <c r="H504" i="3"/>
  <c r="G505" i="3"/>
  <c r="F505" i="3" s="1"/>
  <c r="H505" i="3"/>
  <c r="G506" i="3"/>
  <c r="F506" i="3" s="1"/>
  <c r="H506" i="3"/>
  <c r="G507" i="3"/>
  <c r="F507" i="3" s="1"/>
  <c r="H507" i="3"/>
  <c r="G508" i="3"/>
  <c r="F508" i="3" s="1"/>
  <c r="H508" i="3"/>
  <c r="G509" i="3"/>
  <c r="F509" i="3" s="1"/>
  <c r="H509" i="3"/>
  <c r="G510" i="3"/>
  <c r="F510" i="3" s="1"/>
  <c r="H510" i="3"/>
  <c r="G511" i="3"/>
  <c r="F511" i="3" s="1"/>
  <c r="H511" i="3"/>
  <c r="G512" i="3"/>
  <c r="F512" i="3" s="1"/>
  <c r="H512" i="3"/>
  <c r="G513" i="3"/>
  <c r="F513" i="3" s="1"/>
  <c r="H513" i="3"/>
  <c r="G514" i="3"/>
  <c r="F514" i="3" s="1"/>
  <c r="H514" i="3"/>
  <c r="G515" i="3"/>
  <c r="F515" i="3" s="1"/>
  <c r="H515" i="3"/>
  <c r="G516" i="3"/>
  <c r="F516" i="3" s="1"/>
  <c r="H516" i="3"/>
  <c r="G517" i="3"/>
  <c r="F517" i="3" s="1"/>
  <c r="H517" i="3"/>
  <c r="G518" i="3"/>
  <c r="F518" i="3" s="1"/>
  <c r="H518" i="3"/>
  <c r="G519" i="3"/>
  <c r="F519" i="3" s="1"/>
  <c r="H519" i="3"/>
  <c r="G520" i="3"/>
  <c r="F520" i="3" s="1"/>
  <c r="H520" i="3"/>
  <c r="G521" i="3"/>
  <c r="F521" i="3" s="1"/>
  <c r="H521" i="3"/>
  <c r="G522" i="3"/>
  <c r="F522" i="3" s="1"/>
  <c r="H522" i="3"/>
  <c r="G523" i="3"/>
  <c r="F523" i="3" s="1"/>
  <c r="H523" i="3"/>
  <c r="G524" i="3"/>
  <c r="F524" i="3" s="1"/>
  <c r="H524" i="3"/>
  <c r="G525" i="3"/>
  <c r="F525" i="3" s="1"/>
  <c r="H525" i="3"/>
  <c r="G526" i="3"/>
  <c r="F526" i="3" s="1"/>
  <c r="H526" i="3"/>
  <c r="G527" i="3"/>
  <c r="F527" i="3" s="1"/>
  <c r="H527" i="3"/>
  <c r="G528" i="3"/>
  <c r="F528" i="3" s="1"/>
  <c r="H528" i="3"/>
  <c r="G529" i="3"/>
  <c r="F529" i="3" s="1"/>
  <c r="H529" i="3"/>
  <c r="G11" i="3"/>
  <c r="F11" i="3" s="1"/>
  <c r="G10" i="3"/>
  <c r="H15" i="3"/>
  <c r="G15" i="3"/>
  <c r="F15" i="3" s="1"/>
  <c r="H14" i="3"/>
  <c r="G14" i="3"/>
  <c r="F14" i="3" s="1"/>
  <c r="H13" i="3"/>
  <c r="G13" i="3"/>
  <c r="H12" i="3"/>
  <c r="G12" i="3"/>
  <c r="F12" i="3" s="1"/>
  <c r="H11" i="3"/>
  <c r="H10" i="3"/>
  <c r="H9" i="3"/>
  <c r="G9" i="3"/>
  <c r="F9" i="3" s="1"/>
  <c r="H8" i="3"/>
  <c r="G8" i="3"/>
  <c r="F8" i="3" s="1"/>
  <c r="H7" i="3"/>
  <c r="G7" i="3"/>
  <c r="F7" i="3" s="1"/>
  <c r="H6" i="3"/>
  <c r="G6" i="3"/>
  <c r="F6" i="3" s="1"/>
  <c r="H5" i="3"/>
  <c r="G5" i="3"/>
  <c r="F5" i="3" s="1"/>
  <c r="H4" i="3"/>
  <c r="G4" i="3"/>
  <c r="F4" i="3" s="1"/>
  <c r="H3" i="3"/>
  <c r="G3" i="3"/>
  <c r="H2" i="3"/>
  <c r="G2" i="3"/>
  <c r="F2" i="3" s="1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51" i="3"/>
  <c r="B156" i="3"/>
  <c r="B161" i="3"/>
  <c r="B166" i="3"/>
  <c r="B171" i="3"/>
  <c r="B176" i="3"/>
  <c r="B181" i="3"/>
  <c r="B186" i="3"/>
  <c r="B191" i="3"/>
  <c r="B196" i="3"/>
  <c r="B200" i="3"/>
  <c r="B201" i="3"/>
  <c r="B286" i="3"/>
  <c r="B291" i="3"/>
  <c r="B296" i="3"/>
  <c r="B301" i="3"/>
  <c r="B306" i="3"/>
  <c r="B310" i="3"/>
  <c r="B311" i="3"/>
  <c r="B236" i="3"/>
  <c r="B241" i="3"/>
  <c r="B246" i="3"/>
  <c r="B251" i="3"/>
  <c r="B256" i="3"/>
  <c r="B260" i="3"/>
  <c r="B261" i="3"/>
  <c r="B266" i="3"/>
  <c r="B271" i="3"/>
  <c r="B276" i="3"/>
  <c r="B281" i="3"/>
  <c r="B315" i="3"/>
  <c r="B320" i="3"/>
  <c r="B325" i="3"/>
  <c r="B330" i="3"/>
  <c r="B335" i="3"/>
  <c r="B340" i="3"/>
  <c r="B345" i="3"/>
  <c r="B349" i="3"/>
  <c r="B350" i="3"/>
  <c r="B355" i="3"/>
  <c r="B360" i="3"/>
  <c r="B365" i="3"/>
  <c r="B368" i="3"/>
  <c r="B370" i="3"/>
  <c r="B375" i="3"/>
  <c r="B380" i="3"/>
  <c r="B385" i="3"/>
  <c r="B390" i="3"/>
  <c r="B395" i="3"/>
  <c r="B400" i="3"/>
  <c r="B405" i="3"/>
  <c r="B410" i="3"/>
  <c r="B413" i="3"/>
  <c r="B415" i="3"/>
  <c r="B420" i="3"/>
  <c r="B425" i="3"/>
  <c r="B430" i="3"/>
  <c r="B435" i="3"/>
  <c r="B440" i="3"/>
  <c r="B445" i="3"/>
  <c r="B450" i="3"/>
  <c r="B455" i="3"/>
  <c r="B460" i="3"/>
  <c r="B465" i="3"/>
  <c r="B470" i="3"/>
  <c r="B475" i="3"/>
  <c r="B480" i="3"/>
  <c r="B485" i="3"/>
  <c r="B490" i="3"/>
  <c r="B495" i="3"/>
  <c r="B500" i="3"/>
  <c r="B505" i="3"/>
  <c r="B510" i="3"/>
  <c r="B515" i="3"/>
  <c r="B520" i="3"/>
  <c r="B523" i="3"/>
  <c r="B527" i="3"/>
  <c r="B526" i="3"/>
  <c r="B525" i="3"/>
  <c r="B524" i="3"/>
  <c r="B522" i="3"/>
  <c r="B521" i="3"/>
  <c r="B517" i="3"/>
  <c r="B516" i="3"/>
  <c r="B512" i="3"/>
  <c r="B511" i="3"/>
  <c r="B507" i="3"/>
  <c r="B506" i="3"/>
  <c r="B502" i="3"/>
  <c r="B501" i="3"/>
  <c r="B499" i="3"/>
  <c r="B497" i="3"/>
  <c r="B496" i="3"/>
  <c r="B494" i="3"/>
  <c r="B492" i="3"/>
  <c r="B491" i="3"/>
  <c r="B488" i="3"/>
  <c r="B487" i="3"/>
  <c r="B486" i="3"/>
  <c r="B482" i="3"/>
  <c r="B481" i="3"/>
  <c r="B477" i="3"/>
  <c r="B476" i="3"/>
  <c r="B473" i="3"/>
  <c r="B472" i="3"/>
  <c r="B471" i="3"/>
  <c r="B467" i="3"/>
  <c r="B466" i="3"/>
  <c r="B462" i="3"/>
  <c r="B461" i="3"/>
  <c r="B457" i="3"/>
  <c r="B456" i="3"/>
  <c r="B452" i="3"/>
  <c r="B451" i="3"/>
  <c r="B447" i="3"/>
  <c r="B446" i="3"/>
  <c r="B442" i="3"/>
  <c r="B441" i="3"/>
  <c r="B438" i="3"/>
  <c r="B437" i="3"/>
  <c r="B436" i="3"/>
  <c r="B434" i="3"/>
  <c r="B432" i="3"/>
  <c r="B431" i="3"/>
  <c r="B427" i="3"/>
  <c r="B426" i="3"/>
  <c r="B423" i="3"/>
  <c r="B422" i="3"/>
  <c r="B421" i="3"/>
  <c r="B417" i="3"/>
  <c r="B416" i="3"/>
  <c r="B412" i="3"/>
  <c r="B411" i="3"/>
  <c r="B409" i="3"/>
  <c r="B408" i="3"/>
  <c r="B407" i="3"/>
  <c r="B406" i="3"/>
  <c r="B404" i="3"/>
  <c r="B402" i="3"/>
  <c r="B401" i="3"/>
  <c r="B397" i="3"/>
  <c r="B396" i="3"/>
  <c r="B392" i="3"/>
  <c r="B391" i="3"/>
  <c r="B387" i="3"/>
  <c r="B386" i="3"/>
  <c r="B382" i="3"/>
  <c r="B381" i="3"/>
  <c r="B377" i="3"/>
  <c r="B376" i="3"/>
  <c r="B373" i="3"/>
  <c r="B372" i="3"/>
  <c r="B371" i="3"/>
  <c r="B367" i="3"/>
  <c r="B366" i="3"/>
  <c r="B362" i="3"/>
  <c r="B361" i="3"/>
  <c r="B358" i="3"/>
  <c r="B357" i="3"/>
  <c r="B356" i="3"/>
  <c r="B352" i="3"/>
  <c r="B351" i="3"/>
  <c r="B347" i="3"/>
  <c r="B346" i="3"/>
  <c r="B344" i="3"/>
  <c r="B342" i="3"/>
  <c r="B341" i="3"/>
  <c r="B339" i="3"/>
  <c r="B337" i="3"/>
  <c r="B336" i="3"/>
  <c r="B334" i="3"/>
  <c r="B332" i="3"/>
  <c r="B331" i="3"/>
  <c r="B329" i="3"/>
  <c r="B327" i="3"/>
  <c r="B326" i="3"/>
  <c r="B324" i="3"/>
  <c r="B322" i="3"/>
  <c r="B321" i="3"/>
  <c r="B317" i="3"/>
  <c r="B316" i="3"/>
  <c r="B285" i="3"/>
  <c r="B284" i="3"/>
  <c r="B283" i="3"/>
  <c r="B282" i="3"/>
  <c r="B280" i="3"/>
  <c r="B279" i="3"/>
  <c r="B278" i="3"/>
  <c r="B277" i="3"/>
  <c r="B275" i="3"/>
  <c r="B274" i="3"/>
  <c r="B273" i="3"/>
  <c r="B272" i="3"/>
  <c r="B270" i="3"/>
  <c r="B269" i="3"/>
  <c r="B268" i="3"/>
  <c r="B267" i="3"/>
  <c r="B265" i="3"/>
  <c r="B264" i="3"/>
  <c r="B263" i="3"/>
  <c r="B262" i="3"/>
  <c r="B259" i="3"/>
  <c r="B258" i="3"/>
  <c r="B257" i="3"/>
  <c r="B255" i="3"/>
  <c r="B254" i="3"/>
  <c r="B253" i="3"/>
  <c r="B252" i="3"/>
  <c r="B250" i="3"/>
  <c r="B249" i="3"/>
  <c r="B248" i="3"/>
  <c r="B247" i="3"/>
  <c r="B245" i="3"/>
  <c r="B244" i="3"/>
  <c r="B243" i="3"/>
  <c r="B242" i="3"/>
  <c r="B240" i="3"/>
  <c r="B239" i="3"/>
  <c r="B238" i="3"/>
  <c r="B237" i="3"/>
  <c r="B314" i="3"/>
  <c r="B313" i="3"/>
  <c r="B312" i="3"/>
  <c r="B308" i="3"/>
  <c r="B307" i="3"/>
  <c r="B305" i="3"/>
  <c r="B303" i="3"/>
  <c r="B302" i="3"/>
  <c r="B300" i="3"/>
  <c r="B298" i="3"/>
  <c r="B297" i="3"/>
  <c r="B295" i="3"/>
  <c r="B293" i="3"/>
  <c r="B292" i="3"/>
  <c r="B290" i="3"/>
  <c r="B288" i="3"/>
  <c r="B287" i="3"/>
  <c r="B205" i="3"/>
  <c r="B203" i="3"/>
  <c r="B202" i="3"/>
  <c r="B198" i="3"/>
  <c r="B197" i="3"/>
  <c r="B195" i="3"/>
  <c r="B193" i="3"/>
  <c r="B192" i="3"/>
  <c r="B190" i="3"/>
  <c r="B188" i="3"/>
  <c r="B187" i="3"/>
  <c r="B185" i="3"/>
  <c r="B183" i="3"/>
  <c r="B182" i="3"/>
  <c r="B180" i="3"/>
  <c r="B178" i="3"/>
  <c r="B177" i="3"/>
  <c r="B175" i="3"/>
  <c r="B174" i="3"/>
  <c r="B173" i="3"/>
  <c r="B172" i="3"/>
  <c r="B164" i="3"/>
  <c r="B162" i="3"/>
  <c r="B160" i="3"/>
  <c r="B159" i="3"/>
  <c r="B158" i="3"/>
  <c r="B155" i="3"/>
  <c r="B154" i="3"/>
  <c r="B153" i="3"/>
  <c r="B149" i="3"/>
  <c r="B148" i="3"/>
  <c r="B147" i="3"/>
  <c r="B20" i="3"/>
  <c r="B19" i="3"/>
  <c r="B18" i="3"/>
  <c r="B17" i="3"/>
  <c r="B16" i="3"/>
  <c r="B15" i="3"/>
  <c r="B14" i="3"/>
  <c r="B13" i="3"/>
  <c r="B12" i="3"/>
  <c r="B11" i="3"/>
  <c r="E136" i="2"/>
  <c r="D136" i="2" s="1"/>
  <c r="F136" i="2"/>
  <c r="J136" i="2"/>
  <c r="K136" i="2"/>
  <c r="E137" i="2"/>
  <c r="D137" i="2" s="1"/>
  <c r="F137" i="2"/>
  <c r="J137" i="2"/>
  <c r="I137" i="2" s="1"/>
  <c r="K137" i="2"/>
  <c r="E138" i="2"/>
  <c r="F138" i="2"/>
  <c r="J138" i="2"/>
  <c r="I138" i="2" s="1"/>
  <c r="K138" i="2"/>
  <c r="E139" i="2"/>
  <c r="D139" i="2" s="1"/>
  <c r="F139" i="2"/>
  <c r="J139" i="2"/>
  <c r="I139" i="2" s="1"/>
  <c r="K139" i="2"/>
  <c r="E140" i="2"/>
  <c r="F140" i="2"/>
  <c r="J140" i="2"/>
  <c r="I140" i="2" s="1"/>
  <c r="K140" i="2"/>
  <c r="E141" i="2"/>
  <c r="D141" i="2" s="1"/>
  <c r="F141" i="2"/>
  <c r="J141" i="2"/>
  <c r="I141" i="2" s="1"/>
  <c r="K141" i="2"/>
  <c r="E142" i="2"/>
  <c r="D142" i="2" s="1"/>
  <c r="F142" i="2"/>
  <c r="J142" i="2"/>
  <c r="K142" i="2"/>
  <c r="E143" i="2"/>
  <c r="D143" i="2" s="1"/>
  <c r="F143" i="2"/>
  <c r="J143" i="2"/>
  <c r="I143" i="2" s="1"/>
  <c r="K143" i="2"/>
  <c r="E144" i="2"/>
  <c r="F144" i="2"/>
  <c r="J144" i="2"/>
  <c r="I144" i="2" s="1"/>
  <c r="K144" i="2"/>
  <c r="E145" i="2"/>
  <c r="D145" i="2" s="1"/>
  <c r="F145" i="2"/>
  <c r="J145" i="2"/>
  <c r="I145" i="2" s="1"/>
  <c r="K145" i="2"/>
  <c r="E146" i="2"/>
  <c r="F146" i="2"/>
  <c r="J146" i="2"/>
  <c r="I146" i="2" s="1"/>
  <c r="K146" i="2"/>
  <c r="E147" i="2"/>
  <c r="D147" i="2" s="1"/>
  <c r="F147" i="2"/>
  <c r="J147" i="2"/>
  <c r="I147" i="2" s="1"/>
  <c r="K147" i="2"/>
  <c r="E148" i="2"/>
  <c r="D148" i="2" s="1"/>
  <c r="F148" i="2"/>
  <c r="J148" i="2"/>
  <c r="K148" i="2"/>
  <c r="E149" i="2"/>
  <c r="D149" i="2" s="1"/>
  <c r="F149" i="2"/>
  <c r="J149" i="2"/>
  <c r="I149" i="2" s="1"/>
  <c r="K149" i="2"/>
  <c r="E150" i="2"/>
  <c r="F150" i="2"/>
  <c r="J150" i="2"/>
  <c r="I150" i="2" s="1"/>
  <c r="K150" i="2"/>
  <c r="E151" i="2"/>
  <c r="D151" i="2" s="1"/>
  <c r="F151" i="2"/>
  <c r="J151" i="2"/>
  <c r="I151" i="2" s="1"/>
  <c r="K151" i="2"/>
  <c r="E152" i="2"/>
  <c r="F152" i="2"/>
  <c r="J152" i="2"/>
  <c r="I152" i="2" s="1"/>
  <c r="K152" i="2"/>
  <c r="E153" i="2"/>
  <c r="D153" i="2" s="1"/>
  <c r="F153" i="2"/>
  <c r="J153" i="2"/>
  <c r="I153" i="2" s="1"/>
  <c r="K153" i="2"/>
  <c r="E154" i="2"/>
  <c r="D154" i="2" s="1"/>
  <c r="F154" i="2"/>
  <c r="J154" i="2"/>
  <c r="K154" i="2"/>
  <c r="E155" i="2"/>
  <c r="D155" i="2" s="1"/>
  <c r="F155" i="2"/>
  <c r="J155" i="2"/>
  <c r="K155" i="2"/>
  <c r="E156" i="2"/>
  <c r="F156" i="2"/>
  <c r="J156" i="2"/>
  <c r="I156" i="2" s="1"/>
  <c r="K156" i="2"/>
  <c r="E157" i="2"/>
  <c r="D157" i="2" s="1"/>
  <c r="F157" i="2"/>
  <c r="J157" i="2"/>
  <c r="I157" i="2" s="1"/>
  <c r="K157" i="2"/>
  <c r="E158" i="2"/>
  <c r="F158" i="2"/>
  <c r="J158" i="2"/>
  <c r="I158" i="2" s="1"/>
  <c r="K158" i="2"/>
  <c r="E159" i="2"/>
  <c r="D159" i="2" s="1"/>
  <c r="F159" i="2"/>
  <c r="J159" i="2"/>
  <c r="I159" i="2" s="1"/>
  <c r="K159" i="2"/>
  <c r="E160" i="2"/>
  <c r="D160" i="2" s="1"/>
  <c r="F160" i="2"/>
  <c r="G160" i="2" s="1"/>
  <c r="J160" i="2"/>
  <c r="K160" i="2"/>
  <c r="E161" i="2"/>
  <c r="D161" i="2" s="1"/>
  <c r="F161" i="2"/>
  <c r="J161" i="2"/>
  <c r="I161" i="2" s="1"/>
  <c r="K161" i="2"/>
  <c r="E162" i="2"/>
  <c r="F162" i="2"/>
  <c r="J162" i="2"/>
  <c r="I162" i="2" s="1"/>
  <c r="K162" i="2"/>
  <c r="E163" i="2"/>
  <c r="D163" i="2" s="1"/>
  <c r="F163" i="2"/>
  <c r="J163" i="2"/>
  <c r="I163" i="2" s="1"/>
  <c r="K163" i="2"/>
  <c r="E164" i="2"/>
  <c r="F164" i="2"/>
  <c r="J164" i="2"/>
  <c r="I164" i="2" s="1"/>
  <c r="K164" i="2"/>
  <c r="E165" i="2"/>
  <c r="F165" i="2"/>
  <c r="J165" i="2"/>
  <c r="I165" i="2" s="1"/>
  <c r="K165" i="2"/>
  <c r="E166" i="2"/>
  <c r="D166" i="2" s="1"/>
  <c r="F166" i="2"/>
  <c r="J166" i="2"/>
  <c r="K166" i="2"/>
  <c r="E167" i="2"/>
  <c r="D167" i="2" s="1"/>
  <c r="F167" i="2"/>
  <c r="J167" i="2"/>
  <c r="I167" i="2" s="1"/>
  <c r="K167" i="2"/>
  <c r="E168" i="2"/>
  <c r="F168" i="2"/>
  <c r="J168" i="2"/>
  <c r="I168" i="2" s="1"/>
  <c r="K168" i="2"/>
  <c r="E169" i="2"/>
  <c r="D169" i="2" s="1"/>
  <c r="F169" i="2"/>
  <c r="J169" i="2"/>
  <c r="I169" i="2" s="1"/>
  <c r="K169" i="2"/>
  <c r="E170" i="2"/>
  <c r="F170" i="2"/>
  <c r="J170" i="2"/>
  <c r="I170" i="2" s="1"/>
  <c r="K170" i="2"/>
  <c r="E171" i="2"/>
  <c r="D171" i="2" s="1"/>
  <c r="F171" i="2"/>
  <c r="J171" i="2"/>
  <c r="I171" i="2" s="1"/>
  <c r="K171" i="2"/>
  <c r="E172" i="2"/>
  <c r="D172" i="2" s="1"/>
  <c r="F172" i="2"/>
  <c r="G172" i="2" s="1"/>
  <c r="J172" i="2"/>
  <c r="K172" i="2"/>
  <c r="E173" i="2"/>
  <c r="D173" i="2" s="1"/>
  <c r="F173" i="2"/>
  <c r="J173" i="2"/>
  <c r="I173" i="2" s="1"/>
  <c r="K173" i="2"/>
  <c r="E174" i="2"/>
  <c r="F174" i="2"/>
  <c r="J174" i="2"/>
  <c r="I174" i="2" s="1"/>
  <c r="K174" i="2"/>
  <c r="E175" i="2"/>
  <c r="D175" i="2" s="1"/>
  <c r="F175" i="2"/>
  <c r="J175" i="2"/>
  <c r="I175" i="2" s="1"/>
  <c r="K175" i="2"/>
  <c r="E176" i="2"/>
  <c r="F176" i="2"/>
  <c r="J176" i="2"/>
  <c r="I176" i="2" s="1"/>
  <c r="K176" i="2"/>
  <c r="L176" i="2"/>
  <c r="E177" i="2"/>
  <c r="D177" i="2" s="1"/>
  <c r="F177" i="2"/>
  <c r="J177" i="2"/>
  <c r="I177" i="2" s="1"/>
  <c r="K177" i="2"/>
  <c r="E178" i="2"/>
  <c r="D178" i="2" s="1"/>
  <c r="F178" i="2"/>
  <c r="J178" i="2"/>
  <c r="K178" i="2"/>
  <c r="E179" i="2"/>
  <c r="D179" i="2" s="1"/>
  <c r="F179" i="2"/>
  <c r="J179" i="2"/>
  <c r="I179" i="2" s="1"/>
  <c r="K179" i="2"/>
  <c r="E180" i="2"/>
  <c r="F180" i="2"/>
  <c r="J180" i="2"/>
  <c r="I180" i="2" s="1"/>
  <c r="K180" i="2"/>
  <c r="E181" i="2"/>
  <c r="D181" i="2" s="1"/>
  <c r="F181" i="2"/>
  <c r="J181" i="2"/>
  <c r="I181" i="2" s="1"/>
  <c r="K181" i="2"/>
  <c r="E182" i="2"/>
  <c r="F182" i="2"/>
  <c r="J182" i="2"/>
  <c r="I182" i="2" s="1"/>
  <c r="K182" i="2"/>
  <c r="E183" i="2"/>
  <c r="D183" i="2" s="1"/>
  <c r="F183" i="2"/>
  <c r="J183" i="2"/>
  <c r="I183" i="2" s="1"/>
  <c r="K183" i="2"/>
  <c r="E184" i="2"/>
  <c r="D184" i="2" s="1"/>
  <c r="F184" i="2"/>
  <c r="J184" i="2"/>
  <c r="K184" i="2"/>
  <c r="E185" i="2"/>
  <c r="D185" i="2" s="1"/>
  <c r="F185" i="2"/>
  <c r="J185" i="2"/>
  <c r="I185" i="2" s="1"/>
  <c r="K185" i="2"/>
  <c r="E186" i="2"/>
  <c r="F186" i="2"/>
  <c r="J186" i="2"/>
  <c r="I186" i="2" s="1"/>
  <c r="K186" i="2"/>
  <c r="L186" i="2" s="1"/>
  <c r="E187" i="2"/>
  <c r="D187" i="2" s="1"/>
  <c r="F187" i="2"/>
  <c r="J187" i="2"/>
  <c r="I187" i="2" s="1"/>
  <c r="K187" i="2"/>
  <c r="E188" i="2"/>
  <c r="F188" i="2"/>
  <c r="J188" i="2"/>
  <c r="I188" i="2" s="1"/>
  <c r="K188" i="2"/>
  <c r="E189" i="2"/>
  <c r="D189" i="2" s="1"/>
  <c r="F189" i="2"/>
  <c r="J189" i="2"/>
  <c r="I189" i="2" s="1"/>
  <c r="K189" i="2"/>
  <c r="E190" i="2"/>
  <c r="D190" i="2" s="1"/>
  <c r="F190" i="2"/>
  <c r="J190" i="2"/>
  <c r="I190" i="2" s="1"/>
  <c r="K190" i="2"/>
  <c r="E191" i="2"/>
  <c r="D191" i="2" s="1"/>
  <c r="F191" i="2"/>
  <c r="J191" i="2"/>
  <c r="I191" i="2" s="1"/>
  <c r="K191" i="2"/>
  <c r="E192" i="2"/>
  <c r="F192" i="2"/>
  <c r="J192" i="2"/>
  <c r="K192" i="2"/>
  <c r="E193" i="2"/>
  <c r="D193" i="2" s="1"/>
  <c r="F193" i="2"/>
  <c r="J193" i="2"/>
  <c r="I193" i="2" s="1"/>
  <c r="K193" i="2"/>
  <c r="E194" i="2"/>
  <c r="D194" i="2" s="1"/>
  <c r="F194" i="2"/>
  <c r="J194" i="2"/>
  <c r="K194" i="2"/>
  <c r="E195" i="2"/>
  <c r="D195" i="2" s="1"/>
  <c r="F195" i="2"/>
  <c r="J195" i="2"/>
  <c r="I195" i="2" s="1"/>
  <c r="K195" i="2"/>
  <c r="E196" i="2"/>
  <c r="D196" i="2" s="1"/>
  <c r="F196" i="2"/>
  <c r="J196" i="2"/>
  <c r="K196" i="2"/>
  <c r="E197" i="2"/>
  <c r="D197" i="2" s="1"/>
  <c r="F197" i="2"/>
  <c r="G197" i="2" s="1"/>
  <c r="J197" i="2"/>
  <c r="I197" i="2" s="1"/>
  <c r="K197" i="2"/>
  <c r="E198" i="2"/>
  <c r="D198" i="2"/>
  <c r="F198" i="2"/>
  <c r="J198" i="2"/>
  <c r="I198" i="2" s="1"/>
  <c r="K198" i="2"/>
  <c r="E199" i="2"/>
  <c r="D199" i="2" s="1"/>
  <c r="F199" i="2"/>
  <c r="J199" i="2"/>
  <c r="I199" i="2" s="1"/>
  <c r="K199" i="2"/>
  <c r="E200" i="2"/>
  <c r="D200" i="2" s="1"/>
  <c r="F200" i="2"/>
  <c r="G200" i="2" s="1"/>
  <c r="J200" i="2"/>
  <c r="I200" i="2" s="1"/>
  <c r="K200" i="2"/>
  <c r="E201" i="2"/>
  <c r="F201" i="2"/>
  <c r="J201" i="2"/>
  <c r="K201" i="2"/>
  <c r="E202" i="2"/>
  <c r="D202" i="2" s="1"/>
  <c r="F202" i="2"/>
  <c r="G202" i="2" s="1"/>
  <c r="J202" i="2"/>
  <c r="I202" i="2" s="1"/>
  <c r="K202" i="2"/>
  <c r="E203" i="2"/>
  <c r="D203" i="2" s="1"/>
  <c r="F203" i="2"/>
  <c r="J203" i="2"/>
  <c r="K203" i="2"/>
  <c r="E204" i="2"/>
  <c r="D204" i="2" s="1"/>
  <c r="F204" i="2"/>
  <c r="J204" i="2"/>
  <c r="I204" i="2" s="1"/>
  <c r="K204" i="2"/>
  <c r="L204" i="2" s="1"/>
  <c r="P203" i="2"/>
  <c r="E205" i="2"/>
  <c r="D205" i="2" s="1"/>
  <c r="F205" i="2"/>
  <c r="J205" i="2"/>
  <c r="I205" i="2" s="1"/>
  <c r="K205" i="2"/>
  <c r="L205" i="2" s="1"/>
  <c r="E286" i="2"/>
  <c r="D286" i="2" s="1"/>
  <c r="F286" i="2"/>
  <c r="G286" i="2" s="1"/>
  <c r="J286" i="2"/>
  <c r="I286" i="2" s="1"/>
  <c r="K286" i="2"/>
  <c r="E287" i="2"/>
  <c r="F287" i="2"/>
  <c r="J287" i="2"/>
  <c r="K287" i="2"/>
  <c r="E288" i="2"/>
  <c r="D288" i="2" s="1"/>
  <c r="F288" i="2"/>
  <c r="G288" i="2" s="1"/>
  <c r="J288" i="2"/>
  <c r="I288" i="2" s="1"/>
  <c r="K288" i="2"/>
  <c r="E289" i="2"/>
  <c r="D289" i="2" s="1"/>
  <c r="F289" i="2"/>
  <c r="J289" i="2"/>
  <c r="K289" i="2"/>
  <c r="E290" i="2"/>
  <c r="D290" i="2" s="1"/>
  <c r="F290" i="2"/>
  <c r="J290" i="2"/>
  <c r="I290" i="2" s="1"/>
  <c r="K290" i="2"/>
  <c r="E291" i="2"/>
  <c r="D291" i="2" s="1"/>
  <c r="F291" i="2"/>
  <c r="J291" i="2"/>
  <c r="I291" i="2" s="1"/>
  <c r="K291" i="2"/>
  <c r="E292" i="2"/>
  <c r="D292" i="2" s="1"/>
  <c r="F292" i="2"/>
  <c r="J292" i="2"/>
  <c r="I292" i="2" s="1"/>
  <c r="K292" i="2"/>
  <c r="E293" i="2"/>
  <c r="F293" i="2"/>
  <c r="J293" i="2"/>
  <c r="K293" i="2"/>
  <c r="E294" i="2"/>
  <c r="D294" i="2" s="1"/>
  <c r="F294" i="2"/>
  <c r="G294" i="2" s="1"/>
  <c r="J294" i="2"/>
  <c r="I294" i="2" s="1"/>
  <c r="K294" i="2"/>
  <c r="E295" i="2"/>
  <c r="D295" i="2" s="1"/>
  <c r="F295" i="2"/>
  <c r="J295" i="2"/>
  <c r="K295" i="2"/>
  <c r="E296" i="2"/>
  <c r="D296" i="2" s="1"/>
  <c r="F296" i="2"/>
  <c r="J296" i="2"/>
  <c r="K296" i="2"/>
  <c r="E297" i="2"/>
  <c r="D297" i="2" s="1"/>
  <c r="F297" i="2"/>
  <c r="G297" i="2" s="1"/>
  <c r="J297" i="2"/>
  <c r="I297" i="2" s="1"/>
  <c r="K297" i="2"/>
  <c r="E298" i="2"/>
  <c r="D298" i="2" s="1"/>
  <c r="F298" i="2"/>
  <c r="G298" i="2" s="1"/>
  <c r="J298" i="2"/>
  <c r="I298" i="2" s="1"/>
  <c r="K298" i="2"/>
  <c r="E299" i="2"/>
  <c r="F299" i="2"/>
  <c r="J299" i="2"/>
  <c r="K299" i="2"/>
  <c r="E300" i="2"/>
  <c r="D300" i="2" s="1"/>
  <c r="F300" i="2"/>
  <c r="G300" i="2" s="1"/>
  <c r="J300" i="2"/>
  <c r="I300" i="2" s="1"/>
  <c r="K300" i="2"/>
  <c r="E301" i="2"/>
  <c r="D301" i="2"/>
  <c r="F301" i="2"/>
  <c r="J301" i="2"/>
  <c r="K301" i="2"/>
  <c r="E302" i="2"/>
  <c r="D302" i="2" s="1"/>
  <c r="F302" i="2"/>
  <c r="J302" i="2"/>
  <c r="K302" i="2"/>
  <c r="E303" i="2"/>
  <c r="D303" i="2" s="1"/>
  <c r="F303" i="2"/>
  <c r="J303" i="2"/>
  <c r="I303" i="2" s="1"/>
  <c r="K303" i="2"/>
  <c r="E304" i="2"/>
  <c r="D304" i="2" s="1"/>
  <c r="F304" i="2"/>
  <c r="J304" i="2"/>
  <c r="I304" i="2" s="1"/>
  <c r="K304" i="2"/>
  <c r="E305" i="2"/>
  <c r="F305" i="2"/>
  <c r="J305" i="2"/>
  <c r="K305" i="2"/>
  <c r="E306" i="2"/>
  <c r="D306" i="2" s="1"/>
  <c r="F306" i="2"/>
  <c r="J306" i="2"/>
  <c r="I306" i="2" s="1"/>
  <c r="K306" i="2"/>
  <c r="E307" i="2"/>
  <c r="D307" i="2" s="1"/>
  <c r="F307" i="2"/>
  <c r="G307" i="2" s="1"/>
  <c r="J307" i="2"/>
  <c r="K307" i="2"/>
  <c r="E308" i="2"/>
  <c r="D308" i="2" s="1"/>
  <c r="F308" i="2"/>
  <c r="J308" i="2"/>
  <c r="I308" i="2" s="1"/>
  <c r="K308" i="2"/>
  <c r="E309" i="2"/>
  <c r="D309" i="2" s="1"/>
  <c r="F309" i="2"/>
  <c r="J309" i="2"/>
  <c r="I309" i="2" s="1"/>
  <c r="K309" i="2"/>
  <c r="L309" i="2" s="1"/>
  <c r="E310" i="2"/>
  <c r="D310" i="2" s="1"/>
  <c r="F310" i="2"/>
  <c r="J310" i="2"/>
  <c r="I310" i="2" s="1"/>
  <c r="K310" i="2"/>
  <c r="E311" i="2"/>
  <c r="D311" i="2" s="1"/>
  <c r="F311" i="2"/>
  <c r="J311" i="2"/>
  <c r="I311" i="2" s="1"/>
  <c r="K311" i="2"/>
  <c r="E312" i="2"/>
  <c r="D312" i="2" s="1"/>
  <c r="F312" i="2"/>
  <c r="J312" i="2"/>
  <c r="I312" i="2" s="1"/>
  <c r="K312" i="2"/>
  <c r="E313" i="2"/>
  <c r="D313" i="2" s="1"/>
  <c r="F313" i="2"/>
  <c r="J313" i="2"/>
  <c r="I313" i="2" s="1"/>
  <c r="K313" i="2"/>
  <c r="E314" i="2"/>
  <c r="D314" i="2" s="1"/>
  <c r="F314" i="2"/>
  <c r="J314" i="2"/>
  <c r="I314" i="2" s="1"/>
  <c r="K314" i="2"/>
  <c r="E315" i="2"/>
  <c r="D315" i="2" s="1"/>
  <c r="F315" i="2"/>
  <c r="J315" i="2"/>
  <c r="I315" i="2" s="1"/>
  <c r="K315" i="2"/>
  <c r="E206" i="2"/>
  <c r="D206" i="2" s="1"/>
  <c r="F206" i="2"/>
  <c r="J206" i="2"/>
  <c r="I206" i="2" s="1"/>
  <c r="K206" i="2"/>
  <c r="E207" i="2"/>
  <c r="D207" i="2" s="1"/>
  <c r="F207" i="2"/>
  <c r="J207" i="2"/>
  <c r="I207" i="2" s="1"/>
  <c r="K207" i="2"/>
  <c r="E208" i="2"/>
  <c r="D208" i="2" s="1"/>
  <c r="F208" i="2"/>
  <c r="J208" i="2"/>
  <c r="I208" i="2" s="1"/>
  <c r="K208" i="2"/>
  <c r="E209" i="2"/>
  <c r="D209" i="2" s="1"/>
  <c r="F209" i="2"/>
  <c r="J209" i="2"/>
  <c r="K209" i="2"/>
  <c r="P209" i="2"/>
  <c r="E210" i="2"/>
  <c r="D210" i="2" s="1"/>
  <c r="F210" i="2"/>
  <c r="J210" i="2"/>
  <c r="I210" i="2" s="1"/>
  <c r="K210" i="2"/>
  <c r="E211" i="2"/>
  <c r="D211" i="2" s="1"/>
  <c r="F211" i="2"/>
  <c r="J211" i="2"/>
  <c r="I211" i="2" s="1"/>
  <c r="K211" i="2"/>
  <c r="E212" i="2"/>
  <c r="D212" i="2" s="1"/>
  <c r="F212" i="2"/>
  <c r="J212" i="2"/>
  <c r="I212" i="2" s="1"/>
  <c r="K212" i="2"/>
  <c r="E213" i="2"/>
  <c r="F213" i="2"/>
  <c r="J213" i="2"/>
  <c r="I213" i="2" s="1"/>
  <c r="K213" i="2"/>
  <c r="E214" i="2"/>
  <c r="D214" i="2" s="1"/>
  <c r="F214" i="2"/>
  <c r="J214" i="2"/>
  <c r="I214" i="2" s="1"/>
  <c r="K214" i="2"/>
  <c r="E215" i="2"/>
  <c r="D215" i="2" s="1"/>
  <c r="F215" i="2"/>
  <c r="J215" i="2"/>
  <c r="I215" i="2" s="1"/>
  <c r="K215" i="2"/>
  <c r="E216" i="2"/>
  <c r="F216" i="2"/>
  <c r="J216" i="2"/>
  <c r="I216" i="2" s="1"/>
  <c r="K216" i="2"/>
  <c r="E217" i="2"/>
  <c r="D217" i="2" s="1"/>
  <c r="F217" i="2"/>
  <c r="J217" i="2"/>
  <c r="I217" i="2" s="1"/>
  <c r="K217" i="2"/>
  <c r="E218" i="2"/>
  <c r="D218" i="2" s="1"/>
  <c r="F218" i="2"/>
  <c r="J218" i="2"/>
  <c r="K218" i="2"/>
  <c r="E219" i="2"/>
  <c r="D219" i="2" s="1"/>
  <c r="F219" i="2"/>
  <c r="J219" i="2"/>
  <c r="I219" i="2" s="1"/>
  <c r="K219" i="2"/>
  <c r="E220" i="2"/>
  <c r="D220" i="2" s="1"/>
  <c r="F220" i="2"/>
  <c r="J220" i="2"/>
  <c r="I220" i="2" s="1"/>
  <c r="K220" i="2"/>
  <c r="E221" i="2"/>
  <c r="D221" i="2" s="1"/>
  <c r="F221" i="2"/>
  <c r="J221" i="2"/>
  <c r="I221" i="2" s="1"/>
  <c r="K221" i="2"/>
  <c r="E222" i="2"/>
  <c r="F222" i="2"/>
  <c r="J222" i="2"/>
  <c r="I222" i="2" s="1"/>
  <c r="K222" i="2"/>
  <c r="E223" i="2"/>
  <c r="D223" i="2" s="1"/>
  <c r="F223" i="2"/>
  <c r="J223" i="2"/>
  <c r="I223" i="2" s="1"/>
  <c r="K223" i="2"/>
  <c r="E224" i="2"/>
  <c r="D224" i="2" s="1"/>
  <c r="F224" i="2"/>
  <c r="J224" i="2"/>
  <c r="I224" i="2" s="1"/>
  <c r="K224" i="2"/>
  <c r="E225" i="2"/>
  <c r="D225" i="2" s="1"/>
  <c r="F225" i="2"/>
  <c r="J225" i="2"/>
  <c r="I225" i="2" s="1"/>
  <c r="K225" i="2"/>
  <c r="E236" i="2"/>
  <c r="D236" i="2" s="1"/>
  <c r="F236" i="2"/>
  <c r="J236" i="2"/>
  <c r="I236" i="2" s="1"/>
  <c r="K236" i="2"/>
  <c r="E237" i="2"/>
  <c r="D237" i="2" s="1"/>
  <c r="F237" i="2"/>
  <c r="J237" i="2"/>
  <c r="I237" i="2" s="1"/>
  <c r="K237" i="2"/>
  <c r="E238" i="2"/>
  <c r="F238" i="2"/>
  <c r="J238" i="2"/>
  <c r="I238" i="2" s="1"/>
  <c r="K238" i="2"/>
  <c r="E239" i="2"/>
  <c r="D239" i="2" s="1"/>
  <c r="F239" i="2"/>
  <c r="J239" i="2"/>
  <c r="I239" i="2" s="1"/>
  <c r="K239" i="2"/>
  <c r="E240" i="2"/>
  <c r="D240" i="2" s="1"/>
  <c r="F240" i="2"/>
  <c r="J240" i="2"/>
  <c r="I240" i="2"/>
  <c r="K240" i="2"/>
  <c r="E241" i="2"/>
  <c r="D241" i="2" s="1"/>
  <c r="F241" i="2"/>
  <c r="J241" i="2"/>
  <c r="I241" i="2" s="1"/>
  <c r="K241" i="2"/>
  <c r="E242" i="2"/>
  <c r="D242" i="2" s="1"/>
  <c r="F242" i="2"/>
  <c r="J242" i="2"/>
  <c r="I242" i="2" s="1"/>
  <c r="K242" i="2"/>
  <c r="E243" i="2"/>
  <c r="D243" i="2" s="1"/>
  <c r="F243" i="2"/>
  <c r="J243" i="2"/>
  <c r="I243" i="2" s="1"/>
  <c r="K243" i="2"/>
  <c r="E244" i="2"/>
  <c r="F244" i="2"/>
  <c r="J244" i="2"/>
  <c r="I244" i="2" s="1"/>
  <c r="K244" i="2"/>
  <c r="E245" i="2"/>
  <c r="D245" i="2" s="1"/>
  <c r="F245" i="2"/>
  <c r="J245" i="2"/>
  <c r="I245" i="2" s="1"/>
  <c r="K245" i="2"/>
  <c r="E246" i="2"/>
  <c r="F246" i="2"/>
  <c r="J246" i="2"/>
  <c r="I246" i="2" s="1"/>
  <c r="K246" i="2"/>
  <c r="E247" i="2"/>
  <c r="D247" i="2" s="1"/>
  <c r="F247" i="2"/>
  <c r="J247" i="2"/>
  <c r="I247" i="2" s="1"/>
  <c r="K247" i="2"/>
  <c r="E248" i="2"/>
  <c r="D248" i="2" s="1"/>
  <c r="F248" i="2"/>
  <c r="G248" i="2" s="1"/>
  <c r="J248" i="2"/>
  <c r="I248" i="2" s="1"/>
  <c r="K248" i="2"/>
  <c r="E249" i="2"/>
  <c r="D249" i="2" s="1"/>
  <c r="F249" i="2"/>
  <c r="J249" i="2"/>
  <c r="I249" i="2" s="1"/>
  <c r="K249" i="2"/>
  <c r="E250" i="2"/>
  <c r="D250" i="2" s="1"/>
  <c r="F250" i="2"/>
  <c r="J250" i="2"/>
  <c r="I250" i="2" s="1"/>
  <c r="K250" i="2"/>
  <c r="E251" i="2"/>
  <c r="D251" i="2" s="1"/>
  <c r="F251" i="2"/>
  <c r="J251" i="2"/>
  <c r="I251" i="2" s="1"/>
  <c r="K251" i="2"/>
  <c r="E252" i="2"/>
  <c r="F252" i="2"/>
  <c r="J252" i="2"/>
  <c r="I252" i="2" s="1"/>
  <c r="K252" i="2"/>
  <c r="E253" i="2"/>
  <c r="D253" i="2" s="1"/>
  <c r="F253" i="2"/>
  <c r="J253" i="2"/>
  <c r="I253" i="2" s="1"/>
  <c r="K253" i="2"/>
  <c r="E254" i="2"/>
  <c r="D254" i="2" s="1"/>
  <c r="F254" i="2"/>
  <c r="J254" i="2"/>
  <c r="I254" i="2" s="1"/>
  <c r="K254" i="2"/>
  <c r="E255" i="2"/>
  <c r="F255" i="2"/>
  <c r="J255" i="2"/>
  <c r="I255" i="2" s="1"/>
  <c r="K255" i="2"/>
  <c r="L255" i="2" s="1"/>
  <c r="E256" i="2"/>
  <c r="D256" i="2" s="1"/>
  <c r="F256" i="2"/>
  <c r="J256" i="2"/>
  <c r="I256" i="2" s="1"/>
  <c r="K256" i="2"/>
  <c r="E257" i="2"/>
  <c r="D257" i="2" s="1"/>
  <c r="F257" i="2"/>
  <c r="J257" i="2"/>
  <c r="K257" i="2"/>
  <c r="E258" i="2"/>
  <c r="D258" i="2" s="1"/>
  <c r="F258" i="2"/>
  <c r="J258" i="2"/>
  <c r="I258" i="2" s="1"/>
  <c r="K258" i="2"/>
  <c r="E259" i="2"/>
  <c r="F259" i="2"/>
  <c r="J259" i="2"/>
  <c r="I259" i="2" s="1"/>
  <c r="K259" i="2"/>
  <c r="E260" i="2"/>
  <c r="D260" i="2" s="1"/>
  <c r="F260" i="2"/>
  <c r="J260" i="2"/>
  <c r="I260" i="2" s="1"/>
  <c r="K260" i="2"/>
  <c r="E261" i="2"/>
  <c r="F261" i="2"/>
  <c r="J261" i="2"/>
  <c r="I261" i="2" s="1"/>
  <c r="K261" i="2"/>
  <c r="E262" i="2"/>
  <c r="D262" i="2" s="1"/>
  <c r="F262" i="2"/>
  <c r="J262" i="2"/>
  <c r="I262" i="2" s="1"/>
  <c r="K262" i="2"/>
  <c r="E263" i="2"/>
  <c r="D263" i="2"/>
  <c r="F263" i="2"/>
  <c r="J263" i="2"/>
  <c r="K263" i="2"/>
  <c r="E264" i="2"/>
  <c r="D264" i="2" s="1"/>
  <c r="F264" i="2"/>
  <c r="J264" i="2"/>
  <c r="I264" i="2" s="1"/>
  <c r="K264" i="2"/>
  <c r="E265" i="2"/>
  <c r="F265" i="2"/>
  <c r="J265" i="2"/>
  <c r="I265" i="2" s="1"/>
  <c r="K265" i="2"/>
  <c r="E266" i="2"/>
  <c r="D266" i="2" s="1"/>
  <c r="F266" i="2"/>
  <c r="J266" i="2"/>
  <c r="I266" i="2" s="1"/>
  <c r="K266" i="2"/>
  <c r="E267" i="2"/>
  <c r="F267" i="2"/>
  <c r="J267" i="2"/>
  <c r="I267" i="2" s="1"/>
  <c r="K267" i="2"/>
  <c r="E268" i="2"/>
  <c r="D268" i="2" s="1"/>
  <c r="F268" i="2"/>
  <c r="J268" i="2"/>
  <c r="I268" i="2" s="1"/>
  <c r="K268" i="2"/>
  <c r="E269" i="2"/>
  <c r="D269" i="2" s="1"/>
  <c r="F269" i="2"/>
  <c r="J269" i="2"/>
  <c r="K269" i="2"/>
  <c r="E270" i="2"/>
  <c r="D270" i="2" s="1"/>
  <c r="F270" i="2"/>
  <c r="J270" i="2"/>
  <c r="I270" i="2" s="1"/>
  <c r="K270" i="2"/>
  <c r="E271" i="2"/>
  <c r="F271" i="2"/>
  <c r="J271" i="2"/>
  <c r="I271" i="2" s="1"/>
  <c r="K271" i="2"/>
  <c r="E272" i="2"/>
  <c r="D272" i="2" s="1"/>
  <c r="F272" i="2"/>
  <c r="J272" i="2"/>
  <c r="I272" i="2" s="1"/>
  <c r="K272" i="2"/>
  <c r="E273" i="2"/>
  <c r="F273" i="2"/>
  <c r="J273" i="2"/>
  <c r="I273" i="2" s="1"/>
  <c r="K273" i="2"/>
  <c r="E274" i="2"/>
  <c r="D274" i="2" s="1"/>
  <c r="F274" i="2"/>
  <c r="J274" i="2"/>
  <c r="I274" i="2" s="1"/>
  <c r="K274" i="2"/>
  <c r="E275" i="2"/>
  <c r="D275" i="2" s="1"/>
  <c r="F275" i="2"/>
  <c r="J275" i="2"/>
  <c r="K275" i="2"/>
  <c r="E276" i="2"/>
  <c r="D276" i="2" s="1"/>
  <c r="F276" i="2"/>
  <c r="J276" i="2"/>
  <c r="I276" i="2" s="1"/>
  <c r="K276" i="2"/>
  <c r="E277" i="2"/>
  <c r="F277" i="2"/>
  <c r="J277" i="2"/>
  <c r="I277" i="2" s="1"/>
  <c r="K277" i="2"/>
  <c r="L277" i="2" s="1"/>
  <c r="E278" i="2"/>
  <c r="D278" i="2" s="1"/>
  <c r="F278" i="2"/>
  <c r="J278" i="2"/>
  <c r="I278" i="2" s="1"/>
  <c r="K278" i="2"/>
  <c r="E279" i="2"/>
  <c r="F279" i="2"/>
  <c r="J279" i="2"/>
  <c r="K279" i="2"/>
  <c r="E280" i="2"/>
  <c r="D280" i="2" s="1"/>
  <c r="F280" i="2"/>
  <c r="G280" i="2" s="1"/>
  <c r="J280" i="2"/>
  <c r="I280" i="2" s="1"/>
  <c r="K280" i="2"/>
  <c r="E281" i="2"/>
  <c r="D281" i="2" s="1"/>
  <c r="F281" i="2"/>
  <c r="J281" i="2"/>
  <c r="K281" i="2"/>
  <c r="E282" i="2"/>
  <c r="D282" i="2" s="1"/>
  <c r="F282" i="2"/>
  <c r="J282" i="2"/>
  <c r="I282" i="2" s="1"/>
  <c r="K282" i="2"/>
  <c r="E283" i="2"/>
  <c r="D283" i="2" s="1"/>
  <c r="F283" i="2"/>
  <c r="J283" i="2"/>
  <c r="I283" i="2" s="1"/>
  <c r="K283" i="2"/>
  <c r="E284" i="2"/>
  <c r="D284" i="2" s="1"/>
  <c r="F284" i="2"/>
  <c r="J284" i="2"/>
  <c r="I284" i="2" s="1"/>
  <c r="K284" i="2"/>
  <c r="E285" i="2"/>
  <c r="F285" i="2"/>
  <c r="J285" i="2"/>
  <c r="I285" i="2" s="1"/>
  <c r="K285" i="2"/>
  <c r="L285" i="2" s="1"/>
  <c r="E226" i="2"/>
  <c r="F226" i="2"/>
  <c r="J226" i="2"/>
  <c r="I226" i="2" s="1"/>
  <c r="K226" i="2"/>
  <c r="E227" i="2"/>
  <c r="F227" i="2"/>
  <c r="J227" i="2"/>
  <c r="I227" i="2" s="1"/>
  <c r="K227" i="2"/>
  <c r="E228" i="2"/>
  <c r="D228" i="2" s="1"/>
  <c r="F228" i="2"/>
  <c r="J228" i="2"/>
  <c r="K228" i="2"/>
  <c r="E229" i="2"/>
  <c r="D229" i="2" s="1"/>
  <c r="F229" i="2"/>
  <c r="J229" i="2"/>
  <c r="I229" i="2" s="1"/>
  <c r="K229" i="2"/>
  <c r="E230" i="2"/>
  <c r="F230" i="2"/>
  <c r="J230" i="2"/>
  <c r="I230" i="2"/>
  <c r="K230" i="2"/>
  <c r="E231" i="2"/>
  <c r="D231" i="2" s="1"/>
  <c r="F231" i="2"/>
  <c r="J231" i="2"/>
  <c r="I231" i="2" s="1"/>
  <c r="K231" i="2"/>
  <c r="E232" i="2"/>
  <c r="F232" i="2"/>
  <c r="J232" i="2"/>
  <c r="I232" i="2" s="1"/>
  <c r="K232" i="2"/>
  <c r="E233" i="2"/>
  <c r="D233" i="2" s="1"/>
  <c r="F233" i="2"/>
  <c r="G233" i="2" s="1"/>
  <c r="K233" i="2"/>
  <c r="E234" i="2"/>
  <c r="D234" i="2" s="1"/>
  <c r="F234" i="2"/>
  <c r="J234" i="2"/>
  <c r="K234" i="2"/>
  <c r="E235" i="2"/>
  <c r="D235" i="2" s="1"/>
  <c r="F235" i="2"/>
  <c r="J235" i="2"/>
  <c r="K235" i="2"/>
  <c r="E316" i="2"/>
  <c r="F316" i="2"/>
  <c r="J316" i="2"/>
  <c r="I316" i="2" s="1"/>
  <c r="K316" i="2"/>
  <c r="E317" i="2"/>
  <c r="D317" i="2" s="1"/>
  <c r="F317" i="2"/>
  <c r="J317" i="2"/>
  <c r="I317" i="2" s="1"/>
  <c r="K317" i="2"/>
  <c r="E318" i="2"/>
  <c r="F318" i="2"/>
  <c r="J318" i="2"/>
  <c r="K318" i="2"/>
  <c r="E319" i="2"/>
  <c r="F319" i="2"/>
  <c r="J319" i="2"/>
  <c r="I319" i="2" s="1"/>
  <c r="K319" i="2"/>
  <c r="E320" i="2"/>
  <c r="D320" i="2" s="1"/>
  <c r="F320" i="2"/>
  <c r="J320" i="2"/>
  <c r="K320" i="2"/>
  <c r="E321" i="2"/>
  <c r="D321" i="2" s="1"/>
  <c r="F321" i="2"/>
  <c r="J321" i="2"/>
  <c r="I321" i="2" s="1"/>
  <c r="K321" i="2"/>
  <c r="E322" i="2"/>
  <c r="D322" i="2" s="1"/>
  <c r="F322" i="2"/>
  <c r="J322" i="2"/>
  <c r="I322" i="2" s="1"/>
  <c r="K322" i="2"/>
  <c r="E323" i="2"/>
  <c r="D323" i="2" s="1"/>
  <c r="F323" i="2"/>
  <c r="J323" i="2"/>
  <c r="I323" i="2" s="1"/>
  <c r="K323" i="2"/>
  <c r="E324" i="2"/>
  <c r="F324" i="2"/>
  <c r="J324" i="2"/>
  <c r="I324" i="2" s="1"/>
  <c r="K324" i="2"/>
  <c r="E325" i="2"/>
  <c r="D325" i="2" s="1"/>
  <c r="F325" i="2"/>
  <c r="J325" i="2"/>
  <c r="I325" i="2" s="1"/>
  <c r="K325" i="2"/>
  <c r="E326" i="2"/>
  <c r="F326" i="2"/>
  <c r="J326" i="2"/>
  <c r="K326" i="2"/>
  <c r="P330" i="2"/>
  <c r="E327" i="2"/>
  <c r="D327" i="2" s="1"/>
  <c r="F327" i="2"/>
  <c r="J327" i="2"/>
  <c r="I327" i="2" s="1"/>
  <c r="K327" i="2"/>
  <c r="E328" i="2"/>
  <c r="F328" i="2"/>
  <c r="J328" i="2"/>
  <c r="I328" i="2" s="1"/>
  <c r="K328" i="2"/>
  <c r="E329" i="2"/>
  <c r="D329" i="2" s="1"/>
  <c r="F329" i="2"/>
  <c r="J329" i="2"/>
  <c r="I329" i="2" s="1"/>
  <c r="K329" i="2"/>
  <c r="E330" i="2"/>
  <c r="F330" i="2"/>
  <c r="J330" i="2"/>
  <c r="I330" i="2" s="1"/>
  <c r="K330" i="2"/>
  <c r="E331" i="2"/>
  <c r="F331" i="2"/>
  <c r="J331" i="2"/>
  <c r="I331" i="2" s="1"/>
  <c r="K331" i="2"/>
  <c r="E332" i="2"/>
  <c r="D332" i="2" s="1"/>
  <c r="F332" i="2"/>
  <c r="J332" i="2"/>
  <c r="K332" i="2"/>
  <c r="E333" i="2"/>
  <c r="D333" i="2" s="1"/>
  <c r="F333" i="2"/>
  <c r="J333" i="2"/>
  <c r="K333" i="2"/>
  <c r="E334" i="2"/>
  <c r="F334" i="2"/>
  <c r="J334" i="2"/>
  <c r="I334" i="2" s="1"/>
  <c r="K334" i="2"/>
  <c r="E335" i="2"/>
  <c r="D335" i="2" s="1"/>
  <c r="F335" i="2"/>
  <c r="J335" i="2"/>
  <c r="I335" i="2" s="1"/>
  <c r="K335" i="2"/>
  <c r="O333" i="2"/>
  <c r="E336" i="2"/>
  <c r="F336" i="2"/>
  <c r="J336" i="2"/>
  <c r="I336" i="2" s="1"/>
  <c r="K336" i="2"/>
  <c r="E337" i="2"/>
  <c r="D337" i="2" s="1"/>
  <c r="F337" i="2"/>
  <c r="J337" i="2"/>
  <c r="I337" i="2" s="1"/>
  <c r="K337" i="2"/>
  <c r="L337" i="2" s="1"/>
  <c r="E338" i="2"/>
  <c r="F338" i="2"/>
  <c r="J338" i="2"/>
  <c r="K338" i="2"/>
  <c r="E339" i="2"/>
  <c r="D339" i="2" s="1"/>
  <c r="F339" i="2"/>
  <c r="J339" i="2"/>
  <c r="I339" i="2"/>
  <c r="K339" i="2"/>
  <c r="L339" i="2" s="1"/>
  <c r="E340" i="2"/>
  <c r="F340" i="2"/>
  <c r="J340" i="2"/>
  <c r="I340" i="2" s="1"/>
  <c r="K340" i="2"/>
  <c r="E341" i="2"/>
  <c r="D341" i="2" s="1"/>
  <c r="F341" i="2"/>
  <c r="J341" i="2"/>
  <c r="I341" i="2" s="1"/>
  <c r="K341" i="2"/>
  <c r="E342" i="2"/>
  <c r="F342" i="2"/>
  <c r="J342" i="2"/>
  <c r="K342" i="2"/>
  <c r="E343" i="2"/>
  <c r="D343" i="2" s="1"/>
  <c r="F343" i="2"/>
  <c r="J343" i="2"/>
  <c r="I343" i="2" s="1"/>
  <c r="K343" i="2"/>
  <c r="E344" i="2"/>
  <c r="F344" i="2"/>
  <c r="J344" i="2"/>
  <c r="K344" i="2"/>
  <c r="E345" i="2"/>
  <c r="F345" i="2"/>
  <c r="J345" i="2"/>
  <c r="I345" i="2" s="1"/>
  <c r="K345" i="2"/>
  <c r="E346" i="2"/>
  <c r="D346" i="2" s="1"/>
  <c r="F346" i="2"/>
  <c r="J346" i="2"/>
  <c r="I346" i="2" s="1"/>
  <c r="K346" i="2"/>
  <c r="E347" i="2"/>
  <c r="D347" i="2" s="1"/>
  <c r="F347" i="2"/>
  <c r="J347" i="2"/>
  <c r="I347" i="2" s="1"/>
  <c r="K347" i="2"/>
  <c r="E348" i="2"/>
  <c r="F348" i="2"/>
  <c r="J348" i="2"/>
  <c r="I348" i="2" s="1"/>
  <c r="K348" i="2"/>
  <c r="E349" i="2"/>
  <c r="D349" i="2" s="1"/>
  <c r="F349" i="2"/>
  <c r="J349" i="2"/>
  <c r="I349" i="2" s="1"/>
  <c r="K349" i="2"/>
  <c r="E350" i="2"/>
  <c r="D350" i="2" s="1"/>
  <c r="F350" i="2"/>
  <c r="J350" i="2"/>
  <c r="K350" i="2"/>
  <c r="E351" i="2"/>
  <c r="D351" i="2" s="1"/>
  <c r="F351" i="2"/>
  <c r="J351" i="2"/>
  <c r="I351" i="2" s="1"/>
  <c r="K351" i="2"/>
  <c r="E352" i="2"/>
  <c r="D352" i="2" s="1"/>
  <c r="F352" i="2"/>
  <c r="J352" i="2"/>
  <c r="I352" i="2" s="1"/>
  <c r="K352" i="2"/>
  <c r="E353" i="2"/>
  <c r="D353" i="2" s="1"/>
  <c r="F353" i="2"/>
  <c r="J353" i="2"/>
  <c r="I353" i="2" s="1"/>
  <c r="K353" i="2"/>
  <c r="E354" i="2"/>
  <c r="F354" i="2"/>
  <c r="J354" i="2"/>
  <c r="I354" i="2" s="1"/>
  <c r="K354" i="2"/>
  <c r="E355" i="2"/>
  <c r="F355" i="2"/>
  <c r="J355" i="2"/>
  <c r="I355" i="2" s="1"/>
  <c r="K355" i="2"/>
  <c r="E356" i="2"/>
  <c r="F356" i="2"/>
  <c r="J356" i="2"/>
  <c r="K356" i="2"/>
  <c r="E357" i="2"/>
  <c r="F357" i="2"/>
  <c r="J357" i="2"/>
  <c r="I357" i="2" s="1"/>
  <c r="K357" i="2"/>
  <c r="E358" i="2"/>
  <c r="D358" i="2" s="1"/>
  <c r="F358" i="2"/>
  <c r="J358" i="2"/>
  <c r="I358" i="2" s="1"/>
  <c r="K358" i="2"/>
  <c r="E359" i="2"/>
  <c r="D359" i="2" s="1"/>
  <c r="F359" i="2"/>
  <c r="J359" i="2"/>
  <c r="I359" i="2" s="1"/>
  <c r="K359" i="2"/>
  <c r="E360" i="2"/>
  <c r="F360" i="2"/>
  <c r="J360" i="2"/>
  <c r="I360" i="2" s="1"/>
  <c r="K360" i="2"/>
  <c r="E361" i="2"/>
  <c r="D361" i="2" s="1"/>
  <c r="F361" i="2"/>
  <c r="J361" i="2"/>
  <c r="I361" i="2" s="1"/>
  <c r="K361" i="2"/>
  <c r="E362" i="2"/>
  <c r="D362" i="2" s="1"/>
  <c r="F362" i="2"/>
  <c r="J362" i="2"/>
  <c r="K362" i="2"/>
  <c r="E363" i="2"/>
  <c r="D363" i="2" s="1"/>
  <c r="F363" i="2"/>
  <c r="J363" i="2"/>
  <c r="I363" i="2" s="1"/>
  <c r="K363" i="2"/>
  <c r="E364" i="2"/>
  <c r="F364" i="2"/>
  <c r="J364" i="2"/>
  <c r="I364" i="2" s="1"/>
  <c r="K364" i="2"/>
  <c r="E365" i="2"/>
  <c r="D365" i="2"/>
  <c r="F365" i="2"/>
  <c r="J365" i="2"/>
  <c r="I365" i="2" s="1"/>
  <c r="K365" i="2"/>
  <c r="E366" i="2"/>
  <c r="D366" i="2" s="1"/>
  <c r="F366" i="2"/>
  <c r="J366" i="2"/>
  <c r="K366" i="2"/>
  <c r="E367" i="2"/>
  <c r="D367" i="2" s="1"/>
  <c r="F367" i="2"/>
  <c r="J367" i="2"/>
  <c r="I367" i="2" s="1"/>
  <c r="K367" i="2"/>
  <c r="E368" i="2"/>
  <c r="D368" i="2" s="1"/>
  <c r="F368" i="2"/>
  <c r="J368" i="2"/>
  <c r="I368" i="2" s="1"/>
  <c r="K368" i="2"/>
  <c r="E369" i="2"/>
  <c r="D369" i="2" s="1"/>
  <c r="F369" i="2"/>
  <c r="G369" i="2" s="1"/>
  <c r="J369" i="2"/>
  <c r="I369" i="2" s="1"/>
  <c r="K369" i="2"/>
  <c r="E370" i="2"/>
  <c r="F370" i="2"/>
  <c r="J370" i="2"/>
  <c r="I370" i="2" s="1"/>
  <c r="K370" i="2"/>
  <c r="E371" i="2"/>
  <c r="F371" i="2"/>
  <c r="J371" i="2"/>
  <c r="I371" i="2" s="1"/>
  <c r="K371" i="2"/>
  <c r="E372" i="2"/>
  <c r="D372" i="2" s="1"/>
  <c r="F372" i="2"/>
  <c r="J372" i="2"/>
  <c r="K372" i="2"/>
  <c r="E373" i="2"/>
  <c r="D373" i="2" s="1"/>
  <c r="F373" i="2"/>
  <c r="J373" i="2"/>
  <c r="K373" i="2"/>
  <c r="E374" i="2"/>
  <c r="D374" i="2" s="1"/>
  <c r="F374" i="2"/>
  <c r="J374" i="2"/>
  <c r="I374" i="2" s="1"/>
  <c r="K374" i="2"/>
  <c r="E375" i="2"/>
  <c r="D375" i="2" s="1"/>
  <c r="F375" i="2"/>
  <c r="J375" i="2"/>
  <c r="I375" i="2" s="1"/>
  <c r="K375" i="2"/>
  <c r="E376" i="2"/>
  <c r="F376" i="2"/>
  <c r="J376" i="2"/>
  <c r="K376" i="2"/>
  <c r="E377" i="2"/>
  <c r="F377" i="2"/>
  <c r="J377" i="2"/>
  <c r="I377" i="2" s="1"/>
  <c r="K377" i="2"/>
  <c r="E378" i="2"/>
  <c r="D378" i="2" s="1"/>
  <c r="F378" i="2"/>
  <c r="J378" i="2"/>
  <c r="K378" i="2"/>
  <c r="E379" i="2"/>
  <c r="D379" i="2" s="1"/>
  <c r="F379" i="2"/>
  <c r="J379" i="2"/>
  <c r="I379" i="2" s="1"/>
  <c r="K379" i="2"/>
  <c r="E380" i="2"/>
  <c r="F380" i="2"/>
  <c r="J380" i="2"/>
  <c r="I380" i="2" s="1"/>
  <c r="K380" i="2"/>
  <c r="E381" i="2"/>
  <c r="D381" i="2" s="1"/>
  <c r="F381" i="2"/>
  <c r="J381" i="2"/>
  <c r="I381" i="2" s="1"/>
  <c r="K381" i="2"/>
  <c r="E382" i="2"/>
  <c r="F382" i="2"/>
  <c r="J382" i="2"/>
  <c r="K382" i="2"/>
  <c r="E383" i="2"/>
  <c r="D383" i="2" s="1"/>
  <c r="F383" i="2"/>
  <c r="J383" i="2"/>
  <c r="I383" i="2" s="1"/>
  <c r="K383" i="2"/>
  <c r="E384" i="2"/>
  <c r="D384" i="2" s="1"/>
  <c r="F384" i="2"/>
  <c r="J384" i="2"/>
  <c r="K384" i="2"/>
  <c r="E385" i="2"/>
  <c r="D385" i="2"/>
  <c r="F385" i="2"/>
  <c r="J385" i="2"/>
  <c r="I385" i="2" s="1"/>
  <c r="K385" i="2"/>
  <c r="E386" i="2"/>
  <c r="D386" i="2" s="1"/>
  <c r="F386" i="2"/>
  <c r="J386" i="2"/>
  <c r="I386" i="2" s="1"/>
  <c r="K386" i="2"/>
  <c r="E387" i="2"/>
  <c r="D387" i="2" s="1"/>
  <c r="F387" i="2"/>
  <c r="J387" i="2"/>
  <c r="I387" i="2" s="1"/>
  <c r="K387" i="2"/>
  <c r="E388" i="2"/>
  <c r="F388" i="2"/>
  <c r="J388" i="2"/>
  <c r="K388" i="2"/>
  <c r="E389" i="2"/>
  <c r="D389" i="2" s="1"/>
  <c r="F389" i="2"/>
  <c r="J389" i="2"/>
  <c r="I389" i="2" s="1"/>
  <c r="K389" i="2"/>
  <c r="E390" i="2"/>
  <c r="D390" i="2" s="1"/>
  <c r="F390" i="2"/>
  <c r="J390" i="2"/>
  <c r="K390" i="2"/>
  <c r="E391" i="2"/>
  <c r="D391" i="2" s="1"/>
  <c r="F391" i="2"/>
  <c r="J391" i="2"/>
  <c r="K391" i="2"/>
  <c r="E392" i="2"/>
  <c r="D392" i="2" s="1"/>
  <c r="F392" i="2"/>
  <c r="J392" i="2"/>
  <c r="I392" i="2" s="1"/>
  <c r="K392" i="2"/>
  <c r="E393" i="2"/>
  <c r="D393" i="2" s="1"/>
  <c r="F393" i="2"/>
  <c r="J393" i="2"/>
  <c r="I393" i="2" s="1"/>
  <c r="K393" i="2"/>
  <c r="E394" i="2"/>
  <c r="F394" i="2"/>
  <c r="J394" i="2"/>
  <c r="K394" i="2"/>
  <c r="E395" i="2"/>
  <c r="F395" i="2"/>
  <c r="J395" i="2"/>
  <c r="I395" i="2" s="1"/>
  <c r="K395" i="2"/>
  <c r="E396" i="2"/>
  <c r="D396" i="2" s="1"/>
  <c r="F396" i="2"/>
  <c r="J396" i="2"/>
  <c r="K396" i="2"/>
  <c r="E397" i="2"/>
  <c r="D397" i="2" s="1"/>
  <c r="F397" i="2"/>
  <c r="J397" i="2"/>
  <c r="I397" i="2" s="1"/>
  <c r="K397" i="2"/>
  <c r="E398" i="2"/>
  <c r="D398" i="2" s="1"/>
  <c r="F398" i="2"/>
  <c r="J398" i="2"/>
  <c r="I398" i="2" s="1"/>
  <c r="K398" i="2"/>
  <c r="P400" i="2"/>
  <c r="E399" i="2"/>
  <c r="D399" i="2" s="1"/>
  <c r="F399" i="2"/>
  <c r="J399" i="2"/>
  <c r="I399" i="2" s="1"/>
  <c r="K399" i="2"/>
  <c r="E400" i="2"/>
  <c r="F400" i="2"/>
  <c r="J400" i="2"/>
  <c r="I400" i="2" s="1"/>
  <c r="K400" i="2"/>
  <c r="E401" i="2"/>
  <c r="D401" i="2" s="1"/>
  <c r="F401" i="2"/>
  <c r="J401" i="2"/>
  <c r="I401" i="2" s="1"/>
  <c r="K401" i="2"/>
  <c r="E402" i="2"/>
  <c r="D402" i="2" s="1"/>
  <c r="F402" i="2"/>
  <c r="J402" i="2"/>
  <c r="K402" i="2"/>
  <c r="E403" i="2"/>
  <c r="D403" i="2" s="1"/>
  <c r="F403" i="2"/>
  <c r="J403" i="2"/>
  <c r="I403" i="2" s="1"/>
  <c r="K403" i="2"/>
  <c r="E404" i="2"/>
  <c r="D404" i="2" s="1"/>
  <c r="F404" i="2"/>
  <c r="J404" i="2"/>
  <c r="I404" i="2" s="1"/>
  <c r="K404" i="2"/>
  <c r="E405" i="2"/>
  <c r="D405" i="2" s="1"/>
  <c r="F405" i="2"/>
  <c r="J405" i="2"/>
  <c r="I405" i="2"/>
  <c r="K405" i="2"/>
  <c r="L405" i="2" s="1"/>
  <c r="E406" i="2"/>
  <c r="F406" i="2"/>
  <c r="J406" i="2"/>
  <c r="I406" i="2" s="1"/>
  <c r="K406" i="2"/>
  <c r="E407" i="2"/>
  <c r="F407" i="2"/>
  <c r="J407" i="2"/>
  <c r="I407" i="2" s="1"/>
  <c r="K407" i="2"/>
  <c r="E408" i="2"/>
  <c r="D408" i="2" s="1"/>
  <c r="F408" i="2"/>
  <c r="J408" i="2"/>
  <c r="K408" i="2"/>
  <c r="E409" i="2"/>
  <c r="D409" i="2" s="1"/>
  <c r="F409" i="2"/>
  <c r="J409" i="2"/>
  <c r="I409" i="2" s="1"/>
  <c r="K409" i="2"/>
  <c r="E410" i="2"/>
  <c r="D410" i="2" s="1"/>
  <c r="F410" i="2"/>
  <c r="J410" i="2"/>
  <c r="I410" i="2" s="1"/>
  <c r="K410" i="2"/>
  <c r="E411" i="2"/>
  <c r="D411" i="2" s="1"/>
  <c r="F411" i="2"/>
  <c r="J411" i="2"/>
  <c r="I411" i="2" s="1"/>
  <c r="K411" i="2"/>
  <c r="E412" i="2"/>
  <c r="F412" i="2"/>
  <c r="J412" i="2"/>
  <c r="I412" i="2" s="1"/>
  <c r="K412" i="2"/>
  <c r="E413" i="2"/>
  <c r="D413" i="2" s="1"/>
  <c r="F413" i="2"/>
  <c r="J413" i="2"/>
  <c r="I413" i="2" s="1"/>
  <c r="K413" i="2"/>
  <c r="E414" i="2"/>
  <c r="D414" i="2" s="1"/>
  <c r="F414" i="2"/>
  <c r="J414" i="2"/>
  <c r="K414" i="2"/>
  <c r="E415" i="2"/>
  <c r="D415" i="2" s="1"/>
  <c r="F415" i="2"/>
  <c r="J415" i="2"/>
  <c r="I415" i="2" s="1"/>
  <c r="K415" i="2"/>
  <c r="E416" i="2"/>
  <c r="F416" i="2"/>
  <c r="J416" i="2"/>
  <c r="I416" i="2" s="1"/>
  <c r="K416" i="2"/>
  <c r="E417" i="2"/>
  <c r="D417" i="2" s="1"/>
  <c r="F417" i="2"/>
  <c r="J417" i="2"/>
  <c r="I417" i="2" s="1"/>
  <c r="K417" i="2"/>
  <c r="E418" i="2"/>
  <c r="F418" i="2"/>
  <c r="J418" i="2"/>
  <c r="I418" i="2" s="1"/>
  <c r="K418" i="2"/>
  <c r="E419" i="2"/>
  <c r="D419" i="2" s="1"/>
  <c r="F419" i="2"/>
  <c r="J419" i="2"/>
  <c r="I419" i="2" s="1"/>
  <c r="K419" i="2"/>
  <c r="E420" i="2"/>
  <c r="D420" i="2" s="1"/>
  <c r="F420" i="2"/>
  <c r="G420" i="2" s="1"/>
  <c r="J420" i="2"/>
  <c r="K420" i="2"/>
  <c r="E421" i="2"/>
  <c r="D421" i="2" s="1"/>
  <c r="F421" i="2"/>
  <c r="J421" i="2"/>
  <c r="K421" i="2"/>
  <c r="P424" i="2"/>
  <c r="E422" i="2"/>
  <c r="D422" i="2" s="1"/>
  <c r="F422" i="2"/>
  <c r="J422" i="2"/>
  <c r="I422" i="2" s="1"/>
  <c r="K422" i="2"/>
  <c r="E423" i="2"/>
  <c r="D423" i="2" s="1"/>
  <c r="F423" i="2"/>
  <c r="J423" i="2"/>
  <c r="I423" i="2" s="1"/>
  <c r="K423" i="2"/>
  <c r="E424" i="2"/>
  <c r="F424" i="2"/>
  <c r="J424" i="2"/>
  <c r="K424" i="2"/>
  <c r="E425" i="2"/>
  <c r="D425" i="2" s="1"/>
  <c r="F425" i="2"/>
  <c r="J425" i="2"/>
  <c r="I425" i="2" s="1"/>
  <c r="K425" i="2"/>
  <c r="E426" i="2"/>
  <c r="D426" i="2" s="1"/>
  <c r="F426" i="2"/>
  <c r="J426" i="2"/>
  <c r="K426" i="2"/>
  <c r="E427" i="2"/>
  <c r="D427" i="2" s="1"/>
  <c r="F427" i="2"/>
  <c r="J427" i="2"/>
  <c r="I427" i="2" s="1"/>
  <c r="K427" i="2"/>
  <c r="E428" i="2"/>
  <c r="D428" i="2" s="1"/>
  <c r="F428" i="2"/>
  <c r="J428" i="2"/>
  <c r="K428" i="2"/>
  <c r="E429" i="2"/>
  <c r="D429" i="2" s="1"/>
  <c r="F429" i="2"/>
  <c r="J429" i="2"/>
  <c r="I429" i="2" s="1"/>
  <c r="K429" i="2"/>
  <c r="E430" i="2"/>
  <c r="F430" i="2"/>
  <c r="J430" i="2"/>
  <c r="I430" i="2" s="1"/>
  <c r="K430" i="2"/>
  <c r="E431" i="2"/>
  <c r="D431" i="2" s="1"/>
  <c r="F431" i="2"/>
  <c r="J431" i="2"/>
  <c r="I431" i="2" s="1"/>
  <c r="K431" i="2"/>
  <c r="E432" i="2"/>
  <c r="D432" i="2" s="1"/>
  <c r="F432" i="2"/>
  <c r="J432" i="2"/>
  <c r="K432" i="2"/>
  <c r="E433" i="2"/>
  <c r="D433" i="2" s="1"/>
  <c r="F433" i="2"/>
  <c r="J433" i="2"/>
  <c r="I433" i="2" s="1"/>
  <c r="K433" i="2"/>
  <c r="E434" i="2"/>
  <c r="F434" i="2"/>
  <c r="J434" i="2"/>
  <c r="I434" i="2" s="1"/>
  <c r="K434" i="2"/>
  <c r="E435" i="2"/>
  <c r="D435" i="2" s="1"/>
  <c r="F435" i="2"/>
  <c r="J435" i="2"/>
  <c r="K435" i="2"/>
  <c r="E436" i="2"/>
  <c r="F436" i="2"/>
  <c r="J436" i="2"/>
  <c r="I436" i="2" s="1"/>
  <c r="K436" i="2"/>
  <c r="E437" i="2"/>
  <c r="F437" i="2"/>
  <c r="J437" i="2"/>
  <c r="I437" i="2" s="1"/>
  <c r="K437" i="2"/>
  <c r="E438" i="2"/>
  <c r="D438" i="2" s="1"/>
  <c r="F438" i="2"/>
  <c r="J438" i="2"/>
  <c r="K438" i="2"/>
  <c r="E439" i="2"/>
  <c r="D439" i="2" s="1"/>
  <c r="F439" i="2"/>
  <c r="J439" i="2"/>
  <c r="I439" i="2" s="1"/>
  <c r="K439" i="2"/>
  <c r="E440" i="2"/>
  <c r="F440" i="2"/>
  <c r="J440" i="2"/>
  <c r="I440" i="2" s="1"/>
  <c r="K440" i="2"/>
  <c r="E441" i="2"/>
  <c r="D441" i="2" s="1"/>
  <c r="F441" i="2"/>
  <c r="J441" i="2"/>
  <c r="I441" i="2" s="1"/>
  <c r="K441" i="2"/>
  <c r="E442" i="2"/>
  <c r="F442" i="2"/>
  <c r="J442" i="2"/>
  <c r="K442" i="2"/>
  <c r="E443" i="2"/>
  <c r="D443" i="2" s="1"/>
  <c r="F443" i="2"/>
  <c r="J443" i="2"/>
  <c r="I443" i="2" s="1"/>
  <c r="K443" i="2"/>
  <c r="E444" i="2"/>
  <c r="D444" i="2" s="1"/>
  <c r="F444" i="2"/>
  <c r="J444" i="2"/>
  <c r="I444" i="2" s="1"/>
  <c r="K444" i="2"/>
  <c r="E445" i="2"/>
  <c r="D445" i="2" s="1"/>
  <c r="F445" i="2"/>
  <c r="J445" i="2"/>
  <c r="I445" i="2" s="1"/>
  <c r="K445" i="2"/>
  <c r="E446" i="2"/>
  <c r="F446" i="2"/>
  <c r="J446" i="2"/>
  <c r="I446" i="2" s="1"/>
  <c r="K446" i="2"/>
  <c r="P450" i="2"/>
  <c r="E447" i="2"/>
  <c r="D447" i="2" s="1"/>
  <c r="F447" i="2"/>
  <c r="J447" i="2"/>
  <c r="I447" i="2" s="1"/>
  <c r="K447" i="2"/>
  <c r="E448" i="2"/>
  <c r="D448" i="2" s="1"/>
  <c r="F448" i="2"/>
  <c r="J448" i="2"/>
  <c r="I448" i="2" s="1"/>
  <c r="K448" i="2"/>
  <c r="O448" i="2"/>
  <c r="N448" i="2" s="1"/>
  <c r="E449" i="2"/>
  <c r="D449" i="2" s="1"/>
  <c r="F449" i="2"/>
  <c r="J449" i="2"/>
  <c r="I449" i="2" s="1"/>
  <c r="K449" i="2"/>
  <c r="E450" i="2"/>
  <c r="D450" i="2" s="1"/>
  <c r="F450" i="2"/>
  <c r="J450" i="2"/>
  <c r="I450" i="2" s="1"/>
  <c r="K450" i="2"/>
  <c r="E451" i="2"/>
  <c r="D451" i="2" s="1"/>
  <c r="F451" i="2"/>
  <c r="J451" i="2"/>
  <c r="I451" i="2" s="1"/>
  <c r="K451" i="2"/>
  <c r="E452" i="2"/>
  <c r="D452" i="2" s="1"/>
  <c r="F452" i="2"/>
  <c r="J452" i="2"/>
  <c r="I452" i="2" s="1"/>
  <c r="K452" i="2"/>
  <c r="E453" i="2"/>
  <c r="D453" i="2" s="1"/>
  <c r="F453" i="2"/>
  <c r="J453" i="2"/>
  <c r="K453" i="2"/>
  <c r="E454" i="2"/>
  <c r="F454" i="2"/>
  <c r="J454" i="2"/>
  <c r="I454" i="2" s="1"/>
  <c r="K454" i="2"/>
  <c r="E455" i="2"/>
  <c r="F455" i="2"/>
  <c r="J455" i="2"/>
  <c r="I455" i="2" s="1"/>
  <c r="K455" i="2"/>
  <c r="E456" i="2"/>
  <c r="D456" i="2" s="1"/>
  <c r="F456" i="2"/>
  <c r="J456" i="2"/>
  <c r="K456" i="2"/>
  <c r="E457" i="2"/>
  <c r="D457" i="2" s="1"/>
  <c r="F457" i="2"/>
  <c r="J457" i="2"/>
  <c r="I457" i="2" s="1"/>
  <c r="K457" i="2"/>
  <c r="E458" i="2"/>
  <c r="F458" i="2"/>
  <c r="J458" i="2"/>
  <c r="I458" i="2" s="1"/>
  <c r="K458" i="2"/>
  <c r="E459" i="2"/>
  <c r="D459" i="2" s="1"/>
  <c r="F459" i="2"/>
  <c r="J459" i="2"/>
  <c r="I459" i="2" s="1"/>
  <c r="K459" i="2"/>
  <c r="E460" i="2"/>
  <c r="F460" i="2"/>
  <c r="J460" i="2"/>
  <c r="I460" i="2" s="1"/>
  <c r="K460" i="2"/>
  <c r="E461" i="2"/>
  <c r="F461" i="2"/>
  <c r="J461" i="2"/>
  <c r="I461" i="2" s="1"/>
  <c r="K461" i="2"/>
  <c r="P465" i="2"/>
  <c r="E462" i="2"/>
  <c r="D462" i="2" s="1"/>
  <c r="F462" i="2"/>
  <c r="J462" i="2"/>
  <c r="K462" i="2"/>
  <c r="E463" i="2"/>
  <c r="D463" i="2" s="1"/>
  <c r="F463" i="2"/>
  <c r="J463" i="2"/>
  <c r="K463" i="2"/>
  <c r="E464" i="2"/>
  <c r="D464" i="2" s="1"/>
  <c r="F464" i="2"/>
  <c r="J464" i="2"/>
  <c r="K464" i="2"/>
  <c r="E465" i="2"/>
  <c r="D465" i="2" s="1"/>
  <c r="F465" i="2"/>
  <c r="J465" i="2"/>
  <c r="I465" i="2" s="1"/>
  <c r="K465" i="2"/>
  <c r="E466" i="2"/>
  <c r="F466" i="2"/>
  <c r="J466" i="2"/>
  <c r="I466" i="2" s="1"/>
  <c r="K466" i="2"/>
  <c r="E467" i="2"/>
  <c r="D467" i="2" s="1"/>
  <c r="F467" i="2"/>
  <c r="J467" i="2"/>
  <c r="I467" i="2" s="1"/>
  <c r="K467" i="2"/>
  <c r="E468" i="2"/>
  <c r="F468" i="2"/>
  <c r="J468" i="2"/>
  <c r="K468" i="2"/>
  <c r="E469" i="2"/>
  <c r="D469" i="2" s="1"/>
  <c r="F469" i="2"/>
  <c r="J469" i="2"/>
  <c r="I469" i="2" s="1"/>
  <c r="K469" i="2"/>
  <c r="E470" i="2"/>
  <c r="D470" i="2" s="1"/>
  <c r="F470" i="2"/>
  <c r="J470" i="2"/>
  <c r="I470" i="2" s="1"/>
  <c r="K470" i="2"/>
  <c r="E471" i="2"/>
  <c r="D471" i="2" s="1"/>
  <c r="F471" i="2"/>
  <c r="J471" i="2"/>
  <c r="I471" i="2" s="1"/>
  <c r="K471" i="2"/>
  <c r="E472" i="2"/>
  <c r="F472" i="2"/>
  <c r="J472" i="2"/>
  <c r="I472" i="2" s="1"/>
  <c r="K472" i="2"/>
  <c r="E473" i="2"/>
  <c r="D473" i="2" s="1"/>
  <c r="F473" i="2"/>
  <c r="J473" i="2"/>
  <c r="I473" i="2" s="1"/>
  <c r="K473" i="2"/>
  <c r="E474" i="2"/>
  <c r="D474" i="2" s="1"/>
  <c r="F474" i="2"/>
  <c r="J474" i="2"/>
  <c r="K474" i="2"/>
  <c r="E475" i="2"/>
  <c r="D475" i="2" s="1"/>
  <c r="F475" i="2"/>
  <c r="J475" i="2"/>
  <c r="I475" i="2" s="1"/>
  <c r="K475" i="2"/>
  <c r="E476" i="2"/>
  <c r="F476" i="2"/>
  <c r="J476" i="2"/>
  <c r="I476" i="2" s="1"/>
  <c r="K476" i="2"/>
  <c r="E477" i="2"/>
  <c r="D477" i="2" s="1"/>
  <c r="F477" i="2"/>
  <c r="J477" i="2"/>
  <c r="I477" i="2" s="1"/>
  <c r="K477" i="2"/>
  <c r="E478" i="2"/>
  <c r="F478" i="2"/>
  <c r="J478" i="2"/>
  <c r="I478" i="2" s="1"/>
  <c r="K478" i="2"/>
  <c r="E479" i="2"/>
  <c r="D479" i="2" s="1"/>
  <c r="F479" i="2"/>
  <c r="G479" i="2" s="1"/>
  <c r="J479" i="2"/>
  <c r="I479" i="2" s="1"/>
  <c r="K479" i="2"/>
  <c r="E480" i="2"/>
  <c r="D480" i="2" s="1"/>
  <c r="F480" i="2"/>
  <c r="J480" i="2"/>
  <c r="K480" i="2"/>
  <c r="E481" i="2"/>
  <c r="D481" i="2" s="1"/>
  <c r="F481" i="2"/>
  <c r="J481" i="2"/>
  <c r="I481" i="2" s="1"/>
  <c r="K481" i="2"/>
  <c r="E482" i="2"/>
  <c r="D482" i="2" s="1"/>
  <c r="F482" i="2"/>
  <c r="J482" i="2"/>
  <c r="K482" i="2"/>
  <c r="E483" i="2"/>
  <c r="D483" i="2" s="1"/>
  <c r="F483" i="2"/>
  <c r="G483" i="2" s="1"/>
  <c r="J483" i="2"/>
  <c r="I483" i="2" s="1"/>
  <c r="K483" i="2"/>
  <c r="E484" i="2"/>
  <c r="F484" i="2"/>
  <c r="J484" i="2"/>
  <c r="I484" i="2" s="1"/>
  <c r="K484" i="2"/>
  <c r="E485" i="2"/>
  <c r="D485" i="2" s="1"/>
  <c r="F485" i="2"/>
  <c r="J485" i="2"/>
  <c r="I485" i="2" s="1"/>
  <c r="K485" i="2"/>
  <c r="E486" i="2"/>
  <c r="D486" i="2" s="1"/>
  <c r="F486" i="2"/>
  <c r="J486" i="2"/>
  <c r="K486" i="2"/>
  <c r="E487" i="2"/>
  <c r="D487" i="2" s="1"/>
  <c r="F487" i="2"/>
  <c r="J487" i="2"/>
  <c r="I487" i="2" s="1"/>
  <c r="K487" i="2"/>
  <c r="E488" i="2"/>
  <c r="F488" i="2"/>
  <c r="J488" i="2"/>
  <c r="I488" i="2" s="1"/>
  <c r="K488" i="2"/>
  <c r="E489" i="2"/>
  <c r="D489" i="2" s="1"/>
  <c r="F489" i="2"/>
  <c r="J489" i="2"/>
  <c r="I489" i="2" s="1"/>
  <c r="K489" i="2"/>
  <c r="E490" i="2"/>
  <c r="F490" i="2"/>
  <c r="J490" i="2"/>
  <c r="I490" i="2" s="1"/>
  <c r="K490" i="2"/>
  <c r="E491" i="2"/>
  <c r="D491" i="2" s="1"/>
  <c r="F491" i="2"/>
  <c r="J491" i="2"/>
  <c r="I491" i="2" s="1"/>
  <c r="K491" i="2"/>
  <c r="E492" i="2"/>
  <c r="D492" i="2" s="1"/>
  <c r="F492" i="2"/>
  <c r="J492" i="2"/>
  <c r="K492" i="2"/>
  <c r="E493" i="2"/>
  <c r="D493" i="2" s="1"/>
  <c r="F493" i="2"/>
  <c r="J493" i="2"/>
  <c r="K493" i="2"/>
  <c r="E494" i="2"/>
  <c r="D494" i="2" s="1"/>
  <c r="F494" i="2"/>
  <c r="J494" i="2"/>
  <c r="I494" i="2" s="1"/>
  <c r="K494" i="2"/>
  <c r="E495" i="2"/>
  <c r="D495" i="2" s="1"/>
  <c r="F495" i="2"/>
  <c r="J495" i="2"/>
  <c r="I495" i="2" s="1"/>
  <c r="K495" i="2"/>
  <c r="E496" i="2"/>
  <c r="F496" i="2"/>
  <c r="J496" i="2"/>
  <c r="I496" i="2" s="1"/>
  <c r="K496" i="2"/>
  <c r="E497" i="2"/>
  <c r="D497" i="2" s="1"/>
  <c r="F497" i="2"/>
  <c r="J497" i="2"/>
  <c r="I497" i="2" s="1"/>
  <c r="K497" i="2"/>
  <c r="E498" i="2"/>
  <c r="D498" i="2" s="1"/>
  <c r="F498" i="2"/>
  <c r="J498" i="2"/>
  <c r="K498" i="2"/>
  <c r="E499" i="2"/>
  <c r="D499" i="2" s="1"/>
  <c r="F499" i="2"/>
  <c r="J499" i="2"/>
  <c r="I499" i="2"/>
  <c r="K499" i="2"/>
  <c r="E500" i="2"/>
  <c r="F500" i="2"/>
  <c r="J500" i="2"/>
  <c r="I500" i="2" s="1"/>
  <c r="K500" i="2"/>
  <c r="E501" i="2"/>
  <c r="D501" i="2" s="1"/>
  <c r="F501" i="2"/>
  <c r="J501" i="2"/>
  <c r="I501" i="2" s="1"/>
  <c r="K501" i="2"/>
  <c r="E502" i="2"/>
  <c r="F502" i="2"/>
  <c r="J502" i="2"/>
  <c r="I502" i="2" s="1"/>
  <c r="K502" i="2"/>
  <c r="E503" i="2"/>
  <c r="D503" i="2" s="1"/>
  <c r="F503" i="2"/>
  <c r="G503" i="2" s="1"/>
  <c r="J503" i="2"/>
  <c r="I503" i="2" s="1"/>
  <c r="K503" i="2"/>
  <c r="E504" i="2"/>
  <c r="F504" i="2"/>
  <c r="J504" i="2"/>
  <c r="K504" i="2"/>
  <c r="E505" i="2"/>
  <c r="D505" i="2" s="1"/>
  <c r="F505" i="2"/>
  <c r="J505" i="2"/>
  <c r="I505" i="2" s="1"/>
  <c r="K505" i="2"/>
  <c r="E506" i="2"/>
  <c r="D506" i="2" s="1"/>
  <c r="F506" i="2"/>
  <c r="J506" i="2"/>
  <c r="I506" i="2" s="1"/>
  <c r="K506" i="2"/>
  <c r="P510" i="2"/>
  <c r="E507" i="2"/>
  <c r="D507" i="2" s="1"/>
  <c r="F507" i="2"/>
  <c r="J507" i="2"/>
  <c r="I507" i="2" s="1"/>
  <c r="K507" i="2"/>
  <c r="E508" i="2"/>
  <c r="F508" i="2"/>
  <c r="J508" i="2"/>
  <c r="I508" i="2" s="1"/>
  <c r="K508" i="2"/>
  <c r="E509" i="2"/>
  <c r="F509" i="2"/>
  <c r="J509" i="2"/>
  <c r="I509" i="2" s="1"/>
  <c r="K509" i="2"/>
  <c r="E510" i="2"/>
  <c r="F510" i="2"/>
  <c r="J510" i="2"/>
  <c r="K510" i="2"/>
  <c r="E511" i="2"/>
  <c r="D511" i="2" s="1"/>
  <c r="F511" i="2"/>
  <c r="J511" i="2"/>
  <c r="I511" i="2" s="1"/>
  <c r="K511" i="2"/>
  <c r="E512" i="2"/>
  <c r="D512" i="2" s="1"/>
  <c r="F512" i="2"/>
  <c r="J512" i="2"/>
  <c r="K512" i="2"/>
  <c r="E513" i="2"/>
  <c r="D513" i="2"/>
  <c r="F513" i="2"/>
  <c r="G513" i="2" s="1"/>
  <c r="J513" i="2"/>
  <c r="I513" i="2" s="1"/>
  <c r="K513" i="2"/>
  <c r="E514" i="2"/>
  <c r="D514" i="2" s="1"/>
  <c r="F514" i="2"/>
  <c r="J514" i="2"/>
  <c r="I514" i="2"/>
  <c r="K514" i="2"/>
  <c r="E515" i="2"/>
  <c r="D515" i="2" s="1"/>
  <c r="F515" i="2"/>
  <c r="J515" i="2"/>
  <c r="I515" i="2" s="1"/>
  <c r="K515" i="2"/>
  <c r="E516" i="2"/>
  <c r="F516" i="2"/>
  <c r="J516" i="2"/>
  <c r="I516" i="2" s="1"/>
  <c r="K516" i="2"/>
  <c r="E517" i="2"/>
  <c r="D517" i="2" s="1"/>
  <c r="F517" i="2"/>
  <c r="J517" i="2"/>
  <c r="I517" i="2" s="1"/>
  <c r="K517" i="2"/>
  <c r="E518" i="2"/>
  <c r="D518" i="2" s="1"/>
  <c r="F518" i="2"/>
  <c r="J518" i="2"/>
  <c r="K518" i="2"/>
  <c r="E519" i="2"/>
  <c r="D519" i="2" s="1"/>
  <c r="F519" i="2"/>
  <c r="J519" i="2"/>
  <c r="I519" i="2" s="1"/>
  <c r="K519" i="2"/>
  <c r="E520" i="2"/>
  <c r="D520" i="2" s="1"/>
  <c r="F520" i="2"/>
  <c r="J520" i="2"/>
  <c r="I520" i="2" s="1"/>
  <c r="K520" i="2"/>
  <c r="E521" i="2"/>
  <c r="D521" i="2" s="1"/>
  <c r="F521" i="2"/>
  <c r="J521" i="2"/>
  <c r="I521" i="2" s="1"/>
  <c r="K521" i="2"/>
  <c r="E522" i="2"/>
  <c r="F522" i="2"/>
  <c r="J522" i="2"/>
  <c r="I522" i="2" s="1"/>
  <c r="K522" i="2"/>
  <c r="E523" i="2"/>
  <c r="D523" i="2" s="1"/>
  <c r="F523" i="2"/>
  <c r="J523" i="2"/>
  <c r="I523" i="2" s="1"/>
  <c r="K523" i="2"/>
  <c r="L523" i="2" s="1"/>
  <c r="E524" i="2"/>
  <c r="D524" i="2"/>
  <c r="F524" i="2"/>
  <c r="J524" i="2"/>
  <c r="K524" i="2"/>
  <c r="E525" i="2"/>
  <c r="D525" i="2" s="1"/>
  <c r="F525" i="2"/>
  <c r="J525" i="2"/>
  <c r="I525" i="2" s="1"/>
  <c r="K525" i="2"/>
  <c r="O523" i="2"/>
  <c r="N523" i="2" s="1"/>
  <c r="E131" i="2"/>
  <c r="D131" i="2" s="1"/>
  <c r="F131" i="2"/>
  <c r="E132" i="2"/>
  <c r="D132" i="2" s="1"/>
  <c r="F132" i="2"/>
  <c r="E133" i="2"/>
  <c r="D133" i="2" s="1"/>
  <c r="F133" i="2"/>
  <c r="E134" i="2"/>
  <c r="D134" i="2" s="1"/>
  <c r="F134" i="2"/>
  <c r="E135" i="2"/>
  <c r="D135" i="2" s="1"/>
  <c r="F135" i="2"/>
  <c r="B521" i="2"/>
  <c r="B522" i="2"/>
  <c r="B523" i="2"/>
  <c r="B524" i="2"/>
  <c r="B525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51" i="2"/>
  <c r="B156" i="2"/>
  <c r="B161" i="2"/>
  <c r="B166" i="2"/>
  <c r="B171" i="2"/>
  <c r="B176" i="2"/>
  <c r="B181" i="2"/>
  <c r="B186" i="2"/>
  <c r="B191" i="2"/>
  <c r="B196" i="2"/>
  <c r="B201" i="2"/>
  <c r="B203" i="2"/>
  <c r="B286" i="2"/>
  <c r="B291" i="2"/>
  <c r="B296" i="2"/>
  <c r="B301" i="2"/>
  <c r="B306" i="2"/>
  <c r="B311" i="2"/>
  <c r="B206" i="2"/>
  <c r="B211" i="2"/>
  <c r="B216" i="2"/>
  <c r="B221" i="2"/>
  <c r="B236" i="2"/>
  <c r="B241" i="2"/>
  <c r="A243" i="2"/>
  <c r="B243" i="2" s="1"/>
  <c r="B246" i="2"/>
  <c r="B251" i="2"/>
  <c r="B256" i="2"/>
  <c r="B261" i="2"/>
  <c r="B266" i="2"/>
  <c r="A269" i="2"/>
  <c r="B269" i="2" s="1"/>
  <c r="B271" i="2"/>
  <c r="B276" i="2"/>
  <c r="B281" i="2"/>
  <c r="B226" i="2"/>
  <c r="B231" i="2"/>
  <c r="B316" i="2"/>
  <c r="B318" i="2"/>
  <c r="B321" i="2"/>
  <c r="B325" i="2"/>
  <c r="B326" i="2"/>
  <c r="B331" i="2"/>
  <c r="B336" i="2"/>
  <c r="B341" i="2"/>
  <c r="B346" i="2"/>
  <c r="B351" i="2"/>
  <c r="B356" i="2"/>
  <c r="B361" i="2"/>
  <c r="B363" i="2"/>
  <c r="B366" i="2"/>
  <c r="B371" i="2"/>
  <c r="B376" i="2"/>
  <c r="B381" i="2"/>
  <c r="B386" i="2"/>
  <c r="B391" i="2"/>
  <c r="B396" i="2"/>
  <c r="B401" i="2"/>
  <c r="B406" i="2"/>
  <c r="B411" i="2"/>
  <c r="B416" i="2"/>
  <c r="B421" i="2"/>
  <c r="B426" i="2"/>
  <c r="B431" i="2"/>
  <c r="B436" i="2"/>
  <c r="B441" i="2"/>
  <c r="B446" i="2"/>
  <c r="B451" i="2"/>
  <c r="B456" i="2"/>
  <c r="B461" i="2"/>
  <c r="B466" i="2"/>
  <c r="B471" i="2"/>
  <c r="B476" i="2"/>
  <c r="B481" i="2"/>
  <c r="B486" i="2"/>
  <c r="B490" i="2"/>
  <c r="B491" i="2"/>
  <c r="B496" i="2"/>
  <c r="B501" i="2"/>
  <c r="B506" i="2"/>
  <c r="B511" i="2"/>
  <c r="B513" i="2"/>
  <c r="B516" i="2"/>
  <c r="B177" i="2"/>
  <c r="B178" i="2"/>
  <c r="B179" i="2"/>
  <c r="B180" i="2"/>
  <c r="B182" i="2"/>
  <c r="B183" i="2"/>
  <c r="B184" i="2"/>
  <c r="B185" i="2"/>
  <c r="B187" i="2"/>
  <c r="B188" i="2"/>
  <c r="B189" i="2"/>
  <c r="B190" i="2"/>
  <c r="B192" i="2"/>
  <c r="B193" i="2"/>
  <c r="B194" i="2"/>
  <c r="B195" i="2"/>
  <c r="B197" i="2"/>
  <c r="B198" i="2"/>
  <c r="B199" i="2"/>
  <c r="B200" i="2"/>
  <c r="B202" i="2"/>
  <c r="B204" i="2"/>
  <c r="B205" i="2"/>
  <c r="B287" i="2"/>
  <c r="B288" i="2"/>
  <c r="B289" i="2"/>
  <c r="B290" i="2"/>
  <c r="B292" i="2"/>
  <c r="B293" i="2"/>
  <c r="B294" i="2"/>
  <c r="B295" i="2"/>
  <c r="B297" i="2"/>
  <c r="B298" i="2"/>
  <c r="B299" i="2"/>
  <c r="B300" i="2"/>
  <c r="B302" i="2"/>
  <c r="B303" i="2"/>
  <c r="B304" i="2"/>
  <c r="B305" i="2"/>
  <c r="B307" i="2"/>
  <c r="B308" i="2"/>
  <c r="B309" i="2"/>
  <c r="B310" i="2"/>
  <c r="B312" i="2"/>
  <c r="B313" i="2"/>
  <c r="B314" i="2"/>
  <c r="B315" i="2"/>
  <c r="A207" i="2"/>
  <c r="B207" i="2" s="1"/>
  <c r="A208" i="2"/>
  <c r="B208" i="2" s="1"/>
  <c r="A209" i="2"/>
  <c r="B209" i="2" s="1"/>
  <c r="A210" i="2"/>
  <c r="B210" i="2"/>
  <c r="A212" i="2"/>
  <c r="B212" i="2" s="1"/>
  <c r="A213" i="2"/>
  <c r="B213" i="2" s="1"/>
  <c r="A214" i="2"/>
  <c r="B214" i="2" s="1"/>
  <c r="A215" i="2"/>
  <c r="B215" i="2" s="1"/>
  <c r="A217" i="2"/>
  <c r="B217" i="2" s="1"/>
  <c r="A218" i="2"/>
  <c r="B218" i="2" s="1"/>
  <c r="A219" i="2"/>
  <c r="B219" i="2" s="1"/>
  <c r="A220" i="2"/>
  <c r="B220" i="2"/>
  <c r="B222" i="2"/>
  <c r="A223" i="2"/>
  <c r="B223" i="2" s="1"/>
  <c r="A224" i="2"/>
  <c r="B224" i="2" s="1"/>
  <c r="A225" i="2"/>
  <c r="B225" i="2" s="1"/>
  <c r="A237" i="2"/>
  <c r="B237" i="2" s="1"/>
  <c r="A238" i="2"/>
  <c r="B238" i="2" s="1"/>
  <c r="A239" i="2"/>
  <c r="B239" i="2" s="1"/>
  <c r="A240" i="2"/>
  <c r="B240" i="2" s="1"/>
  <c r="A242" i="2"/>
  <c r="B242" i="2" s="1"/>
  <c r="A244" i="2"/>
  <c r="B244" i="2" s="1"/>
  <c r="A245" i="2"/>
  <c r="B245" i="2" s="1"/>
  <c r="A247" i="2"/>
  <c r="B247" i="2" s="1"/>
  <c r="A248" i="2"/>
  <c r="B248" i="2" s="1"/>
  <c r="A249" i="2"/>
  <c r="B249" i="2" s="1"/>
  <c r="A250" i="2"/>
  <c r="B250" i="2" s="1"/>
  <c r="A252" i="2"/>
  <c r="B252" i="2" s="1"/>
  <c r="A253" i="2"/>
  <c r="B253" i="2" s="1"/>
  <c r="A254" i="2"/>
  <c r="B254" i="2" s="1"/>
  <c r="A255" i="2"/>
  <c r="B255" i="2" s="1"/>
  <c r="A257" i="2"/>
  <c r="B257" i="2" s="1"/>
  <c r="A258" i="2"/>
  <c r="B258" i="2" s="1"/>
  <c r="A259" i="2"/>
  <c r="B259" i="2" s="1"/>
  <c r="A260" i="2"/>
  <c r="B260" i="2" s="1"/>
  <c r="A262" i="2"/>
  <c r="B262" i="2" s="1"/>
  <c r="A263" i="2"/>
  <c r="B263" i="2" s="1"/>
  <c r="A264" i="2"/>
  <c r="B264" i="2" s="1"/>
  <c r="A265" i="2"/>
  <c r="B265" i="2" s="1"/>
  <c r="A267" i="2"/>
  <c r="B267" i="2" s="1"/>
  <c r="A268" i="2"/>
  <c r="B268" i="2" s="1"/>
  <c r="A270" i="2"/>
  <c r="B270" i="2" s="1"/>
  <c r="A272" i="2"/>
  <c r="B272" i="2" s="1"/>
  <c r="A273" i="2"/>
  <c r="B273" i="2" s="1"/>
  <c r="A274" i="2"/>
  <c r="B274" i="2" s="1"/>
  <c r="A275" i="2"/>
  <c r="B275" i="2" s="1"/>
  <c r="A277" i="2"/>
  <c r="B277" i="2" s="1"/>
  <c r="A278" i="2"/>
  <c r="B278" i="2" s="1"/>
  <c r="A279" i="2"/>
  <c r="B279" i="2" s="1"/>
  <c r="A280" i="2"/>
  <c r="B280" i="2" s="1"/>
  <c r="A282" i="2"/>
  <c r="B282" i="2" s="1"/>
  <c r="A283" i="2"/>
  <c r="B283" i="2" s="1"/>
  <c r="A284" i="2"/>
  <c r="B284" i="2" s="1"/>
  <c r="A285" i="2"/>
  <c r="B285" i="2" s="1"/>
  <c r="A227" i="2"/>
  <c r="B227" i="2" s="1"/>
  <c r="A228" i="2"/>
  <c r="B228" i="2" s="1"/>
  <c r="A229" i="2"/>
  <c r="B229" i="2" s="1"/>
  <c r="A230" i="2"/>
  <c r="B230" i="2" s="1"/>
  <c r="A232" i="2"/>
  <c r="B232" i="2" s="1"/>
  <c r="A233" i="2"/>
  <c r="B233" i="2" s="1"/>
  <c r="A234" i="2"/>
  <c r="B234" i="2" s="1"/>
  <c r="A235" i="2"/>
  <c r="B235" i="2" s="1"/>
  <c r="B317" i="2"/>
  <c r="B319" i="2"/>
  <c r="B320" i="2"/>
  <c r="B322" i="2"/>
  <c r="B323" i="2"/>
  <c r="B324" i="2"/>
  <c r="B327" i="2"/>
  <c r="B328" i="2"/>
  <c r="B329" i="2"/>
  <c r="B330" i="2"/>
  <c r="B332" i="2"/>
  <c r="B333" i="2"/>
  <c r="B334" i="2"/>
  <c r="B335" i="2"/>
  <c r="B337" i="2"/>
  <c r="B338" i="2"/>
  <c r="B339" i="2"/>
  <c r="B340" i="2"/>
  <c r="B342" i="2"/>
  <c r="B343" i="2"/>
  <c r="B344" i="2"/>
  <c r="B345" i="2"/>
  <c r="B347" i="2"/>
  <c r="B348" i="2"/>
  <c r="B349" i="2"/>
  <c r="B350" i="2"/>
  <c r="B352" i="2"/>
  <c r="B353" i="2"/>
  <c r="B354" i="2"/>
  <c r="B355" i="2"/>
  <c r="B357" i="2"/>
  <c r="B358" i="2"/>
  <c r="B359" i="2"/>
  <c r="B360" i="2"/>
  <c r="B362" i="2"/>
  <c r="B364" i="2"/>
  <c r="B365" i="2"/>
  <c r="B367" i="2"/>
  <c r="B368" i="2"/>
  <c r="B369" i="2"/>
  <c r="B370" i="2"/>
  <c r="B372" i="2"/>
  <c r="B373" i="2"/>
  <c r="B374" i="2"/>
  <c r="B375" i="2"/>
  <c r="B377" i="2"/>
  <c r="B378" i="2"/>
  <c r="B379" i="2"/>
  <c r="B380" i="2"/>
  <c r="B382" i="2"/>
  <c r="B383" i="2"/>
  <c r="B384" i="2"/>
  <c r="B385" i="2"/>
  <c r="B387" i="2"/>
  <c r="B388" i="2"/>
  <c r="B389" i="2"/>
  <c r="B390" i="2"/>
  <c r="B392" i="2"/>
  <c r="B393" i="2"/>
  <c r="B394" i="2"/>
  <c r="B395" i="2"/>
  <c r="B397" i="2"/>
  <c r="B398" i="2"/>
  <c r="B399" i="2"/>
  <c r="B400" i="2"/>
  <c r="B402" i="2"/>
  <c r="B403" i="2"/>
  <c r="B404" i="2"/>
  <c r="B405" i="2"/>
  <c r="B407" i="2"/>
  <c r="B408" i="2"/>
  <c r="B409" i="2"/>
  <c r="B410" i="2"/>
  <c r="B412" i="2"/>
  <c r="B413" i="2"/>
  <c r="B414" i="2"/>
  <c r="B415" i="2"/>
  <c r="B417" i="2"/>
  <c r="B418" i="2"/>
  <c r="B419" i="2"/>
  <c r="B420" i="2"/>
  <c r="B422" i="2"/>
  <c r="B423" i="2"/>
  <c r="B424" i="2"/>
  <c r="B425" i="2"/>
  <c r="B427" i="2"/>
  <c r="B428" i="2"/>
  <c r="B429" i="2"/>
  <c r="B430" i="2"/>
  <c r="B432" i="2"/>
  <c r="B433" i="2"/>
  <c r="B434" i="2"/>
  <c r="B435" i="2"/>
  <c r="B437" i="2"/>
  <c r="B438" i="2"/>
  <c r="B439" i="2"/>
  <c r="B440" i="2"/>
  <c r="B442" i="2"/>
  <c r="B443" i="2"/>
  <c r="B444" i="2"/>
  <c r="B445" i="2"/>
  <c r="B447" i="2"/>
  <c r="B448" i="2"/>
  <c r="B449" i="2"/>
  <c r="B450" i="2"/>
  <c r="B452" i="2"/>
  <c r="B453" i="2"/>
  <c r="B454" i="2"/>
  <c r="B455" i="2"/>
  <c r="B457" i="2"/>
  <c r="B458" i="2"/>
  <c r="B459" i="2"/>
  <c r="B460" i="2"/>
  <c r="B462" i="2"/>
  <c r="B463" i="2"/>
  <c r="B464" i="2"/>
  <c r="B465" i="2"/>
  <c r="B467" i="2"/>
  <c r="B468" i="2"/>
  <c r="B469" i="2"/>
  <c r="B470" i="2"/>
  <c r="B472" i="2"/>
  <c r="B473" i="2"/>
  <c r="B474" i="2"/>
  <c r="B475" i="2"/>
  <c r="B477" i="2"/>
  <c r="B478" i="2"/>
  <c r="B479" i="2"/>
  <c r="B480" i="2"/>
  <c r="B482" i="2"/>
  <c r="B483" i="2"/>
  <c r="B484" i="2"/>
  <c r="B485" i="2"/>
  <c r="B487" i="2"/>
  <c r="B488" i="2"/>
  <c r="B489" i="2"/>
  <c r="B492" i="2"/>
  <c r="B493" i="2"/>
  <c r="B494" i="2"/>
  <c r="B495" i="2"/>
  <c r="B497" i="2"/>
  <c r="B498" i="2"/>
  <c r="B499" i="2"/>
  <c r="B500" i="2"/>
  <c r="B502" i="2"/>
  <c r="B503" i="2"/>
  <c r="B504" i="2"/>
  <c r="B505" i="2"/>
  <c r="B507" i="2"/>
  <c r="B508" i="2"/>
  <c r="B509" i="2"/>
  <c r="B510" i="2"/>
  <c r="B512" i="2"/>
  <c r="B514" i="2"/>
  <c r="B515" i="2"/>
  <c r="B517" i="2"/>
  <c r="B518" i="2"/>
  <c r="B519" i="2"/>
  <c r="B520" i="2"/>
  <c r="B175" i="2"/>
  <c r="B174" i="2"/>
  <c r="B173" i="2"/>
  <c r="B172" i="2"/>
  <c r="A170" i="2"/>
  <c r="B170" i="2" s="1"/>
  <c r="A169" i="2"/>
  <c r="B169" i="2" s="1"/>
  <c r="A168" i="2"/>
  <c r="B168" i="2" s="1"/>
  <c r="A167" i="2"/>
  <c r="B167" i="2" s="1"/>
  <c r="A165" i="2"/>
  <c r="B165" i="2" s="1"/>
  <c r="A164" i="2"/>
  <c r="B164" i="2" s="1"/>
  <c r="A163" i="2"/>
  <c r="B163" i="2" s="1"/>
  <c r="A162" i="2"/>
  <c r="B162" i="2" s="1"/>
  <c r="A160" i="2"/>
  <c r="B160" i="2" s="1"/>
  <c r="A159" i="2"/>
  <c r="B159" i="2" s="1"/>
  <c r="A158" i="2"/>
  <c r="B158" i="2" s="1"/>
  <c r="A157" i="2"/>
  <c r="B157" i="2" s="1"/>
  <c r="A155" i="2"/>
  <c r="B155" i="2" s="1"/>
  <c r="A154" i="2"/>
  <c r="B154" i="2"/>
  <c r="A153" i="2"/>
  <c r="B153" i="2" s="1"/>
  <c r="A152" i="2"/>
  <c r="B152" i="2" s="1"/>
  <c r="A150" i="2"/>
  <c r="B150" i="2" s="1"/>
  <c r="A149" i="2"/>
  <c r="B149" i="2"/>
  <c r="A148" i="2"/>
  <c r="B148" i="2" s="1"/>
  <c r="A147" i="2"/>
  <c r="B147" i="2" s="1"/>
  <c r="J131" i="2"/>
  <c r="I131" i="2" s="1"/>
  <c r="K131" i="2"/>
  <c r="J132" i="2"/>
  <c r="K132" i="2"/>
  <c r="J133" i="2"/>
  <c r="I133" i="2" s="1"/>
  <c r="K133" i="2"/>
  <c r="J134" i="2"/>
  <c r="I134" i="2" s="1"/>
  <c r="K134" i="2"/>
  <c r="J135" i="2"/>
  <c r="K135" i="2"/>
  <c r="J101" i="2"/>
  <c r="I101" i="2" s="1"/>
  <c r="K101" i="2"/>
  <c r="J102" i="2"/>
  <c r="K102" i="2"/>
  <c r="J103" i="2"/>
  <c r="I103" i="2" s="1"/>
  <c r="K103" i="2"/>
  <c r="J104" i="2"/>
  <c r="I104" i="2" s="1"/>
  <c r="K104" i="2"/>
  <c r="J105" i="2"/>
  <c r="K105" i="2"/>
  <c r="J106" i="2"/>
  <c r="I106" i="2" s="1"/>
  <c r="K106" i="2"/>
  <c r="L106" i="2" s="1"/>
  <c r="J107" i="2"/>
  <c r="I107" i="2" s="1"/>
  <c r="K107" i="2"/>
  <c r="J108" i="2"/>
  <c r="I108" i="2" s="1"/>
  <c r="K108" i="2"/>
  <c r="J109" i="2"/>
  <c r="I109" i="2" s="1"/>
  <c r="K109" i="2"/>
  <c r="J110" i="2"/>
  <c r="I110" i="2" s="1"/>
  <c r="K110" i="2"/>
  <c r="J111" i="2"/>
  <c r="I111" i="2" s="1"/>
  <c r="K111" i="2"/>
  <c r="J112" i="2"/>
  <c r="I112" i="2" s="1"/>
  <c r="K112" i="2"/>
  <c r="J113" i="2"/>
  <c r="I113" i="2" s="1"/>
  <c r="K113" i="2"/>
  <c r="J114" i="2"/>
  <c r="K114" i="2"/>
  <c r="J115" i="2"/>
  <c r="I115" i="2" s="1"/>
  <c r="K115" i="2"/>
  <c r="J116" i="2"/>
  <c r="I116" i="2" s="1"/>
  <c r="K116" i="2"/>
  <c r="J117" i="2"/>
  <c r="I117" i="2" s="1"/>
  <c r="K117" i="2"/>
  <c r="J118" i="2"/>
  <c r="I118" i="2" s="1"/>
  <c r="K118" i="2"/>
  <c r="J119" i="2"/>
  <c r="I119" i="2" s="1"/>
  <c r="K119" i="2"/>
  <c r="J120" i="2"/>
  <c r="K120" i="2"/>
  <c r="E96" i="2"/>
  <c r="D96" i="2" s="1"/>
  <c r="F96" i="2"/>
  <c r="G96" i="2" s="1"/>
  <c r="E97" i="2"/>
  <c r="D97" i="2" s="1"/>
  <c r="F97" i="2"/>
  <c r="E98" i="2"/>
  <c r="D98" i="2" s="1"/>
  <c r="F98" i="2"/>
  <c r="E99" i="2"/>
  <c r="D99" i="2" s="1"/>
  <c r="F99" i="2"/>
  <c r="E100" i="2"/>
  <c r="D100" i="2" s="1"/>
  <c r="F100" i="2"/>
  <c r="E101" i="2"/>
  <c r="D101" i="2" s="1"/>
  <c r="F101" i="2"/>
  <c r="E102" i="2"/>
  <c r="D102" i="2" s="1"/>
  <c r="F102" i="2"/>
  <c r="E103" i="2"/>
  <c r="D103" i="2" s="1"/>
  <c r="F103" i="2"/>
  <c r="E104" i="2"/>
  <c r="D104" i="2" s="1"/>
  <c r="F104" i="2"/>
  <c r="E105" i="2"/>
  <c r="D105" i="2" s="1"/>
  <c r="F105" i="2"/>
  <c r="G105" i="2" s="1"/>
  <c r="E106" i="2"/>
  <c r="D106" i="2" s="1"/>
  <c r="F106" i="2"/>
  <c r="E107" i="2"/>
  <c r="D107" i="2" s="1"/>
  <c r="F107" i="2"/>
  <c r="E108" i="2"/>
  <c r="D108" i="2" s="1"/>
  <c r="F108" i="2"/>
  <c r="E109" i="2"/>
  <c r="D109" i="2" s="1"/>
  <c r="F109" i="2"/>
  <c r="E110" i="2"/>
  <c r="D110" i="2" s="1"/>
  <c r="F110" i="2"/>
  <c r="E111" i="2"/>
  <c r="D111" i="2" s="1"/>
  <c r="F111" i="2"/>
  <c r="E112" i="2"/>
  <c r="D112" i="2" s="1"/>
  <c r="F112" i="2"/>
  <c r="E113" i="2"/>
  <c r="D113" i="2"/>
  <c r="F113" i="2"/>
  <c r="E114" i="2"/>
  <c r="D114" i="2" s="1"/>
  <c r="F114" i="2"/>
  <c r="E115" i="2"/>
  <c r="D115" i="2"/>
  <c r="F115" i="2"/>
  <c r="E116" i="2"/>
  <c r="D116" i="2" s="1"/>
  <c r="F116" i="2"/>
  <c r="E117" i="2"/>
  <c r="D117" i="2" s="1"/>
  <c r="F117" i="2"/>
  <c r="E118" i="2"/>
  <c r="D118" i="2"/>
  <c r="F118" i="2"/>
  <c r="E119" i="2"/>
  <c r="D119" i="2" s="1"/>
  <c r="F119" i="2"/>
  <c r="E120" i="2"/>
  <c r="D120" i="2" s="1"/>
  <c r="F120" i="2"/>
  <c r="E121" i="2"/>
  <c r="D121" i="2" s="1"/>
  <c r="F121" i="2"/>
  <c r="E122" i="2"/>
  <c r="D122" i="2" s="1"/>
  <c r="F122" i="2"/>
  <c r="E123" i="2"/>
  <c r="D123" i="2" s="1"/>
  <c r="F123" i="2"/>
  <c r="E124" i="2"/>
  <c r="D124" i="2" s="1"/>
  <c r="F124" i="2"/>
  <c r="E125" i="2"/>
  <c r="D125" i="2" s="1"/>
  <c r="F125" i="2"/>
  <c r="E126" i="2"/>
  <c r="D126" i="2" s="1"/>
  <c r="F126" i="2"/>
  <c r="E127" i="2"/>
  <c r="D127" i="2" s="1"/>
  <c r="F127" i="2"/>
  <c r="E128" i="2"/>
  <c r="D128" i="2" s="1"/>
  <c r="F128" i="2"/>
  <c r="E129" i="2"/>
  <c r="D129" i="2" s="1"/>
  <c r="F129" i="2"/>
  <c r="E130" i="2"/>
  <c r="D130" i="2" s="1"/>
  <c r="F130" i="2"/>
  <c r="O128" i="2"/>
  <c r="N128" i="2" s="1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J16" i="2"/>
  <c r="I16" i="2" s="1"/>
  <c r="K16" i="2"/>
  <c r="J17" i="2"/>
  <c r="K17" i="2"/>
  <c r="J18" i="2"/>
  <c r="I18" i="2" s="1"/>
  <c r="K18" i="2"/>
  <c r="J19" i="2"/>
  <c r="I19" i="2" s="1"/>
  <c r="K19" i="2"/>
  <c r="J20" i="2"/>
  <c r="K20" i="2"/>
  <c r="J21" i="2"/>
  <c r="I21" i="2" s="1"/>
  <c r="K21" i="2"/>
  <c r="J22" i="2"/>
  <c r="I22" i="2" s="1"/>
  <c r="K22" i="2"/>
  <c r="J23" i="2"/>
  <c r="K23" i="2"/>
  <c r="J24" i="2"/>
  <c r="I24" i="2" s="1"/>
  <c r="K24" i="2"/>
  <c r="J25" i="2"/>
  <c r="K25" i="2"/>
  <c r="J26" i="2"/>
  <c r="K26" i="2"/>
  <c r="J27" i="2"/>
  <c r="I27" i="2" s="1"/>
  <c r="K27" i="2"/>
  <c r="J28" i="2"/>
  <c r="I28" i="2" s="1"/>
  <c r="K28" i="2"/>
  <c r="J29" i="2"/>
  <c r="I29" i="2" s="1"/>
  <c r="K29" i="2"/>
  <c r="J30" i="2"/>
  <c r="I30" i="2" s="1"/>
  <c r="K30" i="2"/>
  <c r="J31" i="2"/>
  <c r="I31" i="2" s="1"/>
  <c r="K31" i="2"/>
  <c r="J32" i="2"/>
  <c r="I32" i="2" s="1"/>
  <c r="K32" i="2"/>
  <c r="J33" i="2"/>
  <c r="I33" i="2" s="1"/>
  <c r="K33" i="2"/>
  <c r="J34" i="2"/>
  <c r="I34" i="2" s="1"/>
  <c r="K34" i="2"/>
  <c r="L34" i="2" s="1"/>
  <c r="J35" i="2"/>
  <c r="I35" i="2" s="1"/>
  <c r="K35" i="2"/>
  <c r="J36" i="2"/>
  <c r="I36" i="2" s="1"/>
  <c r="K36" i="2"/>
  <c r="J37" i="2"/>
  <c r="K37" i="2"/>
  <c r="J38" i="2"/>
  <c r="I38" i="2" s="1"/>
  <c r="K38" i="2"/>
  <c r="J39" i="2"/>
  <c r="I39" i="2" s="1"/>
  <c r="K39" i="2"/>
  <c r="J40" i="2"/>
  <c r="I40" i="2" s="1"/>
  <c r="K40" i="2"/>
  <c r="J41" i="2"/>
  <c r="I41" i="2" s="1"/>
  <c r="K41" i="2"/>
  <c r="J42" i="2"/>
  <c r="I42" i="2" s="1"/>
  <c r="K42" i="2"/>
  <c r="J43" i="2"/>
  <c r="K43" i="2"/>
  <c r="J44" i="2"/>
  <c r="I44" i="2" s="1"/>
  <c r="K44" i="2"/>
  <c r="J45" i="2"/>
  <c r="I45" i="2" s="1"/>
  <c r="K45" i="2"/>
  <c r="J46" i="2"/>
  <c r="K46" i="2"/>
  <c r="J47" i="2"/>
  <c r="I47" i="2" s="1"/>
  <c r="K47" i="2"/>
  <c r="J48" i="2"/>
  <c r="I48" i="2" s="1"/>
  <c r="K48" i="2"/>
  <c r="J49" i="2"/>
  <c r="I49" i="2" s="1"/>
  <c r="K49" i="2"/>
  <c r="L49" i="2"/>
  <c r="J50" i="2"/>
  <c r="I50" i="2" s="1"/>
  <c r="K50" i="2"/>
  <c r="J51" i="2"/>
  <c r="I51" i="2" s="1"/>
  <c r="K51" i="2"/>
  <c r="J52" i="2"/>
  <c r="I52" i="2" s="1"/>
  <c r="K52" i="2"/>
  <c r="J53" i="2"/>
  <c r="I53" i="2" s="1"/>
  <c r="K53" i="2"/>
  <c r="J54" i="2"/>
  <c r="I54" i="2" s="1"/>
  <c r="K54" i="2"/>
  <c r="J55" i="2"/>
  <c r="K55" i="2"/>
  <c r="J56" i="2"/>
  <c r="I56" i="2" s="1"/>
  <c r="K56" i="2"/>
  <c r="J57" i="2"/>
  <c r="I57" i="2" s="1"/>
  <c r="K57" i="2"/>
  <c r="J58" i="2"/>
  <c r="I58" i="2" s="1"/>
  <c r="K58" i="2"/>
  <c r="J59" i="2"/>
  <c r="I59" i="2" s="1"/>
  <c r="K59" i="2"/>
  <c r="L59" i="2" s="1"/>
  <c r="J60" i="2"/>
  <c r="I60" i="2" s="1"/>
  <c r="K60" i="2"/>
  <c r="J61" i="2"/>
  <c r="I61" i="2" s="1"/>
  <c r="K61" i="2"/>
  <c r="J62" i="2"/>
  <c r="I62" i="2" s="1"/>
  <c r="K62" i="2"/>
  <c r="L62" i="2" s="1"/>
  <c r="J63" i="2"/>
  <c r="I63" i="2" s="1"/>
  <c r="K63" i="2"/>
  <c r="J64" i="2"/>
  <c r="K64" i="2"/>
  <c r="J65" i="2"/>
  <c r="I65" i="2" s="1"/>
  <c r="K65" i="2"/>
  <c r="L65" i="2" s="1"/>
  <c r="J66" i="2"/>
  <c r="I66" i="2" s="1"/>
  <c r="K66" i="2"/>
  <c r="J67" i="2"/>
  <c r="I67" i="2" s="1"/>
  <c r="K67" i="2"/>
  <c r="J68" i="2"/>
  <c r="I68" i="2" s="1"/>
  <c r="K68" i="2"/>
  <c r="L68" i="2" s="1"/>
  <c r="J69" i="2"/>
  <c r="I69" i="2" s="1"/>
  <c r="K69" i="2"/>
  <c r="J70" i="2"/>
  <c r="K70" i="2"/>
  <c r="L70" i="2" s="1"/>
  <c r="J71" i="2"/>
  <c r="I71" i="2" s="1"/>
  <c r="K71" i="2"/>
  <c r="J72" i="2"/>
  <c r="I72" i="2" s="1"/>
  <c r="K72" i="2"/>
  <c r="J73" i="2"/>
  <c r="K73" i="2"/>
  <c r="J74" i="2"/>
  <c r="I74" i="2" s="1"/>
  <c r="K74" i="2"/>
  <c r="J75" i="2"/>
  <c r="I75" i="2" s="1"/>
  <c r="K75" i="2"/>
  <c r="J76" i="2"/>
  <c r="I76" i="2" s="1"/>
  <c r="K76" i="2"/>
  <c r="L76" i="2" s="1"/>
  <c r="J77" i="2"/>
  <c r="I77" i="2" s="1"/>
  <c r="K77" i="2"/>
  <c r="J78" i="2"/>
  <c r="I78" i="2" s="1"/>
  <c r="K78" i="2"/>
  <c r="J79" i="2"/>
  <c r="I79" i="2" s="1"/>
  <c r="K79" i="2"/>
  <c r="J80" i="2"/>
  <c r="I80" i="2" s="1"/>
  <c r="K80" i="2"/>
  <c r="J81" i="2"/>
  <c r="I81" i="2" s="1"/>
  <c r="K81" i="2"/>
  <c r="J82" i="2"/>
  <c r="K82" i="2"/>
  <c r="J83" i="2"/>
  <c r="I83" i="2" s="1"/>
  <c r="K83" i="2"/>
  <c r="J84" i="2"/>
  <c r="I84" i="2" s="1"/>
  <c r="K84" i="2"/>
  <c r="J85" i="2"/>
  <c r="I85" i="2" s="1"/>
  <c r="K85" i="2"/>
  <c r="J86" i="2"/>
  <c r="I86" i="2" s="1"/>
  <c r="K86" i="2"/>
  <c r="J87" i="2"/>
  <c r="I87" i="2" s="1"/>
  <c r="K87" i="2"/>
  <c r="J88" i="2"/>
  <c r="I88" i="2" s="1"/>
  <c r="K88" i="2"/>
  <c r="J89" i="2"/>
  <c r="I89" i="2" s="1"/>
  <c r="K89" i="2"/>
  <c r="J90" i="2"/>
  <c r="I90" i="2" s="1"/>
  <c r="K90" i="2"/>
  <c r="J91" i="2"/>
  <c r="K91" i="2"/>
  <c r="J92" i="2"/>
  <c r="I92" i="2" s="1"/>
  <c r="K92" i="2"/>
  <c r="J93" i="2"/>
  <c r="I93" i="2" s="1"/>
  <c r="K93" i="2"/>
  <c r="J94" i="2"/>
  <c r="I94" i="2" s="1"/>
  <c r="K94" i="2"/>
  <c r="J95" i="2"/>
  <c r="I95" i="2" s="1"/>
  <c r="K95" i="2"/>
  <c r="L95" i="2" s="1"/>
  <c r="K15" i="2"/>
  <c r="J15" i="2"/>
  <c r="I15" i="2" s="1"/>
  <c r="K14" i="2"/>
  <c r="J14" i="2"/>
  <c r="I14" i="2" s="1"/>
  <c r="K13" i="2"/>
  <c r="J13" i="2"/>
  <c r="I13" i="2" s="1"/>
  <c r="K12" i="2"/>
  <c r="J12" i="2"/>
  <c r="I12" i="2" s="1"/>
  <c r="K11" i="2"/>
  <c r="J11" i="2"/>
  <c r="I11" i="2" s="1"/>
  <c r="E51" i="2"/>
  <c r="D51" i="2" s="1"/>
  <c r="F51" i="2"/>
  <c r="E52" i="2"/>
  <c r="F52" i="2"/>
  <c r="E53" i="2"/>
  <c r="D53" i="2" s="1"/>
  <c r="F53" i="2"/>
  <c r="E54" i="2"/>
  <c r="D54" i="2"/>
  <c r="F54" i="2"/>
  <c r="E55" i="2"/>
  <c r="F55" i="2"/>
  <c r="E56" i="2"/>
  <c r="D56" i="2" s="1"/>
  <c r="F56" i="2"/>
  <c r="E57" i="2"/>
  <c r="D57" i="2" s="1"/>
  <c r="F57" i="2"/>
  <c r="G57" i="2" s="1"/>
  <c r="E58" i="2"/>
  <c r="F58" i="2"/>
  <c r="E59" i="2"/>
  <c r="D59" i="2" s="1"/>
  <c r="F59" i="2"/>
  <c r="E60" i="2"/>
  <c r="F60" i="2"/>
  <c r="E61" i="2"/>
  <c r="D61" i="2" s="1"/>
  <c r="F61" i="2"/>
  <c r="E62" i="2"/>
  <c r="D62" i="2" s="1"/>
  <c r="F62" i="2"/>
  <c r="E63" i="2"/>
  <c r="D63" i="2" s="1"/>
  <c r="F63" i="2"/>
  <c r="G63" i="2" s="1"/>
  <c r="E64" i="2"/>
  <c r="D64" i="2" s="1"/>
  <c r="F64" i="2"/>
  <c r="E65" i="2"/>
  <c r="D65" i="2" s="1"/>
  <c r="F65" i="2"/>
  <c r="E66" i="2"/>
  <c r="D66" i="2" s="1"/>
  <c r="F66" i="2"/>
  <c r="E67" i="2"/>
  <c r="D67" i="2" s="1"/>
  <c r="F67" i="2"/>
  <c r="E68" i="2"/>
  <c r="D68" i="2" s="1"/>
  <c r="F68" i="2"/>
  <c r="E69" i="2"/>
  <c r="D69" i="2" s="1"/>
  <c r="F69" i="2"/>
  <c r="E70" i="2"/>
  <c r="D70" i="2" s="1"/>
  <c r="F70" i="2"/>
  <c r="E71" i="2"/>
  <c r="D71" i="2" s="1"/>
  <c r="F71" i="2"/>
  <c r="E72" i="2"/>
  <c r="D72" i="2" s="1"/>
  <c r="F72" i="2"/>
  <c r="E73" i="2"/>
  <c r="D73" i="2" s="1"/>
  <c r="F73" i="2"/>
  <c r="E74" i="2"/>
  <c r="D74" i="2" s="1"/>
  <c r="F74" i="2"/>
  <c r="E75" i="2"/>
  <c r="D75" i="2" s="1"/>
  <c r="F75" i="2"/>
  <c r="E76" i="2"/>
  <c r="D76" i="2" s="1"/>
  <c r="F76" i="2"/>
  <c r="E77" i="2"/>
  <c r="D77" i="2" s="1"/>
  <c r="F77" i="2"/>
  <c r="E78" i="2"/>
  <c r="D78" i="2" s="1"/>
  <c r="F78" i="2"/>
  <c r="E79" i="2"/>
  <c r="D79" i="2" s="1"/>
  <c r="F79" i="2"/>
  <c r="E80" i="2"/>
  <c r="D80" i="2" s="1"/>
  <c r="F80" i="2"/>
  <c r="E81" i="2"/>
  <c r="D81" i="2" s="1"/>
  <c r="F81" i="2"/>
  <c r="E82" i="2"/>
  <c r="D82" i="2" s="1"/>
  <c r="F82" i="2"/>
  <c r="E83" i="2"/>
  <c r="D83" i="2" s="1"/>
  <c r="F83" i="2"/>
  <c r="E84" i="2"/>
  <c r="D84" i="2" s="1"/>
  <c r="F84" i="2"/>
  <c r="E85" i="2"/>
  <c r="D85" i="2" s="1"/>
  <c r="F85" i="2"/>
  <c r="E86" i="2"/>
  <c r="D86" i="2" s="1"/>
  <c r="F86" i="2"/>
  <c r="E87" i="2"/>
  <c r="D87" i="2" s="1"/>
  <c r="F87" i="2"/>
  <c r="E88" i="2"/>
  <c r="D88" i="2" s="1"/>
  <c r="F88" i="2"/>
  <c r="E89" i="2"/>
  <c r="D89" i="2" s="1"/>
  <c r="F89" i="2"/>
  <c r="E90" i="2"/>
  <c r="D90" i="2" s="1"/>
  <c r="F90" i="2"/>
  <c r="E91" i="2"/>
  <c r="D91" i="2" s="1"/>
  <c r="F91" i="2"/>
  <c r="E92" i="2"/>
  <c r="D92" i="2" s="1"/>
  <c r="F92" i="2"/>
  <c r="E93" i="2"/>
  <c r="D93" i="2" s="1"/>
  <c r="F93" i="2"/>
  <c r="E94" i="2"/>
  <c r="D94" i="2" s="1"/>
  <c r="F94" i="2"/>
  <c r="E95" i="2"/>
  <c r="D95" i="2" s="1"/>
  <c r="F95" i="2"/>
  <c r="E16" i="2"/>
  <c r="D16" i="2" s="1"/>
  <c r="E17" i="2"/>
  <c r="D17" i="2" s="1"/>
  <c r="E18" i="2"/>
  <c r="D18" i="2" s="1"/>
  <c r="E19" i="2"/>
  <c r="D19" i="2" s="1"/>
  <c r="E20" i="2"/>
  <c r="D20" i="2" s="1"/>
  <c r="E21" i="2"/>
  <c r="D21" i="2" s="1"/>
  <c r="E22" i="2"/>
  <c r="F22" i="2"/>
  <c r="G22" i="2" s="1"/>
  <c r="E23" i="2"/>
  <c r="D23" i="2" s="1"/>
  <c r="E24" i="2"/>
  <c r="D24" i="2" s="1"/>
  <c r="E25" i="2"/>
  <c r="D25" i="2"/>
  <c r="E26" i="2"/>
  <c r="E27" i="2"/>
  <c r="D27" i="2" s="1"/>
  <c r="E28" i="2"/>
  <c r="D28" i="2" s="1"/>
  <c r="E29" i="2"/>
  <c r="D29" i="2" s="1"/>
  <c r="E30" i="2"/>
  <c r="D30" i="2" s="1"/>
  <c r="E31" i="2"/>
  <c r="D31" i="2" s="1"/>
  <c r="E32" i="2"/>
  <c r="D32" i="2" s="1"/>
  <c r="E33" i="2"/>
  <c r="D33" i="2" s="1"/>
  <c r="E34" i="2"/>
  <c r="D34" i="2"/>
  <c r="E35" i="2"/>
  <c r="D35" i="2" s="1"/>
  <c r="E36" i="2"/>
  <c r="D36" i="2" s="1"/>
  <c r="E37" i="2"/>
  <c r="D37" i="2" s="1"/>
  <c r="E38" i="2"/>
  <c r="D38" i="2" s="1"/>
  <c r="E39" i="2"/>
  <c r="D39" i="2" s="1"/>
  <c r="E40" i="2"/>
  <c r="D40" i="2" s="1"/>
  <c r="E41" i="2"/>
  <c r="D41" i="2" s="1"/>
  <c r="E42" i="2"/>
  <c r="E43" i="2"/>
  <c r="D43" i="2" s="1"/>
  <c r="E44" i="2"/>
  <c r="D44" i="2" s="1"/>
  <c r="E45" i="2"/>
  <c r="D45" i="2" s="1"/>
  <c r="E46" i="2"/>
  <c r="D46" i="2" s="1"/>
  <c r="E47" i="2"/>
  <c r="E48" i="2"/>
  <c r="D48" i="2" s="1"/>
  <c r="E49" i="2"/>
  <c r="D49" i="2" s="1"/>
  <c r="E50" i="2"/>
  <c r="E15" i="2"/>
  <c r="E14" i="2"/>
  <c r="F14" i="2"/>
  <c r="E13" i="2"/>
  <c r="E12" i="2"/>
  <c r="E11" i="2"/>
  <c r="F50" i="2"/>
  <c r="D50" i="2"/>
  <c r="F49" i="2"/>
  <c r="F48" i="2"/>
  <c r="F47" i="2"/>
  <c r="F46" i="2"/>
  <c r="F45" i="2"/>
  <c r="F44" i="2"/>
  <c r="F43" i="2"/>
  <c r="F42" i="2"/>
  <c r="D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G26" i="2" s="1"/>
  <c r="D26" i="2"/>
  <c r="F25" i="2"/>
  <c r="F24" i="2"/>
  <c r="F23" i="2"/>
  <c r="F21" i="2"/>
  <c r="F20" i="2"/>
  <c r="F19" i="2"/>
  <c r="F18" i="2"/>
  <c r="F17" i="2"/>
  <c r="F16" i="2"/>
  <c r="F15" i="2"/>
  <c r="F13" i="2"/>
  <c r="F12" i="2"/>
  <c r="F11" i="2"/>
  <c r="F5" i="2"/>
  <c r="B91" i="2"/>
  <c r="B92" i="2"/>
  <c r="B93" i="2"/>
  <c r="B94" i="2"/>
  <c r="B95" i="2"/>
  <c r="B86" i="2"/>
  <c r="B87" i="2"/>
  <c r="B88" i="2"/>
  <c r="B89" i="2"/>
  <c r="B90" i="2"/>
  <c r="B81" i="2"/>
  <c r="B82" i="2"/>
  <c r="B83" i="2"/>
  <c r="B84" i="2"/>
  <c r="B85" i="2"/>
  <c r="B76" i="2"/>
  <c r="B77" i="2"/>
  <c r="B78" i="2"/>
  <c r="B79" i="2"/>
  <c r="B80" i="2"/>
  <c r="B71" i="2"/>
  <c r="B72" i="2"/>
  <c r="B73" i="2"/>
  <c r="B74" i="2"/>
  <c r="B75" i="2"/>
  <c r="B66" i="2"/>
  <c r="B67" i="2"/>
  <c r="B68" i="2"/>
  <c r="B69" i="2"/>
  <c r="B70" i="2"/>
  <c r="B61" i="2"/>
  <c r="B62" i="2"/>
  <c r="B63" i="2"/>
  <c r="B64" i="2"/>
  <c r="B65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11" i="2"/>
  <c r="K108" i="5"/>
  <c r="L108" i="5" s="1"/>
  <c r="M116" i="5"/>
  <c r="T116" i="5" s="1"/>
  <c r="K118" i="5"/>
  <c r="L118" i="5" s="1"/>
  <c r="K121" i="5"/>
  <c r="M122" i="5"/>
  <c r="K124" i="5"/>
  <c r="K106" i="5"/>
  <c r="M107" i="5"/>
  <c r="J109" i="5"/>
  <c r="I109" i="5" s="1"/>
  <c r="K110" i="5"/>
  <c r="K117" i="5"/>
  <c r="L117" i="5" s="1"/>
  <c r="K120" i="5"/>
  <c r="L120" i="5" s="1"/>
  <c r="K123" i="5"/>
  <c r="L123" i="5" s="1"/>
  <c r="J128" i="5"/>
  <c r="I128" i="5" s="1"/>
  <c r="J116" i="5"/>
  <c r="I116" i="5" s="1"/>
  <c r="J122" i="5"/>
  <c r="I122" i="5" s="1"/>
  <c r="J127" i="5"/>
  <c r="I127" i="5" s="1"/>
  <c r="J103" i="5"/>
  <c r="I103" i="5" s="1"/>
  <c r="J104" i="5"/>
  <c r="I104" i="5" s="1"/>
  <c r="K105" i="5"/>
  <c r="L105" i="5" s="1"/>
  <c r="J101" i="5"/>
  <c r="I101" i="5" s="1"/>
  <c r="K93" i="5"/>
  <c r="J96" i="5"/>
  <c r="I96" i="5" s="1"/>
  <c r="K99" i="5"/>
  <c r="L99" i="5" s="1"/>
  <c r="K91" i="5"/>
  <c r="M92" i="5"/>
  <c r="T92" i="5" s="1"/>
  <c r="J97" i="5"/>
  <c r="M98" i="5"/>
  <c r="T98" i="5" s="1"/>
  <c r="J100" i="5"/>
  <c r="I100" i="5" s="1"/>
  <c r="J72" i="5"/>
  <c r="K76" i="5"/>
  <c r="M77" i="5"/>
  <c r="T77" i="5" s="1"/>
  <c r="J79" i="5"/>
  <c r="I79" i="5" s="1"/>
  <c r="K80" i="5"/>
  <c r="J82" i="5"/>
  <c r="I82" i="5" s="1"/>
  <c r="M83" i="5"/>
  <c r="T83" i="5" s="1"/>
  <c r="J85" i="5"/>
  <c r="M86" i="5"/>
  <c r="J89" i="5"/>
  <c r="I89" i="5" s="1"/>
  <c r="K71" i="5"/>
  <c r="J74" i="5"/>
  <c r="I74" i="5" s="1"/>
  <c r="K75" i="5"/>
  <c r="K78" i="5"/>
  <c r="L78" i="5" s="1"/>
  <c r="K81" i="5"/>
  <c r="K84" i="5"/>
  <c r="L84" i="5" s="1"/>
  <c r="J87" i="5"/>
  <c r="M71" i="5"/>
  <c r="T71" i="5" s="1"/>
  <c r="J73" i="5"/>
  <c r="I73" i="5" s="1"/>
  <c r="J86" i="5"/>
  <c r="I86" i="5" s="1"/>
  <c r="K87" i="5"/>
  <c r="L87" i="5" s="1"/>
  <c r="K66" i="5"/>
  <c r="J47" i="5"/>
  <c r="I47" i="5" s="1"/>
  <c r="K54" i="5"/>
  <c r="J56" i="5"/>
  <c r="I56" i="5" s="1"/>
  <c r="K57" i="5"/>
  <c r="L57" i="5" s="1"/>
  <c r="K61" i="5"/>
  <c r="L61" i="5" s="1"/>
  <c r="K64" i="5"/>
  <c r="L64" i="5" s="1"/>
  <c r="K49" i="5"/>
  <c r="K50" i="5"/>
  <c r="J59" i="5"/>
  <c r="I59" i="5" s="1"/>
  <c r="K63" i="5"/>
  <c r="L63" i="5" s="1"/>
  <c r="J58" i="5"/>
  <c r="I58" i="5" s="1"/>
  <c r="J62" i="5"/>
  <c r="I62" i="5" s="1"/>
  <c r="L32" i="5"/>
  <c r="K69" i="5"/>
  <c r="L69" i="5" s="1"/>
  <c r="L93" i="5"/>
  <c r="K312" i="5"/>
  <c r="L312" i="5"/>
  <c r="L246" i="5"/>
  <c r="L349" i="5"/>
  <c r="K509" i="5"/>
  <c r="J509" i="5"/>
  <c r="J508" i="5"/>
  <c r="I508" i="5" s="1"/>
  <c r="J507" i="5"/>
  <c r="I507" i="5" s="1"/>
  <c r="K506" i="5"/>
  <c r="K507" i="5"/>
  <c r="J506" i="5"/>
  <c r="J494" i="5"/>
  <c r="K494" i="5"/>
  <c r="L494" i="5" s="1"/>
  <c r="K491" i="5"/>
  <c r="J493" i="5"/>
  <c r="I493" i="5" s="1"/>
  <c r="K493" i="5"/>
  <c r="L493" i="5" s="1"/>
  <c r="K479" i="5"/>
  <c r="J479" i="5"/>
  <c r="L479" i="5" s="1"/>
  <c r="J478" i="5"/>
  <c r="I478" i="5" s="1"/>
  <c r="K475" i="5"/>
  <c r="K476" i="5"/>
  <c r="K477" i="5"/>
  <c r="L477" i="5" s="1"/>
  <c r="K478" i="5"/>
  <c r="L478" i="5" s="1"/>
  <c r="J476" i="5"/>
  <c r="I476" i="5" s="1"/>
  <c r="K461" i="5"/>
  <c r="J460" i="5"/>
  <c r="I460" i="5" s="1"/>
  <c r="K464" i="5"/>
  <c r="L464" i="5" s="1"/>
  <c r="J463" i="5"/>
  <c r="I463" i="5" s="1"/>
  <c r="K460" i="5"/>
  <c r="J461" i="5"/>
  <c r="I461" i="5" s="1"/>
  <c r="K462" i="5"/>
  <c r="J462" i="5"/>
  <c r="I462" i="5" s="1"/>
  <c r="K463" i="5"/>
  <c r="L463" i="5" s="1"/>
  <c r="K448" i="5"/>
  <c r="L448" i="5" s="1"/>
  <c r="J448" i="5"/>
  <c r="K446" i="5"/>
  <c r="J449" i="5"/>
  <c r="K447" i="5"/>
  <c r="K445" i="5"/>
  <c r="K449" i="5"/>
  <c r="J447" i="5"/>
  <c r="I447" i="5" s="1"/>
  <c r="J445" i="5"/>
  <c r="I442" i="5"/>
  <c r="J434" i="5"/>
  <c r="I434" i="5" s="1"/>
  <c r="K431" i="5"/>
  <c r="L431" i="5" s="1"/>
  <c r="J431" i="5"/>
  <c r="I431" i="5" s="1"/>
  <c r="K433" i="5"/>
  <c r="J430" i="5"/>
  <c r="I430" i="5" s="1"/>
  <c r="K434" i="5"/>
  <c r="J433" i="5"/>
  <c r="I433" i="5" s="1"/>
  <c r="K416" i="5"/>
  <c r="J415" i="5"/>
  <c r="I415" i="5" s="1"/>
  <c r="J416" i="5"/>
  <c r="J417" i="5"/>
  <c r="I417" i="5" s="1"/>
  <c r="J419" i="5"/>
  <c r="I419" i="5" s="1"/>
  <c r="K417" i="5"/>
  <c r="L417" i="5" s="1"/>
  <c r="K415" i="5"/>
  <c r="K402" i="5"/>
  <c r="L402" i="5" s="1"/>
  <c r="J402" i="5"/>
  <c r="J403" i="5"/>
  <c r="I403" i="5" s="1"/>
  <c r="J404" i="5"/>
  <c r="I404" i="5" s="1"/>
  <c r="I402" i="5"/>
  <c r="K400" i="5"/>
  <c r="K403" i="5"/>
  <c r="J400" i="5"/>
  <c r="I400" i="5" s="1"/>
  <c r="I397" i="5"/>
  <c r="I394" i="5"/>
  <c r="J389" i="5"/>
  <c r="I389" i="5" s="1"/>
  <c r="J388" i="5"/>
  <c r="K385" i="5"/>
  <c r="J385" i="5"/>
  <c r="K389" i="5"/>
  <c r="L389" i="5" s="1"/>
  <c r="T385" i="5"/>
  <c r="K386" i="5"/>
  <c r="K371" i="5"/>
  <c r="J371" i="5"/>
  <c r="L371" i="5" s="1"/>
  <c r="J370" i="5"/>
  <c r="I370" i="5" s="1"/>
  <c r="J374" i="5"/>
  <c r="I374" i="5" s="1"/>
  <c r="J373" i="5"/>
  <c r="I373" i="5" s="1"/>
  <c r="J372" i="5"/>
  <c r="K372" i="5"/>
  <c r="K373" i="5"/>
  <c r="L373" i="5" s="1"/>
  <c r="K370" i="5"/>
  <c r="K358" i="5"/>
  <c r="K357" i="5"/>
  <c r="J356" i="5"/>
  <c r="I356" i="5" s="1"/>
  <c r="J359" i="5"/>
  <c r="I359" i="5"/>
  <c r="K355" i="5"/>
  <c r="K359" i="5"/>
  <c r="J355" i="5"/>
  <c r="I355" i="5" s="1"/>
  <c r="K356" i="5"/>
  <c r="I346" i="5"/>
  <c r="J344" i="5"/>
  <c r="I344" i="5" s="1"/>
  <c r="J343" i="5"/>
  <c r="I343" i="5" s="1"/>
  <c r="K340" i="5"/>
  <c r="K341" i="5"/>
  <c r="K342" i="5"/>
  <c r="J341" i="5"/>
  <c r="I341" i="5" s="1"/>
  <c r="J342" i="5"/>
  <c r="I331" i="5"/>
  <c r="K327" i="5"/>
  <c r="J326" i="5"/>
  <c r="I326" i="5" s="1"/>
  <c r="J329" i="5"/>
  <c r="I329" i="5" s="1"/>
  <c r="J328" i="5"/>
  <c r="I328" i="5" s="1"/>
  <c r="J327" i="5"/>
  <c r="I327" i="5" s="1"/>
  <c r="I319" i="5"/>
  <c r="K234" i="5"/>
  <c r="J234" i="5"/>
  <c r="K233" i="5"/>
  <c r="J233" i="5"/>
  <c r="I233" i="5" s="1"/>
  <c r="J232" i="5"/>
  <c r="I232" i="5" s="1"/>
  <c r="J235" i="5"/>
  <c r="I235" i="5" s="1"/>
  <c r="I234" i="5"/>
  <c r="I284" i="5"/>
  <c r="J275" i="5"/>
  <c r="K277" i="5"/>
  <c r="L277" i="5" s="1"/>
  <c r="J277" i="5"/>
  <c r="J276" i="5"/>
  <c r="I276" i="5" s="1"/>
  <c r="J278" i="5"/>
  <c r="I278" i="5" s="1"/>
  <c r="I275" i="5"/>
  <c r="K279" i="5"/>
  <c r="K276" i="5"/>
  <c r="I267" i="5"/>
  <c r="J265" i="5"/>
  <c r="I265" i="5" s="1"/>
  <c r="J264" i="5"/>
  <c r="I264" i="5" s="1"/>
  <c r="K261" i="5"/>
  <c r="K264" i="5"/>
  <c r="K265" i="5"/>
  <c r="K248" i="5"/>
  <c r="L248" i="5" s="1"/>
  <c r="J247" i="5"/>
  <c r="I247" i="5" s="1"/>
  <c r="J249" i="5"/>
  <c r="I249" i="5" s="1"/>
  <c r="K247" i="5"/>
  <c r="K250" i="5"/>
  <c r="K220" i="5"/>
  <c r="L220" i="5" s="1"/>
  <c r="K219" i="5"/>
  <c r="J218" i="5"/>
  <c r="I218" i="5" s="1"/>
  <c r="J219" i="5"/>
  <c r="I219" i="5" s="1"/>
  <c r="K216" i="5"/>
  <c r="L216" i="5" s="1"/>
  <c r="I210" i="5"/>
  <c r="K310" i="5"/>
  <c r="J310" i="5"/>
  <c r="I310" i="5" s="1"/>
  <c r="K311" i="5"/>
  <c r="L311" i="5" s="1"/>
  <c r="K299" i="5"/>
  <c r="L299" i="5" s="1"/>
  <c r="J298" i="5"/>
  <c r="I298" i="5" s="1"/>
  <c r="K295" i="5"/>
  <c r="J297" i="5"/>
  <c r="I297" i="5" s="1"/>
  <c r="K298" i="5"/>
  <c r="J295" i="5"/>
  <c r="I295" i="5" s="1"/>
  <c r="K205" i="5"/>
  <c r="J204" i="5"/>
  <c r="I204" i="5" s="1"/>
  <c r="J205" i="5"/>
  <c r="I205" i="5" s="1"/>
  <c r="K201" i="5"/>
  <c r="J201" i="5"/>
  <c r="K203" i="5"/>
  <c r="J203" i="5"/>
  <c r="I203" i="5" s="1"/>
  <c r="K202" i="5"/>
  <c r="J190" i="5"/>
  <c r="I190" i="5" s="1"/>
  <c r="J189" i="5"/>
  <c r="I189" i="5" s="1"/>
  <c r="J188" i="5"/>
  <c r="I188" i="5" s="1"/>
  <c r="K189" i="5"/>
  <c r="I177" i="5"/>
  <c r="K173" i="5"/>
  <c r="K172" i="5"/>
  <c r="L172" i="5" s="1"/>
  <c r="J172" i="5"/>
  <c r="I172" i="5" s="1"/>
  <c r="J171" i="5"/>
  <c r="I171" i="5" s="1"/>
  <c r="K174" i="5"/>
  <c r="J173" i="5"/>
  <c r="I173" i="5" s="1"/>
  <c r="K175" i="5"/>
  <c r="L175" i="5" s="1"/>
  <c r="J174" i="5"/>
  <c r="I174" i="5" s="1"/>
  <c r="K160" i="5"/>
  <c r="J160" i="5"/>
  <c r="K159" i="5"/>
  <c r="J158" i="5"/>
  <c r="I158" i="5" s="1"/>
  <c r="I160" i="5"/>
  <c r="J159" i="5"/>
  <c r="I159" i="5" s="1"/>
  <c r="M156" i="5"/>
  <c r="K156" i="5"/>
  <c r="K143" i="5"/>
  <c r="J142" i="5"/>
  <c r="I141" i="5"/>
  <c r="K144" i="5"/>
  <c r="J143" i="5"/>
  <c r="I143" i="5" s="1"/>
  <c r="J144" i="5"/>
  <c r="I144" i="5" s="1"/>
  <c r="I129" i="5"/>
  <c r="K130" i="5"/>
  <c r="M126" i="5"/>
  <c r="J130" i="5"/>
  <c r="I130" i="5" s="1"/>
  <c r="K126" i="5"/>
  <c r="J126" i="5"/>
  <c r="I126" i="5"/>
  <c r="K114" i="5"/>
  <c r="K113" i="5"/>
  <c r="J113" i="5"/>
  <c r="J112" i="5"/>
  <c r="I112" i="5" s="1"/>
  <c r="K115" i="5"/>
  <c r="L115" i="5" s="1"/>
  <c r="J115" i="5"/>
  <c r="I115" i="5" s="1"/>
  <c r="J114" i="5"/>
  <c r="I114" i="5" s="1"/>
  <c r="I113" i="5"/>
  <c r="M111" i="5"/>
  <c r="I99" i="5"/>
  <c r="K96" i="5"/>
  <c r="K97" i="5"/>
  <c r="L97" i="5" s="1"/>
  <c r="I87" i="5"/>
  <c r="I84" i="5"/>
  <c r="K85" i="5"/>
  <c r="M81" i="5"/>
  <c r="K82" i="5"/>
  <c r="J81" i="5"/>
  <c r="I81" i="5" s="1"/>
  <c r="K67" i="5"/>
  <c r="L67" i="5" s="1"/>
  <c r="J66" i="5"/>
  <c r="J68" i="5"/>
  <c r="I68" i="5" s="1"/>
  <c r="J55" i="5"/>
  <c r="I55" i="5" s="1"/>
  <c r="K53" i="5"/>
  <c r="L53" i="5" s="1"/>
  <c r="J52" i="5"/>
  <c r="I52" i="5" s="1"/>
  <c r="J51" i="5"/>
  <c r="I51" i="5" s="1"/>
  <c r="K45" i="5"/>
  <c r="L45" i="5" s="1"/>
  <c r="K41" i="5"/>
  <c r="L41" i="5" s="1"/>
  <c r="J42" i="5"/>
  <c r="I42" i="5" s="1"/>
  <c r="J40" i="5"/>
  <c r="I40" i="5" s="1"/>
  <c r="K37" i="5"/>
  <c r="J38" i="5"/>
  <c r="L38" i="5" s="1"/>
  <c r="J33" i="5"/>
  <c r="I33" i="5" s="1"/>
  <c r="K35" i="5"/>
  <c r="L35" i="5" s="1"/>
  <c r="J34" i="5"/>
  <c r="J29" i="5"/>
  <c r="I29" i="5" s="1"/>
  <c r="J30" i="5"/>
  <c r="I30" i="5" s="1"/>
  <c r="K26" i="5"/>
  <c r="L26" i="5" s="1"/>
  <c r="J24" i="5"/>
  <c r="I24" i="5" s="1"/>
  <c r="J23" i="5"/>
  <c r="J25" i="5"/>
  <c r="I25" i="5" s="1"/>
  <c r="K17" i="5"/>
  <c r="L17" i="5" s="1"/>
  <c r="J16" i="5"/>
  <c r="I16" i="5" s="1"/>
  <c r="J18" i="5"/>
  <c r="L18" i="5" s="1"/>
  <c r="L332" i="5"/>
  <c r="L334" i="5"/>
  <c r="L360" i="5"/>
  <c r="L39" i="5"/>
  <c r="L47" i="5"/>
  <c r="L111" i="5"/>
  <c r="L139" i="5"/>
  <c r="L140" i="5"/>
  <c r="J313" i="5"/>
  <c r="L313" i="5" s="1"/>
  <c r="K217" i="5"/>
  <c r="L217" i="5" s="1"/>
  <c r="J262" i="5"/>
  <c r="I262" i="5" s="1"/>
  <c r="J263" i="5"/>
  <c r="I263" i="5"/>
  <c r="J279" i="5"/>
  <c r="I279" i="5" s="1"/>
  <c r="K326" i="5"/>
  <c r="L326" i="5" s="1"/>
  <c r="K343" i="5"/>
  <c r="J357" i="5"/>
  <c r="I357" i="5" s="1"/>
  <c r="I371" i="5"/>
  <c r="J387" i="5"/>
  <c r="I387" i="5"/>
  <c r="J401" i="5"/>
  <c r="I401" i="5" s="1"/>
  <c r="K418" i="5"/>
  <c r="L418" i="5"/>
  <c r="J432" i="5"/>
  <c r="I432" i="5" s="1"/>
  <c r="I448" i="5"/>
  <c r="L467" i="5"/>
  <c r="I246" i="5"/>
  <c r="J250" i="5"/>
  <c r="K262" i="5"/>
  <c r="K263" i="5"/>
  <c r="L263" i="5" s="1"/>
  <c r="K275" i="5"/>
  <c r="L275" i="5" s="1"/>
  <c r="I277" i="5"/>
  <c r="K232" i="5"/>
  <c r="K328" i="5"/>
  <c r="I367" i="5"/>
  <c r="K387" i="5"/>
  <c r="L387" i="5" s="1"/>
  <c r="K401" i="5"/>
  <c r="L401" i="5" s="1"/>
  <c r="I412" i="5"/>
  <c r="I427" i="5"/>
  <c r="K432" i="5"/>
  <c r="L432" i="5" s="1"/>
  <c r="J446" i="5"/>
  <c r="I446" i="5" s="1"/>
  <c r="I481" i="5"/>
  <c r="K492" i="5"/>
  <c r="J492" i="5"/>
  <c r="J505" i="5"/>
  <c r="I505" i="5" s="1"/>
  <c r="I63" i="5"/>
  <c r="I120" i="5"/>
  <c r="I162" i="5"/>
  <c r="I168" i="5"/>
  <c r="I207" i="5"/>
  <c r="I255" i="5"/>
  <c r="I316" i="5"/>
  <c r="L322" i="5"/>
  <c r="I421" i="5"/>
  <c r="I424" i="5"/>
  <c r="I466" i="5"/>
  <c r="I484" i="5"/>
  <c r="I102" i="5"/>
  <c r="I147" i="5"/>
  <c r="I183" i="5"/>
  <c r="I307" i="5"/>
  <c r="I376" i="5"/>
  <c r="I382" i="5"/>
  <c r="I457" i="5"/>
  <c r="I48" i="5"/>
  <c r="L86" i="5"/>
  <c r="I108" i="5"/>
  <c r="I292" i="5"/>
  <c r="I301" i="5"/>
  <c r="L302" i="5"/>
  <c r="I222" i="5"/>
  <c r="I237" i="5"/>
  <c r="I228" i="5"/>
  <c r="L429" i="5"/>
  <c r="L193" i="5"/>
  <c r="L244" i="5"/>
  <c r="I337" i="5"/>
  <c r="I391" i="5"/>
  <c r="I469" i="5"/>
  <c r="L474" i="5"/>
  <c r="L481" i="5"/>
  <c r="L241" i="5"/>
  <c r="I436" i="5"/>
  <c r="L442" i="5"/>
  <c r="I451" i="5"/>
  <c r="I472" i="5"/>
  <c r="L504" i="5"/>
  <c r="I409" i="5"/>
  <c r="L410" i="5"/>
  <c r="I439" i="5"/>
  <c r="L451" i="5"/>
  <c r="L452" i="5"/>
  <c r="L471" i="5"/>
  <c r="I499" i="5"/>
  <c r="J503" i="5"/>
  <c r="I503" i="5" s="1"/>
  <c r="L22" i="5"/>
  <c r="L27" i="5"/>
  <c r="L48" i="5"/>
  <c r="L85" i="5"/>
  <c r="L88" i="5"/>
  <c r="I93" i="5"/>
  <c r="L124" i="5"/>
  <c r="L132" i="5"/>
  <c r="L164" i="5"/>
  <c r="L218" i="5"/>
  <c r="L253" i="5"/>
  <c r="L257" i="5"/>
  <c r="L226" i="5"/>
  <c r="L227" i="5"/>
  <c r="L232" i="5"/>
  <c r="L354" i="5"/>
  <c r="L440" i="5"/>
  <c r="L441" i="5"/>
  <c r="L456" i="5"/>
  <c r="L469" i="5"/>
  <c r="L489" i="5"/>
  <c r="L46" i="5"/>
  <c r="L107" i="5"/>
  <c r="L183" i="5"/>
  <c r="L290" i="5"/>
  <c r="L390" i="5"/>
  <c r="L433" i="5"/>
  <c r="L485" i="5"/>
  <c r="L496" i="5"/>
  <c r="L515" i="5"/>
  <c r="L42" i="5"/>
  <c r="L75" i="5"/>
  <c r="L129" i="5"/>
  <c r="L136" i="5"/>
  <c r="L304" i="5"/>
  <c r="L309" i="5"/>
  <c r="L243" i="5"/>
  <c r="L260" i="5"/>
  <c r="L267" i="5"/>
  <c r="L280" i="5"/>
  <c r="L339" i="5"/>
  <c r="L347" i="5"/>
  <c r="L366" i="5"/>
  <c r="L382" i="5"/>
  <c r="L395" i="5"/>
  <c r="L444" i="5"/>
  <c r="L501" i="5"/>
  <c r="L192" i="5"/>
  <c r="L292" i="5"/>
  <c r="L221" i="5"/>
  <c r="L268" i="5"/>
  <c r="L351" i="5"/>
  <c r="L396" i="5"/>
  <c r="L408" i="5"/>
  <c r="L409" i="5"/>
  <c r="L466" i="5"/>
  <c r="L49" i="5"/>
  <c r="L58" i="5"/>
  <c r="Q155" i="5"/>
  <c r="L303" i="5"/>
  <c r="L210" i="5"/>
  <c r="L240" i="5"/>
  <c r="L279" i="5"/>
  <c r="R320" i="5"/>
  <c r="L356" i="5"/>
  <c r="L414" i="5"/>
  <c r="L437" i="5"/>
  <c r="L519" i="5"/>
  <c r="I61" i="5"/>
  <c r="I23" i="5"/>
  <c r="L23" i="5"/>
  <c r="I66" i="5"/>
  <c r="I85" i="5"/>
  <c r="I97" i="5"/>
  <c r="L186" i="5"/>
  <c r="L187" i="5"/>
  <c r="L207" i="5"/>
  <c r="L376" i="5"/>
  <c r="I270" i="5"/>
  <c r="L270" i="5"/>
  <c r="L36" i="5"/>
  <c r="I60" i="5"/>
  <c r="L60" i="5"/>
  <c r="I95" i="5"/>
  <c r="L95" i="5"/>
  <c r="L147" i="5"/>
  <c r="I181" i="5"/>
  <c r="L181" i="5"/>
  <c r="L29" i="5"/>
  <c r="L44" i="5"/>
  <c r="I44" i="5"/>
  <c r="L59" i="5"/>
  <c r="L65" i="5"/>
  <c r="L167" i="5"/>
  <c r="L178" i="5"/>
  <c r="L200" i="5"/>
  <c r="L308" i="5"/>
  <c r="I252" i="5"/>
  <c r="L252" i="5"/>
  <c r="L235" i="5"/>
  <c r="I26" i="5"/>
  <c r="I32" i="5"/>
  <c r="L141" i="5"/>
  <c r="L151" i="5"/>
  <c r="L177" i="5"/>
  <c r="I198" i="5"/>
  <c r="L198" i="5"/>
  <c r="I225" i="5"/>
  <c r="L225" i="5"/>
  <c r="I250" i="5"/>
  <c r="L281" i="5"/>
  <c r="I281" i="5"/>
  <c r="L282" i="5"/>
  <c r="L20" i="5"/>
  <c r="L25" i="5"/>
  <c r="L28" i="5"/>
  <c r="L30" i="5"/>
  <c r="I69" i="5"/>
  <c r="L73" i="5"/>
  <c r="L76" i="5"/>
  <c r="L98" i="5"/>
  <c r="L138" i="5"/>
  <c r="L149" i="5"/>
  <c r="L150" i="5"/>
  <c r="L152" i="5"/>
  <c r="L286" i="5"/>
  <c r="L287" i="5"/>
  <c r="I312" i="5"/>
  <c r="L239" i="5"/>
  <c r="L229" i="5"/>
  <c r="L386" i="5"/>
  <c r="L306" i="5"/>
  <c r="L230" i="5"/>
  <c r="L320" i="5"/>
  <c r="I487" i="5"/>
  <c r="P155" i="5"/>
  <c r="L314" i="5"/>
  <c r="L211" i="5"/>
  <c r="L215" i="5"/>
  <c r="L324" i="5"/>
  <c r="I422" i="5"/>
  <c r="L422" i="5"/>
  <c r="I459" i="5"/>
  <c r="L459" i="5"/>
  <c r="L482" i="5"/>
  <c r="L307" i="5"/>
  <c r="L50" i="5"/>
  <c r="L102" i="5"/>
  <c r="L106" i="5"/>
  <c r="L121" i="5"/>
  <c r="L122" i="5"/>
  <c r="L130" i="5"/>
  <c r="L155" i="5"/>
  <c r="L156" i="5"/>
  <c r="L157" i="5"/>
  <c r="L158" i="5"/>
  <c r="L162" i="5"/>
  <c r="L173" i="5"/>
  <c r="L197" i="5"/>
  <c r="L204" i="5"/>
  <c r="L208" i="5"/>
  <c r="L383" i="5"/>
  <c r="L384" i="5"/>
  <c r="L497" i="5"/>
  <c r="I497" i="5"/>
  <c r="L179" i="5"/>
  <c r="L205" i="5"/>
  <c r="L288" i="5"/>
  <c r="L289" i="5"/>
  <c r="L291" i="5"/>
  <c r="L245" i="5"/>
  <c r="L251" i="5"/>
  <c r="L266" i="5"/>
  <c r="L284" i="5"/>
  <c r="L315" i="5"/>
  <c r="L316" i="5"/>
  <c r="L318" i="5"/>
  <c r="L319" i="5"/>
  <c r="L329" i="5"/>
  <c r="L331" i="5"/>
  <c r="L363" i="5"/>
  <c r="L294" i="5"/>
  <c r="L295" i="5"/>
  <c r="L296" i="5"/>
  <c r="L297" i="5"/>
  <c r="L301" i="5"/>
  <c r="L213" i="5"/>
  <c r="L219" i="5"/>
  <c r="L223" i="5"/>
  <c r="L237" i="5"/>
  <c r="L228" i="5"/>
  <c r="L336" i="5"/>
  <c r="L337" i="5"/>
  <c r="L361" i="5"/>
  <c r="L391" i="5"/>
  <c r="L393" i="5"/>
  <c r="L397" i="5"/>
  <c r="L403" i="5"/>
  <c r="L404" i="5"/>
  <c r="L406" i="5"/>
  <c r="L421" i="5"/>
  <c r="L424" i="5"/>
  <c r="L430" i="5"/>
  <c r="L498" i="5"/>
  <c r="L500" i="5"/>
  <c r="L350" i="5"/>
  <c r="L353" i="5"/>
  <c r="L380" i="5"/>
  <c r="L411" i="5"/>
  <c r="L412" i="5"/>
  <c r="L415" i="5"/>
  <c r="L434" i="5"/>
  <c r="L436" i="5"/>
  <c r="L484" i="5"/>
  <c r="K486" i="5"/>
  <c r="L486" i="5" s="1"/>
  <c r="K487" i="5"/>
  <c r="L487" i="5" s="1"/>
  <c r="K488" i="5"/>
  <c r="L488" i="5" s="1"/>
  <c r="K490" i="5"/>
  <c r="L490" i="5" s="1"/>
  <c r="J491" i="5"/>
  <c r="I491" i="5" s="1"/>
  <c r="K516" i="5"/>
  <c r="J517" i="5"/>
  <c r="J518" i="5"/>
  <c r="I518" i="5" s="1"/>
  <c r="R442" i="5"/>
  <c r="L495" i="5"/>
  <c r="L507" i="5"/>
  <c r="L11" i="5"/>
  <c r="J12" i="5"/>
  <c r="I12" i="5" s="1"/>
  <c r="K13" i="5"/>
  <c r="K14" i="5"/>
  <c r="L14" i="5" s="1"/>
  <c r="K15" i="5"/>
  <c r="L15" i="5" s="1"/>
  <c r="I14" i="5"/>
  <c r="K7" i="5"/>
  <c r="L7" i="5" s="1"/>
  <c r="K4" i="5"/>
  <c r="K5" i="5"/>
  <c r="K8" i="5"/>
  <c r="J4" i="5"/>
  <c r="I4" i="5" s="1"/>
  <c r="M5" i="5"/>
  <c r="J7" i="5"/>
  <c r="K3" i="5"/>
  <c r="K6" i="5"/>
  <c r="J9" i="5"/>
  <c r="I9" i="5" s="1"/>
  <c r="J3" i="5"/>
  <c r="I3" i="5" s="1"/>
  <c r="J6" i="5"/>
  <c r="I6" i="5" s="1"/>
  <c r="K10" i="5"/>
  <c r="L10" i="5" s="1"/>
  <c r="K2" i="5"/>
  <c r="J5" i="5"/>
  <c r="I5" i="5" s="1"/>
  <c r="J8" i="5"/>
  <c r="I8" i="5" s="1"/>
  <c r="R323" i="5"/>
  <c r="R465" i="5"/>
  <c r="Q152" i="5"/>
  <c r="P152" i="5" s="1"/>
  <c r="R493" i="5"/>
  <c r="R453" i="5"/>
  <c r="R350" i="5"/>
  <c r="R441" i="5"/>
  <c r="R483" i="5"/>
  <c r="Q440" i="5"/>
  <c r="P440" i="5" s="1"/>
  <c r="Q452" i="5"/>
  <c r="Q510" i="5"/>
  <c r="P510" i="5" s="1"/>
  <c r="R317" i="5"/>
  <c r="Q387" i="5"/>
  <c r="P387" i="5" s="1"/>
  <c r="T434" i="5"/>
  <c r="T282" i="5"/>
  <c r="T106" i="5"/>
  <c r="T151" i="5"/>
  <c r="Q151" i="5"/>
  <c r="P151" i="5" s="1"/>
  <c r="Q323" i="5"/>
  <c r="R324" i="5"/>
  <c r="Q321" i="5"/>
  <c r="P321" i="5" s="1"/>
  <c r="Q322" i="5"/>
  <c r="R415" i="5"/>
  <c r="R416" i="5"/>
  <c r="Q415" i="5"/>
  <c r="P415" i="5" s="1"/>
  <c r="T415" i="5"/>
  <c r="R473" i="5"/>
  <c r="S473" i="5" s="1"/>
  <c r="R470" i="5"/>
  <c r="T74" i="5"/>
  <c r="T320" i="5"/>
  <c r="Q453" i="5"/>
  <c r="R480" i="5"/>
  <c r="T112" i="5"/>
  <c r="T321" i="5"/>
  <c r="R321" i="5"/>
  <c r="T390" i="5"/>
  <c r="R393" i="5"/>
  <c r="Q390" i="5"/>
  <c r="P390" i="5" s="1"/>
  <c r="Q416" i="5"/>
  <c r="R513" i="5"/>
  <c r="T318" i="5"/>
  <c r="R454" i="5"/>
  <c r="Q454" i="5"/>
  <c r="P454" i="5" s="1"/>
  <c r="R386" i="5"/>
  <c r="R452" i="5"/>
  <c r="S452" i="5" s="1"/>
  <c r="R468" i="5"/>
  <c r="Q468" i="5"/>
  <c r="Q512" i="5"/>
  <c r="Q418" i="5"/>
  <c r="R484" i="5"/>
  <c r="L13" i="5"/>
  <c r="T82" i="5"/>
  <c r="T305" i="5"/>
  <c r="T134" i="5"/>
  <c r="I201" i="5"/>
  <c r="L43" i="5"/>
  <c r="L55" i="5"/>
  <c r="T7" i="5"/>
  <c r="L31" i="5"/>
  <c r="L71" i="5"/>
  <c r="L91" i="5"/>
  <c r="T113" i="5"/>
  <c r="I131" i="5"/>
  <c r="L131" i="5"/>
  <c r="B260" i="5"/>
  <c r="V260" i="5"/>
  <c r="L37" i="5"/>
  <c r="L54" i="5"/>
  <c r="T80" i="5"/>
  <c r="I194" i="5"/>
  <c r="L194" i="5"/>
  <c r="V289" i="5"/>
  <c r="Q88" i="5"/>
  <c r="P88" i="5" s="1"/>
  <c r="V247" i="5"/>
  <c r="L362" i="5"/>
  <c r="I362" i="5"/>
  <c r="I388" i="5"/>
  <c r="L388" i="5"/>
  <c r="L62" i="5"/>
  <c r="L80" i="5"/>
  <c r="T104" i="5"/>
  <c r="L134" i="5"/>
  <c r="T140" i="5"/>
  <c r="T149" i="5"/>
  <c r="L159" i="5"/>
  <c r="L166" i="5"/>
  <c r="L195" i="5"/>
  <c r="I214" i="5"/>
  <c r="L214" i="5"/>
  <c r="L222" i="5"/>
  <c r="V224" i="5"/>
  <c r="V244" i="5"/>
  <c r="B248" i="5"/>
  <c r="L56" i="5"/>
  <c r="L110" i="5"/>
  <c r="L146" i="5"/>
  <c r="T160" i="5"/>
  <c r="L182" i="5"/>
  <c r="L199" i="5"/>
  <c r="B387" i="5"/>
  <c r="T387" i="5"/>
  <c r="T101" i="5"/>
  <c r="L133" i="5"/>
  <c r="T137" i="5"/>
  <c r="V149" i="5"/>
  <c r="R153" i="5"/>
  <c r="Q153" i="5"/>
  <c r="P153" i="5" s="1"/>
  <c r="R154" i="5"/>
  <c r="R151" i="5"/>
  <c r="R152" i="5"/>
  <c r="T157" i="5"/>
  <c r="L165" i="5"/>
  <c r="L196" i="5"/>
  <c r="V288" i="5"/>
  <c r="V293" i="5"/>
  <c r="L212" i="5"/>
  <c r="I224" i="5"/>
  <c r="L224" i="5"/>
  <c r="L255" i="5"/>
  <c r="L262" i="5"/>
  <c r="B337" i="5"/>
  <c r="R88" i="5"/>
  <c r="L92" i="5"/>
  <c r="T118" i="5"/>
  <c r="R155" i="5"/>
  <c r="L285" i="5"/>
  <c r="L209" i="5"/>
  <c r="I231" i="5"/>
  <c r="L231" i="5"/>
  <c r="T86" i="5"/>
  <c r="L137" i="5"/>
  <c r="T143" i="5"/>
  <c r="Q154" i="5"/>
  <c r="P154" i="5" s="1"/>
  <c r="L184" i="5"/>
  <c r="L191" i="5"/>
  <c r="I213" i="5"/>
  <c r="V267" i="5"/>
  <c r="V268" i="5"/>
  <c r="R315" i="5"/>
  <c r="I438" i="5"/>
  <c r="L438" i="5"/>
  <c r="B454" i="5"/>
  <c r="V454" i="5"/>
  <c r="L305" i="5"/>
  <c r="L206" i="5"/>
  <c r="L236" i="5"/>
  <c r="V258" i="5"/>
  <c r="L283" i="5"/>
  <c r="V327" i="5"/>
  <c r="V382" i="5"/>
  <c r="I449" i="5"/>
  <c r="T126" i="5"/>
  <c r="L242" i="5"/>
  <c r="L256" i="5"/>
  <c r="B259" i="5"/>
  <c r="V233" i="5"/>
  <c r="T317" i="5"/>
  <c r="T91" i="5"/>
  <c r="T121" i="5"/>
  <c r="L258" i="5"/>
  <c r="L261" i="5"/>
  <c r="B230" i="5"/>
  <c r="R318" i="5"/>
  <c r="R319" i="5"/>
  <c r="T357" i="5"/>
  <c r="T362" i="5"/>
  <c r="L249" i="5"/>
  <c r="L269" i="5"/>
  <c r="R316" i="5"/>
  <c r="L317" i="5"/>
  <c r="V319" i="5"/>
  <c r="L321" i="5"/>
  <c r="L352" i="5"/>
  <c r="I352" i="5"/>
  <c r="I425" i="5"/>
  <c r="L425" i="5"/>
  <c r="B448" i="5"/>
  <c r="V448" i="5"/>
  <c r="L454" i="5"/>
  <c r="I454" i="5"/>
  <c r="V253" i="5"/>
  <c r="L259" i="5"/>
  <c r="V227" i="5"/>
  <c r="L323" i="5"/>
  <c r="Q353" i="5"/>
  <c r="P353" i="5" s="1"/>
  <c r="Q350" i="5"/>
  <c r="P350" i="5" s="1"/>
  <c r="R352" i="5"/>
  <c r="Q354" i="5"/>
  <c r="Q351" i="5"/>
  <c r="P351" i="5" s="1"/>
  <c r="Q352" i="5"/>
  <c r="R354" i="5"/>
  <c r="R353" i="5"/>
  <c r="R351" i="5"/>
  <c r="B383" i="5"/>
  <c r="B397" i="5"/>
  <c r="V397" i="5"/>
  <c r="I407" i="5"/>
  <c r="L407" i="5"/>
  <c r="Q318" i="5"/>
  <c r="P318" i="5" s="1"/>
  <c r="Q315" i="5"/>
  <c r="P315" i="5" s="1"/>
  <c r="Q319" i="5"/>
  <c r="Q316" i="5"/>
  <c r="V316" i="5"/>
  <c r="Q317" i="5"/>
  <c r="P317" i="5" s="1"/>
  <c r="L372" i="5"/>
  <c r="I372" i="5"/>
  <c r="T431" i="5"/>
  <c r="T438" i="5"/>
  <c r="Q320" i="5"/>
  <c r="S320" i="5" s="1"/>
  <c r="L325" i="5"/>
  <c r="L330" i="5"/>
  <c r="L335" i="5"/>
  <c r="L340" i="5"/>
  <c r="L345" i="5"/>
  <c r="L357" i="5"/>
  <c r="L367" i="5"/>
  <c r="L377" i="5"/>
  <c r="T384" i="5"/>
  <c r="Q388" i="5"/>
  <c r="P388" i="5" s="1"/>
  <c r="Q386" i="5"/>
  <c r="R388" i="5"/>
  <c r="R389" i="5"/>
  <c r="Q394" i="5"/>
  <c r="Q391" i="5"/>
  <c r="Q393" i="5"/>
  <c r="Q392" i="5"/>
  <c r="P392" i="5" s="1"/>
  <c r="R391" i="5"/>
  <c r="R390" i="5"/>
  <c r="R392" i="5"/>
  <c r="R394" i="5"/>
  <c r="I398" i="5"/>
  <c r="L398" i="5"/>
  <c r="I418" i="5"/>
  <c r="R444" i="5"/>
  <c r="Q444" i="5"/>
  <c r="Q441" i="5"/>
  <c r="R443" i="5"/>
  <c r="R440" i="5"/>
  <c r="Q442" i="5"/>
  <c r="Q443" i="5"/>
  <c r="P443" i="5" s="1"/>
  <c r="T440" i="5"/>
  <c r="L333" i="5"/>
  <c r="L338" i="5"/>
  <c r="L343" i="5"/>
  <c r="L348" i="5"/>
  <c r="L358" i="5"/>
  <c r="L368" i="5"/>
  <c r="L378" i="5"/>
  <c r="L413" i="5"/>
  <c r="T280" i="5"/>
  <c r="R322" i="5"/>
  <c r="Q324" i="5"/>
  <c r="P324" i="5" s="1"/>
  <c r="L355" i="5"/>
  <c r="L365" i="5"/>
  <c r="L375" i="5"/>
  <c r="Q385" i="5"/>
  <c r="P385" i="5" s="1"/>
  <c r="B403" i="5"/>
  <c r="L423" i="5"/>
  <c r="B446" i="5"/>
  <c r="T379" i="5"/>
  <c r="R387" i="5"/>
  <c r="Q389" i="5"/>
  <c r="L426" i="5"/>
  <c r="L443" i="5"/>
  <c r="L450" i="5"/>
  <c r="L453" i="5"/>
  <c r="L470" i="5"/>
  <c r="L480" i="5"/>
  <c r="Q493" i="5"/>
  <c r="S493" i="5" s="1"/>
  <c r="R490" i="5"/>
  <c r="Q492" i="5"/>
  <c r="Q490" i="5"/>
  <c r="P490" i="5" s="1"/>
  <c r="R385" i="5"/>
  <c r="R417" i="5"/>
  <c r="Q417" i="5"/>
  <c r="R418" i="5"/>
  <c r="Q419" i="5"/>
  <c r="P419" i="5" s="1"/>
  <c r="L420" i="5"/>
  <c r="V433" i="5"/>
  <c r="T454" i="5"/>
  <c r="L465" i="5"/>
  <c r="L475" i="5"/>
  <c r="B482" i="5"/>
  <c r="V482" i="5"/>
  <c r="T483" i="5"/>
  <c r="T502" i="5"/>
  <c r="R419" i="5"/>
  <c r="V446" i="5"/>
  <c r="T447" i="5"/>
  <c r="V459" i="5"/>
  <c r="R464" i="5"/>
  <c r="Q463" i="5"/>
  <c r="R462" i="5"/>
  <c r="Q461" i="5"/>
  <c r="P461" i="5" s="1"/>
  <c r="R460" i="5"/>
  <c r="Q462" i="5"/>
  <c r="Q460" i="5"/>
  <c r="P460" i="5" s="1"/>
  <c r="T461" i="5"/>
  <c r="R463" i="5"/>
  <c r="T477" i="5"/>
  <c r="I492" i="5"/>
  <c r="L447" i="5"/>
  <c r="R450" i="5"/>
  <c r="S450" i="5" s="1"/>
  <c r="Q451" i="5"/>
  <c r="V456" i="5"/>
  <c r="T465" i="5"/>
  <c r="T470" i="5"/>
  <c r="V451" i="5"/>
  <c r="R467" i="5"/>
  <c r="Q469" i="5"/>
  <c r="Q466" i="5"/>
  <c r="Q467" i="5"/>
  <c r="Q465" i="5"/>
  <c r="P465" i="5" s="1"/>
  <c r="Q474" i="5"/>
  <c r="Q471" i="5"/>
  <c r="R472" i="5"/>
  <c r="Q472" i="5"/>
  <c r="Q470" i="5"/>
  <c r="P470" i="5" s="1"/>
  <c r="Q484" i="5"/>
  <c r="Q481" i="5"/>
  <c r="R482" i="5"/>
  <c r="Q482" i="5"/>
  <c r="Q480" i="5"/>
  <c r="I502" i="5"/>
  <c r="L502" i="5"/>
  <c r="Q513" i="5"/>
  <c r="P513" i="5" s="1"/>
  <c r="R510" i="5"/>
  <c r="L457" i="5"/>
  <c r="R466" i="5"/>
  <c r="V468" i="5"/>
  <c r="R469" i="5"/>
  <c r="R471" i="5"/>
  <c r="R474" i="5"/>
  <c r="V478" i="5"/>
  <c r="R481" i="5"/>
  <c r="Q483" i="5"/>
  <c r="P483" i="5" s="1"/>
  <c r="V517" i="5"/>
  <c r="R494" i="5"/>
  <c r="R514" i="5"/>
  <c r="T450" i="5"/>
  <c r="R451" i="5"/>
  <c r="Q464" i="5"/>
  <c r="T460" i="5"/>
  <c r="R461" i="5"/>
  <c r="L468" i="5"/>
  <c r="L473" i="5"/>
  <c r="L483" i="5"/>
  <c r="R492" i="5"/>
  <c r="R512" i="5"/>
  <c r="Q491" i="5"/>
  <c r="P491" i="5" s="1"/>
  <c r="Q494" i="5"/>
  <c r="Q511" i="5"/>
  <c r="Q514" i="5"/>
  <c r="T490" i="5"/>
  <c r="R491" i="5"/>
  <c r="T510" i="5"/>
  <c r="R511" i="5"/>
  <c r="I70" i="2"/>
  <c r="P396" i="2"/>
  <c r="P359" i="2"/>
  <c r="G27" i="2"/>
  <c r="G75" i="2"/>
  <c r="G70" i="2"/>
  <c r="L14" i="2"/>
  <c r="L94" i="2"/>
  <c r="L85" i="2"/>
  <c r="L28" i="2"/>
  <c r="L22" i="2"/>
  <c r="L16" i="2"/>
  <c r="G121" i="2"/>
  <c r="L517" i="2"/>
  <c r="G428" i="2"/>
  <c r="G378" i="2"/>
  <c r="G372" i="2"/>
  <c r="G358" i="2"/>
  <c r="G349" i="2"/>
  <c r="G348" i="2"/>
  <c r="P318" i="2"/>
  <c r="L230" i="2"/>
  <c r="G228" i="2"/>
  <c r="G282" i="2"/>
  <c r="L250" i="2"/>
  <c r="L243" i="2"/>
  <c r="G218" i="2"/>
  <c r="G203" i="2"/>
  <c r="G177" i="2"/>
  <c r="D22" i="2"/>
  <c r="P289" i="2"/>
  <c r="O188" i="2"/>
  <c r="N188" i="2" s="1"/>
  <c r="O125" i="2"/>
  <c r="N125" i="2" s="1"/>
  <c r="G491" i="2"/>
  <c r="L458" i="2"/>
  <c r="L433" i="2"/>
  <c r="O421" i="2"/>
  <c r="G401" i="2"/>
  <c r="P378" i="2"/>
  <c r="L232" i="2"/>
  <c r="L252" i="2"/>
  <c r="G46" i="2"/>
  <c r="L26" i="2"/>
  <c r="L17" i="2"/>
  <c r="O21" i="2"/>
  <c r="N21" i="2" s="1"/>
  <c r="G38" i="2"/>
  <c r="G15" i="2"/>
  <c r="G20" i="2"/>
  <c r="G39" i="2"/>
  <c r="G44" i="2"/>
  <c r="G13" i="2"/>
  <c r="G47" i="2"/>
  <c r="G93" i="2"/>
  <c r="G88" i="2"/>
  <c r="G52" i="2"/>
  <c r="L12" i="2"/>
  <c r="P99" i="2"/>
  <c r="O99" i="2"/>
  <c r="N99" i="2" s="1"/>
  <c r="P507" i="2"/>
  <c r="G506" i="2"/>
  <c r="L501" i="2"/>
  <c r="L494" i="2"/>
  <c r="G477" i="2"/>
  <c r="L451" i="2"/>
  <c r="G449" i="2"/>
  <c r="G447" i="2"/>
  <c r="G444" i="2"/>
  <c r="G438" i="2"/>
  <c r="L434" i="2"/>
  <c r="G408" i="2"/>
  <c r="L383" i="2"/>
  <c r="G374" i="2"/>
  <c r="G367" i="2"/>
  <c r="L363" i="2"/>
  <c r="L354" i="2"/>
  <c r="L323" i="2"/>
  <c r="L322" i="2"/>
  <c r="L321" i="2"/>
  <c r="L226" i="2"/>
  <c r="G276" i="2"/>
  <c r="L237" i="2"/>
  <c r="L216" i="2"/>
  <c r="G214" i="2"/>
  <c r="G311" i="2"/>
  <c r="L300" i="2"/>
  <c r="L185" i="2"/>
  <c r="L173" i="2"/>
  <c r="G17" i="2"/>
  <c r="G41" i="2"/>
  <c r="L88" i="2"/>
  <c r="L52" i="2"/>
  <c r="L514" i="2"/>
  <c r="L511" i="2"/>
  <c r="L481" i="2"/>
  <c r="L439" i="2"/>
  <c r="P406" i="2"/>
  <c r="G362" i="2"/>
  <c r="G361" i="2"/>
  <c r="L347" i="2"/>
  <c r="L346" i="2"/>
  <c r="L235" i="2"/>
  <c r="I235" i="2"/>
  <c r="L213" i="2"/>
  <c r="P301" i="2"/>
  <c r="L10" i="2"/>
  <c r="G29" i="2"/>
  <c r="G42" i="2"/>
  <c r="G78" i="2"/>
  <c r="L71" i="2"/>
  <c r="L35" i="2"/>
  <c r="G129" i="2"/>
  <c r="G111" i="2"/>
  <c r="L115" i="2"/>
  <c r="L112" i="2"/>
  <c r="L519" i="2"/>
  <c r="L515" i="2"/>
  <c r="L513" i="2"/>
  <c r="L509" i="2"/>
  <c r="L503" i="2"/>
  <c r="G498" i="2"/>
  <c r="P492" i="2"/>
  <c r="G489" i="2"/>
  <c r="P483" i="2"/>
  <c r="L483" i="2"/>
  <c r="L415" i="2"/>
  <c r="P408" i="2"/>
  <c r="O397" i="2"/>
  <c r="G365" i="2"/>
  <c r="O348" i="2"/>
  <c r="N348" i="2" s="1"/>
  <c r="L345" i="2"/>
  <c r="P285" i="2"/>
  <c r="L283" i="2"/>
  <c r="L265" i="2"/>
  <c r="L224" i="2"/>
  <c r="G171" i="2"/>
  <c r="O10" i="2"/>
  <c r="N10" i="2" s="1"/>
  <c r="O123" i="2"/>
  <c r="N123" i="2"/>
  <c r="G23" i="2"/>
  <c r="G35" i="2"/>
  <c r="L13" i="2"/>
  <c r="G500" i="2"/>
  <c r="G11" i="2"/>
  <c r="G32" i="2"/>
  <c r="G87" i="2"/>
  <c r="G69" i="2"/>
  <c r="L89" i="2"/>
  <c r="L53" i="2"/>
  <c r="O66" i="2"/>
  <c r="N66" i="2" s="1"/>
  <c r="P38" i="2"/>
  <c r="O129" i="2"/>
  <c r="N129" i="2" s="1"/>
  <c r="O117" i="2"/>
  <c r="N117" i="2" s="1"/>
  <c r="O105" i="2"/>
  <c r="N105" i="2" s="1"/>
  <c r="O97" i="2"/>
  <c r="N97" i="2" s="1"/>
  <c r="G120" i="2"/>
  <c r="G102" i="2"/>
  <c r="L488" i="2"/>
  <c r="L459" i="2"/>
  <c r="L446" i="2"/>
  <c r="P414" i="2"/>
  <c r="L403" i="2"/>
  <c r="L379" i="2"/>
  <c r="L324" i="2"/>
  <c r="G247" i="2"/>
  <c r="G312" i="2"/>
  <c r="P304" i="2"/>
  <c r="L290" i="2"/>
  <c r="D47" i="2"/>
  <c r="L43" i="2"/>
  <c r="P122" i="2"/>
  <c r="L120" i="2"/>
  <c r="L296" i="2"/>
  <c r="I296" i="2"/>
  <c r="P193" i="2"/>
  <c r="O189" i="2"/>
  <c r="N189" i="2" s="1"/>
  <c r="P10" i="2"/>
  <c r="G28" i="2"/>
  <c r="G79" i="2"/>
  <c r="L67" i="2"/>
  <c r="L31" i="2"/>
  <c r="P91" i="2"/>
  <c r="O78" i="2"/>
  <c r="N78" i="2" s="1"/>
  <c r="O122" i="2"/>
  <c r="N122" i="2" s="1"/>
  <c r="O116" i="2"/>
  <c r="N116" i="2" s="1"/>
  <c r="O115" i="2"/>
  <c r="N115" i="2" s="1"/>
  <c r="O109" i="2"/>
  <c r="N109" i="2" s="1"/>
  <c r="O103" i="2"/>
  <c r="N103" i="2" s="1"/>
  <c r="G130" i="2"/>
  <c r="G117" i="2"/>
  <c r="G112" i="2"/>
  <c r="G99" i="2"/>
  <c r="L108" i="2"/>
  <c r="L131" i="2"/>
  <c r="L499" i="2"/>
  <c r="G494" i="2"/>
  <c r="P495" i="2"/>
  <c r="O479" i="2"/>
  <c r="N479" i="2" s="1"/>
  <c r="L470" i="2"/>
  <c r="G467" i="2"/>
  <c r="G465" i="2"/>
  <c r="G456" i="2"/>
  <c r="L452" i="2"/>
  <c r="L449" i="2"/>
  <c r="L448" i="2"/>
  <c r="P437" i="2"/>
  <c r="G432" i="2"/>
  <c r="L423" i="2"/>
  <c r="L422" i="2"/>
  <c r="G419" i="2"/>
  <c r="G392" i="2"/>
  <c r="P390" i="2"/>
  <c r="L387" i="2"/>
  <c r="G383" i="2"/>
  <c r="L374" i="2"/>
  <c r="P360" i="2"/>
  <c r="O356" i="2"/>
  <c r="N356" i="2" s="1"/>
  <c r="L355" i="2"/>
  <c r="G352" i="2"/>
  <c r="L340" i="2"/>
  <c r="L328" i="2"/>
  <c r="G321" i="2"/>
  <c r="L231" i="2"/>
  <c r="L266" i="2"/>
  <c r="G263" i="2"/>
  <c r="G262" i="2"/>
  <c r="L246" i="2"/>
  <c r="L222" i="2"/>
  <c r="G217" i="2"/>
  <c r="G211" i="2"/>
  <c r="G210" i="2"/>
  <c r="G315" i="2"/>
  <c r="G314" i="2"/>
  <c r="G295" i="2"/>
  <c r="G292" i="2"/>
  <c r="G289" i="2"/>
  <c r="L193" i="2"/>
  <c r="L171" i="2"/>
  <c r="G519" i="2"/>
  <c r="L506" i="2"/>
  <c r="L497" i="2"/>
  <c r="L465" i="2"/>
  <c r="L463" i="2"/>
  <c r="P459" i="2"/>
  <c r="G451" i="2"/>
  <c r="G450" i="2"/>
  <c r="L440" i="2"/>
  <c r="G425" i="2"/>
  <c r="L424" i="2"/>
  <c r="G423" i="2"/>
  <c r="G421" i="2"/>
  <c r="P420" i="2"/>
  <c r="L417" i="2"/>
  <c r="L416" i="2"/>
  <c r="P402" i="2"/>
  <c r="L404" i="2"/>
  <c r="L388" i="2"/>
  <c r="L377" i="2"/>
  <c r="L367" i="2"/>
  <c r="P355" i="2"/>
  <c r="L349" i="2"/>
  <c r="L343" i="2"/>
  <c r="L335" i="2"/>
  <c r="G231" i="2"/>
  <c r="L227" i="2"/>
  <c r="L284" i="2"/>
  <c r="L282" i="2"/>
  <c r="L280" i="2"/>
  <c r="L278" i="2"/>
  <c r="G275" i="2"/>
  <c r="G274" i="2"/>
  <c r="L260" i="2"/>
  <c r="G256" i="2"/>
  <c r="G253" i="2"/>
  <c r="G219" i="2"/>
  <c r="G207" i="2"/>
  <c r="L202" i="2"/>
  <c r="G189" i="2"/>
  <c r="L179" i="2"/>
  <c r="L174" i="2"/>
  <c r="L147" i="2"/>
  <c r="G145" i="2"/>
  <c r="L141" i="2"/>
  <c r="G139" i="2"/>
  <c r="G427" i="2"/>
  <c r="G417" i="2"/>
  <c r="G415" i="2"/>
  <c r="G414" i="2"/>
  <c r="G413" i="2"/>
  <c r="G404" i="2"/>
  <c r="G402" i="2"/>
  <c r="G398" i="2"/>
  <c r="L393" i="2"/>
  <c r="L392" i="2"/>
  <c r="G390" i="2"/>
  <c r="P388" i="2"/>
  <c r="L385" i="2"/>
  <c r="G381" i="2"/>
  <c r="L371" i="2"/>
  <c r="G366" i="2"/>
  <c r="L352" i="2"/>
  <c r="G343" i="2"/>
  <c r="G335" i="2"/>
  <c r="G332" i="2"/>
  <c r="O330" i="2"/>
  <c r="N330" i="2" s="1"/>
  <c r="L229" i="2"/>
  <c r="G284" i="2"/>
  <c r="L272" i="2"/>
  <c r="G269" i="2"/>
  <c r="G268" i="2"/>
  <c r="G258" i="2"/>
  <c r="L247" i="2"/>
  <c r="G224" i="2"/>
  <c r="L219" i="2"/>
  <c r="L212" i="2"/>
  <c r="L211" i="2"/>
  <c r="G306" i="2"/>
  <c r="G304" i="2"/>
  <c r="L291" i="2"/>
  <c r="G196" i="2"/>
  <c r="P187" i="2"/>
  <c r="P181" i="2"/>
  <c r="G178" i="2"/>
  <c r="G173" i="2"/>
  <c r="L167" i="2"/>
  <c r="G147" i="2"/>
  <c r="L105" i="2"/>
  <c r="I105" i="2"/>
  <c r="O111" i="2"/>
  <c r="N111" i="2" s="1"/>
  <c r="L91" i="2"/>
  <c r="I91" i="2"/>
  <c r="L37" i="2"/>
  <c r="I37" i="2"/>
  <c r="P42" i="2"/>
  <c r="I120" i="2"/>
  <c r="O227" i="2"/>
  <c r="N227" i="2" s="1"/>
  <c r="P226" i="2"/>
  <c r="O229" i="2"/>
  <c r="N229" i="2" s="1"/>
  <c r="G40" i="2"/>
  <c r="G61" i="2"/>
  <c r="O76" i="2"/>
  <c r="N76" i="2" s="1"/>
  <c r="P112" i="2"/>
  <c r="O106" i="2"/>
  <c r="N106" i="2" s="1"/>
  <c r="L114" i="2"/>
  <c r="I114" i="2"/>
  <c r="O126" i="2"/>
  <c r="N126" i="2" s="1"/>
  <c r="O121" i="2"/>
  <c r="N121" i="2" s="1"/>
  <c r="P96" i="2"/>
  <c r="G436" i="2"/>
  <c r="D436" i="2"/>
  <c r="I376" i="2"/>
  <c r="L376" i="2"/>
  <c r="G316" i="2"/>
  <c r="D316" i="2"/>
  <c r="I25" i="2"/>
  <c r="L25" i="2"/>
  <c r="I482" i="2"/>
  <c r="L482" i="2"/>
  <c r="P442" i="2"/>
  <c r="O443" i="2"/>
  <c r="N443" i="2" s="1"/>
  <c r="I43" i="2"/>
  <c r="L55" i="2"/>
  <c r="I55" i="2"/>
  <c r="O85" i="2"/>
  <c r="N85" i="2" s="1"/>
  <c r="P16" i="2"/>
  <c r="O107" i="2"/>
  <c r="N107" i="2" s="1"/>
  <c r="O102" i="2"/>
  <c r="N102" i="2" s="1"/>
  <c r="P104" i="2"/>
  <c r="P102" i="2"/>
  <c r="P101" i="2"/>
  <c r="P103" i="2"/>
  <c r="P105" i="2"/>
  <c r="Q105" i="2" s="1"/>
  <c r="O104" i="2"/>
  <c r="N104" i="2" s="1"/>
  <c r="G34" i="2"/>
  <c r="G84" i="2"/>
  <c r="G66" i="2"/>
  <c r="L79" i="2"/>
  <c r="L61" i="2"/>
  <c r="O112" i="2"/>
  <c r="N112" i="2" s="1"/>
  <c r="P125" i="2"/>
  <c r="Q125" i="2" s="1"/>
  <c r="D509" i="2"/>
  <c r="G509" i="2"/>
  <c r="P478" i="2"/>
  <c r="P480" i="2"/>
  <c r="D458" i="2"/>
  <c r="G458" i="2"/>
  <c r="D437" i="2"/>
  <c r="G437" i="2"/>
  <c r="P394" i="2"/>
  <c r="O391" i="2"/>
  <c r="N391" i="2" s="1"/>
  <c r="D60" i="2"/>
  <c r="G60" i="2"/>
  <c r="P128" i="2"/>
  <c r="Q128" i="2" s="1"/>
  <c r="O130" i="2"/>
  <c r="N130" i="2" s="1"/>
  <c r="P126" i="2"/>
  <c r="Q126" i="2" s="1"/>
  <c r="P130" i="2"/>
  <c r="P127" i="2"/>
  <c r="P129" i="2"/>
  <c r="P97" i="2"/>
  <c r="P98" i="2"/>
  <c r="O98" i="2"/>
  <c r="N98" i="2" s="1"/>
  <c r="O100" i="2"/>
  <c r="N100" i="2" s="1"/>
  <c r="O96" i="2"/>
  <c r="N96" i="2" s="1"/>
  <c r="P100" i="2"/>
  <c r="O127" i="2"/>
  <c r="N127" i="2" s="1"/>
  <c r="I428" i="2"/>
  <c r="L428" i="2"/>
  <c r="L421" i="2"/>
  <c r="I421" i="2"/>
  <c r="L73" i="2"/>
  <c r="I73" i="2"/>
  <c r="O113" i="2"/>
  <c r="N113" i="2" s="1"/>
  <c r="I102" i="2"/>
  <c r="O110" i="2"/>
  <c r="N110" i="2" s="1"/>
  <c r="G30" i="2"/>
  <c r="G54" i="2"/>
  <c r="L92" i="2"/>
  <c r="L82" i="2"/>
  <c r="I82" i="2"/>
  <c r="L74" i="2"/>
  <c r="L64" i="2"/>
  <c r="I64" i="2"/>
  <c r="L56" i="2"/>
  <c r="L46" i="2"/>
  <c r="I46" i="2"/>
  <c r="L38" i="2"/>
  <c r="L19" i="2"/>
  <c r="P13" i="2"/>
  <c r="O89" i="2"/>
  <c r="N89" i="2" s="1"/>
  <c r="P69" i="2"/>
  <c r="P64" i="2"/>
  <c r="O57" i="2"/>
  <c r="N57" i="2" s="1"/>
  <c r="P36" i="2"/>
  <c r="P26" i="2"/>
  <c r="O26" i="2"/>
  <c r="Q26" i="2" s="1"/>
  <c r="P116" i="2"/>
  <c r="O118" i="2"/>
  <c r="N118" i="2" s="1"/>
  <c r="O120" i="2"/>
  <c r="N120" i="2" s="1"/>
  <c r="P118" i="2"/>
  <c r="P120" i="2"/>
  <c r="O119" i="2"/>
  <c r="N119" i="2" s="1"/>
  <c r="P117" i="2"/>
  <c r="Q117" i="2" s="1"/>
  <c r="G126" i="2"/>
  <c r="G108" i="2"/>
  <c r="P119" i="2"/>
  <c r="P113" i="2"/>
  <c r="P107" i="2"/>
  <c r="O101" i="2"/>
  <c r="N101" i="2" s="1"/>
  <c r="D516" i="2"/>
  <c r="G516" i="2"/>
  <c r="D510" i="2"/>
  <c r="G510" i="2"/>
  <c r="O442" i="2"/>
  <c r="N442" i="2"/>
  <c r="P441" i="2"/>
  <c r="L279" i="2"/>
  <c r="I279" i="2"/>
  <c r="O274" i="2"/>
  <c r="N274" i="2" s="1"/>
  <c r="P273" i="2"/>
  <c r="P255" i="2"/>
  <c r="I464" i="2"/>
  <c r="L464" i="2"/>
  <c r="G446" i="2"/>
  <c r="D446" i="2"/>
  <c r="G395" i="2"/>
  <c r="D395" i="2"/>
  <c r="P376" i="2"/>
  <c r="O379" i="2"/>
  <c r="I373" i="2"/>
  <c r="L373" i="2"/>
  <c r="D344" i="2"/>
  <c r="G344" i="2"/>
  <c r="O325" i="2"/>
  <c r="N325" i="2" s="1"/>
  <c r="O324" i="2"/>
  <c r="N324" i="2" s="1"/>
  <c r="O321" i="2"/>
  <c r="O235" i="2"/>
  <c r="N235" i="2" s="1"/>
  <c r="O233" i="2"/>
  <c r="N233" i="2"/>
  <c r="P232" i="2"/>
  <c r="G18" i="2"/>
  <c r="G91" i="2"/>
  <c r="G82" i="2"/>
  <c r="G73" i="2"/>
  <c r="G64" i="2"/>
  <c r="L29" i="2"/>
  <c r="O94" i="2"/>
  <c r="N94" i="2" s="1"/>
  <c r="P78" i="2"/>
  <c r="Q78" i="2" s="1"/>
  <c r="O75" i="2"/>
  <c r="N75" i="2" s="1"/>
  <c r="P62" i="2"/>
  <c r="P46" i="2"/>
  <c r="P44" i="2"/>
  <c r="O32" i="2"/>
  <c r="N32" i="2" s="1"/>
  <c r="O17" i="2"/>
  <c r="N17" i="2" s="1"/>
  <c r="G124" i="2"/>
  <c r="G115" i="2"/>
  <c r="G106" i="2"/>
  <c r="G97" i="2"/>
  <c r="P123" i="2"/>
  <c r="Q123" i="2" s="1"/>
  <c r="P121" i="2"/>
  <c r="Q121" i="2" s="1"/>
  <c r="P115" i="2"/>
  <c r="P111" i="2"/>
  <c r="P109" i="2"/>
  <c r="Q109" i="2" s="1"/>
  <c r="G524" i="2"/>
  <c r="D504" i="2"/>
  <c r="G504" i="2"/>
  <c r="O505" i="2"/>
  <c r="N505" i="2" s="1"/>
  <c r="D500" i="2"/>
  <c r="L493" i="2"/>
  <c r="I493" i="2"/>
  <c r="G492" i="2"/>
  <c r="O487" i="2"/>
  <c r="N487" i="2" s="1"/>
  <c r="P489" i="2"/>
  <c r="P477" i="2"/>
  <c r="L469" i="2"/>
  <c r="G464" i="2"/>
  <c r="I463" i="2"/>
  <c r="O455" i="2"/>
  <c r="N455" i="2" s="1"/>
  <c r="P453" i="2"/>
  <c r="D440" i="2"/>
  <c r="G440" i="2"/>
  <c r="G433" i="2"/>
  <c r="O430" i="2"/>
  <c r="N430" i="2" s="1"/>
  <c r="L425" i="2"/>
  <c r="D416" i="2"/>
  <c r="G416" i="2"/>
  <c r="G407" i="2"/>
  <c r="D407" i="2"/>
  <c r="L397" i="2"/>
  <c r="G387" i="2"/>
  <c r="G371" i="2"/>
  <c r="D371" i="2"/>
  <c r="D338" i="2"/>
  <c r="G338" i="2"/>
  <c r="G337" i="2"/>
  <c r="G334" i="2"/>
  <c r="D334" i="2"/>
  <c r="O331" i="2"/>
  <c r="N331" i="2" s="1"/>
  <c r="O176" i="2"/>
  <c r="N176" i="2" s="1"/>
  <c r="O179" i="2"/>
  <c r="N179" i="2" s="1"/>
  <c r="D468" i="2"/>
  <c r="G468" i="2"/>
  <c r="G461" i="2"/>
  <c r="D461" i="2"/>
  <c r="O433" i="2"/>
  <c r="N433" i="2" s="1"/>
  <c r="G355" i="2"/>
  <c r="D355" i="2"/>
  <c r="L342" i="2"/>
  <c r="I342" i="2"/>
  <c r="O282" i="2"/>
  <c r="N282" i="2" s="1"/>
  <c r="G16" i="2"/>
  <c r="G58" i="2"/>
  <c r="L23" i="2"/>
  <c r="P124" i="2"/>
  <c r="P114" i="2"/>
  <c r="P108" i="2"/>
  <c r="O108" i="2"/>
  <c r="P106" i="2"/>
  <c r="O509" i="2"/>
  <c r="N509" i="2" s="1"/>
  <c r="P504" i="2"/>
  <c r="G486" i="2"/>
  <c r="G474" i="2"/>
  <c r="O463" i="2"/>
  <c r="N463" i="2" s="1"/>
  <c r="I394" i="2"/>
  <c r="L394" i="2"/>
  <c r="D380" i="2"/>
  <c r="G380" i="2"/>
  <c r="D356" i="2"/>
  <c r="G356" i="2"/>
  <c r="P354" i="2"/>
  <c r="G319" i="2"/>
  <c r="D319" i="2"/>
  <c r="O279" i="2"/>
  <c r="N279" i="2" s="1"/>
  <c r="O276" i="2"/>
  <c r="N276" i="2" s="1"/>
  <c r="O280" i="2"/>
  <c r="N280" i="2" s="1"/>
  <c r="P278" i="2"/>
  <c r="O268" i="2"/>
  <c r="N268" i="2" s="1"/>
  <c r="P267" i="2"/>
  <c r="O270" i="2"/>
  <c r="I218" i="2"/>
  <c r="L218" i="2"/>
  <c r="G455" i="2"/>
  <c r="D455" i="2"/>
  <c r="O439" i="2"/>
  <c r="O409" i="2"/>
  <c r="L391" i="2"/>
  <c r="I391" i="2"/>
  <c r="I382" i="2"/>
  <c r="L382" i="2"/>
  <c r="G230" i="2"/>
  <c r="D230" i="2"/>
  <c r="G21" i="2"/>
  <c r="G12" i="2"/>
  <c r="G37" i="2"/>
  <c r="G25" i="2"/>
  <c r="G94" i="2"/>
  <c r="G85" i="2"/>
  <c r="G76" i="2"/>
  <c r="G67" i="2"/>
  <c r="G55" i="2"/>
  <c r="L11" i="2"/>
  <c r="L15" i="2"/>
  <c r="L20" i="2"/>
  <c r="O86" i="2"/>
  <c r="N86" i="2" s="1"/>
  <c r="P82" i="2"/>
  <c r="O67" i="2"/>
  <c r="N67" i="2" s="1"/>
  <c r="P61" i="2"/>
  <c r="P52" i="2"/>
  <c r="P37" i="2"/>
  <c r="P35" i="2"/>
  <c r="O24" i="2"/>
  <c r="N24" i="2" s="1"/>
  <c r="G127" i="2"/>
  <c r="G118" i="2"/>
  <c r="G109" i="2"/>
  <c r="G100" i="2"/>
  <c r="O124" i="2"/>
  <c r="N124" i="2" s="1"/>
  <c r="O114" i="2"/>
  <c r="N114" i="2" s="1"/>
  <c r="P110" i="2"/>
  <c r="I512" i="2"/>
  <c r="L512" i="2"/>
  <c r="L505" i="2"/>
  <c r="L495" i="2"/>
  <c r="G488" i="2"/>
  <c r="D488" i="2"/>
  <c r="G485" i="2"/>
  <c r="G480" i="2"/>
  <c r="G476" i="2"/>
  <c r="D476" i="2"/>
  <c r="G473" i="2"/>
  <c r="L467" i="2"/>
  <c r="L432" i="2"/>
  <c r="I432" i="2"/>
  <c r="G431" i="2"/>
  <c r="L418" i="2"/>
  <c r="G410" i="2"/>
  <c r="D377" i="2"/>
  <c r="G377" i="2"/>
  <c r="P372" i="2"/>
  <c r="P364" i="2"/>
  <c r="O357" i="2"/>
  <c r="N357" i="2" s="1"/>
  <c r="L333" i="2"/>
  <c r="I333" i="2"/>
  <c r="P323" i="2"/>
  <c r="P279" i="2"/>
  <c r="G134" i="2"/>
  <c r="G525" i="2"/>
  <c r="G521" i="2"/>
  <c r="L518" i="2"/>
  <c r="P517" i="2"/>
  <c r="G507" i="2"/>
  <c r="L489" i="2"/>
  <c r="L477" i="2"/>
  <c r="G471" i="2"/>
  <c r="O469" i="2"/>
  <c r="L461" i="2"/>
  <c r="L455" i="2"/>
  <c r="L450" i="2"/>
  <c r="G445" i="2"/>
  <c r="G439" i="2"/>
  <c r="L430" i="2"/>
  <c r="P426" i="2"/>
  <c r="P418" i="2"/>
  <c r="G411" i="2"/>
  <c r="L407" i="2"/>
  <c r="G403" i="2"/>
  <c r="G399" i="2"/>
  <c r="L395" i="2"/>
  <c r="P382" i="2"/>
  <c r="L351" i="2"/>
  <c r="L348" i="2"/>
  <c r="D345" i="2"/>
  <c r="G345" i="2"/>
  <c r="G333" i="2"/>
  <c r="G331" i="2"/>
  <c r="D331" i="2"/>
  <c r="G329" i="2"/>
  <c r="G328" i="2"/>
  <c r="D328" i="2"/>
  <c r="O327" i="2"/>
  <c r="N327" i="2" s="1"/>
  <c r="L318" i="2"/>
  <c r="I318" i="2"/>
  <c r="G227" i="2"/>
  <c r="D227" i="2"/>
  <c r="G243" i="2"/>
  <c r="O314" i="2"/>
  <c r="N314" i="2" s="1"/>
  <c r="P315" i="2"/>
  <c r="O311" i="2"/>
  <c r="L302" i="2"/>
  <c r="I302" i="2"/>
  <c r="G301" i="2"/>
  <c r="P516" i="2"/>
  <c r="O497" i="2"/>
  <c r="N497" i="2" s="1"/>
  <c r="O493" i="2"/>
  <c r="N493" i="2" s="1"/>
  <c r="P472" i="2"/>
  <c r="P460" i="2"/>
  <c r="L453" i="2"/>
  <c r="G430" i="2"/>
  <c r="P412" i="2"/>
  <c r="G364" i="2"/>
  <c r="D364" i="2"/>
  <c r="G340" i="2"/>
  <c r="D340" i="2"/>
  <c r="P336" i="2"/>
  <c r="O339" i="2"/>
  <c r="O337" i="2"/>
  <c r="N337" i="2" s="1"/>
  <c r="P324" i="2"/>
  <c r="O319" i="2"/>
  <c r="N319" i="2" s="1"/>
  <c r="O262" i="2"/>
  <c r="N262" i="2" s="1"/>
  <c r="P261" i="2"/>
  <c r="O264" i="2"/>
  <c r="N264" i="2" s="1"/>
  <c r="O182" i="2"/>
  <c r="N182" i="2" s="1"/>
  <c r="L524" i="2"/>
  <c r="L521" i="2"/>
  <c r="O516" i="2"/>
  <c r="N516" i="2" s="1"/>
  <c r="P519" i="2"/>
  <c r="G515" i="2"/>
  <c r="O511" i="2"/>
  <c r="N511" i="2" s="1"/>
  <c r="L507" i="2"/>
  <c r="G501" i="2"/>
  <c r="O499" i="2"/>
  <c r="L491" i="2"/>
  <c r="L479" i="2"/>
  <c r="L471" i="2"/>
  <c r="P462" i="2"/>
  <c r="G459" i="2"/>
  <c r="O457" i="2"/>
  <c r="N457" i="2" s="1"/>
  <c r="G453" i="2"/>
  <c r="O449" i="2"/>
  <c r="N449" i="2" s="1"/>
  <c r="G448" i="2"/>
  <c r="L444" i="2"/>
  <c r="L431" i="2"/>
  <c r="D430" i="2"/>
  <c r="G426" i="2"/>
  <c r="L419" i="2"/>
  <c r="L411" i="2"/>
  <c r="L410" i="2"/>
  <c r="G405" i="2"/>
  <c r="L399" i="2"/>
  <c r="L398" i="2"/>
  <c r="L386" i="2"/>
  <c r="P384" i="2"/>
  <c r="G373" i="2"/>
  <c r="P348" i="2"/>
  <c r="P350" i="2"/>
  <c r="L336" i="2"/>
  <c r="D326" i="2"/>
  <c r="G326" i="2"/>
  <c r="G325" i="2"/>
  <c r="O285" i="2"/>
  <c r="N285" i="2" s="1"/>
  <c r="G257" i="2"/>
  <c r="O218" i="2"/>
  <c r="N218" i="2" s="1"/>
  <c r="P212" i="2"/>
  <c r="O313" i="2"/>
  <c r="N313" i="2" s="1"/>
  <c r="G291" i="2"/>
  <c r="G363" i="2"/>
  <c r="G341" i="2"/>
  <c r="L331" i="2"/>
  <c r="G322" i="2"/>
  <c r="L319" i="2"/>
  <c r="G317" i="2"/>
  <c r="L233" i="2"/>
  <c r="L276" i="2"/>
  <c r="L273" i="2"/>
  <c r="L270" i="2"/>
  <c r="L267" i="2"/>
  <c r="L264" i="2"/>
  <c r="L261" i="2"/>
  <c r="L258" i="2"/>
  <c r="L253" i="2"/>
  <c r="P254" i="2"/>
  <c r="O252" i="2"/>
  <c r="N252" i="2" s="1"/>
  <c r="G242" i="2"/>
  <c r="G225" i="2"/>
  <c r="L207" i="2"/>
  <c r="L206" i="2"/>
  <c r="L308" i="2"/>
  <c r="G303" i="2"/>
  <c r="L199" i="2"/>
  <c r="L197" i="2"/>
  <c r="G195" i="2"/>
  <c r="P194" i="2"/>
  <c r="O191" i="2"/>
  <c r="N191" i="2" s="1"/>
  <c r="G187" i="2"/>
  <c r="G183" i="2"/>
  <c r="G354" i="2"/>
  <c r="L350" i="2"/>
  <c r="G277" i="2"/>
  <c r="D277" i="2"/>
  <c r="G271" i="2"/>
  <c r="D271" i="2"/>
  <c r="G265" i="2"/>
  <c r="D265" i="2"/>
  <c r="G259" i="2"/>
  <c r="D259" i="2"/>
  <c r="O256" i="2"/>
  <c r="N256" i="2" s="1"/>
  <c r="O300" i="2"/>
  <c r="N300" i="2" s="1"/>
  <c r="O185" i="2"/>
  <c r="N185" i="2" s="1"/>
  <c r="G393" i="2"/>
  <c r="L389" i="2"/>
  <c r="G385" i="2"/>
  <c r="G384" i="2"/>
  <c r="L381" i="2"/>
  <c r="L380" i="2"/>
  <c r="L369" i="2"/>
  <c r="L368" i="2"/>
  <c r="L365" i="2"/>
  <c r="L362" i="2"/>
  <c r="L360" i="2"/>
  <c r="L359" i="2"/>
  <c r="D354" i="2"/>
  <c r="I350" i="2"/>
  <c r="G347" i="2"/>
  <c r="O345" i="2"/>
  <c r="N345" i="2" s="1"/>
  <c r="L341" i="2"/>
  <c r="G339" i="2"/>
  <c r="G327" i="2"/>
  <c r="P320" i="2"/>
  <c r="L317" i="2"/>
  <c r="L316" i="2"/>
  <c r="P234" i="2"/>
  <c r="G229" i="2"/>
  <c r="O258" i="2"/>
  <c r="N258" i="2" s="1"/>
  <c r="O255" i="2"/>
  <c r="N255" i="2" s="1"/>
  <c r="L240" i="2"/>
  <c r="O215" i="2"/>
  <c r="N215" i="2" s="1"/>
  <c r="G313" i="2"/>
  <c r="O312" i="2"/>
  <c r="N312" i="2" s="1"/>
  <c r="P313" i="2"/>
  <c r="P312" i="2"/>
  <c r="P311" i="2"/>
  <c r="L306" i="2"/>
  <c r="L303" i="2"/>
  <c r="O288" i="2"/>
  <c r="N288" i="2" s="1"/>
  <c r="P286" i="2"/>
  <c r="O202" i="2"/>
  <c r="N202" i="2"/>
  <c r="L189" i="2"/>
  <c r="L182" i="2"/>
  <c r="G165" i="2"/>
  <c r="G235" i="2"/>
  <c r="G278" i="2"/>
  <c r="P275" i="2"/>
  <c r="L268" i="2"/>
  <c r="G266" i="2"/>
  <c r="L256" i="2"/>
  <c r="L254" i="2"/>
  <c r="G245" i="2"/>
  <c r="L238" i="2"/>
  <c r="L225" i="2"/>
  <c r="L214" i="2"/>
  <c r="O213" i="2"/>
  <c r="N213" i="2" s="1"/>
  <c r="G310" i="2"/>
  <c r="L292" i="2"/>
  <c r="L286" i="2"/>
  <c r="L200" i="2"/>
  <c r="G198" i="2"/>
  <c r="G191" i="2"/>
  <c r="L183" i="2"/>
  <c r="G181" i="2"/>
  <c r="G283" i="2"/>
  <c r="L274" i="2"/>
  <c r="G272" i="2"/>
  <c r="P269" i="2"/>
  <c r="L262" i="2"/>
  <c r="G260" i="2"/>
  <c r="L251" i="2"/>
  <c r="G240" i="2"/>
  <c r="G237" i="2"/>
  <c r="G215" i="2"/>
  <c r="G209" i="2"/>
  <c r="G208" i="2"/>
  <c r="L314" i="2"/>
  <c r="L313" i="2"/>
  <c r="L311" i="2"/>
  <c r="L304" i="2"/>
  <c r="L298" i="2"/>
  <c r="O193" i="2"/>
  <c r="P190" i="2"/>
  <c r="G185" i="2"/>
  <c r="G143" i="2"/>
  <c r="G137" i="2"/>
  <c r="G250" i="2"/>
  <c r="L244" i="2"/>
  <c r="L241" i="2"/>
  <c r="G223" i="2"/>
  <c r="L310" i="2"/>
  <c r="L288" i="2"/>
  <c r="P204" i="2"/>
  <c r="L195" i="2"/>
  <c r="G193" i="2"/>
  <c r="O186" i="2"/>
  <c r="N186" i="2" s="1"/>
  <c r="L180" i="2"/>
  <c r="P179" i="2"/>
  <c r="G175" i="2"/>
  <c r="O8" i="3"/>
  <c r="I351" i="3"/>
  <c r="I342" i="3"/>
  <c r="I335" i="3"/>
  <c r="F54" i="3"/>
  <c r="F21" i="3"/>
  <c r="I21" i="3"/>
  <c r="F27" i="3"/>
  <c r="I27" i="3"/>
  <c r="I525" i="3"/>
  <c r="I513" i="3"/>
  <c r="I507" i="3"/>
  <c r="I501" i="3"/>
  <c r="I495" i="3"/>
  <c r="I489" i="3"/>
  <c r="I483" i="3"/>
  <c r="I477" i="3"/>
  <c r="I471" i="3"/>
  <c r="I465" i="3"/>
  <c r="I453" i="3"/>
  <c r="I447" i="3"/>
  <c r="I441" i="3"/>
  <c r="I435" i="3"/>
  <c r="I429" i="3"/>
  <c r="I417" i="3"/>
  <c r="I393" i="3"/>
  <c r="I369" i="3"/>
  <c r="F186" i="3"/>
  <c r="F168" i="3"/>
  <c r="F150" i="3"/>
  <c r="I150" i="3"/>
  <c r="F132" i="3"/>
  <c r="I315" i="3"/>
  <c r="F195" i="3"/>
  <c r="F105" i="3"/>
  <c r="I105" i="3"/>
  <c r="F87" i="3"/>
  <c r="I87" i="3"/>
  <c r="I45" i="3"/>
  <c r="F311" i="3"/>
  <c r="F159" i="3"/>
  <c r="I180" i="3"/>
  <c r="I108" i="3"/>
  <c r="I176" i="3"/>
  <c r="I113" i="3"/>
  <c r="I95" i="3"/>
  <c r="I77" i="3"/>
  <c r="I68" i="3"/>
  <c r="I59" i="3"/>
  <c r="I41" i="3"/>
  <c r="I164" i="3"/>
  <c r="I119" i="3"/>
  <c r="I101" i="3"/>
  <c r="I83" i="3"/>
  <c r="I65" i="3"/>
  <c r="I47" i="3"/>
  <c r="I29" i="3"/>
  <c r="I8" i="3"/>
  <c r="L170" i="2"/>
  <c r="L164" i="2"/>
  <c r="L165" i="2"/>
  <c r="L161" i="2"/>
  <c r="L162" i="2"/>
  <c r="G166" i="2"/>
  <c r="G169" i="2"/>
  <c r="G167" i="2"/>
  <c r="G163" i="2"/>
  <c r="O161" i="2"/>
  <c r="G159" i="2"/>
  <c r="L159" i="2"/>
  <c r="L158" i="2"/>
  <c r="L155" i="2"/>
  <c r="L153" i="2"/>
  <c r="I155" i="2"/>
  <c r="L152" i="2"/>
  <c r="L149" i="2"/>
  <c r="L150" i="2"/>
  <c r="L146" i="2"/>
  <c r="D165" i="2"/>
  <c r="P163" i="2"/>
  <c r="G161" i="2"/>
  <c r="O158" i="2"/>
  <c r="N158" i="2" s="1"/>
  <c r="G157" i="2"/>
  <c r="G151" i="2"/>
  <c r="G154" i="2"/>
  <c r="G153" i="2"/>
  <c r="G155" i="2"/>
  <c r="G149" i="2"/>
  <c r="L143" i="2"/>
  <c r="L144" i="2"/>
  <c r="P143" i="2"/>
  <c r="P145" i="2"/>
  <c r="O143" i="2"/>
  <c r="G141" i="2"/>
  <c r="L140" i="2"/>
  <c r="L137" i="2"/>
  <c r="L138" i="2"/>
  <c r="L135" i="2"/>
  <c r="L134" i="2"/>
  <c r="G131" i="2"/>
  <c r="O134" i="2"/>
  <c r="N134" i="2" s="1"/>
  <c r="G132" i="2"/>
  <c r="P133" i="2"/>
  <c r="O135" i="2"/>
  <c r="N135" i="2" s="1"/>
  <c r="P132" i="2"/>
  <c r="P131" i="2"/>
  <c r="O131" i="2"/>
  <c r="N131" i="2" s="1"/>
  <c r="O133" i="2"/>
  <c r="N133" i="2" s="1"/>
  <c r="P134" i="2"/>
  <c r="O132" i="2"/>
  <c r="N132" i="2" s="1"/>
  <c r="P135" i="2"/>
  <c r="O462" i="2"/>
  <c r="Q462" i="2" s="1"/>
  <c r="P481" i="2"/>
  <c r="O482" i="2"/>
  <c r="N482" i="2" s="1"/>
  <c r="P482" i="2"/>
  <c r="O483" i="2"/>
  <c r="P485" i="2"/>
  <c r="P471" i="2"/>
  <c r="N469" i="2"/>
  <c r="P463" i="2"/>
  <c r="P433" i="2"/>
  <c r="L426" i="2"/>
  <c r="I426" i="2"/>
  <c r="O370" i="2"/>
  <c r="N370" i="2" s="1"/>
  <c r="P369" i="2"/>
  <c r="L269" i="2"/>
  <c r="I269" i="2"/>
  <c r="O525" i="2"/>
  <c r="N525" i="2" s="1"/>
  <c r="P524" i="2"/>
  <c r="L522" i="2"/>
  <c r="G520" i="2"/>
  <c r="O519" i="2"/>
  <c r="N519" i="2" s="1"/>
  <c r="P518" i="2"/>
  <c r="L516" i="2"/>
  <c r="O514" i="2"/>
  <c r="N514" i="2" s="1"/>
  <c r="O513" i="2"/>
  <c r="N513" i="2" s="1"/>
  <c r="G508" i="2"/>
  <c r="D508" i="2"/>
  <c r="O503" i="2"/>
  <c r="N503" i="2" s="1"/>
  <c r="G502" i="2"/>
  <c r="D502" i="2"/>
  <c r="G496" i="2"/>
  <c r="D496" i="2"/>
  <c r="O491" i="2"/>
  <c r="N491" i="2" s="1"/>
  <c r="G490" i="2"/>
  <c r="D490" i="2"/>
  <c r="O485" i="2"/>
  <c r="N485" i="2" s="1"/>
  <c r="G484" i="2"/>
  <c r="D484" i="2"/>
  <c r="G478" i="2"/>
  <c r="D478" i="2"/>
  <c r="O473" i="2"/>
  <c r="N473" i="2" s="1"/>
  <c r="G472" i="2"/>
  <c r="D472" i="2"/>
  <c r="O467" i="2"/>
  <c r="N467" i="2" s="1"/>
  <c r="G466" i="2"/>
  <c r="D466" i="2"/>
  <c r="O461" i="2"/>
  <c r="N461" i="2" s="1"/>
  <c r="G460" i="2"/>
  <c r="D460" i="2"/>
  <c r="G454" i="2"/>
  <c r="D454" i="2"/>
  <c r="L436" i="2"/>
  <c r="G434" i="2"/>
  <c r="D434" i="2"/>
  <c r="O415" i="2"/>
  <c r="N415" i="2" s="1"/>
  <c r="L414" i="2"/>
  <c r="I414" i="2"/>
  <c r="L400" i="2"/>
  <c r="O395" i="2"/>
  <c r="N395" i="2" s="1"/>
  <c r="O394" i="2"/>
  <c r="N394" i="2" s="1"/>
  <c r="P393" i="2"/>
  <c r="L378" i="2"/>
  <c r="I378" i="2"/>
  <c r="P366" i="2"/>
  <c r="L364" i="2"/>
  <c r="G273" i="2"/>
  <c r="D273" i="2"/>
  <c r="L257" i="2"/>
  <c r="I257" i="2"/>
  <c r="G216" i="2"/>
  <c r="D216" i="2"/>
  <c r="I209" i="2"/>
  <c r="L209" i="2"/>
  <c r="O306" i="2"/>
  <c r="N306" i="2" s="1"/>
  <c r="O310" i="2"/>
  <c r="N310" i="2" s="1"/>
  <c r="P307" i="2"/>
  <c r="I287" i="2"/>
  <c r="L287" i="2"/>
  <c r="P137" i="2"/>
  <c r="O138" i="2"/>
  <c r="N138" i="2" s="1"/>
  <c r="P138" i="2"/>
  <c r="O139" i="2"/>
  <c r="N139" i="2"/>
  <c r="O136" i="2"/>
  <c r="N136" i="2" s="1"/>
  <c r="P140" i="2"/>
  <c r="P136" i="2"/>
  <c r="O137" i="2"/>
  <c r="N137" i="2" s="1"/>
  <c r="P139" i="2"/>
  <c r="O140" i="2"/>
  <c r="N140" i="2" s="1"/>
  <c r="O524" i="2"/>
  <c r="N524" i="2" s="1"/>
  <c r="I524" i="2"/>
  <c r="P523" i="2"/>
  <c r="Q523" i="2" s="1"/>
  <c r="D522" i="2"/>
  <c r="O518" i="2"/>
  <c r="N518" i="2" s="1"/>
  <c r="I518" i="2"/>
  <c r="O515" i="2"/>
  <c r="N515" i="2" s="1"/>
  <c r="G514" i="2"/>
  <c r="G511" i="2"/>
  <c r="L510" i="2"/>
  <c r="I510" i="2"/>
  <c r="L508" i="2"/>
  <c r="G505" i="2"/>
  <c r="L504" i="2"/>
  <c r="I504" i="2"/>
  <c r="L502" i="2"/>
  <c r="G499" i="2"/>
  <c r="L498" i="2"/>
  <c r="I498" i="2"/>
  <c r="L496" i="2"/>
  <c r="G493" i="2"/>
  <c r="L492" i="2"/>
  <c r="I492" i="2"/>
  <c r="L490" i="2"/>
  <c r="G487" i="2"/>
  <c r="L486" i="2"/>
  <c r="I486" i="2"/>
  <c r="L484" i="2"/>
  <c r="O481" i="2"/>
  <c r="N481" i="2" s="1"/>
  <c r="G481" i="2"/>
  <c r="L480" i="2"/>
  <c r="I480" i="2"/>
  <c r="L478" i="2"/>
  <c r="O475" i="2"/>
  <c r="N475" i="2" s="1"/>
  <c r="G475" i="2"/>
  <c r="L474" i="2"/>
  <c r="I474" i="2"/>
  <c r="L472" i="2"/>
  <c r="G469" i="2"/>
  <c r="L468" i="2"/>
  <c r="I468" i="2"/>
  <c r="L466" i="2"/>
  <c r="G463" i="2"/>
  <c r="L462" i="2"/>
  <c r="I462" i="2"/>
  <c r="L460" i="2"/>
  <c r="G457" i="2"/>
  <c r="L456" i="2"/>
  <c r="I456" i="2"/>
  <c r="L454" i="2"/>
  <c r="I453" i="2"/>
  <c r="L447" i="2"/>
  <c r="O446" i="2"/>
  <c r="N446" i="2" s="1"/>
  <c r="P446" i="2"/>
  <c r="O447" i="2"/>
  <c r="N447" i="2" s="1"/>
  <c r="P448" i="2"/>
  <c r="Q448" i="2" s="1"/>
  <c r="P449" i="2"/>
  <c r="P447" i="2"/>
  <c r="O450" i="2"/>
  <c r="N450" i="2" s="1"/>
  <c r="P439" i="2"/>
  <c r="Q439" i="2" s="1"/>
  <c r="P435" i="2"/>
  <c r="P434" i="2"/>
  <c r="O435" i="2"/>
  <c r="N435" i="2" s="1"/>
  <c r="P431" i="2"/>
  <c r="O432" i="2"/>
  <c r="N432" i="2" s="1"/>
  <c r="O431" i="2"/>
  <c r="N431" i="2" s="1"/>
  <c r="L429" i="2"/>
  <c r="I424" i="2"/>
  <c r="L420" i="2"/>
  <c r="I420" i="2"/>
  <c r="L406" i="2"/>
  <c r="O400" i="2"/>
  <c r="P399" i="2"/>
  <c r="I388" i="2"/>
  <c r="O385" i="2"/>
  <c r="N385" i="2" s="1"/>
  <c r="L384" i="2"/>
  <c r="I384" i="2"/>
  <c r="L370" i="2"/>
  <c r="O365" i="2"/>
  <c r="N365" i="2" s="1"/>
  <c r="O362" i="2"/>
  <c r="N362" i="2" s="1"/>
  <c r="O364" i="2"/>
  <c r="N364" i="2" s="1"/>
  <c r="D357" i="2"/>
  <c r="G357" i="2"/>
  <c r="G324" i="2"/>
  <c r="D324" i="2"/>
  <c r="G232" i="2"/>
  <c r="D232" i="2"/>
  <c r="L228" i="2"/>
  <c r="I228" i="2"/>
  <c r="L263" i="2"/>
  <c r="I263" i="2"/>
  <c r="P522" i="2"/>
  <c r="N499" i="2"/>
  <c r="P499" i="2"/>
  <c r="P469" i="2"/>
  <c r="G336" i="2"/>
  <c r="D336" i="2"/>
  <c r="O246" i="2"/>
  <c r="N246" i="2"/>
  <c r="O249" i="2"/>
  <c r="N249" i="2" s="1"/>
  <c r="L136" i="2"/>
  <c r="I136" i="2"/>
  <c r="O506" i="2"/>
  <c r="N506" i="2" s="1"/>
  <c r="P506" i="2"/>
  <c r="O507" i="2"/>
  <c r="P509" i="2"/>
  <c r="O510" i="2"/>
  <c r="N510" i="2" s="1"/>
  <c r="P505" i="2"/>
  <c r="O501" i="2"/>
  <c r="N501" i="2" s="1"/>
  <c r="P503" i="2"/>
  <c r="O504" i="2"/>
  <c r="P498" i="2"/>
  <c r="P486" i="2"/>
  <c r="P474" i="2"/>
  <c r="P468" i="2"/>
  <c r="P451" i="2"/>
  <c r="O452" i="2"/>
  <c r="N452" i="2" s="1"/>
  <c r="O453" i="2"/>
  <c r="O451" i="2"/>
  <c r="N451" i="2" s="1"/>
  <c r="P455" i="2"/>
  <c r="O445" i="2"/>
  <c r="N445" i="2" s="1"/>
  <c r="L396" i="2"/>
  <c r="I396" i="2"/>
  <c r="G342" i="2"/>
  <c r="D342" i="2"/>
  <c r="L320" i="2"/>
  <c r="I320" i="2"/>
  <c r="P291" i="2"/>
  <c r="O292" i="2"/>
  <c r="N292" i="2" s="1"/>
  <c r="P294" i="2"/>
  <c r="O295" i="2"/>
  <c r="N295" i="2" s="1"/>
  <c r="O293" i="2"/>
  <c r="N293" i="2" s="1"/>
  <c r="P293" i="2"/>
  <c r="O294" i="2"/>
  <c r="N294" i="2"/>
  <c r="P295" i="2"/>
  <c r="P292" i="2"/>
  <c r="O521" i="2"/>
  <c r="N521" i="2" s="1"/>
  <c r="P520" i="2"/>
  <c r="P508" i="2"/>
  <c r="P502" i="2"/>
  <c r="P496" i="2"/>
  <c r="O496" i="2"/>
  <c r="N496" i="2" s="1"/>
  <c r="P490" i="2"/>
  <c r="P484" i="2"/>
  <c r="P466" i="2"/>
  <c r="P454" i="2"/>
  <c r="P444" i="2"/>
  <c r="O438" i="2"/>
  <c r="N438" i="2" s="1"/>
  <c r="O436" i="2"/>
  <c r="N436" i="2" s="1"/>
  <c r="O437" i="2"/>
  <c r="N437" i="2" s="1"/>
  <c r="P438" i="2"/>
  <c r="N439" i="2"/>
  <c r="P436" i="2"/>
  <c r="I435" i="2"/>
  <c r="L435" i="2"/>
  <c r="P419" i="2"/>
  <c r="O420" i="2"/>
  <c r="N420" i="2" s="1"/>
  <c r="O419" i="2"/>
  <c r="N419" i="2" s="1"/>
  <c r="O418" i="2"/>
  <c r="N418" i="2" s="1"/>
  <c r="P417" i="2"/>
  <c r="O403" i="2"/>
  <c r="L402" i="2"/>
  <c r="I402" i="2"/>
  <c r="P385" i="2"/>
  <c r="O381" i="2"/>
  <c r="N381" i="2"/>
  <c r="P383" i="2"/>
  <c r="O384" i="2"/>
  <c r="N384" i="2" s="1"/>
  <c r="O383" i="2"/>
  <c r="N383" i="2" s="1"/>
  <c r="O382" i="2"/>
  <c r="N382" i="2" s="1"/>
  <c r="P381" i="2"/>
  <c r="O367" i="2"/>
  <c r="N367" i="2"/>
  <c r="L366" i="2"/>
  <c r="I366" i="2"/>
  <c r="L332" i="2"/>
  <c r="I332" i="2"/>
  <c r="G261" i="2"/>
  <c r="D261" i="2"/>
  <c r="P221" i="2"/>
  <c r="O222" i="2"/>
  <c r="N222" i="2" s="1"/>
  <c r="P222" i="2"/>
  <c r="O223" i="2"/>
  <c r="N223" i="2" s="1"/>
  <c r="P225" i="2"/>
  <c r="P224" i="2"/>
  <c r="O225" i="2"/>
  <c r="N225" i="2" s="1"/>
  <c r="O221" i="2"/>
  <c r="N221" i="2" s="1"/>
  <c r="P223" i="2"/>
  <c r="O224" i="2"/>
  <c r="N224" i="2" s="1"/>
  <c r="G174" i="2"/>
  <c r="D174" i="2"/>
  <c r="O517" i="2"/>
  <c r="N517" i="2" s="1"/>
  <c r="P511" i="2"/>
  <c r="O512" i="2"/>
  <c r="N512" i="2" s="1"/>
  <c r="P515" i="2"/>
  <c r="P501" i="2"/>
  <c r="P493" i="2"/>
  <c r="L438" i="2"/>
  <c r="I438" i="2"/>
  <c r="P405" i="2"/>
  <c r="L390" i="2"/>
  <c r="I390" i="2"/>
  <c r="L344" i="2"/>
  <c r="I344" i="2"/>
  <c r="P237" i="2"/>
  <c r="O238" i="2"/>
  <c r="N238" i="2" s="1"/>
  <c r="P238" i="2"/>
  <c r="O239" i="2"/>
  <c r="N239" i="2" s="1"/>
  <c r="O236" i="2"/>
  <c r="N236" i="2" s="1"/>
  <c r="P240" i="2"/>
  <c r="P236" i="2"/>
  <c r="O240" i="2"/>
  <c r="N240" i="2" s="1"/>
  <c r="O237" i="2"/>
  <c r="N237" i="2" s="1"/>
  <c r="P239" i="2"/>
  <c r="O522" i="2"/>
  <c r="N522" i="2" s="1"/>
  <c r="P521" i="2"/>
  <c r="P512" i="2"/>
  <c r="P476" i="2"/>
  <c r="O477" i="2"/>
  <c r="N477" i="2" s="1"/>
  <c r="P479" i="2"/>
  <c r="Q479" i="2" s="1"/>
  <c r="O480" i="2"/>
  <c r="N480" i="2" s="1"/>
  <c r="P475" i="2"/>
  <c r="O471" i="2"/>
  <c r="N471" i="2" s="1"/>
  <c r="P473" i="2"/>
  <c r="O474" i="2"/>
  <c r="N474" i="2" s="1"/>
  <c r="P456" i="2"/>
  <c r="L442" i="2"/>
  <c r="I442" i="2"/>
  <c r="O427" i="2"/>
  <c r="N427" i="2" s="1"/>
  <c r="P429" i="2"/>
  <c r="P415" i="2"/>
  <c r="O411" i="2"/>
  <c r="N411" i="2" s="1"/>
  <c r="P413" i="2"/>
  <c r="O414" i="2"/>
  <c r="N414" i="2" s="1"/>
  <c r="O413" i="2"/>
  <c r="N413" i="2" s="1"/>
  <c r="O412" i="2"/>
  <c r="N412" i="2" s="1"/>
  <c r="P411" i="2"/>
  <c r="P375" i="2"/>
  <c r="G226" i="2"/>
  <c r="D226" i="2"/>
  <c r="L275" i="2"/>
  <c r="I275" i="2"/>
  <c r="N311" i="2"/>
  <c r="P154" i="2"/>
  <c r="O153" i="2"/>
  <c r="N153" i="2" s="1"/>
  <c r="O152" i="2"/>
  <c r="N152" i="2" s="1"/>
  <c r="O155" i="2"/>
  <c r="N155" i="2" s="1"/>
  <c r="P151" i="2"/>
  <c r="P525" i="2"/>
  <c r="O520" i="2"/>
  <c r="N520" i="2" s="1"/>
  <c r="P514" i="2"/>
  <c r="P513" i="2"/>
  <c r="O508" i="2"/>
  <c r="N508" i="2" s="1"/>
  <c r="O502" i="2"/>
  <c r="N502" i="2" s="1"/>
  <c r="P500" i="2"/>
  <c r="P494" i="2"/>
  <c r="O495" i="2"/>
  <c r="N495" i="2" s="1"/>
  <c r="O490" i="2"/>
  <c r="N490" i="2" s="1"/>
  <c r="P487" i="2"/>
  <c r="O488" i="2"/>
  <c r="N488" i="2" s="1"/>
  <c r="P488" i="2"/>
  <c r="O489" i="2"/>
  <c r="Q489" i="2" s="1"/>
  <c r="O486" i="2"/>
  <c r="N486" i="2" s="1"/>
  <c r="O484" i="2"/>
  <c r="N484" i="2" s="1"/>
  <c r="O478" i="2"/>
  <c r="N478" i="2" s="1"/>
  <c r="O476" i="2"/>
  <c r="N476" i="2" s="1"/>
  <c r="O472" i="2"/>
  <c r="N472" i="2" s="1"/>
  <c r="P470" i="2"/>
  <c r="O466" i="2"/>
  <c r="N466" i="2" s="1"/>
  <c r="P464" i="2"/>
  <c r="O465" i="2"/>
  <c r="N465" i="2" s="1"/>
  <c r="O460" i="2"/>
  <c r="N460" i="2" s="1"/>
  <c r="P457" i="2"/>
  <c r="O458" i="2"/>
  <c r="N458" i="2"/>
  <c r="P458" i="2"/>
  <c r="O459" i="2"/>
  <c r="Q459" i="2" s="1"/>
  <c r="O456" i="2"/>
  <c r="N456" i="2" s="1"/>
  <c r="O454" i="2"/>
  <c r="N454" i="2" s="1"/>
  <c r="P452" i="2"/>
  <c r="O444" i="2"/>
  <c r="N444" i="2"/>
  <c r="G442" i="2"/>
  <c r="D442" i="2"/>
  <c r="P432" i="2"/>
  <c r="O425" i="2"/>
  <c r="N425" i="2" s="1"/>
  <c r="O424" i="2"/>
  <c r="N424" i="2" s="1"/>
  <c r="P423" i="2"/>
  <c r="L408" i="2"/>
  <c r="I408" i="2"/>
  <c r="P389" i="2"/>
  <c r="O390" i="2"/>
  <c r="N390" i="2" s="1"/>
  <c r="O389" i="2"/>
  <c r="N389" i="2" s="1"/>
  <c r="O388" i="2"/>
  <c r="N388" i="2" s="1"/>
  <c r="P387" i="2"/>
  <c r="O373" i="2"/>
  <c r="N373" i="2" s="1"/>
  <c r="L372" i="2"/>
  <c r="I372" i="2"/>
  <c r="P370" i="2"/>
  <c r="O349" i="2"/>
  <c r="N349" i="2" s="1"/>
  <c r="P349" i="2"/>
  <c r="L338" i="2"/>
  <c r="I338" i="2"/>
  <c r="G318" i="2"/>
  <c r="D318" i="2"/>
  <c r="L234" i="2"/>
  <c r="I234" i="2"/>
  <c r="G267" i="2"/>
  <c r="D267" i="2"/>
  <c r="L178" i="2"/>
  <c r="I178" i="2"/>
  <c r="O498" i="2"/>
  <c r="N498" i="2" s="1"/>
  <c r="P497" i="2"/>
  <c r="O492" i="2"/>
  <c r="P491" i="2"/>
  <c r="Q491" i="2" s="1"/>
  <c r="O468" i="2"/>
  <c r="N468" i="2" s="1"/>
  <c r="P467" i="2"/>
  <c r="N462" i="2"/>
  <c r="P461" i="2"/>
  <c r="P443" i="2"/>
  <c r="P445" i="2"/>
  <c r="O441" i="2"/>
  <c r="N441" i="2" s="1"/>
  <c r="P440" i="2"/>
  <c r="L437" i="2"/>
  <c r="G435" i="2"/>
  <c r="P421" i="2"/>
  <c r="Q421" i="2" s="1"/>
  <c r="O422" i="2"/>
  <c r="N422" i="2" s="1"/>
  <c r="P422" i="2"/>
  <c r="O423" i="2"/>
  <c r="N423" i="2" s="1"/>
  <c r="N421" i="2"/>
  <c r="P425" i="2"/>
  <c r="N409" i="2"/>
  <c r="P409" i="2"/>
  <c r="N403" i="2"/>
  <c r="P403" i="2"/>
  <c r="N397" i="2"/>
  <c r="P391" i="2"/>
  <c r="O392" i="2"/>
  <c r="N392" i="2" s="1"/>
  <c r="P392" i="2"/>
  <c r="O393" i="2"/>
  <c r="N393" i="2" s="1"/>
  <c r="P395" i="2"/>
  <c r="Q395" i="2" s="1"/>
  <c r="N379" i="2"/>
  <c r="P379" i="2"/>
  <c r="Q379" i="2" s="1"/>
  <c r="P373" i="2"/>
  <c r="G360" i="2"/>
  <c r="D360" i="2"/>
  <c r="G359" i="2"/>
  <c r="P344" i="2"/>
  <c r="O343" i="2"/>
  <c r="N343" i="2" s="1"/>
  <c r="G330" i="2"/>
  <c r="D330" i="2"/>
  <c r="L281" i="2"/>
  <c r="I281" i="2"/>
  <c r="G255" i="2"/>
  <c r="D255" i="2"/>
  <c r="G249" i="2"/>
  <c r="P243" i="2"/>
  <c r="O244" i="2"/>
  <c r="N244" i="2" s="1"/>
  <c r="P244" i="2"/>
  <c r="O245" i="2"/>
  <c r="N245" i="2" s="1"/>
  <c r="P241" i="2"/>
  <c r="O242" i="2"/>
  <c r="N242" i="2" s="1"/>
  <c r="P242" i="2"/>
  <c r="O241" i="2"/>
  <c r="N241" i="2" s="1"/>
  <c r="O243" i="2"/>
  <c r="N243" i="2" s="1"/>
  <c r="P245" i="2"/>
  <c r="P308" i="2"/>
  <c r="G305" i="2"/>
  <c r="D305" i="2"/>
  <c r="L172" i="2"/>
  <c r="I172" i="2"/>
  <c r="P167" i="2"/>
  <c r="O168" i="2"/>
  <c r="N168" i="2" s="1"/>
  <c r="P168" i="2"/>
  <c r="O169" i="2"/>
  <c r="O166" i="2"/>
  <c r="N166" i="2" s="1"/>
  <c r="P170" i="2"/>
  <c r="P166" i="2"/>
  <c r="O170" i="2"/>
  <c r="N170" i="2" s="1"/>
  <c r="O167" i="2"/>
  <c r="N167" i="2" s="1"/>
  <c r="P169" i="2"/>
  <c r="G156" i="2"/>
  <c r="D156" i="2"/>
  <c r="P427" i="2"/>
  <c r="O428" i="2"/>
  <c r="N428" i="2" s="1"/>
  <c r="P428" i="2"/>
  <c r="O429" i="2"/>
  <c r="N429" i="2"/>
  <c r="O426" i="2"/>
  <c r="O416" i="2"/>
  <c r="N416" i="2" s="1"/>
  <c r="P410" i="2"/>
  <c r="P407" i="2"/>
  <c r="O408" i="2"/>
  <c r="N408" i="2" s="1"/>
  <c r="O406" i="2"/>
  <c r="N406" i="2" s="1"/>
  <c r="P404" i="2"/>
  <c r="O405" i="2"/>
  <c r="N405" i="2" s="1"/>
  <c r="P401" i="2"/>
  <c r="O402" i="2"/>
  <c r="N402" i="2" s="1"/>
  <c r="P397" i="2"/>
  <c r="O398" i="2"/>
  <c r="N398" i="2" s="1"/>
  <c r="P398" i="2"/>
  <c r="O399" i="2"/>
  <c r="N399" i="2" s="1"/>
  <c r="O396" i="2"/>
  <c r="N396" i="2" s="1"/>
  <c r="O386" i="2"/>
  <c r="N386" i="2" s="1"/>
  <c r="P380" i="2"/>
  <c r="P377" i="2"/>
  <c r="O378" i="2"/>
  <c r="O376" i="2"/>
  <c r="N376" i="2" s="1"/>
  <c r="P374" i="2"/>
  <c r="O375" i="2"/>
  <c r="N375" i="2" s="1"/>
  <c r="P371" i="2"/>
  <c r="O372" i="2"/>
  <c r="N372" i="2" s="1"/>
  <c r="P367" i="2"/>
  <c r="O368" i="2"/>
  <c r="N368" i="2" s="1"/>
  <c r="P368" i="2"/>
  <c r="O369" i="2"/>
  <c r="N369" i="2"/>
  <c r="O366" i="2"/>
  <c r="N366" i="2" s="1"/>
  <c r="L326" i="2"/>
  <c r="I326" i="2"/>
  <c r="G285" i="2"/>
  <c r="D285" i="2"/>
  <c r="O500" i="2"/>
  <c r="N500" i="2"/>
  <c r="O494" i="2"/>
  <c r="N494" i="2" s="1"/>
  <c r="O470" i="2"/>
  <c r="N470" i="2"/>
  <c r="O464" i="2"/>
  <c r="N464" i="2" s="1"/>
  <c r="L443" i="2"/>
  <c r="G441" i="2"/>
  <c r="P430" i="2"/>
  <c r="G424" i="2"/>
  <c r="D424" i="2"/>
  <c r="G418" i="2"/>
  <c r="D418" i="2"/>
  <c r="G412" i="2"/>
  <c r="D412" i="2"/>
  <c r="O407" i="2"/>
  <c r="N407" i="2" s="1"/>
  <c r="G406" i="2"/>
  <c r="D406" i="2"/>
  <c r="O401" i="2"/>
  <c r="N401" i="2" s="1"/>
  <c r="G400" i="2"/>
  <c r="D400" i="2"/>
  <c r="G394" i="2"/>
  <c r="D394" i="2"/>
  <c r="G388" i="2"/>
  <c r="D388" i="2"/>
  <c r="G382" i="2"/>
  <c r="D382" i="2"/>
  <c r="O377" i="2"/>
  <c r="N377" i="2" s="1"/>
  <c r="G376" i="2"/>
  <c r="D376" i="2"/>
  <c r="O371" i="2"/>
  <c r="N371" i="2" s="1"/>
  <c r="G370" i="2"/>
  <c r="D370" i="2"/>
  <c r="P363" i="2"/>
  <c r="O361" i="2"/>
  <c r="N361" i="2" s="1"/>
  <c r="P362" i="2"/>
  <c r="P361" i="2"/>
  <c r="O363" i="2"/>
  <c r="N363" i="2" s="1"/>
  <c r="P365" i="2"/>
  <c r="L356" i="2"/>
  <c r="I356" i="2"/>
  <c r="L353" i="2"/>
  <c r="O354" i="2"/>
  <c r="N354" i="2" s="1"/>
  <c r="O355" i="2"/>
  <c r="N355" i="2" s="1"/>
  <c r="G351" i="2"/>
  <c r="O350" i="2"/>
  <c r="P347" i="2"/>
  <c r="P342" i="2"/>
  <c r="G279" i="2"/>
  <c r="D279" i="2"/>
  <c r="G244" i="2"/>
  <c r="D244" i="2"/>
  <c r="G221" i="2"/>
  <c r="I305" i="2"/>
  <c r="L305" i="2"/>
  <c r="G293" i="2"/>
  <c r="D293" i="2"/>
  <c r="G287" i="2"/>
  <c r="D287" i="2"/>
  <c r="P356" i="2"/>
  <c r="P351" i="2"/>
  <c r="O352" i="2"/>
  <c r="N352" i="2"/>
  <c r="P352" i="2"/>
  <c r="O353" i="2"/>
  <c r="N353" i="2" s="1"/>
  <c r="O342" i="2"/>
  <c r="N342" i="2" s="1"/>
  <c r="P340" i="2"/>
  <c r="P337" i="2"/>
  <c r="O338" i="2"/>
  <c r="N338" i="2" s="1"/>
  <c r="O336" i="2"/>
  <c r="N336" i="2" s="1"/>
  <c r="P334" i="2"/>
  <c r="O335" i="2"/>
  <c r="N335" i="2" s="1"/>
  <c r="P331" i="2"/>
  <c r="O332" i="2"/>
  <c r="N332" i="2" s="1"/>
  <c r="P327" i="2"/>
  <c r="Q327" i="2" s="1"/>
  <c r="O328" i="2"/>
  <c r="N328" i="2" s="1"/>
  <c r="P328" i="2"/>
  <c r="O329" i="2"/>
  <c r="N329" i="2"/>
  <c r="O326" i="2"/>
  <c r="N326" i="2" s="1"/>
  <c r="O318" i="2"/>
  <c r="N318" i="2" s="1"/>
  <c r="O316" i="2"/>
  <c r="N316" i="2" s="1"/>
  <c r="O232" i="2"/>
  <c r="N232" i="2" s="1"/>
  <c r="P230" i="2"/>
  <c r="P227" i="2"/>
  <c r="O228" i="2"/>
  <c r="N228" i="2" s="1"/>
  <c r="O226" i="2"/>
  <c r="N226" i="2" s="1"/>
  <c r="P282" i="2"/>
  <c r="O283" i="2"/>
  <c r="N283" i="2" s="1"/>
  <c r="P283" i="2"/>
  <c r="O284" i="2"/>
  <c r="N284" i="2" s="1"/>
  <c r="O281" i="2"/>
  <c r="N281" i="2" s="1"/>
  <c r="O273" i="2"/>
  <c r="N273" i="2" s="1"/>
  <c r="O271" i="2"/>
  <c r="N271" i="2" s="1"/>
  <c r="O267" i="2"/>
  <c r="N267" i="2" s="1"/>
  <c r="P265" i="2"/>
  <c r="P262" i="2"/>
  <c r="O263" i="2"/>
  <c r="N263" i="2" s="1"/>
  <c r="O261" i="2"/>
  <c r="P259" i="2"/>
  <c r="O260" i="2"/>
  <c r="N260" i="2" s="1"/>
  <c r="P256" i="2"/>
  <c r="Q256" i="2" s="1"/>
  <c r="O257" i="2"/>
  <c r="N257" i="2" s="1"/>
  <c r="G222" i="2"/>
  <c r="D222" i="2"/>
  <c r="I299" i="2"/>
  <c r="L299" i="2"/>
  <c r="P296" i="2"/>
  <c r="O297" i="2"/>
  <c r="N297" i="2" s="1"/>
  <c r="P297" i="2"/>
  <c r="O298" i="2"/>
  <c r="N298" i="2" s="1"/>
  <c r="P300" i="2"/>
  <c r="Q300" i="2" s="1"/>
  <c r="O299" i="2"/>
  <c r="N299" i="2"/>
  <c r="P299" i="2"/>
  <c r="Q299" i="2" s="1"/>
  <c r="O296" i="2"/>
  <c r="N296" i="2" s="1"/>
  <c r="P298" i="2"/>
  <c r="I201" i="2"/>
  <c r="L201" i="2"/>
  <c r="L160" i="2"/>
  <c r="I160" i="2"/>
  <c r="O417" i="2"/>
  <c r="N417" i="2" s="1"/>
  <c r="P416" i="2"/>
  <c r="O387" i="2"/>
  <c r="N387" i="2" s="1"/>
  <c r="P386" i="2"/>
  <c r="O359" i="2"/>
  <c r="N359" i="2" s="1"/>
  <c r="P357" i="2"/>
  <c r="O358" i="2"/>
  <c r="N358" i="2" s="1"/>
  <c r="P358" i="2"/>
  <c r="P341" i="2"/>
  <c r="N339" i="2"/>
  <c r="P339" i="2"/>
  <c r="Q339" i="2" s="1"/>
  <c r="P335" i="2"/>
  <c r="N333" i="2"/>
  <c r="P333" i="2"/>
  <c r="Q333" i="2" s="1"/>
  <c r="P329" i="2"/>
  <c r="P321" i="2"/>
  <c r="Q321" i="2"/>
  <c r="O322" i="2"/>
  <c r="N322" i="2" s="1"/>
  <c r="P322" i="2"/>
  <c r="O323" i="2"/>
  <c r="N323" i="2" s="1"/>
  <c r="N321" i="2"/>
  <c r="P325" i="2"/>
  <c r="P317" i="2"/>
  <c r="P231" i="2"/>
  <c r="P229" i="2"/>
  <c r="P284" i="2"/>
  <c r="P276" i="2"/>
  <c r="O277" i="2"/>
  <c r="N277" i="2" s="1"/>
  <c r="P277" i="2"/>
  <c r="O278" i="2"/>
  <c r="Q278" i="2" s="1"/>
  <c r="P280" i="2"/>
  <c r="P272" i="2"/>
  <c r="N270" i="2"/>
  <c r="P266" i="2"/>
  <c r="P264" i="2"/>
  <c r="P260" i="2"/>
  <c r="P258" i="2"/>
  <c r="D252" i="2"/>
  <c r="G252" i="2"/>
  <c r="P249" i="2"/>
  <c r="Q249" i="2" s="1"/>
  <c r="O250" i="2"/>
  <c r="N250" i="2" s="1"/>
  <c r="P250" i="2"/>
  <c r="P247" i="2"/>
  <c r="O248" i="2"/>
  <c r="N248" i="2" s="1"/>
  <c r="P246" i="2"/>
  <c r="P248" i="2"/>
  <c r="O247" i="2"/>
  <c r="N247" i="2" s="1"/>
  <c r="P220" i="2"/>
  <c r="O219" i="2"/>
  <c r="N219" i="2" s="1"/>
  <c r="P217" i="2"/>
  <c r="O212" i="2"/>
  <c r="O214" i="2"/>
  <c r="N214" i="2" s="1"/>
  <c r="P210" i="2"/>
  <c r="O206" i="2"/>
  <c r="N206" i="2" s="1"/>
  <c r="P206" i="2"/>
  <c r="O207" i="2"/>
  <c r="N207" i="2" s="1"/>
  <c r="O208" i="2"/>
  <c r="N208" i="2" s="1"/>
  <c r="O209" i="2"/>
  <c r="Q209" i="2" s="1"/>
  <c r="O210" i="2"/>
  <c r="N210" i="2" s="1"/>
  <c r="P208" i="2"/>
  <c r="P207" i="2"/>
  <c r="P200" i="2"/>
  <c r="I192" i="2"/>
  <c r="L192" i="2"/>
  <c r="P161" i="2"/>
  <c r="O162" i="2"/>
  <c r="N162" i="2" s="1"/>
  <c r="P162" i="2"/>
  <c r="O163" i="2"/>
  <c r="N163" i="2"/>
  <c r="N161" i="2"/>
  <c r="P165" i="2"/>
  <c r="P164" i="2"/>
  <c r="O165" i="2"/>
  <c r="N165" i="2" s="1"/>
  <c r="O164" i="2"/>
  <c r="N164" i="2" s="1"/>
  <c r="O440" i="2"/>
  <c r="N440" i="2" s="1"/>
  <c r="O434" i="2"/>
  <c r="N434" i="2" s="1"/>
  <c r="O410" i="2"/>
  <c r="N410" i="2" s="1"/>
  <c r="O404" i="2"/>
  <c r="N404" i="2" s="1"/>
  <c r="O380" i="2"/>
  <c r="N380" i="2" s="1"/>
  <c r="O374" i="2"/>
  <c r="N374" i="2" s="1"/>
  <c r="I362" i="2"/>
  <c r="O360" i="2"/>
  <c r="P353" i="2"/>
  <c r="O351" i="2"/>
  <c r="N351" i="2"/>
  <c r="D348" i="2"/>
  <c r="O346" i="2"/>
  <c r="N346" i="2" s="1"/>
  <c r="P346" i="2"/>
  <c r="O347" i="2"/>
  <c r="N347" i="2" s="1"/>
  <c r="P345" i="2"/>
  <c r="O341" i="2"/>
  <c r="N341" i="2" s="1"/>
  <c r="P343" i="2"/>
  <c r="Q343" i="2" s="1"/>
  <c r="O344" i="2"/>
  <c r="N344" i="2" s="1"/>
  <c r="P338" i="2"/>
  <c r="P332" i="2"/>
  <c r="P326" i="2"/>
  <c r="Q326" i="2" s="1"/>
  <c r="P319" i="2"/>
  <c r="O320" i="2"/>
  <c r="N320" i="2" s="1"/>
  <c r="P235" i="2"/>
  <c r="O231" i="2"/>
  <c r="N231" i="2" s="1"/>
  <c r="P233" i="2"/>
  <c r="O234" i="2"/>
  <c r="N234" i="2" s="1"/>
  <c r="P228" i="2"/>
  <c r="P281" i="2"/>
  <c r="P274" i="2"/>
  <c r="Q274" i="2" s="1"/>
  <c r="O275" i="2"/>
  <c r="P270" i="2"/>
  <c r="Q270" i="2" s="1"/>
  <c r="O266" i="2"/>
  <c r="N266" i="2" s="1"/>
  <c r="P268" i="2"/>
  <c r="O269" i="2"/>
  <c r="N269" i="2" s="1"/>
  <c r="P263" i="2"/>
  <c r="Q263" i="2" s="1"/>
  <c r="P257" i="2"/>
  <c r="P251" i="2"/>
  <c r="G238" i="2"/>
  <c r="D238" i="2"/>
  <c r="O216" i="2"/>
  <c r="N216" i="2" s="1"/>
  <c r="O251" i="2"/>
  <c r="N251" i="2" s="1"/>
  <c r="L248" i="2"/>
  <c r="G246" i="2"/>
  <c r="D246" i="2"/>
  <c r="L242" i="2"/>
  <c r="L236" i="2"/>
  <c r="L220" i="2"/>
  <c r="D213" i="2"/>
  <c r="G213" i="2"/>
  <c r="O305" i="2"/>
  <c r="N305" i="2"/>
  <c r="P305" i="2"/>
  <c r="O302" i="2"/>
  <c r="N302" i="2" s="1"/>
  <c r="P201" i="2"/>
  <c r="O204" i="2"/>
  <c r="P150" i="2"/>
  <c r="P146" i="2"/>
  <c r="P148" i="2"/>
  <c r="O147" i="2"/>
  <c r="N147" i="2" s="1"/>
  <c r="N143" i="2"/>
  <c r="O317" i="2"/>
  <c r="N317" i="2" s="1"/>
  <c r="P316" i="2"/>
  <c r="Q316" i="2" s="1"/>
  <c r="O272" i="2"/>
  <c r="N272" i="2" s="1"/>
  <c r="P271" i="2"/>
  <c r="O254" i="2"/>
  <c r="P253" i="2"/>
  <c r="Q253" i="2" s="1"/>
  <c r="P219" i="2"/>
  <c r="O220" i="2"/>
  <c r="N220" i="2" s="1"/>
  <c r="G299" i="2"/>
  <c r="D299" i="2"/>
  <c r="I293" i="2"/>
  <c r="L293" i="2"/>
  <c r="O286" i="2"/>
  <c r="N286" i="2" s="1"/>
  <c r="P290" i="2"/>
  <c r="P288" i="2"/>
  <c r="O289" i="2"/>
  <c r="O287" i="2"/>
  <c r="N287" i="2" s="1"/>
  <c r="P287" i="2"/>
  <c r="O290" i="2"/>
  <c r="N290" i="2" s="1"/>
  <c r="G201" i="2"/>
  <c r="D201" i="2"/>
  <c r="I196" i="2"/>
  <c r="L196" i="2"/>
  <c r="P174" i="2"/>
  <c r="O175" i="2"/>
  <c r="N175" i="2" s="1"/>
  <c r="P172" i="2"/>
  <c r="O171" i="2"/>
  <c r="N171" i="2" s="1"/>
  <c r="O173" i="2"/>
  <c r="N173" i="2" s="1"/>
  <c r="P175" i="2"/>
  <c r="L154" i="2"/>
  <c r="I154" i="2"/>
  <c r="L142" i="2"/>
  <c r="I142" i="2"/>
  <c r="G138" i="2"/>
  <c r="D138" i="2"/>
  <c r="O340" i="2"/>
  <c r="N340" i="2"/>
  <c r="O334" i="2"/>
  <c r="N334" i="2" s="1"/>
  <c r="O230" i="2"/>
  <c r="N230" i="2" s="1"/>
  <c r="O265" i="2"/>
  <c r="N265" i="2" s="1"/>
  <c r="O259" i="2"/>
  <c r="N259" i="2" s="1"/>
  <c r="O253" i="2"/>
  <c r="N253" i="2" s="1"/>
  <c r="P252" i="2"/>
  <c r="G251" i="2"/>
  <c r="L245" i="2"/>
  <c r="L239" i="2"/>
  <c r="L223" i="2"/>
  <c r="P218" i="2"/>
  <c r="Q218" i="2" s="1"/>
  <c r="L217" i="2"/>
  <c r="L315" i="2"/>
  <c r="O308" i="2"/>
  <c r="N308" i="2" s="1"/>
  <c r="P310" i="2"/>
  <c r="Q310" i="2" s="1"/>
  <c r="P184" i="2"/>
  <c r="O183" i="2"/>
  <c r="N183" i="2" s="1"/>
  <c r="P173" i="2"/>
  <c r="O149" i="2"/>
  <c r="N149" i="2" s="1"/>
  <c r="O146" i="2"/>
  <c r="N146" i="2" s="1"/>
  <c r="G212" i="2"/>
  <c r="O211" i="2"/>
  <c r="N211" i="2"/>
  <c r="L208" i="2"/>
  <c r="G308" i="2"/>
  <c r="L307" i="2"/>
  <c r="I307" i="2"/>
  <c r="G302" i="2"/>
  <c r="L301" i="2"/>
  <c r="I301" i="2"/>
  <c r="G296" i="2"/>
  <c r="L295" i="2"/>
  <c r="I295" i="2"/>
  <c r="G290" i="2"/>
  <c r="L289" i="2"/>
  <c r="I289" i="2"/>
  <c r="G204" i="2"/>
  <c r="L203" i="2"/>
  <c r="I203" i="2"/>
  <c r="P197" i="2"/>
  <c r="O198" i="2"/>
  <c r="N198" i="2" s="1"/>
  <c r="O196" i="2"/>
  <c r="N196" i="2" s="1"/>
  <c r="P198" i="2"/>
  <c r="O199" i="2"/>
  <c r="N199" i="2" s="1"/>
  <c r="O197" i="2"/>
  <c r="N197" i="2"/>
  <c r="P199" i="2"/>
  <c r="O200" i="2"/>
  <c r="N200" i="2" s="1"/>
  <c r="P196" i="2"/>
  <c r="G180" i="2"/>
  <c r="D180" i="2"/>
  <c r="G162" i="2"/>
  <c r="D162" i="2"/>
  <c r="G144" i="2"/>
  <c r="D144" i="2"/>
  <c r="O217" i="2"/>
  <c r="N217" i="2" s="1"/>
  <c r="P216" i="2"/>
  <c r="P314" i="2"/>
  <c r="O315" i="2"/>
  <c r="Q315" i="2" s="1"/>
  <c r="L184" i="2"/>
  <c r="I184" i="2"/>
  <c r="P180" i="2"/>
  <c r="P176" i="2"/>
  <c r="Q176" i="2" s="1"/>
  <c r="P178" i="2"/>
  <c r="O177" i="2"/>
  <c r="N177" i="2"/>
  <c r="L166" i="2"/>
  <c r="I166" i="2"/>
  <c r="P160" i="2"/>
  <c r="O159" i="2"/>
  <c r="N159" i="2" s="1"/>
  <c r="P157" i="2"/>
  <c r="L148" i="2"/>
  <c r="I148" i="2"/>
  <c r="P149" i="2"/>
  <c r="P144" i="2"/>
  <c r="Q144" i="2" s="1"/>
  <c r="O145" i="2"/>
  <c r="P142" i="2"/>
  <c r="O141" i="2"/>
  <c r="N141" i="2" s="1"/>
  <c r="P215" i="2"/>
  <c r="Q215" i="2" s="1"/>
  <c r="P214" i="2"/>
  <c r="P213" i="2"/>
  <c r="P211" i="2"/>
  <c r="G206" i="2"/>
  <c r="L312" i="2"/>
  <c r="P309" i="2"/>
  <c r="O307" i="2"/>
  <c r="N307" i="2" s="1"/>
  <c r="P302" i="2"/>
  <c r="O303" i="2"/>
  <c r="N303" i="2" s="1"/>
  <c r="P303" i="2"/>
  <c r="O304" i="2"/>
  <c r="O301" i="2"/>
  <c r="N301" i="2" s="1"/>
  <c r="O291" i="2"/>
  <c r="N291" i="2" s="1"/>
  <c r="P205" i="2"/>
  <c r="O203" i="2"/>
  <c r="N203" i="2" s="1"/>
  <c r="O201" i="2"/>
  <c r="N201" i="2" s="1"/>
  <c r="I194" i="2"/>
  <c r="L194" i="2"/>
  <c r="D192" i="2"/>
  <c r="G192" i="2"/>
  <c r="L190" i="2"/>
  <c r="G186" i="2"/>
  <c r="D186" i="2"/>
  <c r="G168" i="2"/>
  <c r="D168" i="2"/>
  <c r="O156" i="2"/>
  <c r="N156" i="2" s="1"/>
  <c r="G150" i="2"/>
  <c r="D150" i="2"/>
  <c r="P306" i="2"/>
  <c r="P202" i="2"/>
  <c r="P192" i="2"/>
  <c r="P191" i="2"/>
  <c r="Q191" i="2" s="1"/>
  <c r="O192" i="2"/>
  <c r="N192" i="2" s="1"/>
  <c r="P195" i="2"/>
  <c r="G188" i="2"/>
  <c r="D188" i="2"/>
  <c r="G182" i="2"/>
  <c r="D182" i="2"/>
  <c r="G176" i="2"/>
  <c r="D176" i="2"/>
  <c r="G170" i="2"/>
  <c r="D170" i="2"/>
  <c r="G164" i="2"/>
  <c r="D164" i="2"/>
  <c r="G158" i="2"/>
  <c r="D158" i="2"/>
  <c r="G152" i="2"/>
  <c r="D152" i="2"/>
  <c r="G146" i="2"/>
  <c r="D146" i="2"/>
  <c r="G140" i="2"/>
  <c r="D140" i="2"/>
  <c r="O194" i="2"/>
  <c r="N194" i="2" s="1"/>
  <c r="P186" i="2"/>
  <c r="O187" i="2"/>
  <c r="P189" i="2"/>
  <c r="Q189" i="2" s="1"/>
  <c r="O190" i="2"/>
  <c r="N190" i="2" s="1"/>
  <c r="O181" i="2"/>
  <c r="N181" i="2" s="1"/>
  <c r="P185" i="2"/>
  <c r="P183" i="2"/>
  <c r="Q183" i="2" s="1"/>
  <c r="O184" i="2"/>
  <c r="N184" i="2" s="1"/>
  <c r="N169" i="2"/>
  <c r="P156" i="2"/>
  <c r="O157" i="2"/>
  <c r="N157" i="2" s="1"/>
  <c r="P159" i="2"/>
  <c r="O160" i="2"/>
  <c r="N160" i="2"/>
  <c r="P155" i="2"/>
  <c r="O151" i="2"/>
  <c r="N151" i="2" s="1"/>
  <c r="P153" i="2"/>
  <c r="O154" i="2"/>
  <c r="N154" i="2" s="1"/>
  <c r="O309" i="2"/>
  <c r="N309" i="2" s="1"/>
  <c r="O205" i="2"/>
  <c r="N205" i="2" s="1"/>
  <c r="O195" i="2"/>
  <c r="N195" i="2"/>
  <c r="G194" i="2"/>
  <c r="N193" i="2"/>
  <c r="P188" i="2"/>
  <c r="Q188" i="2"/>
  <c r="L187" i="2"/>
  <c r="P182" i="2"/>
  <c r="L181" i="2"/>
  <c r="L175" i="2"/>
  <c r="L169" i="2"/>
  <c r="L163" i="2"/>
  <c r="P158" i="2"/>
  <c r="L157" i="2"/>
  <c r="P152" i="2"/>
  <c r="L151" i="2"/>
  <c r="L145" i="2"/>
  <c r="L139" i="2"/>
  <c r="O178" i="2"/>
  <c r="N178" i="2" s="1"/>
  <c r="P177" i="2"/>
  <c r="O172" i="2"/>
  <c r="N172" i="2" s="1"/>
  <c r="P171" i="2"/>
  <c r="Q171" i="2" s="1"/>
  <c r="O148" i="2"/>
  <c r="N148" i="2" s="1"/>
  <c r="P147" i="2"/>
  <c r="O142" i="2"/>
  <c r="N142" i="2" s="1"/>
  <c r="P141" i="2"/>
  <c r="O180" i="2"/>
  <c r="N180" i="2" s="1"/>
  <c r="O174" i="2"/>
  <c r="N174" i="2" s="1"/>
  <c r="O150" i="2"/>
  <c r="N150" i="2" s="1"/>
  <c r="O144" i="2"/>
  <c r="N144" i="2" s="1"/>
  <c r="L132" i="2"/>
  <c r="G135" i="2"/>
  <c r="L133" i="2"/>
  <c r="I135" i="2"/>
  <c r="I132" i="2"/>
  <c r="L119" i="2"/>
  <c r="L116" i="2"/>
  <c r="L113" i="2"/>
  <c r="L110" i="2"/>
  <c r="L107" i="2"/>
  <c r="L104" i="2"/>
  <c r="L101" i="2"/>
  <c r="G128" i="2"/>
  <c r="G125" i="2"/>
  <c r="G122" i="2"/>
  <c r="G119" i="2"/>
  <c r="G116" i="2"/>
  <c r="G113" i="2"/>
  <c r="G110" i="2"/>
  <c r="G107" i="2"/>
  <c r="G104" i="2"/>
  <c r="G101" i="2"/>
  <c r="G98" i="2"/>
  <c r="O53" i="2"/>
  <c r="N53" i="2" s="1"/>
  <c r="P17" i="2"/>
  <c r="O41" i="2"/>
  <c r="N41" i="2" s="1"/>
  <c r="P80" i="2"/>
  <c r="O33" i="2"/>
  <c r="N33" i="2" s="1"/>
  <c r="P53" i="2"/>
  <c r="N26" i="2"/>
  <c r="P89" i="2"/>
  <c r="Q89" i="2" s="1"/>
  <c r="P71" i="2"/>
  <c r="Q71" i="2" s="1"/>
  <c r="P60" i="2"/>
  <c r="P33" i="2"/>
  <c r="O77" i="2"/>
  <c r="N77" i="2" s="1"/>
  <c r="O60" i="2"/>
  <c r="N60" i="2" s="1"/>
  <c r="P87" i="2"/>
  <c r="O70" i="2"/>
  <c r="N70" i="2" s="1"/>
  <c r="O58" i="2"/>
  <c r="N58" i="2" s="1"/>
  <c r="O40" i="2"/>
  <c r="N40" i="2" s="1"/>
  <c r="O31" i="2"/>
  <c r="N31" i="2" s="1"/>
  <c r="O69" i="2"/>
  <c r="N69" i="2"/>
  <c r="P51" i="2"/>
  <c r="Q51" i="2" s="1"/>
  <c r="P24" i="2"/>
  <c r="O49" i="2"/>
  <c r="N49" i="2"/>
  <c r="O22" i="2"/>
  <c r="N22" i="2" s="1"/>
  <c r="O12" i="2"/>
  <c r="N12" i="2" s="1"/>
  <c r="O14" i="2"/>
  <c r="N14" i="2" s="1"/>
  <c r="P92" i="2"/>
  <c r="P90" i="2"/>
  <c r="O88" i="2"/>
  <c r="N88" i="2" s="1"/>
  <c r="P83" i="2"/>
  <c r="P81" i="2"/>
  <c r="Q81" i="2" s="1"/>
  <c r="O79" i="2"/>
  <c r="N79" i="2" s="1"/>
  <c r="P74" i="2"/>
  <c r="P72" i="2"/>
  <c r="P65" i="2"/>
  <c r="P63" i="2"/>
  <c r="O61" i="2"/>
  <c r="Q61" i="2" s="1"/>
  <c r="P56" i="2"/>
  <c r="P54" i="2"/>
  <c r="Q54" i="2" s="1"/>
  <c r="O52" i="2"/>
  <c r="P47" i="2"/>
  <c r="P45" i="2"/>
  <c r="O43" i="2"/>
  <c r="N43" i="2" s="1"/>
  <c r="O34" i="2"/>
  <c r="N34" i="2" s="1"/>
  <c r="P29" i="2"/>
  <c r="P27" i="2"/>
  <c r="O25" i="2"/>
  <c r="N25" i="2" s="1"/>
  <c r="P20" i="2"/>
  <c r="P18" i="2"/>
  <c r="O16" i="2"/>
  <c r="N16" i="2" s="1"/>
  <c r="P12" i="2"/>
  <c r="Q12" i="2" s="1"/>
  <c r="P14" i="2"/>
  <c r="P94" i="2"/>
  <c r="O92" i="2"/>
  <c r="N92" i="2" s="1"/>
  <c r="O90" i="2"/>
  <c r="N90" i="2" s="1"/>
  <c r="P85" i="2"/>
  <c r="O83" i="2"/>
  <c r="N83" i="2" s="1"/>
  <c r="O81" i="2"/>
  <c r="N81" i="2" s="1"/>
  <c r="P76" i="2"/>
  <c r="Q76" i="2" s="1"/>
  <c r="O74" i="2"/>
  <c r="N74" i="2" s="1"/>
  <c r="O72" i="2"/>
  <c r="N72" i="2" s="1"/>
  <c r="P67" i="2"/>
  <c r="O65" i="2"/>
  <c r="N65" i="2" s="1"/>
  <c r="O63" i="2"/>
  <c r="N63" i="2" s="1"/>
  <c r="P58" i="2"/>
  <c r="O56" i="2"/>
  <c r="N56" i="2" s="1"/>
  <c r="O54" i="2"/>
  <c r="N54" i="2" s="1"/>
  <c r="P49" i="2"/>
  <c r="O47" i="2"/>
  <c r="N47" i="2" s="1"/>
  <c r="O45" i="2"/>
  <c r="N45" i="2" s="1"/>
  <c r="P40" i="2"/>
  <c r="Q40" i="2" s="1"/>
  <c r="O38" i="2"/>
  <c r="N38" i="2" s="1"/>
  <c r="O36" i="2"/>
  <c r="N36" i="2" s="1"/>
  <c r="P31" i="2"/>
  <c r="O29" i="2"/>
  <c r="N29" i="2" s="1"/>
  <c r="O27" i="2"/>
  <c r="N27" i="2" s="1"/>
  <c r="P22" i="2"/>
  <c r="O20" i="2"/>
  <c r="N20" i="2" s="1"/>
  <c r="O18" i="2"/>
  <c r="N18" i="2" s="1"/>
  <c r="O15" i="2"/>
  <c r="N15" i="2" s="1"/>
  <c r="O87" i="2"/>
  <c r="N87" i="2" s="1"/>
  <c r="O80" i="2"/>
  <c r="N80" i="2" s="1"/>
  <c r="P73" i="2"/>
  <c r="O71" i="2"/>
  <c r="N71" i="2" s="1"/>
  <c r="O62" i="2"/>
  <c r="N62" i="2" s="1"/>
  <c r="P55" i="2"/>
  <c r="O51" i="2"/>
  <c r="N51" i="2" s="1"/>
  <c r="O44" i="2"/>
  <c r="N44" i="2"/>
  <c r="O42" i="2"/>
  <c r="N42" i="2" s="1"/>
  <c r="O35" i="2"/>
  <c r="N35" i="2" s="1"/>
  <c r="P28" i="2"/>
  <c r="P19" i="2"/>
  <c r="P11" i="2"/>
  <c r="O13" i="2"/>
  <c r="N13" i="2" s="1"/>
  <c r="P15" i="2"/>
  <c r="P95" i="2"/>
  <c r="P93" i="2"/>
  <c r="O93" i="2"/>
  <c r="N93" i="2" s="1"/>
  <c r="O91" i="2"/>
  <c r="N91" i="2" s="1"/>
  <c r="P86" i="2"/>
  <c r="Q86" i="2" s="1"/>
  <c r="P84" i="2"/>
  <c r="O82" i="2"/>
  <c r="N82" i="2" s="1"/>
  <c r="P77" i="2"/>
  <c r="P75" i="2"/>
  <c r="Q75" i="2" s="1"/>
  <c r="O73" i="2"/>
  <c r="N73" i="2" s="1"/>
  <c r="P68" i="2"/>
  <c r="P66" i="2"/>
  <c r="O64" i="2"/>
  <c r="N64" i="2" s="1"/>
  <c r="P59" i="2"/>
  <c r="P57" i="2"/>
  <c r="Q57" i="2" s="1"/>
  <c r="O55" i="2"/>
  <c r="N55" i="2" s="1"/>
  <c r="P50" i="2"/>
  <c r="P48" i="2"/>
  <c r="O46" i="2"/>
  <c r="N46" i="2" s="1"/>
  <c r="P41" i="2"/>
  <c r="P39" i="2"/>
  <c r="Q39" i="2" s="1"/>
  <c r="O37" i="2"/>
  <c r="Q37" i="2" s="1"/>
  <c r="P32" i="2"/>
  <c r="Q32" i="2" s="1"/>
  <c r="P30" i="2"/>
  <c r="O30" i="2"/>
  <c r="N30" i="2" s="1"/>
  <c r="O28" i="2"/>
  <c r="N28" i="2" s="1"/>
  <c r="P23" i="2"/>
  <c r="P21" i="2"/>
  <c r="Q21" i="2"/>
  <c r="O19" i="2"/>
  <c r="N19" i="2" s="1"/>
  <c r="O11" i="2"/>
  <c r="N11" i="2"/>
  <c r="O95" i="2"/>
  <c r="N95" i="2" s="1"/>
  <c r="P88" i="2"/>
  <c r="O84" i="2"/>
  <c r="N84" i="2" s="1"/>
  <c r="P79" i="2"/>
  <c r="P70" i="2"/>
  <c r="O68" i="2"/>
  <c r="N68" i="2" s="1"/>
  <c r="O59" i="2"/>
  <c r="N59" i="2"/>
  <c r="O50" i="2"/>
  <c r="N50" i="2" s="1"/>
  <c r="O48" i="2"/>
  <c r="N48" i="2" s="1"/>
  <c r="P43" i="2"/>
  <c r="O39" i="2"/>
  <c r="N39" i="2" s="1"/>
  <c r="P34" i="2"/>
  <c r="Q34" i="2" s="1"/>
  <c r="P25" i="2"/>
  <c r="O23" i="2"/>
  <c r="N23" i="2" s="1"/>
  <c r="L93" i="2"/>
  <c r="L90" i="2"/>
  <c r="L87" i="2"/>
  <c r="L84" i="2"/>
  <c r="L81" i="2"/>
  <c r="L78" i="2"/>
  <c r="L75" i="2"/>
  <c r="L72" i="2"/>
  <c r="L69" i="2"/>
  <c r="L66" i="2"/>
  <c r="L63" i="2"/>
  <c r="L60" i="2"/>
  <c r="L57" i="2"/>
  <c r="L54" i="2"/>
  <c r="L51" i="2"/>
  <c r="L48" i="2"/>
  <c r="L45" i="2"/>
  <c r="L42" i="2"/>
  <c r="L39" i="2"/>
  <c r="L36" i="2"/>
  <c r="L33" i="2"/>
  <c r="L30" i="2"/>
  <c r="L27" i="2"/>
  <c r="L24" i="2"/>
  <c r="L21" i="2"/>
  <c r="L18" i="2"/>
  <c r="I26" i="2"/>
  <c r="I23" i="2"/>
  <c r="I20" i="2"/>
  <c r="I17" i="2"/>
  <c r="G95" i="2"/>
  <c r="G92" i="2"/>
  <c r="G89" i="2"/>
  <c r="G86" i="2"/>
  <c r="G83" i="2"/>
  <c r="G80" i="2"/>
  <c r="G77" i="2"/>
  <c r="G74" i="2"/>
  <c r="G71" i="2"/>
  <c r="G68" i="2"/>
  <c r="G65" i="2"/>
  <c r="G62" i="2"/>
  <c r="G59" i="2"/>
  <c r="G56" i="2"/>
  <c r="G53" i="2"/>
  <c r="D58" i="2"/>
  <c r="D55" i="2"/>
  <c r="D52" i="2"/>
  <c r="G43" i="2"/>
  <c r="G24" i="2"/>
  <c r="G33" i="2"/>
  <c r="G36" i="2"/>
  <c r="G49" i="2"/>
  <c r="G31" i="2"/>
  <c r="G45" i="2"/>
  <c r="G48" i="2"/>
  <c r="D11" i="2"/>
  <c r="D15" i="2"/>
  <c r="D12" i="2"/>
  <c r="D14" i="2"/>
  <c r="D13" i="2"/>
  <c r="P9" i="2"/>
  <c r="P8" i="2"/>
  <c r="P7" i="2"/>
  <c r="P6" i="2"/>
  <c r="P5" i="2"/>
  <c r="P4" i="2"/>
  <c r="P3" i="2"/>
  <c r="P2" i="2"/>
  <c r="O9" i="2"/>
  <c r="N9" i="2" s="1"/>
  <c r="O8" i="2"/>
  <c r="N8" i="2" s="1"/>
  <c r="O7" i="2"/>
  <c r="N7" i="2" s="1"/>
  <c r="O6" i="2"/>
  <c r="N6" i="2" s="1"/>
  <c r="O5" i="2"/>
  <c r="N5" i="2" s="1"/>
  <c r="O4" i="2"/>
  <c r="N4" i="2" s="1"/>
  <c r="O3" i="2"/>
  <c r="N3" i="2" s="1"/>
  <c r="O2" i="2"/>
  <c r="N2" i="2" s="1"/>
  <c r="K9" i="2"/>
  <c r="L9" i="2" s="1"/>
  <c r="K8" i="2"/>
  <c r="J8" i="2"/>
  <c r="K7" i="2"/>
  <c r="K6" i="2"/>
  <c r="L6" i="2" s="1"/>
  <c r="K5" i="2"/>
  <c r="K4" i="2"/>
  <c r="K3" i="2"/>
  <c r="J3" i="2"/>
  <c r="I3" i="2" s="1"/>
  <c r="K2" i="2"/>
  <c r="J9" i="2"/>
  <c r="I9" i="2" s="1"/>
  <c r="I8" i="2"/>
  <c r="J7" i="2"/>
  <c r="I7" i="2" s="1"/>
  <c r="J6" i="2"/>
  <c r="J5" i="2"/>
  <c r="I5" i="2" s="1"/>
  <c r="J4" i="2"/>
  <c r="I4" i="2" s="1"/>
  <c r="J2" i="2"/>
  <c r="I2" i="2" s="1"/>
  <c r="F9" i="2"/>
  <c r="F8" i="2"/>
  <c r="F7" i="2"/>
  <c r="G7" i="2" s="1"/>
  <c r="F6" i="2"/>
  <c r="E6" i="2"/>
  <c r="D6" i="2" s="1"/>
  <c r="F4" i="2"/>
  <c r="F3" i="2"/>
  <c r="F2" i="2"/>
  <c r="E9" i="2"/>
  <c r="D9" i="2" s="1"/>
  <c r="E8" i="2"/>
  <c r="D8" i="2" s="1"/>
  <c r="E7" i="2"/>
  <c r="D7" i="2" s="1"/>
  <c r="E5" i="2"/>
  <c r="D5" i="2" s="1"/>
  <c r="E4" i="2"/>
  <c r="D4" i="2" s="1"/>
  <c r="E3" i="2"/>
  <c r="D3" i="2" s="1"/>
  <c r="E2" i="2"/>
  <c r="D2" i="2" s="1"/>
  <c r="T107" i="5"/>
  <c r="L127" i="5"/>
  <c r="T122" i="5"/>
  <c r="T111" i="5"/>
  <c r="L116" i="5"/>
  <c r="L104" i="5"/>
  <c r="L103" i="5"/>
  <c r="L96" i="5"/>
  <c r="L89" i="5"/>
  <c r="R86" i="5"/>
  <c r="R90" i="5"/>
  <c r="L79" i="5"/>
  <c r="Q87" i="5"/>
  <c r="P87" i="5" s="1"/>
  <c r="Q90" i="5"/>
  <c r="P90" i="5" s="1"/>
  <c r="L82" i="5"/>
  <c r="Q86" i="5"/>
  <c r="P86" i="5" s="1"/>
  <c r="Q89" i="5"/>
  <c r="R87" i="5"/>
  <c r="L16" i="5"/>
  <c r="L278" i="5"/>
  <c r="L419" i="5"/>
  <c r="L328" i="5"/>
  <c r="I313" i="5"/>
  <c r="L189" i="5"/>
  <c r="I494" i="5"/>
  <c r="L265" i="5"/>
  <c r="L68" i="5"/>
  <c r="L374" i="5"/>
  <c r="I38" i="5"/>
  <c r="L143" i="5"/>
  <c r="L264" i="5"/>
  <c r="L190" i="5"/>
  <c r="L400" i="5"/>
  <c r="L276" i="5"/>
  <c r="L476" i="5"/>
  <c r="L508" i="5"/>
  <c r="L247" i="5"/>
  <c r="S155" i="5"/>
  <c r="T81" i="5"/>
  <c r="I506" i="5"/>
  <c r="L327" i="5"/>
  <c r="L250" i="5"/>
  <c r="L81" i="5"/>
  <c r="L114" i="5"/>
  <c r="L446" i="5"/>
  <c r="L24" i="5"/>
  <c r="S152" i="5"/>
  <c r="L126" i="5"/>
  <c r="T156" i="5"/>
  <c r="L144" i="5"/>
  <c r="L344" i="5"/>
  <c r="L188" i="5"/>
  <c r="L171" i="5"/>
  <c r="L462" i="5"/>
  <c r="L503" i="5"/>
  <c r="L174" i="5"/>
  <c r="L33" i="5"/>
  <c r="L491" i="5"/>
  <c r="L517" i="5"/>
  <c r="I517" i="5"/>
  <c r="L12" i="5"/>
  <c r="L5" i="5"/>
  <c r="T5" i="5"/>
  <c r="L3" i="5"/>
  <c r="L4" i="5"/>
  <c r="L8" i="5"/>
  <c r="I7" i="5"/>
  <c r="L6" i="5"/>
  <c r="L9" i="5"/>
  <c r="S323" i="5"/>
  <c r="P89" i="5"/>
  <c r="S88" i="5"/>
  <c r="P480" i="5"/>
  <c r="S151" i="5"/>
  <c r="S153" i="5"/>
  <c r="S394" i="5"/>
  <c r="S154" i="5"/>
  <c r="Q304" i="2"/>
  <c r="Q246" i="2"/>
  <c r="Q229" i="2"/>
  <c r="Q363" i="2"/>
  <c r="Q373" i="2"/>
  <c r="Q433" i="2"/>
  <c r="Q130" i="2"/>
  <c r="Q102" i="2"/>
  <c r="Q509" i="2"/>
  <c r="O3" i="3"/>
  <c r="Q193" i="2"/>
  <c r="Q330" i="2"/>
  <c r="Q116" i="2"/>
  <c r="Q104" i="2"/>
  <c r="Q122" i="2"/>
  <c r="Q285" i="2"/>
  <c r="Q236" i="2"/>
  <c r="Q364" i="2"/>
  <c r="Q97" i="2"/>
  <c r="Q233" i="2"/>
  <c r="Q345" i="2"/>
  <c r="Q282" i="2"/>
  <c r="Q331" i="2"/>
  <c r="Q356" i="2"/>
  <c r="Q475" i="2"/>
  <c r="N10" i="3"/>
  <c r="M10" i="3" s="1"/>
  <c r="Q312" i="2"/>
  <c r="Q302" i="2"/>
  <c r="Q208" i="2"/>
  <c r="Q391" i="2"/>
  <c r="G4" i="2"/>
  <c r="Q181" i="2"/>
  <c r="N278" i="2"/>
  <c r="Q359" i="2"/>
  <c r="Q467" i="2"/>
  <c r="Q370" i="2"/>
  <c r="Q511" i="2"/>
  <c r="Q474" i="2"/>
  <c r="Q469" i="2"/>
  <c r="Q483" i="2"/>
  <c r="O2" i="3"/>
  <c r="Q286" i="2"/>
  <c r="Q127" i="2"/>
  <c r="Q101" i="2"/>
  <c r="G8" i="2"/>
  <c r="Q198" i="2"/>
  <c r="Q173" i="2"/>
  <c r="G9" i="2"/>
  <c r="Q306" i="2"/>
  <c r="Q319" i="2"/>
  <c r="Q323" i="2"/>
  <c r="Q367" i="2"/>
  <c r="Q398" i="2"/>
  <c r="Q244" i="2"/>
  <c r="Q443" i="2"/>
  <c r="Q415" i="2"/>
  <c r="Q223" i="2"/>
  <c r="Q348" i="2"/>
  <c r="Q115" i="2"/>
  <c r="Q129" i="2"/>
  <c r="Q103" i="2"/>
  <c r="Q442" i="2"/>
  <c r="Q112" i="2"/>
  <c r="N304" i="2"/>
  <c r="Q66" i="2"/>
  <c r="Q52" i="2"/>
  <c r="Q141" i="2"/>
  <c r="Q177" i="2"/>
  <c r="Q303" i="2"/>
  <c r="Q314" i="2"/>
  <c r="N209" i="2"/>
  <c r="Q262" i="2"/>
  <c r="Q397" i="2"/>
  <c r="Q403" i="2"/>
  <c r="Q423" i="2"/>
  <c r="Q513" i="2"/>
  <c r="N483" i="2"/>
  <c r="Q499" i="2"/>
  <c r="Q446" i="2"/>
  <c r="Q485" i="2"/>
  <c r="Q472" i="2"/>
  <c r="Q324" i="2"/>
  <c r="Q106" i="2"/>
  <c r="Q69" i="2"/>
  <c r="Q42" i="2"/>
  <c r="Q211" i="2"/>
  <c r="Q311" i="2"/>
  <c r="Q31" i="2"/>
  <c r="Q67" i="2"/>
  <c r="Q268" i="2"/>
  <c r="Q235" i="2"/>
  <c r="Q427" i="2"/>
  <c r="Q392" i="2"/>
  <c r="Q409" i="2"/>
  <c r="Q422" i="2"/>
  <c r="Q457" i="2"/>
  <c r="Q519" i="2"/>
  <c r="Q412" i="2"/>
  <c r="Q279" i="2"/>
  <c r="Q107" i="2"/>
  <c r="Q464" i="2"/>
  <c r="Q417" i="2"/>
  <c r="Q418" i="2"/>
  <c r="Q85" i="2"/>
  <c r="Q17" i="2"/>
  <c r="Q178" i="2"/>
  <c r="Q325" i="2"/>
  <c r="Q351" i="2"/>
  <c r="Q450" i="2"/>
  <c r="Q221" i="2"/>
  <c r="Q114" i="2"/>
  <c r="I6" i="2"/>
  <c r="Q219" i="2"/>
  <c r="Q338" i="2"/>
  <c r="Q212" i="2"/>
  <c r="Q248" i="2"/>
  <c r="Q272" i="2"/>
  <c r="Q276" i="2"/>
  <c r="Q341" i="2"/>
  <c r="Q340" i="2"/>
  <c r="Q425" i="2"/>
  <c r="Q515" i="2"/>
  <c r="Q225" i="2"/>
  <c r="Q466" i="2"/>
  <c r="Q447" i="2"/>
  <c r="Q477" i="2"/>
  <c r="Q495" i="2"/>
  <c r="Q516" i="2"/>
  <c r="Q124" i="2"/>
  <c r="Q255" i="2"/>
  <c r="O15" i="3"/>
  <c r="Q98" i="2"/>
  <c r="Q404" i="2"/>
  <c r="Q96" i="2"/>
  <c r="Q24" i="2"/>
  <c r="Q444" i="2"/>
  <c r="Q480" i="2"/>
  <c r="Q441" i="2"/>
  <c r="Q372" i="2"/>
  <c r="Q430" i="2"/>
  <c r="Q486" i="2"/>
  <c r="Q388" i="2"/>
  <c r="Q186" i="2"/>
  <c r="Q213" i="2"/>
  <c r="Q288" i="2"/>
  <c r="Q201" i="2"/>
  <c r="N212" i="2"/>
  <c r="Q260" i="2"/>
  <c r="Q280" i="2"/>
  <c r="Q227" i="2"/>
  <c r="Q241" i="2"/>
  <c r="Q497" i="2"/>
  <c r="Q432" i="2"/>
  <c r="Q525" i="2"/>
  <c r="Q420" i="2"/>
  <c r="Q451" i="2"/>
  <c r="Q434" i="2"/>
  <c r="Q449" i="2"/>
  <c r="Q463" i="2"/>
  <c r="Q111" i="2"/>
  <c r="Q113" i="2"/>
  <c r="Q120" i="2"/>
  <c r="Q182" i="2"/>
  <c r="Q313" i="2"/>
  <c r="Q357" i="2"/>
  <c r="Q381" i="2"/>
  <c r="G5" i="2"/>
  <c r="Q257" i="2"/>
  <c r="Q258" i="2"/>
  <c r="Q337" i="2"/>
  <c r="Q355" i="2"/>
  <c r="Q431" i="2"/>
  <c r="Q382" i="2"/>
  <c r="Q15" i="2"/>
  <c r="Q94" i="2"/>
  <c r="Q185" i="2"/>
  <c r="Q202" i="2"/>
  <c r="Q214" i="2"/>
  <c r="Q252" i="2"/>
  <c r="Q254" i="2"/>
  <c r="Q206" i="2"/>
  <c r="Q217" i="2"/>
  <c r="Q264" i="2"/>
  <c r="Q284" i="2"/>
  <c r="Q297" i="2"/>
  <c r="Q328" i="2"/>
  <c r="Q362" i="2"/>
  <c r="Q487" i="2"/>
  <c r="Q413" i="2"/>
  <c r="Q238" i="2"/>
  <c r="Q493" i="2"/>
  <c r="Q318" i="2"/>
  <c r="Q490" i="2"/>
  <c r="Q292" i="2"/>
  <c r="Q294" i="2"/>
  <c r="Q503" i="2"/>
  <c r="Q506" i="2"/>
  <c r="Q524" i="2"/>
  <c r="Q179" i="2"/>
  <c r="Q110" i="2"/>
  <c r="Q119" i="2"/>
  <c r="Q118" i="2"/>
  <c r="Q100" i="2"/>
  <c r="Q170" i="2"/>
  <c r="Q161" i="2"/>
  <c r="Q162" i="2"/>
  <c r="Q167" i="2"/>
  <c r="Q168" i="2"/>
  <c r="Q153" i="2"/>
  <c r="Q165" i="2"/>
  <c r="Q158" i="2"/>
  <c r="Q160" i="2"/>
  <c r="Q156" i="2"/>
  <c r="Q152" i="2"/>
  <c r="Q150" i="2"/>
  <c r="Q143" i="2"/>
  <c r="Q134" i="2"/>
  <c r="Q135" i="2"/>
  <c r="Q139" i="2"/>
  <c r="Q137" i="2"/>
  <c r="Q132" i="2"/>
  <c r="Q131" i="2"/>
  <c r="Q133" i="2"/>
  <c r="N145" i="2"/>
  <c r="Q145" i="2"/>
  <c r="N275" i="2"/>
  <c r="Q275" i="2"/>
  <c r="N378" i="2"/>
  <c r="Q378" i="2"/>
  <c r="N426" i="2"/>
  <c r="Q426" i="2"/>
  <c r="Q151" i="2"/>
  <c r="Q205" i="2"/>
  <c r="Q329" i="2"/>
  <c r="N504" i="2"/>
  <c r="Q504" i="2"/>
  <c r="Q507" i="2"/>
  <c r="N507" i="2"/>
  <c r="N400" i="2"/>
  <c r="Q400" i="2"/>
  <c r="Q465" i="2"/>
  <c r="N261" i="2"/>
  <c r="Q261" i="2"/>
  <c r="Q207" i="2"/>
  <c r="Q163" i="2"/>
  <c r="N289" i="2"/>
  <c r="Q289" i="2"/>
  <c r="Q190" i="2"/>
  <c r="Q350" i="2"/>
  <c r="N350" i="2"/>
  <c r="N492" i="2"/>
  <c r="Q492" i="2"/>
  <c r="Q376" i="2"/>
  <c r="Q478" i="2"/>
  <c r="Q195" i="2"/>
  <c r="Q411" i="2"/>
  <c r="Q172" i="2"/>
  <c r="Q159" i="2"/>
  <c r="Q187" i="2"/>
  <c r="N187" i="2"/>
  <c r="N204" i="2"/>
  <c r="Q204" i="2"/>
  <c r="Q346" i="2"/>
  <c r="Q273" i="2"/>
  <c r="Q245" i="2"/>
  <c r="Q500" i="2"/>
  <c r="Q390" i="2"/>
  <c r="N453" i="2"/>
  <c r="Q453" i="2"/>
  <c r="Q460" i="2"/>
  <c r="Q149" i="2"/>
  <c r="Q296" i="2"/>
  <c r="Q334" i="2"/>
  <c r="Q405" i="2"/>
  <c r="Q436" i="2"/>
  <c r="Q502" i="2"/>
  <c r="Q291" i="2"/>
  <c r="Q435" i="2"/>
  <c r="Q307" i="2"/>
  <c r="Q518" i="2"/>
  <c r="Q147" i="2"/>
  <c r="Q155" i="2"/>
  <c r="Q180" i="2"/>
  <c r="Q199" i="2"/>
  <c r="Q197" i="2"/>
  <c r="Q175" i="2"/>
  <c r="Q174" i="2"/>
  <c r="Q271" i="2"/>
  <c r="Q148" i="2"/>
  <c r="Q251" i="2"/>
  <c r="Q228" i="2"/>
  <c r="Q332" i="2"/>
  <c r="Q194" i="2"/>
  <c r="Q210" i="2"/>
  <c r="Q231" i="2"/>
  <c r="Q322" i="2"/>
  <c r="Q358" i="2"/>
  <c r="Q416" i="2"/>
  <c r="Q203" i="2"/>
  <c r="Q352" i="2"/>
  <c r="Q336" i="2"/>
  <c r="Q371" i="2"/>
  <c r="Q380" i="2"/>
  <c r="Q428" i="2"/>
  <c r="Q242" i="2"/>
  <c r="Q344" i="2"/>
  <c r="Q440" i="2"/>
  <c r="Q349" i="2"/>
  <c r="Q458" i="2"/>
  <c r="Q354" i="2"/>
  <c r="Q429" i="2"/>
  <c r="Q521" i="2"/>
  <c r="Q240" i="2"/>
  <c r="Q237" i="2"/>
  <c r="Q222" i="2"/>
  <c r="Q383" i="2"/>
  <c r="Q454" i="2"/>
  <c r="Q508" i="2"/>
  <c r="Q293" i="2"/>
  <c r="N459" i="2"/>
  <c r="N489" i="2"/>
  <c r="Q522" i="2"/>
  <c r="Q408" i="2"/>
  <c r="Q138" i="2"/>
  <c r="Q232" i="2"/>
  <c r="Q393" i="2"/>
  <c r="Q414" i="2"/>
  <c r="Q482" i="2"/>
  <c r="Q377" i="2"/>
  <c r="Q269" i="2"/>
  <c r="Q389" i="2"/>
  <c r="Q456" i="2"/>
  <c r="Q192" i="2"/>
  <c r="Q142" i="2"/>
  <c r="Q184" i="2"/>
  <c r="Q290" i="2"/>
  <c r="N254" i="2"/>
  <c r="Q353" i="2"/>
  <c r="Q164" i="2"/>
  <c r="Q200" i="2"/>
  <c r="Q220" i="2"/>
  <c r="Q335" i="2"/>
  <c r="Q265" i="2"/>
  <c r="Q342" i="2"/>
  <c r="Q234" i="2"/>
  <c r="Q407" i="2"/>
  <c r="Q243" i="2"/>
  <c r="Q387" i="2"/>
  <c r="Q396" i="2"/>
  <c r="Q470" i="2"/>
  <c r="Q494" i="2"/>
  <c r="Q514" i="2"/>
  <c r="Q375" i="2"/>
  <c r="Q473" i="2"/>
  <c r="Q501" i="2"/>
  <c r="Q419" i="2"/>
  <c r="Q438" i="2"/>
  <c r="Q520" i="2"/>
  <c r="Q424" i="2"/>
  <c r="Q136" i="2"/>
  <c r="Q226" i="2"/>
  <c r="Q471" i="2"/>
  <c r="Q402" i="2"/>
  <c r="Q230" i="2"/>
  <c r="Q461" i="2"/>
  <c r="Q157" i="2"/>
  <c r="Q287" i="2"/>
  <c r="Q146" i="2"/>
  <c r="Q305" i="2"/>
  <c r="Q281" i="2"/>
  <c r="N360" i="2"/>
  <c r="Q360" i="2"/>
  <c r="Q247" i="2"/>
  <c r="Q266" i="2"/>
  <c r="Q277" i="2"/>
  <c r="Q317" i="2"/>
  <c r="Q267" i="2"/>
  <c r="Q347" i="2"/>
  <c r="Q361" i="2"/>
  <c r="Q320" i="2"/>
  <c r="Q368" i="2"/>
  <c r="Q374" i="2"/>
  <c r="Q401" i="2"/>
  <c r="Q410" i="2"/>
  <c r="Q166" i="2"/>
  <c r="Q308" i="2"/>
  <c r="Q445" i="2"/>
  <c r="Q406" i="2"/>
  <c r="Q452" i="2"/>
  <c r="Q488" i="2"/>
  <c r="Q154" i="2"/>
  <c r="Q384" i="2"/>
  <c r="Q476" i="2"/>
  <c r="Q239" i="2"/>
  <c r="Q224" i="2"/>
  <c r="Q484" i="2"/>
  <c r="Q468" i="2"/>
  <c r="Q498" i="2"/>
  <c r="Q510" i="2"/>
  <c r="Q399" i="2"/>
  <c r="Q140" i="2"/>
  <c r="Q366" i="2"/>
  <c r="Q369" i="2"/>
  <c r="Q481" i="2"/>
  <c r="Q517" i="2"/>
  <c r="Q437" i="2"/>
  <c r="Q58" i="2"/>
  <c r="Q87" i="2"/>
  <c r="Q70" i="2"/>
  <c r="Q48" i="2"/>
  <c r="Q84" i="2"/>
  <c r="Q49" i="2"/>
  <c r="Q41" i="2"/>
  <c r="Q77" i="2"/>
  <c r="Q63" i="2"/>
  <c r="Q83" i="2"/>
  <c r="Q91" i="2"/>
  <c r="Q23" i="2"/>
  <c r="N52" i="2"/>
  <c r="Q56" i="2"/>
  <c r="Q73" i="2"/>
  <c r="Q45" i="2"/>
  <c r="N61" i="2"/>
  <c r="Q47" i="2"/>
  <c r="Q44" i="2"/>
  <c r="Q79" i="2"/>
  <c r="Q14" i="2"/>
  <c r="Q27" i="2"/>
  <c r="Q72" i="2"/>
  <c r="Q46" i="2"/>
  <c r="Q59" i="2"/>
  <c r="Q95" i="2"/>
  <c r="Q16" i="2"/>
  <c r="Q35" i="2"/>
  <c r="Q65" i="2"/>
  <c r="Q88" i="2"/>
  <c r="Q50" i="2"/>
  <c r="Q68" i="2"/>
  <c r="Q11" i="2"/>
  <c r="Q74" i="2"/>
  <c r="Q92" i="2"/>
  <c r="Q82" i="2"/>
  <c r="Q19" i="2"/>
  <c r="Q55" i="2"/>
  <c r="Q38" i="2"/>
  <c r="Q18" i="2"/>
  <c r="Q36" i="2"/>
  <c r="Q28" i="2"/>
  <c r="Q62" i="2"/>
  <c r="Q13" i="2"/>
  <c r="N37" i="2"/>
  <c r="Q2" i="2"/>
  <c r="G2" i="2"/>
  <c r="I470" i="3" l="1"/>
  <c r="I468" i="3"/>
  <c r="I177" i="3"/>
  <c r="I155" i="3"/>
  <c r="I469" i="3"/>
  <c r="I467" i="3"/>
  <c r="I311" i="3"/>
  <c r="I162" i="3"/>
  <c r="I110" i="3"/>
  <c r="I104" i="3"/>
  <c r="I90" i="3"/>
  <c r="I72" i="3"/>
  <c r="I70" i="3"/>
  <c r="I66" i="3"/>
  <c r="I54" i="3"/>
  <c r="I50" i="3"/>
  <c r="Q25" i="2"/>
  <c r="Q80" i="2"/>
  <c r="Q90" i="2"/>
  <c r="Q301" i="2"/>
  <c r="N315" i="2"/>
  <c r="Q64" i="2"/>
  <c r="Q53" i="2"/>
  <c r="S87" i="5"/>
  <c r="Q22" i="2"/>
  <c r="Q365" i="2"/>
  <c r="L50" i="2"/>
  <c r="G205" i="2"/>
  <c r="G179" i="2"/>
  <c r="L168" i="2"/>
  <c r="M135" i="5"/>
  <c r="O512" i="5"/>
  <c r="V512" i="5" s="1"/>
  <c r="O89" i="5"/>
  <c r="V89" i="5" s="1"/>
  <c r="M281" i="5"/>
  <c r="T281" i="5" s="1"/>
  <c r="M283" i="5"/>
  <c r="T283" i="5" s="1"/>
  <c r="M227" i="5"/>
  <c r="T227" i="5" s="1"/>
  <c r="M229" i="5"/>
  <c r="T229" i="5" s="1"/>
  <c r="M231" i="5"/>
  <c r="T231" i="5" s="1"/>
  <c r="M233" i="5"/>
  <c r="T233" i="5" s="1"/>
  <c r="M235" i="5"/>
  <c r="L2" i="2"/>
  <c r="Q29" i="2"/>
  <c r="Q259" i="2"/>
  <c r="Q33" i="2"/>
  <c r="Q386" i="2"/>
  <c r="Q394" i="2"/>
  <c r="Q385" i="2"/>
  <c r="L271" i="2"/>
  <c r="O493" i="5"/>
  <c r="V493" i="5" s="1"/>
  <c r="M407" i="5"/>
  <c r="T407" i="5" s="1"/>
  <c r="O218" i="5"/>
  <c r="V218" i="5" s="1"/>
  <c r="O208" i="5"/>
  <c r="V208" i="5" s="1"/>
  <c r="M308" i="5"/>
  <c r="T308" i="5" s="1"/>
  <c r="M189" i="5"/>
  <c r="T189" i="5" s="1"/>
  <c r="O168" i="5"/>
  <c r="V168" i="5" s="1"/>
  <c r="O167" i="5"/>
  <c r="M165" i="5"/>
  <c r="O162" i="5"/>
  <c r="V162" i="5" s="1"/>
  <c r="O129" i="5"/>
  <c r="V129" i="5" s="1"/>
  <c r="O126" i="5"/>
  <c r="V126" i="5" s="1"/>
  <c r="O81" i="5"/>
  <c r="V81" i="5" s="1"/>
  <c r="Q20" i="2"/>
  <c r="Q43" i="2"/>
  <c r="Q60" i="2"/>
  <c r="Q309" i="2"/>
  <c r="Q295" i="2"/>
  <c r="Q455" i="2"/>
  <c r="Q505" i="2"/>
  <c r="L413" i="2"/>
  <c r="G353" i="2"/>
  <c r="G346" i="2"/>
  <c r="L334" i="2"/>
  <c r="L327" i="2"/>
  <c r="L294" i="2"/>
  <c r="O136" i="5"/>
  <c r="V136" i="5" s="1"/>
  <c r="O24" i="5"/>
  <c r="V24" i="5" s="1"/>
  <c r="M497" i="5"/>
  <c r="O408" i="5"/>
  <c r="V408" i="5" s="1"/>
  <c r="O163" i="5"/>
  <c r="O161" i="5"/>
  <c r="V161" i="5" s="1"/>
  <c r="M144" i="5"/>
  <c r="T144" i="5" s="1"/>
  <c r="O114" i="5"/>
  <c r="V114" i="5" s="1"/>
  <c r="L58" i="2"/>
  <c r="L118" i="2"/>
  <c r="G518" i="2"/>
  <c r="G397" i="2"/>
  <c r="G220" i="2"/>
  <c r="O499" i="5"/>
  <c r="V499" i="5" s="1"/>
  <c r="M452" i="5"/>
  <c r="T452" i="5" s="1"/>
  <c r="O427" i="5"/>
  <c r="O209" i="5"/>
  <c r="M266" i="5"/>
  <c r="T266" i="5" s="1"/>
  <c r="M268" i="5"/>
  <c r="T268" i="5" s="1"/>
  <c r="M270" i="5"/>
  <c r="T270" i="5" s="1"/>
  <c r="M262" i="5"/>
  <c r="T262" i="5" s="1"/>
  <c r="M264" i="5"/>
  <c r="T264" i="5" s="1"/>
  <c r="M246" i="5"/>
  <c r="T246" i="5" s="1"/>
  <c r="M248" i="5"/>
  <c r="T248" i="5" s="1"/>
  <c r="M250" i="5"/>
  <c r="T250" i="5" s="1"/>
  <c r="M252" i="5"/>
  <c r="T252" i="5" s="1"/>
  <c r="M254" i="5"/>
  <c r="T254" i="5" s="1"/>
  <c r="M256" i="5"/>
  <c r="T256" i="5" s="1"/>
  <c r="M258" i="5"/>
  <c r="T258" i="5" s="1"/>
  <c r="M260" i="5"/>
  <c r="T260" i="5" s="1"/>
  <c r="V264" i="5"/>
  <c r="V242" i="5"/>
  <c r="J119" i="5"/>
  <c r="L119" i="5" s="1"/>
  <c r="J70" i="5"/>
  <c r="I70" i="5" s="1"/>
  <c r="K271" i="5"/>
  <c r="L168" i="5"/>
  <c r="L254" i="5"/>
  <c r="L379" i="5"/>
  <c r="L405" i="5"/>
  <c r="L439" i="5"/>
  <c r="L160" i="5"/>
  <c r="L234" i="5"/>
  <c r="L346" i="5"/>
  <c r="J513" i="5"/>
  <c r="I513" i="5" s="1"/>
  <c r="K109" i="5"/>
  <c r="L109" i="5" s="1"/>
  <c r="O29" i="5"/>
  <c r="V29" i="5" s="1"/>
  <c r="J90" i="5"/>
  <c r="L90" i="5" s="1"/>
  <c r="K274" i="5"/>
  <c r="Q298" i="2"/>
  <c r="L5" i="2"/>
  <c r="Q196" i="2"/>
  <c r="Q250" i="2"/>
  <c r="Q283" i="2"/>
  <c r="L492" i="5"/>
  <c r="Q512" i="2"/>
  <c r="Q496" i="2"/>
  <c r="Q99" i="2"/>
  <c r="L113" i="5"/>
  <c r="Q108" i="2"/>
  <c r="L66" i="5"/>
  <c r="G81" i="2"/>
  <c r="L525" i="2"/>
  <c r="L520" i="2"/>
  <c r="G517" i="2"/>
  <c r="G482" i="2"/>
  <c r="G396" i="2"/>
  <c r="G350" i="2"/>
  <c r="G323" i="2"/>
  <c r="I421" i="3"/>
  <c r="I360" i="3"/>
  <c r="I324" i="3"/>
  <c r="I137" i="3"/>
  <c r="L176" i="5"/>
  <c r="B232" i="5"/>
  <c r="R89" i="5"/>
  <c r="L41" i="2"/>
  <c r="G523" i="2"/>
  <c r="G495" i="2"/>
  <c r="L485" i="2"/>
  <c r="G452" i="2"/>
  <c r="L401" i="2"/>
  <c r="L249" i="2"/>
  <c r="G239" i="2"/>
  <c r="L297" i="2"/>
  <c r="G190" i="2"/>
  <c r="L156" i="2"/>
  <c r="I111" i="3"/>
  <c r="I109" i="3"/>
  <c r="I73" i="3"/>
  <c r="O14" i="5"/>
  <c r="V14" i="5" s="1"/>
  <c r="T148" i="5"/>
  <c r="V250" i="5"/>
  <c r="L359" i="5"/>
  <c r="G522" i="2"/>
  <c r="L473" i="2"/>
  <c r="L457" i="2"/>
  <c r="L441" i="2"/>
  <c r="G422" i="2"/>
  <c r="L409" i="2"/>
  <c r="G375" i="2"/>
  <c r="G320" i="2"/>
  <c r="L259" i="2"/>
  <c r="G236" i="2"/>
  <c r="L221" i="2"/>
  <c r="G309" i="2"/>
  <c r="I182" i="3"/>
  <c r="O130" i="3"/>
  <c r="L435" i="5"/>
  <c r="L341" i="5"/>
  <c r="L506" i="5"/>
  <c r="L102" i="2"/>
  <c r="I132" i="3"/>
  <c r="N152" i="3"/>
  <c r="M152" i="3" s="1"/>
  <c r="M141" i="5"/>
  <c r="O142" i="5"/>
  <c r="V142" i="5" s="1"/>
  <c r="L154" i="5"/>
  <c r="L163" i="5"/>
  <c r="L185" i="5"/>
  <c r="L369" i="5"/>
  <c r="L428" i="5"/>
  <c r="L458" i="5"/>
  <c r="O490" i="5"/>
  <c r="V490" i="5" s="1"/>
  <c r="M489" i="5"/>
  <c r="T489" i="5" s="1"/>
  <c r="O415" i="5"/>
  <c r="V415" i="5" s="1"/>
  <c r="M414" i="5"/>
  <c r="T414" i="5" s="1"/>
  <c r="M402" i="5"/>
  <c r="T402" i="5" s="1"/>
  <c r="O400" i="5"/>
  <c r="V400" i="5" s="1"/>
  <c r="M399" i="5"/>
  <c r="T399" i="5" s="1"/>
  <c r="O356" i="5"/>
  <c r="V356" i="5" s="1"/>
  <c r="M342" i="5"/>
  <c r="T342" i="5" s="1"/>
  <c r="K512" i="5"/>
  <c r="K518" i="5"/>
  <c r="L518" i="5" s="1"/>
  <c r="M512" i="5"/>
  <c r="T512" i="5" s="1"/>
  <c r="O509" i="5"/>
  <c r="V509" i="5" s="1"/>
  <c r="M507" i="5"/>
  <c r="T507" i="5" s="1"/>
  <c r="O501" i="5"/>
  <c r="M500" i="5"/>
  <c r="O496" i="5"/>
  <c r="V496" i="5" s="1"/>
  <c r="O488" i="5"/>
  <c r="V488" i="5" s="1"/>
  <c r="M487" i="5"/>
  <c r="T487" i="5" s="1"/>
  <c r="M475" i="5"/>
  <c r="O473" i="5"/>
  <c r="V473" i="5" s="1"/>
  <c r="M467" i="5"/>
  <c r="T467" i="5" s="1"/>
  <c r="O458" i="5"/>
  <c r="V458" i="5" s="1"/>
  <c r="M457" i="5"/>
  <c r="T457" i="5" s="1"/>
  <c r="O455" i="5"/>
  <c r="V455" i="5" s="1"/>
  <c r="M453" i="5"/>
  <c r="T453" i="5" s="1"/>
  <c r="O447" i="5"/>
  <c r="O439" i="5"/>
  <c r="V439" i="5" s="1"/>
  <c r="M428" i="5"/>
  <c r="T428" i="5" s="1"/>
  <c r="O425" i="5"/>
  <c r="V425" i="5" s="1"/>
  <c r="M416" i="5"/>
  <c r="T416" i="5" s="1"/>
  <c r="O410" i="5"/>
  <c r="V410" i="5" s="1"/>
  <c r="M408" i="5"/>
  <c r="T408" i="5" s="1"/>
  <c r="O405" i="5"/>
  <c r="V405" i="5" s="1"/>
  <c r="O401" i="5"/>
  <c r="O395" i="5"/>
  <c r="V395" i="5" s="1"/>
  <c r="M394" i="5"/>
  <c r="T394" i="5" s="1"/>
  <c r="O391" i="5"/>
  <c r="V391" i="5" s="1"/>
  <c r="M383" i="5"/>
  <c r="T383" i="5" s="1"/>
  <c r="O378" i="5"/>
  <c r="V378" i="5" s="1"/>
  <c r="M355" i="5"/>
  <c r="O352" i="5"/>
  <c r="V352" i="5" s="1"/>
  <c r="O341" i="5"/>
  <c r="V341" i="5" s="1"/>
  <c r="M340" i="5"/>
  <c r="M332" i="5"/>
  <c r="T332" i="5" s="1"/>
  <c r="M329" i="5"/>
  <c r="T329" i="5" s="1"/>
  <c r="V283" i="5"/>
  <c r="V263" i="5"/>
  <c r="V243" i="5"/>
  <c r="O215" i="5"/>
  <c r="V215" i="5" s="1"/>
  <c r="O198" i="5"/>
  <c r="M198" i="5"/>
  <c r="T198" i="5" s="1"/>
  <c r="M197" i="5"/>
  <c r="T197" i="5" s="1"/>
  <c r="O195" i="5"/>
  <c r="V195" i="5" s="1"/>
  <c r="M194" i="5"/>
  <c r="T194" i="5" s="1"/>
  <c r="M191" i="5"/>
  <c r="T191" i="5" s="1"/>
  <c r="O189" i="5"/>
  <c r="V189" i="5" s="1"/>
  <c r="M167" i="5"/>
  <c r="T167" i="5" s="1"/>
  <c r="O152" i="5"/>
  <c r="O141" i="5"/>
  <c r="V141" i="5" s="1"/>
  <c r="O138" i="5"/>
  <c r="V138" i="5" s="1"/>
  <c r="O137" i="5"/>
  <c r="V137" i="5" s="1"/>
  <c r="J125" i="5"/>
  <c r="L125" i="5" s="1"/>
  <c r="O116" i="5"/>
  <c r="V116" i="5" s="1"/>
  <c r="O110" i="5"/>
  <c r="V110" i="5" s="1"/>
  <c r="O99" i="5"/>
  <c r="V99" i="5" s="1"/>
  <c r="M93" i="5"/>
  <c r="T93" i="5" s="1"/>
  <c r="O80" i="5"/>
  <c r="V80" i="5" s="1"/>
  <c r="J77" i="5"/>
  <c r="O32" i="5"/>
  <c r="V32" i="5" s="1"/>
  <c r="M267" i="5"/>
  <c r="M269" i="5"/>
  <c r="T269" i="5" s="1"/>
  <c r="M261" i="5"/>
  <c r="M263" i="5"/>
  <c r="T263" i="5" s="1"/>
  <c r="M265" i="5"/>
  <c r="T265" i="5" s="1"/>
  <c r="M247" i="5"/>
  <c r="M249" i="5"/>
  <c r="T249" i="5" s="1"/>
  <c r="M251" i="5"/>
  <c r="M253" i="5"/>
  <c r="T253" i="5" s="1"/>
  <c r="M255" i="5"/>
  <c r="T255" i="5" s="1"/>
  <c r="M257" i="5"/>
  <c r="M259" i="5"/>
  <c r="T259" i="5" s="1"/>
  <c r="M517" i="5"/>
  <c r="T517" i="5" s="1"/>
  <c r="O514" i="5"/>
  <c r="V514" i="5" s="1"/>
  <c r="O513" i="5"/>
  <c r="V513" i="5" s="1"/>
  <c r="M495" i="5"/>
  <c r="M488" i="5"/>
  <c r="T488" i="5" s="1"/>
  <c r="O481" i="5"/>
  <c r="O477" i="5"/>
  <c r="V477" i="5" s="1"/>
  <c r="M476" i="5"/>
  <c r="T476" i="5" s="1"/>
  <c r="O466" i="5"/>
  <c r="V466" i="5" s="1"/>
  <c r="M458" i="5"/>
  <c r="T458" i="5" s="1"/>
  <c r="M455" i="5"/>
  <c r="M425" i="5"/>
  <c r="M420" i="5"/>
  <c r="M410" i="5"/>
  <c r="M409" i="5"/>
  <c r="M405" i="5"/>
  <c r="M395" i="5"/>
  <c r="M380" i="5"/>
  <c r="M378" i="5"/>
  <c r="T378" i="5" s="1"/>
  <c r="O374" i="5"/>
  <c r="V374" i="5" s="1"/>
  <c r="M359" i="5"/>
  <c r="T359" i="5" s="1"/>
  <c r="M341" i="5"/>
  <c r="T341" i="5" s="1"/>
  <c r="O333" i="5"/>
  <c r="O330" i="5"/>
  <c r="O323" i="5"/>
  <c r="V323" i="5" s="1"/>
  <c r="M207" i="5"/>
  <c r="T207" i="5" s="1"/>
  <c r="O314" i="5"/>
  <c r="V314" i="5" s="1"/>
  <c r="M312" i="5"/>
  <c r="T312" i="5" s="1"/>
  <c r="O307" i="5"/>
  <c r="V307" i="5" s="1"/>
  <c r="O199" i="5"/>
  <c r="V199" i="5" s="1"/>
  <c r="M176" i="5"/>
  <c r="T176" i="5" s="1"/>
  <c r="O174" i="5"/>
  <c r="V174" i="5" s="1"/>
  <c r="M173" i="5"/>
  <c r="T173" i="5" s="1"/>
  <c r="O171" i="5"/>
  <c r="V171" i="5" s="1"/>
  <c r="O166" i="5"/>
  <c r="V166" i="5" s="1"/>
  <c r="O117" i="5"/>
  <c r="V117" i="5" s="1"/>
  <c r="O111" i="5"/>
  <c r="V111" i="5" s="1"/>
  <c r="M110" i="5"/>
  <c r="Q107" i="5" s="1"/>
  <c r="P107" i="5" s="1"/>
  <c r="K101" i="5"/>
  <c r="L101" i="5" s="1"/>
  <c r="J83" i="5"/>
  <c r="J2" i="5"/>
  <c r="I2" i="5" s="1"/>
  <c r="M284" i="5"/>
  <c r="V228" i="5"/>
  <c r="V269" i="5"/>
  <c r="M306" i="5"/>
  <c r="T306" i="5" s="1"/>
  <c r="M161" i="5"/>
  <c r="T161" i="5" s="1"/>
  <c r="O83" i="5"/>
  <c r="V83" i="5" s="1"/>
  <c r="K74" i="5"/>
  <c r="L74" i="5" s="1"/>
  <c r="O42" i="5"/>
  <c r="V42" i="5" s="1"/>
  <c r="O38" i="5"/>
  <c r="V38" i="5" s="1"/>
  <c r="O33" i="5"/>
  <c r="V33" i="5" s="1"/>
  <c r="M237" i="5"/>
  <c r="T237" i="5" s="1"/>
  <c r="M239" i="5"/>
  <c r="T239" i="5" s="1"/>
  <c r="M241" i="5"/>
  <c r="T241" i="5" s="1"/>
  <c r="M243" i="5"/>
  <c r="T243" i="5" s="1"/>
  <c r="M245" i="5"/>
  <c r="T245" i="5" s="1"/>
  <c r="I128" i="3"/>
  <c r="I122" i="3"/>
  <c r="I126" i="3"/>
  <c r="I114" i="3"/>
  <c r="I423" i="3"/>
  <c r="F324" i="3"/>
  <c r="F360" i="3"/>
  <c r="I364" i="3"/>
  <c r="B353" i="3"/>
  <c r="B453" i="3"/>
  <c r="B468" i="3"/>
  <c r="B483" i="3"/>
  <c r="B508" i="3"/>
  <c r="B433" i="3"/>
  <c r="I511" i="3"/>
  <c r="I509" i="3"/>
  <c r="I505" i="3"/>
  <c r="I503" i="3"/>
  <c r="I493" i="3"/>
  <c r="I491" i="3"/>
  <c r="I422" i="3"/>
  <c r="I159" i="3"/>
  <c r="N123" i="3"/>
  <c r="M123" i="3" s="1"/>
  <c r="O90" i="3"/>
  <c r="O88" i="3"/>
  <c r="O86" i="3"/>
  <c r="O80" i="3"/>
  <c r="O69" i="3"/>
  <c r="B150" i="3"/>
  <c r="B157" i="3"/>
  <c r="B167" i="3"/>
  <c r="B328" i="3"/>
  <c r="B333" i="3"/>
  <c r="B338" i="3"/>
  <c r="B343" i="3"/>
  <c r="B348" i="3"/>
  <c r="B383" i="3"/>
  <c r="B448" i="3"/>
  <c r="B463" i="3"/>
  <c r="B513" i="3"/>
  <c r="B518" i="3"/>
  <c r="B493" i="3"/>
  <c r="B478" i="3"/>
  <c r="B418" i="3"/>
  <c r="I134" i="3"/>
  <c r="N121" i="3"/>
  <c r="M121" i="3" s="1"/>
  <c r="N90" i="3"/>
  <c r="M90" i="3" s="1"/>
  <c r="N88" i="3"/>
  <c r="M88" i="3" s="1"/>
  <c r="N86" i="3"/>
  <c r="M86" i="3" s="1"/>
  <c r="N79" i="3"/>
  <c r="O67" i="3"/>
  <c r="O14" i="3"/>
  <c r="B163" i="3"/>
  <c r="B169" i="3"/>
  <c r="B378" i="3"/>
  <c r="B393" i="3"/>
  <c r="B443" i="3"/>
  <c r="B528" i="3"/>
  <c r="B458" i="3"/>
  <c r="B428" i="3"/>
  <c r="B388" i="3"/>
  <c r="I10" i="3"/>
  <c r="I418" i="3"/>
  <c r="I277" i="3"/>
  <c r="I310" i="3"/>
  <c r="I306" i="3"/>
  <c r="I304" i="3"/>
  <c r="I302" i="3"/>
  <c r="I298" i="3"/>
  <c r="I296" i="3"/>
  <c r="I292" i="3"/>
  <c r="I130" i="3"/>
  <c r="O113" i="3"/>
  <c r="O89" i="3"/>
  <c r="P89" i="3" s="1"/>
  <c r="O87" i="3"/>
  <c r="O84" i="3"/>
  <c r="N77" i="3"/>
  <c r="M77" i="3" s="1"/>
  <c r="O33" i="3"/>
  <c r="O11" i="3"/>
  <c r="N6" i="3"/>
  <c r="M6" i="3" s="1"/>
  <c r="N4" i="3"/>
  <c r="M4" i="3" s="1"/>
  <c r="O13" i="3"/>
  <c r="N3" i="3"/>
  <c r="M3" i="3" s="1"/>
  <c r="I14" i="3"/>
  <c r="I92" i="3"/>
  <c r="I301" i="3"/>
  <c r="I313" i="3"/>
  <c r="I333" i="3"/>
  <c r="I375" i="3"/>
  <c r="I399" i="3"/>
  <c r="I343" i="3"/>
  <c r="B399" i="3"/>
  <c r="B489" i="3"/>
  <c r="B519" i="3"/>
  <c r="B529" i="3"/>
  <c r="I7" i="3"/>
  <c r="I463" i="3"/>
  <c r="I461" i="3"/>
  <c r="I459" i="3"/>
  <c r="I457" i="3"/>
  <c r="I419" i="3"/>
  <c r="I416" i="3"/>
  <c r="I414" i="3"/>
  <c r="I412" i="3"/>
  <c r="I410" i="3"/>
  <c r="I408" i="3"/>
  <c r="I406" i="3"/>
  <c r="I398" i="3"/>
  <c r="I396" i="3"/>
  <c r="I394" i="3"/>
  <c r="I374" i="3"/>
  <c r="I372" i="3"/>
  <c r="I370" i="3"/>
  <c r="I286" i="3"/>
  <c r="O128" i="3"/>
  <c r="O124" i="3"/>
  <c r="O122" i="3"/>
  <c r="N119" i="3"/>
  <c r="M119" i="3" s="1"/>
  <c r="O111" i="3"/>
  <c r="O98" i="3"/>
  <c r="O78" i="3"/>
  <c r="O76" i="3"/>
  <c r="N72" i="3"/>
  <c r="M72" i="3" s="1"/>
  <c r="N69" i="3"/>
  <c r="M69" i="3" s="1"/>
  <c r="N67" i="3"/>
  <c r="M67" i="3" s="1"/>
  <c r="O109" i="3"/>
  <c r="N15" i="3"/>
  <c r="M15" i="3" s="1"/>
  <c r="N13" i="3"/>
  <c r="M13" i="3" s="1"/>
  <c r="N7" i="3"/>
  <c r="M7" i="3" s="1"/>
  <c r="O6" i="3"/>
  <c r="O5" i="3"/>
  <c r="N5" i="3"/>
  <c r="M5" i="3" s="1"/>
  <c r="I289" i="3"/>
  <c r="I86" i="3"/>
  <c r="I123" i="3"/>
  <c r="I293" i="3"/>
  <c r="I96" i="3"/>
  <c r="I319" i="3"/>
  <c r="I381" i="3"/>
  <c r="I405" i="3"/>
  <c r="N11" i="3"/>
  <c r="M11" i="3" s="1"/>
  <c r="N2" i="3"/>
  <c r="M2" i="3" s="1"/>
  <c r="B152" i="3"/>
  <c r="B369" i="3"/>
  <c r="B374" i="3"/>
  <c r="B379" i="3"/>
  <c r="B384" i="3"/>
  <c r="B419" i="3"/>
  <c r="B424" i="3"/>
  <c r="B459" i="3"/>
  <c r="B469" i="3"/>
  <c r="B509" i="3"/>
  <c r="B439" i="3"/>
  <c r="I466" i="3"/>
  <c r="I420" i="3"/>
  <c r="I49" i="3"/>
  <c r="I43" i="3"/>
  <c r="I25" i="3"/>
  <c r="I23" i="3"/>
  <c r="I19" i="3"/>
  <c r="I17" i="3"/>
  <c r="N163" i="3"/>
  <c r="M163" i="3" s="1"/>
  <c r="O126" i="3"/>
  <c r="N124" i="3"/>
  <c r="M124" i="3" s="1"/>
  <c r="N122" i="3"/>
  <c r="M122" i="3" s="1"/>
  <c r="O117" i="3"/>
  <c r="O105" i="3"/>
  <c r="O94" i="3"/>
  <c r="N80" i="3"/>
  <c r="N78" i="3"/>
  <c r="N76" i="3"/>
  <c r="M76" i="3" s="1"/>
  <c r="O70" i="3"/>
  <c r="O68" i="3"/>
  <c r="O66" i="3"/>
  <c r="S163" i="3"/>
  <c r="N165" i="3"/>
  <c r="M165" i="3" s="1"/>
  <c r="O12" i="3"/>
  <c r="N14" i="3"/>
  <c r="M14" i="3" s="1"/>
  <c r="O4" i="3"/>
  <c r="N8" i="3"/>
  <c r="M8" i="3" s="1"/>
  <c r="O7" i="3"/>
  <c r="P7" i="3" s="1"/>
  <c r="N9" i="3"/>
  <c r="M9" i="3" s="1"/>
  <c r="I74" i="3"/>
  <c r="I307" i="3"/>
  <c r="I131" i="3"/>
  <c r="I78" i="3"/>
  <c r="I365" i="3"/>
  <c r="I387" i="3"/>
  <c r="I411" i="3"/>
  <c r="O9" i="3"/>
  <c r="P9" i="3" s="1"/>
  <c r="N12" i="3"/>
  <c r="M12" i="3" s="1"/>
  <c r="O10" i="3"/>
  <c r="P10" i="3" s="1"/>
  <c r="B168" i="3"/>
  <c r="B359" i="3"/>
  <c r="B364" i="3"/>
  <c r="B414" i="3"/>
  <c r="B449" i="3"/>
  <c r="B454" i="3"/>
  <c r="B504" i="3"/>
  <c r="B319" i="3"/>
  <c r="B170" i="3"/>
  <c r="I397" i="3"/>
  <c r="I395" i="3"/>
  <c r="I102" i="3"/>
  <c r="I94" i="3"/>
  <c r="I88" i="3"/>
  <c r="I84" i="3"/>
  <c r="O125" i="3"/>
  <c r="P125" i="3" s="1"/>
  <c r="O123" i="3"/>
  <c r="P123" i="3" s="1"/>
  <c r="O121" i="3"/>
  <c r="O115" i="3"/>
  <c r="O103" i="3"/>
  <c r="O92" i="3"/>
  <c r="O79" i="3"/>
  <c r="O77" i="3"/>
  <c r="O75" i="3"/>
  <c r="N70" i="3"/>
  <c r="M70" i="3" s="1"/>
  <c r="N68" i="3"/>
  <c r="M68" i="3" s="1"/>
  <c r="N66" i="3"/>
  <c r="M66" i="3" s="1"/>
  <c r="Q146" i="3"/>
  <c r="N149" i="3"/>
  <c r="M149" i="3" s="1"/>
  <c r="Q136" i="3"/>
  <c r="N138" i="3"/>
  <c r="M138" i="3" s="1"/>
  <c r="O139" i="3"/>
  <c r="Q26" i="3"/>
  <c r="O26" i="3"/>
  <c r="O30" i="3"/>
  <c r="O27" i="3"/>
  <c r="O28" i="3"/>
  <c r="S179" i="3"/>
  <c r="S189" i="3"/>
  <c r="S204" i="3"/>
  <c r="I2" i="3"/>
  <c r="I519" i="3"/>
  <c r="B204" i="3"/>
  <c r="B289" i="3"/>
  <c r="B294" i="3"/>
  <c r="B299" i="3"/>
  <c r="B304" i="3"/>
  <c r="B309" i="3"/>
  <c r="F10" i="3"/>
  <c r="I518" i="3"/>
  <c r="I517" i="3"/>
  <c r="I516" i="3"/>
  <c r="I515" i="3"/>
  <c r="I514" i="3"/>
  <c r="O189" i="3"/>
  <c r="O136" i="3"/>
  <c r="O96" i="3"/>
  <c r="O29" i="3"/>
  <c r="Q185" i="3"/>
  <c r="N181" i="3"/>
  <c r="M181" i="3" s="1"/>
  <c r="S160" i="3"/>
  <c r="Q152" i="3"/>
  <c r="O153" i="3"/>
  <c r="O154" i="3"/>
  <c r="O155" i="3"/>
  <c r="Q114" i="3"/>
  <c r="N112" i="3"/>
  <c r="M112" i="3" s="1"/>
  <c r="N114" i="3"/>
  <c r="M114" i="3" s="1"/>
  <c r="O112" i="3"/>
  <c r="O114" i="3"/>
  <c r="N111" i="3"/>
  <c r="N113" i="3"/>
  <c r="M113" i="3" s="1"/>
  <c r="N115" i="3"/>
  <c r="M115" i="3" s="1"/>
  <c r="Q102" i="3"/>
  <c r="N101" i="3"/>
  <c r="M101" i="3" s="1"/>
  <c r="O102" i="3"/>
  <c r="P102" i="3" s="1"/>
  <c r="N104" i="3"/>
  <c r="M104" i="3" s="1"/>
  <c r="O101" i="3"/>
  <c r="N103" i="3"/>
  <c r="M103" i="3" s="1"/>
  <c r="O104" i="3"/>
  <c r="N105" i="3"/>
  <c r="M105" i="3" s="1"/>
  <c r="Q92" i="3"/>
  <c r="N91" i="3"/>
  <c r="N93" i="3"/>
  <c r="M93" i="3" s="1"/>
  <c r="N95" i="3"/>
  <c r="O91" i="3"/>
  <c r="O93" i="3"/>
  <c r="P93" i="3" s="1"/>
  <c r="O95" i="3"/>
  <c r="N92" i="3"/>
  <c r="N94" i="3"/>
  <c r="M94" i="3" s="1"/>
  <c r="Q71" i="3"/>
  <c r="N71" i="3"/>
  <c r="O72" i="3"/>
  <c r="P72" i="3" s="1"/>
  <c r="N74" i="3"/>
  <c r="M74" i="3" s="1"/>
  <c r="M71" i="3"/>
  <c r="O74" i="3"/>
  <c r="O71" i="3"/>
  <c r="N73" i="3"/>
  <c r="M73" i="3" s="1"/>
  <c r="N75" i="3"/>
  <c r="Q32" i="3"/>
  <c r="O34" i="3"/>
  <c r="O31" i="3"/>
  <c r="O35" i="3"/>
  <c r="O32" i="3"/>
  <c r="I6" i="3"/>
  <c r="B179" i="3"/>
  <c r="B184" i="3"/>
  <c r="B189" i="3"/>
  <c r="B194" i="3"/>
  <c r="B199" i="3"/>
  <c r="I373" i="3"/>
  <c r="I371" i="3"/>
  <c r="N186" i="3"/>
  <c r="Q188" i="3"/>
  <c r="N187" i="3"/>
  <c r="M187" i="3" s="1"/>
  <c r="O190" i="3"/>
  <c r="O187" i="3"/>
  <c r="O188" i="3"/>
  <c r="S165" i="3"/>
  <c r="Q97" i="3"/>
  <c r="N97" i="3"/>
  <c r="M97" i="3" s="1"/>
  <c r="N99" i="3"/>
  <c r="M99" i="3" s="1"/>
  <c r="O97" i="3"/>
  <c r="O99" i="3"/>
  <c r="N96" i="3"/>
  <c r="M96" i="3" s="1"/>
  <c r="N98" i="3"/>
  <c r="M98" i="3" s="1"/>
  <c r="N100" i="3"/>
  <c r="M100" i="3" s="1"/>
  <c r="Q131" i="3"/>
  <c r="N131" i="3"/>
  <c r="M131" i="3" s="1"/>
  <c r="N133" i="3"/>
  <c r="M133" i="3" s="1"/>
  <c r="O134" i="3"/>
  <c r="O131" i="3"/>
  <c r="O133" i="3"/>
  <c r="N135" i="3"/>
  <c r="M135" i="3" s="1"/>
  <c r="N132" i="3"/>
  <c r="M132" i="3" s="1"/>
  <c r="N134" i="3"/>
  <c r="M134" i="3" s="1"/>
  <c r="O135" i="3"/>
  <c r="Q107" i="3"/>
  <c r="N106" i="3"/>
  <c r="M106" i="3" s="1"/>
  <c r="N108" i="3"/>
  <c r="M108" i="3" s="1"/>
  <c r="N110" i="3"/>
  <c r="M110" i="3" s="1"/>
  <c r="O106" i="3"/>
  <c r="O108" i="3"/>
  <c r="O110" i="3"/>
  <c r="N107" i="3"/>
  <c r="M107" i="3" s="1"/>
  <c r="N109" i="3"/>
  <c r="M109" i="3" s="1"/>
  <c r="I4" i="3"/>
  <c r="I12" i="3"/>
  <c r="I11" i="3"/>
  <c r="I512" i="3"/>
  <c r="I510" i="3"/>
  <c r="I508" i="3"/>
  <c r="I506" i="3"/>
  <c r="I504" i="3"/>
  <c r="I502" i="3"/>
  <c r="I494" i="3"/>
  <c r="I492" i="3"/>
  <c r="I490" i="3"/>
  <c r="I26" i="3"/>
  <c r="I24" i="3"/>
  <c r="I22" i="3"/>
  <c r="O132" i="3"/>
  <c r="O107" i="3"/>
  <c r="O100" i="3"/>
  <c r="S199" i="3"/>
  <c r="O176" i="3"/>
  <c r="Q127" i="3"/>
  <c r="N127" i="3"/>
  <c r="N129" i="3"/>
  <c r="M129" i="3" s="1"/>
  <c r="N126" i="3"/>
  <c r="M126" i="3" s="1"/>
  <c r="O127" i="3"/>
  <c r="O129" i="3"/>
  <c r="N128" i="3"/>
  <c r="M128" i="3" s="1"/>
  <c r="N130" i="3"/>
  <c r="M130" i="3" s="1"/>
  <c r="Q116" i="3"/>
  <c r="N116" i="3"/>
  <c r="M116" i="3" s="1"/>
  <c r="N118" i="3"/>
  <c r="M118" i="3" s="1"/>
  <c r="O119" i="3"/>
  <c r="O116" i="3"/>
  <c r="N120" i="3"/>
  <c r="M120" i="3" s="1"/>
  <c r="N117" i="3"/>
  <c r="M117" i="3" s="1"/>
  <c r="O118" i="3"/>
  <c r="O120" i="3"/>
  <c r="Q81" i="3"/>
  <c r="N81" i="3"/>
  <c r="M81" i="3" s="1"/>
  <c r="N83" i="3"/>
  <c r="M83" i="3" s="1"/>
  <c r="N85" i="3"/>
  <c r="M85" i="3" s="1"/>
  <c r="O81" i="3"/>
  <c r="O83" i="3"/>
  <c r="O85" i="3"/>
  <c r="N82" i="3"/>
  <c r="M82" i="3" s="1"/>
  <c r="N84" i="3"/>
  <c r="I464" i="3"/>
  <c r="I462" i="3"/>
  <c r="I460" i="3"/>
  <c r="I458" i="3"/>
  <c r="I456" i="3"/>
  <c r="I454" i="3"/>
  <c r="I446" i="3"/>
  <c r="I444" i="3"/>
  <c r="I442" i="3"/>
  <c r="I367" i="3"/>
  <c r="I341" i="3"/>
  <c r="I339" i="3"/>
  <c r="I337" i="3"/>
  <c r="Q184" i="3"/>
  <c r="Q165" i="3"/>
  <c r="Q160" i="3"/>
  <c r="I415" i="3"/>
  <c r="I413" i="3"/>
  <c r="I409" i="3"/>
  <c r="I407" i="3"/>
  <c r="I280" i="3"/>
  <c r="I274" i="3"/>
  <c r="I305" i="3"/>
  <c r="I303" i="3"/>
  <c r="I91" i="3"/>
  <c r="I85" i="3"/>
  <c r="I71" i="3"/>
  <c r="I69" i="3"/>
  <c r="I63" i="3"/>
  <c r="I61" i="3"/>
  <c r="I42" i="3"/>
  <c r="P87" i="3"/>
  <c r="Q194" i="3"/>
  <c r="Q189" i="3"/>
  <c r="I455" i="3"/>
  <c r="I445" i="3"/>
  <c r="I443" i="3"/>
  <c r="I368" i="3"/>
  <c r="I366" i="3"/>
  <c r="I340" i="3"/>
  <c r="I338" i="3"/>
  <c r="I336" i="3"/>
  <c r="I133" i="3"/>
  <c r="I129" i="3"/>
  <c r="I127" i="3"/>
  <c r="I57" i="3"/>
  <c r="Q204" i="3"/>
  <c r="Q179" i="3"/>
  <c r="P8" i="3"/>
  <c r="P3" i="3"/>
  <c r="S90" i="5"/>
  <c r="G6" i="2"/>
  <c r="L3" i="2"/>
  <c r="L7" i="2"/>
  <c r="Q30" i="2"/>
  <c r="Q93" i="2"/>
  <c r="Q216" i="2"/>
  <c r="N108" i="2"/>
  <c r="L298" i="5"/>
  <c r="L370" i="5"/>
  <c r="L509" i="5"/>
  <c r="I509" i="5"/>
  <c r="S86" i="5"/>
  <c r="G3" i="2"/>
  <c r="L8" i="2"/>
  <c r="L461" i="5"/>
  <c r="I142" i="5"/>
  <c r="L142" i="5"/>
  <c r="L385" i="5"/>
  <c r="I385" i="5"/>
  <c r="L72" i="5"/>
  <c r="I72" i="5"/>
  <c r="S443" i="5"/>
  <c r="S352" i="5"/>
  <c r="I34" i="5"/>
  <c r="L34" i="5"/>
  <c r="I342" i="5"/>
  <c r="L342" i="5"/>
  <c r="I416" i="5"/>
  <c r="L416" i="5"/>
  <c r="Q169" i="2"/>
  <c r="I445" i="5"/>
  <c r="L445" i="5"/>
  <c r="G241" i="2"/>
  <c r="I529" i="3"/>
  <c r="I527" i="3"/>
  <c r="I488" i="3"/>
  <c r="I486" i="3"/>
  <c r="I484" i="3"/>
  <c r="I482" i="3"/>
  <c r="I480" i="3"/>
  <c r="I478" i="3"/>
  <c r="I439" i="3"/>
  <c r="I437" i="3"/>
  <c r="I433" i="3"/>
  <c r="I431" i="3"/>
  <c r="I392" i="3"/>
  <c r="I390" i="3"/>
  <c r="I388" i="3"/>
  <c r="I386" i="3"/>
  <c r="I384" i="3"/>
  <c r="I382" i="3"/>
  <c r="I334" i="3"/>
  <c r="I332" i="3"/>
  <c r="I330" i="3"/>
  <c r="I328" i="3"/>
  <c r="I326" i="3"/>
  <c r="I322" i="3"/>
  <c r="I320" i="3"/>
  <c r="I299" i="3"/>
  <c r="I297" i="3"/>
  <c r="I291" i="3"/>
  <c r="I120" i="3"/>
  <c r="I82" i="3"/>
  <c r="I80" i="3"/>
  <c r="I58" i="3"/>
  <c r="I55" i="3"/>
  <c r="I53" i="3"/>
  <c r="I51" i="3"/>
  <c r="I46" i="3"/>
  <c r="I40" i="3"/>
  <c r="L201" i="5"/>
  <c r="L460" i="5"/>
  <c r="L80" i="2"/>
  <c r="G103" i="2"/>
  <c r="L109" i="2"/>
  <c r="G133" i="2"/>
  <c r="G512" i="2"/>
  <c r="G470" i="2"/>
  <c r="L427" i="2"/>
  <c r="G386" i="2"/>
  <c r="L361" i="2"/>
  <c r="L358" i="2"/>
  <c r="I112" i="3"/>
  <c r="L449" i="5"/>
  <c r="I479" i="5"/>
  <c r="S89" i="5"/>
  <c r="G19" i="2"/>
  <c r="G50" i="2"/>
  <c r="G14" i="2"/>
  <c r="G51" i="2"/>
  <c r="L83" i="2"/>
  <c r="L47" i="2"/>
  <c r="L44" i="2"/>
  <c r="G114" i="2"/>
  <c r="L117" i="2"/>
  <c r="L103" i="2"/>
  <c r="L445" i="2"/>
  <c r="G443" i="2"/>
  <c r="G429" i="2"/>
  <c r="L412" i="2"/>
  <c r="G409" i="2"/>
  <c r="G391" i="2"/>
  <c r="L375" i="2"/>
  <c r="G368" i="2"/>
  <c r="L325" i="2"/>
  <c r="G234" i="2"/>
  <c r="G281" i="2"/>
  <c r="G270" i="2"/>
  <c r="G264" i="2"/>
  <c r="G254" i="2"/>
  <c r="I9" i="3"/>
  <c r="I528" i="3"/>
  <c r="I526" i="3"/>
  <c r="I487" i="3"/>
  <c r="I485" i="3"/>
  <c r="I481" i="3"/>
  <c r="I479" i="3"/>
  <c r="I440" i="3"/>
  <c r="I438" i="3"/>
  <c r="I436" i="3"/>
  <c r="I434" i="3"/>
  <c r="I432" i="3"/>
  <c r="I430" i="3"/>
  <c r="I391" i="3"/>
  <c r="I389" i="3"/>
  <c r="I385" i="3"/>
  <c r="I383" i="3"/>
  <c r="I331" i="3"/>
  <c r="I329" i="3"/>
  <c r="I327" i="3"/>
  <c r="I325" i="3"/>
  <c r="I323" i="3"/>
  <c r="I321" i="3"/>
  <c r="I300" i="3"/>
  <c r="I290" i="3"/>
  <c r="I168" i="3"/>
  <c r="I146" i="3"/>
  <c r="I140" i="3"/>
  <c r="I136" i="3"/>
  <c r="I117" i="3"/>
  <c r="I115" i="3"/>
  <c r="I39" i="3"/>
  <c r="L203" i="5"/>
  <c r="L310" i="5"/>
  <c r="L233" i="5"/>
  <c r="G90" i="2"/>
  <c r="G72" i="2"/>
  <c r="L86" i="2"/>
  <c r="L77" i="2"/>
  <c r="L500" i="2"/>
  <c r="G497" i="2"/>
  <c r="L487" i="2"/>
  <c r="L476" i="2"/>
  <c r="L475" i="2"/>
  <c r="G462" i="2"/>
  <c r="G389" i="2"/>
  <c r="G379" i="2"/>
  <c r="L357" i="2"/>
  <c r="L330" i="2"/>
  <c r="L329" i="2"/>
  <c r="P99" i="3"/>
  <c r="S529" i="3"/>
  <c r="Q528" i="3"/>
  <c r="Q526" i="3"/>
  <c r="S164" i="3"/>
  <c r="O158" i="3"/>
  <c r="S162" i="3"/>
  <c r="P126" i="3"/>
  <c r="P76" i="3"/>
  <c r="Q529" i="3"/>
  <c r="S526" i="3"/>
  <c r="P130" i="3"/>
  <c r="P121" i="3"/>
  <c r="Q155" i="3"/>
  <c r="J21" i="3"/>
  <c r="N25" i="3" s="1"/>
  <c r="M25" i="3" s="1"/>
  <c r="J19" i="3"/>
  <c r="Q19" i="3" s="1"/>
  <c r="M15" i="5"/>
  <c r="T15" i="5" s="1"/>
  <c r="L15" i="3"/>
  <c r="S15" i="3" s="1"/>
  <c r="O22" i="5"/>
  <c r="V22" i="5" s="1"/>
  <c r="M24" i="5"/>
  <c r="T24" i="5" s="1"/>
  <c r="L24" i="3"/>
  <c r="S24" i="3" s="1"/>
  <c r="M26" i="5"/>
  <c r="T26" i="5" s="1"/>
  <c r="L26" i="3"/>
  <c r="S26" i="3" s="1"/>
  <c r="O28" i="5"/>
  <c r="V28" i="5" s="1"/>
  <c r="L27" i="3"/>
  <c r="S27" i="3" s="1"/>
  <c r="M78" i="5"/>
  <c r="O79" i="5"/>
  <c r="V79" i="5" s="1"/>
  <c r="L85" i="3"/>
  <c r="L99" i="3"/>
  <c r="S99" i="3" s="1"/>
  <c r="O112" i="5"/>
  <c r="V112" i="5" s="1"/>
  <c r="L111" i="3"/>
  <c r="S111" i="3" s="1"/>
  <c r="O130" i="5"/>
  <c r="V130" i="5" s="1"/>
  <c r="O157" i="5"/>
  <c r="V157" i="5" s="1"/>
  <c r="L156" i="3"/>
  <c r="S156" i="3" s="1"/>
  <c r="O160" i="5"/>
  <c r="L159" i="3"/>
  <c r="S159" i="3" s="1"/>
  <c r="L169" i="5"/>
  <c r="V169" i="5"/>
  <c r="L171" i="3"/>
  <c r="S171" i="3" s="1"/>
  <c r="I185" i="5"/>
  <c r="T235" i="5"/>
  <c r="J352" i="3"/>
  <c r="Q352" i="3" s="1"/>
  <c r="L352" i="3"/>
  <c r="S352" i="3" s="1"/>
  <c r="J391" i="3"/>
  <c r="L391" i="3"/>
  <c r="S391" i="3" s="1"/>
  <c r="L399" i="5"/>
  <c r="L427" i="5"/>
  <c r="J511" i="3"/>
  <c r="L511" i="3"/>
  <c r="S511" i="3" s="1"/>
  <c r="J511" i="5"/>
  <c r="I511" i="5" s="1"/>
  <c r="K514" i="5"/>
  <c r="M14" i="5"/>
  <c r="T14" i="5" s="1"/>
  <c r="L14" i="3"/>
  <c r="S14" i="3" s="1"/>
  <c r="J496" i="3"/>
  <c r="L496" i="3"/>
  <c r="S496" i="3" s="1"/>
  <c r="J448" i="3"/>
  <c r="Q448" i="3" s="1"/>
  <c r="L448" i="3"/>
  <c r="S448" i="3" s="1"/>
  <c r="J435" i="3"/>
  <c r="L435" i="3"/>
  <c r="S435" i="3" s="1"/>
  <c r="O93" i="5"/>
  <c r="V93" i="5" s="1"/>
  <c r="L92" i="3"/>
  <c r="S92" i="3" s="1"/>
  <c r="J522" i="3"/>
  <c r="Q522" i="3" s="1"/>
  <c r="L522" i="3"/>
  <c r="S522" i="3" s="1"/>
  <c r="J519" i="3"/>
  <c r="Q519" i="3" s="1"/>
  <c r="L519" i="3"/>
  <c r="S519" i="3" s="1"/>
  <c r="J518" i="3"/>
  <c r="L518" i="3"/>
  <c r="S518" i="3" s="1"/>
  <c r="M511" i="5"/>
  <c r="O508" i="5"/>
  <c r="V508" i="5" s="1"/>
  <c r="O507" i="5"/>
  <c r="V507" i="5" s="1"/>
  <c r="J509" i="3"/>
  <c r="Q509" i="3" s="1"/>
  <c r="L509" i="3"/>
  <c r="S509" i="3" s="1"/>
  <c r="M503" i="5"/>
  <c r="T503" i="5" s="1"/>
  <c r="O500" i="5"/>
  <c r="V500" i="5" s="1"/>
  <c r="O498" i="5"/>
  <c r="V498" i="5" s="1"/>
  <c r="J502" i="3"/>
  <c r="Q502" i="3" s="1"/>
  <c r="L502" i="3"/>
  <c r="J498" i="3"/>
  <c r="Q498" i="3" s="1"/>
  <c r="L498" i="3"/>
  <c r="S498" i="3" s="1"/>
  <c r="J497" i="3"/>
  <c r="Q497" i="3" s="1"/>
  <c r="L497" i="3"/>
  <c r="J489" i="3"/>
  <c r="Q489" i="3" s="1"/>
  <c r="L489" i="3"/>
  <c r="S489" i="3" s="1"/>
  <c r="J487" i="3"/>
  <c r="Q487" i="3" s="1"/>
  <c r="L487" i="3"/>
  <c r="S487" i="3" s="1"/>
  <c r="J480" i="3"/>
  <c r="L480" i="3"/>
  <c r="S480" i="3" s="1"/>
  <c r="J479" i="3"/>
  <c r="L479" i="3"/>
  <c r="S479" i="3" s="1"/>
  <c r="M473" i="5"/>
  <c r="M472" i="5"/>
  <c r="T472" i="5" s="1"/>
  <c r="O469" i="5"/>
  <c r="V469" i="5" s="1"/>
  <c r="V463" i="5"/>
  <c r="J468" i="3"/>
  <c r="Q468" i="3" s="1"/>
  <c r="L468" i="3"/>
  <c r="S468" i="3" s="1"/>
  <c r="J440" i="3"/>
  <c r="L440" i="3"/>
  <c r="S440" i="3" s="1"/>
  <c r="J437" i="3"/>
  <c r="Q437" i="3" s="1"/>
  <c r="L437" i="3"/>
  <c r="S437" i="3" s="1"/>
  <c r="J434" i="3"/>
  <c r="Q434" i="3" s="1"/>
  <c r="L434" i="3"/>
  <c r="S434" i="3" s="1"/>
  <c r="J423" i="3"/>
  <c r="Q423" i="3" s="1"/>
  <c r="L423" i="3"/>
  <c r="S423" i="3" s="1"/>
  <c r="J422" i="3"/>
  <c r="Q422" i="3" s="1"/>
  <c r="L422" i="3"/>
  <c r="S422" i="3" s="1"/>
  <c r="M403" i="5"/>
  <c r="T403" i="5" s="1"/>
  <c r="J393" i="3"/>
  <c r="Q393" i="3" s="1"/>
  <c r="L393" i="3"/>
  <c r="V370" i="5"/>
  <c r="J375" i="3"/>
  <c r="L375" i="3"/>
  <c r="S375" i="3" s="1"/>
  <c r="O369" i="5"/>
  <c r="V369" i="5" s="1"/>
  <c r="V367" i="5"/>
  <c r="J372" i="3"/>
  <c r="Q372" i="3" s="1"/>
  <c r="L372" i="3"/>
  <c r="S372" i="3" s="1"/>
  <c r="J371" i="3"/>
  <c r="L371" i="3"/>
  <c r="S371" i="3" s="1"/>
  <c r="M365" i="5"/>
  <c r="J330" i="3"/>
  <c r="L330" i="3"/>
  <c r="S330" i="3" s="1"/>
  <c r="O324" i="5"/>
  <c r="V324" i="5" s="1"/>
  <c r="J327" i="3"/>
  <c r="L327" i="3"/>
  <c r="J326" i="3"/>
  <c r="L326" i="3"/>
  <c r="S326" i="3" s="1"/>
  <c r="J323" i="3"/>
  <c r="Q323" i="3" s="1"/>
  <c r="L323" i="3"/>
  <c r="M316" i="5"/>
  <c r="T316" i="5" s="1"/>
  <c r="L224" i="3"/>
  <c r="S224" i="3" s="1"/>
  <c r="J224" i="3"/>
  <c r="Q224" i="3" s="1"/>
  <c r="O223" i="5"/>
  <c r="V223" i="5" s="1"/>
  <c r="M18" i="5"/>
  <c r="T18" i="5" s="1"/>
  <c r="L18" i="3"/>
  <c r="S18" i="3" s="1"/>
  <c r="O34" i="5"/>
  <c r="V34" i="5" s="1"/>
  <c r="L33" i="3"/>
  <c r="S33" i="3" s="1"/>
  <c r="M42" i="5"/>
  <c r="T42" i="5" s="1"/>
  <c r="L42" i="3"/>
  <c r="S42" i="3" s="1"/>
  <c r="M72" i="5"/>
  <c r="L72" i="3"/>
  <c r="S72" i="3" s="1"/>
  <c r="S82" i="3"/>
  <c r="L81" i="3"/>
  <c r="S81" i="3" s="1"/>
  <c r="M84" i="5"/>
  <c r="L84" i="3"/>
  <c r="S84" i="3" s="1"/>
  <c r="S88" i="3"/>
  <c r="L87" i="3"/>
  <c r="S87" i="3" s="1"/>
  <c r="S91" i="3"/>
  <c r="L90" i="3"/>
  <c r="S90" i="3" s="1"/>
  <c r="M124" i="5"/>
  <c r="T124" i="5" s="1"/>
  <c r="L124" i="3"/>
  <c r="S124" i="3" s="1"/>
  <c r="O159" i="5"/>
  <c r="V159" i="5" s="1"/>
  <c r="L158" i="3"/>
  <c r="S158" i="3" s="1"/>
  <c r="L210" i="3"/>
  <c r="S210" i="3" s="1"/>
  <c r="J210" i="3"/>
  <c r="Q210" i="3" s="1"/>
  <c r="L213" i="3"/>
  <c r="S213" i="3" s="1"/>
  <c r="J213" i="3"/>
  <c r="Q213" i="3" s="1"/>
  <c r="J331" i="3"/>
  <c r="L331" i="3"/>
  <c r="S331" i="3" s="1"/>
  <c r="J346" i="3"/>
  <c r="L346" i="3"/>
  <c r="S346" i="3" s="1"/>
  <c r="J403" i="3"/>
  <c r="Q403" i="3" s="1"/>
  <c r="L403" i="3"/>
  <c r="S403" i="3" s="1"/>
  <c r="J484" i="3"/>
  <c r="L484" i="3"/>
  <c r="S484" i="3" s="1"/>
  <c r="J471" i="3"/>
  <c r="L471" i="3"/>
  <c r="S471" i="3" s="1"/>
  <c r="J463" i="3"/>
  <c r="L463" i="3"/>
  <c r="J417" i="3"/>
  <c r="L417" i="3"/>
  <c r="S417" i="3" s="1"/>
  <c r="J521" i="3"/>
  <c r="L521" i="3"/>
  <c r="S521" i="3" s="1"/>
  <c r="J515" i="3"/>
  <c r="L515" i="3"/>
  <c r="S515" i="3" s="1"/>
  <c r="M509" i="5"/>
  <c r="T509" i="5" s="1"/>
  <c r="J514" i="3"/>
  <c r="L514" i="3"/>
  <c r="S514" i="3" s="1"/>
  <c r="J510" i="3"/>
  <c r="L510" i="3"/>
  <c r="S510" i="3" s="1"/>
  <c r="O504" i="5"/>
  <c r="V504" i="5" s="1"/>
  <c r="J507" i="3"/>
  <c r="Q507" i="3" s="1"/>
  <c r="L507" i="3"/>
  <c r="S507" i="3" s="1"/>
  <c r="J506" i="3"/>
  <c r="Q506" i="3" s="1"/>
  <c r="L506" i="3"/>
  <c r="S506" i="3" s="1"/>
  <c r="J505" i="3"/>
  <c r="L505" i="3"/>
  <c r="S505" i="3" s="1"/>
  <c r="J501" i="3"/>
  <c r="L501" i="3"/>
  <c r="S501" i="3" s="1"/>
  <c r="M496" i="5"/>
  <c r="T496" i="5" s="1"/>
  <c r="O494" i="5"/>
  <c r="J494" i="3"/>
  <c r="Q494" i="3" s="1"/>
  <c r="L494" i="3"/>
  <c r="O485" i="5"/>
  <c r="V485" i="5" s="1"/>
  <c r="O484" i="5"/>
  <c r="V484" i="5" s="1"/>
  <c r="J472" i="3"/>
  <c r="Q472" i="3" s="1"/>
  <c r="L472" i="3"/>
  <c r="J441" i="3"/>
  <c r="L441" i="3"/>
  <c r="S441" i="3" s="1"/>
  <c r="J427" i="3"/>
  <c r="Q427" i="3" s="1"/>
  <c r="L427" i="3"/>
  <c r="S427" i="3" s="1"/>
  <c r="J412" i="3"/>
  <c r="Q412" i="3" s="1"/>
  <c r="L412" i="3"/>
  <c r="S412" i="3" s="1"/>
  <c r="J398" i="3"/>
  <c r="Q398" i="3" s="1"/>
  <c r="L398" i="3"/>
  <c r="J397" i="3"/>
  <c r="Q397" i="3" s="1"/>
  <c r="L397" i="3"/>
  <c r="S397" i="3" s="1"/>
  <c r="J386" i="3"/>
  <c r="L386" i="3"/>
  <c r="S386" i="3" s="1"/>
  <c r="J379" i="3"/>
  <c r="Q379" i="3" s="1"/>
  <c r="L379" i="3"/>
  <c r="S379" i="3" s="1"/>
  <c r="J365" i="3"/>
  <c r="L365" i="3"/>
  <c r="S365" i="3" s="1"/>
  <c r="O357" i="5"/>
  <c r="V357" i="5" s="1"/>
  <c r="O353" i="5"/>
  <c r="V353" i="5" s="1"/>
  <c r="J344" i="3"/>
  <c r="Q344" i="3" s="1"/>
  <c r="L344" i="3"/>
  <c r="S344" i="3" s="1"/>
  <c r="M337" i="5"/>
  <c r="T337" i="5" s="1"/>
  <c r="V330" i="5"/>
  <c r="J335" i="3"/>
  <c r="L335" i="3"/>
  <c r="S335" i="3" s="1"/>
  <c r="O257" i="5"/>
  <c r="V257" i="5" s="1"/>
  <c r="J42" i="3"/>
  <c r="J36" i="3"/>
  <c r="J18" i="3"/>
  <c r="M11" i="5"/>
  <c r="T11" i="5" s="1"/>
  <c r="L11" i="3"/>
  <c r="S11" i="3" s="1"/>
  <c r="O13" i="5"/>
  <c r="V13" i="5" s="1"/>
  <c r="L12" i="3"/>
  <c r="S12" i="3" s="1"/>
  <c r="I19" i="5"/>
  <c r="O20" i="5"/>
  <c r="V20" i="5" s="1"/>
  <c r="M99" i="5"/>
  <c r="T99" i="5" s="1"/>
  <c r="O103" i="5"/>
  <c r="V103" i="5" s="1"/>
  <c r="L102" i="3"/>
  <c r="S102" i="3" s="1"/>
  <c r="M129" i="5"/>
  <c r="T129" i="5" s="1"/>
  <c r="O131" i="5"/>
  <c r="V131" i="5" s="1"/>
  <c r="L130" i="3"/>
  <c r="S130" i="3" s="1"/>
  <c r="O154" i="5"/>
  <c r="V154" i="5" s="1"/>
  <c r="L153" i="3"/>
  <c r="S153" i="3" s="1"/>
  <c r="L161" i="5"/>
  <c r="I176" i="5"/>
  <c r="L311" i="3"/>
  <c r="S311" i="3" s="1"/>
  <c r="J311" i="3"/>
  <c r="J211" i="3"/>
  <c r="L211" i="3"/>
  <c r="S211" i="3" s="1"/>
  <c r="J219" i="3"/>
  <c r="Q219" i="3" s="1"/>
  <c r="L219" i="3"/>
  <c r="S219" i="3" s="1"/>
  <c r="B238" i="5"/>
  <c r="B250" i="5"/>
  <c r="V265" i="5"/>
  <c r="J316" i="3"/>
  <c r="L316" i="3"/>
  <c r="S316" i="3" s="1"/>
  <c r="B235" i="5"/>
  <c r="J325" i="3"/>
  <c r="L325" i="3"/>
  <c r="S325" i="3" s="1"/>
  <c r="J376" i="3"/>
  <c r="L376" i="3"/>
  <c r="S376" i="3" s="1"/>
  <c r="L394" i="5"/>
  <c r="I483" i="5"/>
  <c r="I496" i="5"/>
  <c r="L499" i="5"/>
  <c r="J510" i="5"/>
  <c r="I510" i="5" s="1"/>
  <c r="J512" i="5"/>
  <c r="J492" i="3"/>
  <c r="Q492" i="3" s="1"/>
  <c r="L492" i="3"/>
  <c r="S492" i="3" s="1"/>
  <c r="J457" i="3"/>
  <c r="Q457" i="3" s="1"/>
  <c r="L457" i="3"/>
  <c r="S457" i="3" s="1"/>
  <c r="J444" i="3"/>
  <c r="Q444" i="3" s="1"/>
  <c r="L444" i="3"/>
  <c r="S444" i="3" s="1"/>
  <c r="V401" i="5"/>
  <c r="J406" i="3"/>
  <c r="L406" i="3"/>
  <c r="S406" i="3" s="1"/>
  <c r="J382" i="3"/>
  <c r="Q382" i="3" s="1"/>
  <c r="L382" i="3"/>
  <c r="S382" i="3" s="1"/>
  <c r="J363" i="3"/>
  <c r="Q363" i="3" s="1"/>
  <c r="L363" i="3"/>
  <c r="L185" i="3"/>
  <c r="S185" i="3" s="1"/>
  <c r="M515" i="5"/>
  <c r="J516" i="5"/>
  <c r="L516" i="5" s="1"/>
  <c r="M514" i="5"/>
  <c r="T514" i="5" s="1"/>
  <c r="O511" i="5"/>
  <c r="V511" i="5" s="1"/>
  <c r="O510" i="5"/>
  <c r="V510" i="5" s="1"/>
  <c r="O506" i="5"/>
  <c r="O505" i="5"/>
  <c r="V505" i="5" s="1"/>
  <c r="M504" i="5"/>
  <c r="T504" i="5" s="1"/>
  <c r="O502" i="5"/>
  <c r="V502" i="5" s="1"/>
  <c r="J490" i="3"/>
  <c r="L490" i="3"/>
  <c r="S490" i="3" s="1"/>
  <c r="J486" i="3"/>
  <c r="Q486" i="3" s="1"/>
  <c r="L486" i="3"/>
  <c r="S486" i="3" s="1"/>
  <c r="J485" i="3"/>
  <c r="L485" i="3"/>
  <c r="S485" i="3" s="1"/>
  <c r="M479" i="5"/>
  <c r="T479" i="5" s="1"/>
  <c r="J482" i="3"/>
  <c r="Q482" i="3" s="1"/>
  <c r="L482" i="3"/>
  <c r="O476" i="5"/>
  <c r="V476" i="5" s="1"/>
  <c r="M474" i="5"/>
  <c r="T474" i="5" s="1"/>
  <c r="O472" i="5"/>
  <c r="V472" i="5" s="1"/>
  <c r="M469" i="5"/>
  <c r="P469" i="5" s="1"/>
  <c r="O467" i="5"/>
  <c r="V467" i="5" s="1"/>
  <c r="J442" i="3"/>
  <c r="Q442" i="3" s="1"/>
  <c r="L442" i="3"/>
  <c r="S442" i="3" s="1"/>
  <c r="J429" i="3"/>
  <c r="Q429" i="3" s="1"/>
  <c r="L429" i="3"/>
  <c r="S429" i="3" s="1"/>
  <c r="J428" i="3"/>
  <c r="L428" i="3"/>
  <c r="S428" i="3" s="1"/>
  <c r="M422" i="5"/>
  <c r="T422" i="5" s="1"/>
  <c r="J413" i="3"/>
  <c r="Q413" i="3" s="1"/>
  <c r="L413" i="3"/>
  <c r="J399" i="3"/>
  <c r="Q399" i="3" s="1"/>
  <c r="L399" i="3"/>
  <c r="S399" i="3" s="1"/>
  <c r="J345" i="3"/>
  <c r="L345" i="3"/>
  <c r="S345" i="3" s="1"/>
  <c r="V237" i="5"/>
  <c r="M36" i="5"/>
  <c r="T36" i="5" s="1"/>
  <c r="L36" i="3"/>
  <c r="S36" i="3" s="1"/>
  <c r="O97" i="5"/>
  <c r="V97" i="5" s="1"/>
  <c r="L96" i="3"/>
  <c r="S96" i="3" s="1"/>
  <c r="O109" i="5"/>
  <c r="V109" i="5" s="1"/>
  <c r="L108" i="3"/>
  <c r="S108" i="3" s="1"/>
  <c r="M114" i="5"/>
  <c r="L114" i="3"/>
  <c r="S114" i="3" s="1"/>
  <c r="O127" i="5"/>
  <c r="V127" i="5" s="1"/>
  <c r="L126" i="3"/>
  <c r="S126" i="3" s="1"/>
  <c r="L186" i="3"/>
  <c r="S186" i="3" s="1"/>
  <c r="J216" i="3"/>
  <c r="L216" i="3"/>
  <c r="S216" i="3" s="1"/>
  <c r="L222" i="3"/>
  <c r="S222" i="3" s="1"/>
  <c r="J222" i="3"/>
  <c r="Q222" i="3" s="1"/>
  <c r="J337" i="3"/>
  <c r="Q337" i="3" s="1"/>
  <c r="L337" i="3"/>
  <c r="S337" i="3" s="1"/>
  <c r="J361" i="3"/>
  <c r="L361" i="3"/>
  <c r="V494" i="5"/>
  <c r="J499" i="3"/>
  <c r="L499" i="3"/>
  <c r="S499" i="3" s="1"/>
  <c r="J520" i="3"/>
  <c r="L520" i="3"/>
  <c r="S520" i="3" s="1"/>
  <c r="J466" i="3"/>
  <c r="L466" i="3"/>
  <c r="S466" i="3" s="1"/>
  <c r="J451" i="3"/>
  <c r="L451" i="3"/>
  <c r="S451" i="3" s="1"/>
  <c r="J439" i="3"/>
  <c r="L439" i="3"/>
  <c r="J421" i="3"/>
  <c r="L421" i="3"/>
  <c r="S421" i="3" s="1"/>
  <c r="J370" i="3"/>
  <c r="L370" i="3"/>
  <c r="S370" i="3" s="1"/>
  <c r="V519" i="5"/>
  <c r="J524" i="3"/>
  <c r="Q524" i="3" s="1"/>
  <c r="L524" i="3"/>
  <c r="J517" i="3"/>
  <c r="L517" i="3"/>
  <c r="J504" i="3"/>
  <c r="Q504" i="3" s="1"/>
  <c r="L504" i="3"/>
  <c r="J503" i="3"/>
  <c r="Q503" i="3" s="1"/>
  <c r="L503" i="3"/>
  <c r="O495" i="5"/>
  <c r="V495" i="5" s="1"/>
  <c r="J493" i="3"/>
  <c r="Q493" i="3" s="1"/>
  <c r="L493" i="3"/>
  <c r="M484" i="5"/>
  <c r="T484" i="5" s="1"/>
  <c r="J483" i="3"/>
  <c r="Q483" i="3" s="1"/>
  <c r="L483" i="3"/>
  <c r="J478" i="3"/>
  <c r="Q478" i="3" s="1"/>
  <c r="L478" i="3"/>
  <c r="S478" i="3" s="1"/>
  <c r="M471" i="5"/>
  <c r="T471" i="5" s="1"/>
  <c r="J474" i="3"/>
  <c r="Q474" i="3" s="1"/>
  <c r="L474" i="3"/>
  <c r="S474" i="3" s="1"/>
  <c r="J473" i="3"/>
  <c r="Q473" i="3" s="1"/>
  <c r="L473" i="3"/>
  <c r="S473" i="3" s="1"/>
  <c r="M463" i="5"/>
  <c r="T463" i="5" s="1"/>
  <c r="J460" i="3"/>
  <c r="L460" i="3"/>
  <c r="S460" i="3" s="1"/>
  <c r="J449" i="3"/>
  <c r="Q449" i="3" s="1"/>
  <c r="L449" i="3"/>
  <c r="S449" i="3" s="1"/>
  <c r="J446" i="3"/>
  <c r="L446" i="3"/>
  <c r="S446" i="3" s="1"/>
  <c r="J443" i="3"/>
  <c r="Q443" i="3" s="1"/>
  <c r="L443" i="3"/>
  <c r="J433" i="3"/>
  <c r="L433" i="3"/>
  <c r="M412" i="5"/>
  <c r="T412" i="5" s="1"/>
  <c r="O409" i="5"/>
  <c r="V409" i="5" s="1"/>
  <c r="M364" i="5"/>
  <c r="T364" i="5" s="1"/>
  <c r="O362" i="5"/>
  <c r="V362" i="5" s="1"/>
  <c r="J356" i="3"/>
  <c r="L356" i="3"/>
  <c r="S356" i="3" s="1"/>
  <c r="O347" i="5"/>
  <c r="V347" i="5" s="1"/>
  <c r="M346" i="5"/>
  <c r="T346" i="5" s="1"/>
  <c r="J349" i="3"/>
  <c r="Q349" i="3" s="1"/>
  <c r="L349" i="3"/>
  <c r="S349" i="3" s="1"/>
  <c r="L221" i="3"/>
  <c r="S221" i="3" s="1"/>
  <c r="J221" i="3"/>
  <c r="L218" i="3"/>
  <c r="S218" i="3" s="1"/>
  <c r="J218" i="3"/>
  <c r="Q218" i="3" s="1"/>
  <c r="J215" i="3"/>
  <c r="Q215" i="3" s="1"/>
  <c r="L215" i="3"/>
  <c r="S215" i="3" s="1"/>
  <c r="O214" i="5"/>
  <c r="V214" i="5" s="1"/>
  <c r="J212" i="3"/>
  <c r="Q212" i="3" s="1"/>
  <c r="L212" i="3"/>
  <c r="S212" i="3" s="1"/>
  <c r="M212" i="5"/>
  <c r="L209" i="3"/>
  <c r="S209" i="3" s="1"/>
  <c r="J209" i="3"/>
  <c r="Q209" i="3" s="1"/>
  <c r="L314" i="3"/>
  <c r="S314" i="3" s="1"/>
  <c r="J314" i="3"/>
  <c r="Q314" i="3" s="1"/>
  <c r="L310" i="3"/>
  <c r="S310" i="3" s="1"/>
  <c r="J310" i="3"/>
  <c r="Q310" i="3" s="1"/>
  <c r="L309" i="3"/>
  <c r="S309" i="3" s="1"/>
  <c r="J309" i="3"/>
  <c r="Q309" i="3" s="1"/>
  <c r="L308" i="3"/>
  <c r="J308" i="3"/>
  <c r="O295" i="5"/>
  <c r="V295" i="5" s="1"/>
  <c r="O202" i="5"/>
  <c r="M200" i="5"/>
  <c r="M188" i="5"/>
  <c r="M186" i="5"/>
  <c r="O184" i="5"/>
  <c r="V184" i="5" s="1"/>
  <c r="O182" i="5"/>
  <c r="V182" i="5" s="1"/>
  <c r="O180" i="5"/>
  <c r="V180" i="5" s="1"/>
  <c r="M179" i="5"/>
  <c r="T179" i="5" s="1"/>
  <c r="O177" i="5"/>
  <c r="V177" i="5" s="1"/>
  <c r="O173" i="5"/>
  <c r="M164" i="5"/>
  <c r="T164" i="5" s="1"/>
  <c r="V158" i="5"/>
  <c r="V152" i="5"/>
  <c r="O150" i="5"/>
  <c r="V150" i="5" s="1"/>
  <c r="L149" i="3"/>
  <c r="O140" i="5"/>
  <c r="V140" i="5" s="1"/>
  <c r="M138" i="5"/>
  <c r="J135" i="5"/>
  <c r="O132" i="5"/>
  <c r="V132" i="5" s="1"/>
  <c r="O119" i="5"/>
  <c r="V119" i="5" s="1"/>
  <c r="M105" i="5"/>
  <c r="T105" i="5" s="1"/>
  <c r="L105" i="3"/>
  <c r="S105" i="3" s="1"/>
  <c r="M95" i="5"/>
  <c r="O78" i="5"/>
  <c r="V78" i="5" s="1"/>
  <c r="L77" i="3"/>
  <c r="S77" i="3" s="1"/>
  <c r="M75" i="5"/>
  <c r="T75" i="5" s="1"/>
  <c r="L75" i="3"/>
  <c r="S75" i="3" s="1"/>
  <c r="K70" i="5"/>
  <c r="L70" i="5" s="1"/>
  <c r="O36" i="5"/>
  <c r="V36" i="5" s="1"/>
  <c r="L35" i="3"/>
  <c r="S35" i="3" s="1"/>
  <c r="M30" i="5"/>
  <c r="T30" i="5" s="1"/>
  <c r="L30" i="3"/>
  <c r="S30" i="3" s="1"/>
  <c r="M205" i="5"/>
  <c r="T205" i="5" s="1"/>
  <c r="M202" i="5"/>
  <c r="T202" i="5" s="1"/>
  <c r="M49" i="5"/>
  <c r="J49" i="3"/>
  <c r="Q49" i="3" s="1"/>
  <c r="L49" i="3"/>
  <c r="S49" i="3" s="1"/>
  <c r="J53" i="3"/>
  <c r="Q53" i="3" s="1"/>
  <c r="L53" i="3"/>
  <c r="S53" i="3" s="1"/>
  <c r="M57" i="5"/>
  <c r="J57" i="3"/>
  <c r="Q57" i="3" s="1"/>
  <c r="L57" i="3"/>
  <c r="S57" i="3" s="1"/>
  <c r="M61" i="5"/>
  <c r="J61" i="3"/>
  <c r="L61" i="3"/>
  <c r="S61" i="3" s="1"/>
  <c r="M65" i="5"/>
  <c r="J65" i="3"/>
  <c r="Q65" i="3" s="1"/>
  <c r="L65" i="3"/>
  <c r="S65" i="3" s="1"/>
  <c r="M236" i="5"/>
  <c r="M238" i="5"/>
  <c r="T238" i="5" s="1"/>
  <c r="M240" i="5"/>
  <c r="T240" i="5" s="1"/>
  <c r="M242" i="5"/>
  <c r="M244" i="5"/>
  <c r="T244" i="5" s="1"/>
  <c r="L286" i="3"/>
  <c r="S286" i="3" s="1"/>
  <c r="J286" i="3"/>
  <c r="L302" i="3"/>
  <c r="S302" i="3" s="1"/>
  <c r="J302" i="3"/>
  <c r="Q302" i="3" s="1"/>
  <c r="J298" i="3"/>
  <c r="Q298" i="3" s="1"/>
  <c r="L298" i="3"/>
  <c r="S298" i="3" s="1"/>
  <c r="L294" i="3"/>
  <c r="S294" i="3" s="1"/>
  <c r="J294" i="3"/>
  <c r="Q294" i="3" s="1"/>
  <c r="L290" i="3"/>
  <c r="S290" i="3" s="1"/>
  <c r="J290" i="3"/>
  <c r="L279" i="3"/>
  <c r="S279" i="3" s="1"/>
  <c r="J279" i="3"/>
  <c r="Q279" i="3" s="1"/>
  <c r="J227" i="3"/>
  <c r="Q227" i="3" s="1"/>
  <c r="L227" i="3"/>
  <c r="S227" i="3" s="1"/>
  <c r="J229" i="3"/>
  <c r="Q229" i="3" s="1"/>
  <c r="L229" i="3"/>
  <c r="S229" i="3" s="1"/>
  <c r="J231" i="3"/>
  <c r="L231" i="3"/>
  <c r="S231" i="3" s="1"/>
  <c r="J233" i="3"/>
  <c r="Q233" i="3" s="1"/>
  <c r="L233" i="3"/>
  <c r="S233" i="3" s="1"/>
  <c r="J235" i="3"/>
  <c r="Q235" i="3" s="1"/>
  <c r="L235" i="3"/>
  <c r="S235" i="3" s="1"/>
  <c r="L272" i="3"/>
  <c r="S272" i="3" s="1"/>
  <c r="J272" i="3"/>
  <c r="M289" i="5"/>
  <c r="T289" i="5" s="1"/>
  <c r="M287" i="5"/>
  <c r="T287" i="5" s="1"/>
  <c r="M300" i="5"/>
  <c r="M298" i="5"/>
  <c r="M296" i="5"/>
  <c r="O273" i="5"/>
  <c r="M275" i="5"/>
  <c r="O276" i="5"/>
  <c r="V276" i="5" s="1"/>
  <c r="M278" i="5"/>
  <c r="T278" i="5" s="1"/>
  <c r="M466" i="5"/>
  <c r="T466" i="5" s="1"/>
  <c r="V462" i="5"/>
  <c r="J467" i="3"/>
  <c r="Q467" i="3" s="1"/>
  <c r="L467" i="3"/>
  <c r="S467" i="3" s="1"/>
  <c r="J464" i="3"/>
  <c r="Q464" i="3" s="1"/>
  <c r="L464" i="3"/>
  <c r="S464" i="3" s="1"/>
  <c r="J461" i="3"/>
  <c r="Q461" i="3" s="1"/>
  <c r="L461" i="3"/>
  <c r="S461" i="3" s="1"/>
  <c r="O452" i="5"/>
  <c r="V452" i="5" s="1"/>
  <c r="M451" i="5"/>
  <c r="T451" i="5" s="1"/>
  <c r="O449" i="5"/>
  <c r="V449" i="5" s="1"/>
  <c r="J454" i="3"/>
  <c r="Q454" i="3" s="1"/>
  <c r="L454" i="3"/>
  <c r="S454" i="3" s="1"/>
  <c r="J450" i="3"/>
  <c r="L450" i="3"/>
  <c r="S450" i="3" s="1"/>
  <c r="O444" i="5"/>
  <c r="J447" i="3"/>
  <c r="L447" i="3"/>
  <c r="O441" i="5"/>
  <c r="V441" i="5" s="1"/>
  <c r="O438" i="5"/>
  <c r="V438" i="5" s="1"/>
  <c r="O436" i="5"/>
  <c r="V436" i="5" s="1"/>
  <c r="O435" i="5"/>
  <c r="V435" i="5" s="1"/>
  <c r="J438" i="3"/>
  <c r="Q438" i="3" s="1"/>
  <c r="L438" i="3"/>
  <c r="O432" i="5"/>
  <c r="V432" i="5" s="1"/>
  <c r="O429" i="5"/>
  <c r="V429" i="5" s="1"/>
  <c r="V427" i="5"/>
  <c r="J432" i="3"/>
  <c r="Q432" i="3" s="1"/>
  <c r="L432" i="3"/>
  <c r="M427" i="5"/>
  <c r="T427" i="5" s="1"/>
  <c r="O424" i="5"/>
  <c r="V424" i="5" s="1"/>
  <c r="O423" i="5"/>
  <c r="V423" i="5" s="1"/>
  <c r="M421" i="5"/>
  <c r="T421" i="5" s="1"/>
  <c r="O419" i="5"/>
  <c r="V419" i="5" s="1"/>
  <c r="O418" i="5"/>
  <c r="V418" i="5" s="1"/>
  <c r="O417" i="5"/>
  <c r="V417" i="5" s="1"/>
  <c r="O413" i="5"/>
  <c r="J415" i="3"/>
  <c r="L415" i="3"/>
  <c r="S415" i="3" s="1"/>
  <c r="J411" i="3"/>
  <c r="L411" i="3"/>
  <c r="S411" i="3" s="1"/>
  <c r="M406" i="5"/>
  <c r="T406" i="5" s="1"/>
  <c r="J408" i="3"/>
  <c r="Q408" i="3" s="1"/>
  <c r="L408" i="3"/>
  <c r="S408" i="3" s="1"/>
  <c r="J407" i="3"/>
  <c r="L407" i="3"/>
  <c r="S407" i="3" s="1"/>
  <c r="M401" i="5"/>
  <c r="T401" i="5" s="1"/>
  <c r="M400" i="5"/>
  <c r="O398" i="5"/>
  <c r="V398" i="5" s="1"/>
  <c r="M397" i="5"/>
  <c r="T397" i="5" s="1"/>
  <c r="O394" i="5"/>
  <c r="V394" i="5" s="1"/>
  <c r="M391" i="5"/>
  <c r="P391" i="5" s="1"/>
  <c r="O388" i="5"/>
  <c r="V388" i="5" s="1"/>
  <c r="J392" i="3"/>
  <c r="Q392" i="3" s="1"/>
  <c r="L392" i="3"/>
  <c r="M386" i="5"/>
  <c r="T386" i="5" s="1"/>
  <c r="O383" i="5"/>
  <c r="V383" i="5" s="1"/>
  <c r="J388" i="3"/>
  <c r="Q388" i="3" s="1"/>
  <c r="L388" i="3"/>
  <c r="O381" i="5"/>
  <c r="V381" i="5" s="1"/>
  <c r="J384" i="3"/>
  <c r="Q384" i="3" s="1"/>
  <c r="L384" i="3"/>
  <c r="S384" i="3" s="1"/>
  <c r="O377" i="5"/>
  <c r="V377" i="5" s="1"/>
  <c r="M376" i="5"/>
  <c r="T376" i="5" s="1"/>
  <c r="M373" i="5"/>
  <c r="T373" i="5" s="1"/>
  <c r="M372" i="5"/>
  <c r="T372" i="5" s="1"/>
  <c r="O366" i="5"/>
  <c r="V366" i="5" s="1"/>
  <c r="J369" i="3"/>
  <c r="Q369" i="3" s="1"/>
  <c r="L369" i="3"/>
  <c r="S369" i="3" s="1"/>
  <c r="J368" i="3"/>
  <c r="Q368" i="3" s="1"/>
  <c r="L368" i="3"/>
  <c r="S368" i="3" s="1"/>
  <c r="J367" i="3"/>
  <c r="L367" i="3"/>
  <c r="S367" i="3" s="1"/>
  <c r="J360" i="3"/>
  <c r="L360" i="3"/>
  <c r="S360" i="3" s="1"/>
  <c r="J359" i="3"/>
  <c r="L359" i="3"/>
  <c r="S359" i="3" s="1"/>
  <c r="J358" i="3"/>
  <c r="Q358" i="3" s="1"/>
  <c r="L358" i="3"/>
  <c r="J354" i="3"/>
  <c r="Q354" i="3" s="1"/>
  <c r="L354" i="3"/>
  <c r="S354" i="3" s="1"/>
  <c r="J353" i="3"/>
  <c r="Q353" i="3" s="1"/>
  <c r="L353" i="3"/>
  <c r="M347" i="5"/>
  <c r="T347" i="5" s="1"/>
  <c r="J350" i="3"/>
  <c r="L350" i="3"/>
  <c r="S350" i="3" s="1"/>
  <c r="M344" i="5"/>
  <c r="M343" i="5"/>
  <c r="O340" i="5"/>
  <c r="V340" i="5" s="1"/>
  <c r="J342" i="3"/>
  <c r="Q342" i="3" s="1"/>
  <c r="L342" i="3"/>
  <c r="S342" i="3" s="1"/>
  <c r="J341" i="3"/>
  <c r="L341" i="3"/>
  <c r="S341" i="3" s="1"/>
  <c r="M335" i="5"/>
  <c r="J340" i="3"/>
  <c r="L340" i="3"/>
  <c r="S340" i="3" s="1"/>
  <c r="M333" i="5"/>
  <c r="T333" i="5" s="1"/>
  <c r="J336" i="3"/>
  <c r="L336" i="3"/>
  <c r="S336" i="3" s="1"/>
  <c r="J334" i="3"/>
  <c r="Q334" i="3" s="1"/>
  <c r="L334" i="3"/>
  <c r="S334" i="3" s="1"/>
  <c r="M327" i="5"/>
  <c r="T327" i="5" s="1"/>
  <c r="O325" i="5"/>
  <c r="V325" i="5" s="1"/>
  <c r="O322" i="5"/>
  <c r="V322" i="5" s="1"/>
  <c r="O321" i="5"/>
  <c r="V321" i="5" s="1"/>
  <c r="J324" i="3"/>
  <c r="L324" i="3"/>
  <c r="S324" i="3" s="1"/>
  <c r="O318" i="5"/>
  <c r="V318" i="5" s="1"/>
  <c r="J321" i="3"/>
  <c r="L321" i="3"/>
  <c r="S321" i="3" s="1"/>
  <c r="J320" i="3"/>
  <c r="L320" i="3"/>
  <c r="S320" i="3" s="1"/>
  <c r="V234" i="5"/>
  <c r="J318" i="3"/>
  <c r="Q318" i="3" s="1"/>
  <c r="L318" i="3"/>
  <c r="J319" i="3"/>
  <c r="Q319" i="3" s="1"/>
  <c r="L319" i="3"/>
  <c r="S319" i="3" s="1"/>
  <c r="O254" i="5"/>
  <c r="V254" i="5" s="1"/>
  <c r="O249" i="5"/>
  <c r="V249" i="5" s="1"/>
  <c r="O246" i="5"/>
  <c r="V246" i="5" s="1"/>
  <c r="O239" i="5"/>
  <c r="V239" i="5" s="1"/>
  <c r="O225" i="5"/>
  <c r="V225" i="5" s="1"/>
  <c r="J223" i="3"/>
  <c r="Q223" i="3" s="1"/>
  <c r="L223" i="3"/>
  <c r="S223" i="3" s="1"/>
  <c r="M223" i="5"/>
  <c r="O222" i="5"/>
  <c r="V222" i="5" s="1"/>
  <c r="M221" i="5"/>
  <c r="O219" i="5"/>
  <c r="V219" i="5" s="1"/>
  <c r="M218" i="5"/>
  <c r="T218" i="5" s="1"/>
  <c r="V216" i="5"/>
  <c r="O216" i="5"/>
  <c r="L214" i="3"/>
  <c r="S214" i="3" s="1"/>
  <c r="J214" i="3"/>
  <c r="Q214" i="3" s="1"/>
  <c r="M214" i="5"/>
  <c r="T214" i="5" s="1"/>
  <c r="O213" i="5"/>
  <c r="V213" i="5" s="1"/>
  <c r="O211" i="5"/>
  <c r="V211" i="5" s="1"/>
  <c r="O210" i="5"/>
  <c r="V210" i="5" s="1"/>
  <c r="M209" i="5"/>
  <c r="T209" i="5" s="1"/>
  <c r="L206" i="3"/>
  <c r="S206" i="3" s="1"/>
  <c r="J206" i="3"/>
  <c r="J315" i="3"/>
  <c r="L315" i="3"/>
  <c r="S315" i="3" s="1"/>
  <c r="M314" i="5"/>
  <c r="T314" i="5" s="1"/>
  <c r="M313" i="5"/>
  <c r="O311" i="5"/>
  <c r="V311" i="5" s="1"/>
  <c r="O310" i="5"/>
  <c r="V310" i="5" s="1"/>
  <c r="O309" i="5"/>
  <c r="V309" i="5" s="1"/>
  <c r="L307" i="3"/>
  <c r="S307" i="3" s="1"/>
  <c r="J307" i="3"/>
  <c r="Q307" i="3" s="1"/>
  <c r="M307" i="5"/>
  <c r="O303" i="5"/>
  <c r="V303" i="5" s="1"/>
  <c r="O205" i="5"/>
  <c r="V205" i="5" s="1"/>
  <c r="O196" i="5"/>
  <c r="V196" i="5" s="1"/>
  <c r="O192" i="5"/>
  <c r="V192" i="5" s="1"/>
  <c r="O187" i="5"/>
  <c r="V187" i="5" s="1"/>
  <c r="V185" i="5"/>
  <c r="L184" i="3"/>
  <c r="S184" i="3" s="1"/>
  <c r="M184" i="5"/>
  <c r="T184" i="5" s="1"/>
  <c r="M182" i="5"/>
  <c r="T182" i="5" s="1"/>
  <c r="M180" i="5"/>
  <c r="O178" i="5"/>
  <c r="M177" i="5"/>
  <c r="O175" i="5"/>
  <c r="V175" i="5" s="1"/>
  <c r="M169" i="5"/>
  <c r="O165" i="5"/>
  <c r="V165" i="5" s="1"/>
  <c r="O156" i="5"/>
  <c r="V156" i="5" s="1"/>
  <c r="L155" i="3"/>
  <c r="S155" i="3" s="1"/>
  <c r="O153" i="5"/>
  <c r="L152" i="3"/>
  <c r="O146" i="5"/>
  <c r="V146" i="5" s="1"/>
  <c r="O134" i="5"/>
  <c r="V134" i="5" s="1"/>
  <c r="O128" i="5"/>
  <c r="V128" i="5" s="1"/>
  <c r="M125" i="5"/>
  <c r="L125" i="3"/>
  <c r="S125" i="3" s="1"/>
  <c r="M123" i="5"/>
  <c r="Q123" i="5" s="1"/>
  <c r="P123" i="5" s="1"/>
  <c r="L123" i="3"/>
  <c r="S123" i="3" s="1"/>
  <c r="M119" i="5"/>
  <c r="I119" i="5"/>
  <c r="O113" i="5"/>
  <c r="V113" i="5" s="1"/>
  <c r="O107" i="5"/>
  <c r="V107" i="5" s="1"/>
  <c r="O104" i="5"/>
  <c r="V104" i="5" s="1"/>
  <c r="O102" i="5"/>
  <c r="V102" i="5" s="1"/>
  <c r="L101" i="3"/>
  <c r="S101" i="3" s="1"/>
  <c r="K100" i="5"/>
  <c r="L100" i="5" s="1"/>
  <c r="K94" i="5"/>
  <c r="O84" i="5"/>
  <c r="V84" i="5" s="1"/>
  <c r="O74" i="5"/>
  <c r="V74" i="5" s="1"/>
  <c r="O72" i="5"/>
  <c r="V72" i="5" s="1"/>
  <c r="L71" i="3"/>
  <c r="S71" i="3" s="1"/>
  <c r="O44" i="5"/>
  <c r="V44" i="5" s="1"/>
  <c r="L43" i="3"/>
  <c r="S43" i="3" s="1"/>
  <c r="M38" i="5"/>
  <c r="T38" i="5" s="1"/>
  <c r="L38" i="3"/>
  <c r="S38" i="3" s="1"/>
  <c r="M32" i="5"/>
  <c r="T32" i="5" s="1"/>
  <c r="L32" i="3"/>
  <c r="S32" i="3" s="1"/>
  <c r="M204" i="5"/>
  <c r="T204" i="5" s="1"/>
  <c r="L46" i="3"/>
  <c r="S46" i="3" s="1"/>
  <c r="J46" i="3"/>
  <c r="Q46" i="3" s="1"/>
  <c r="J50" i="3"/>
  <c r="Q50" i="3" s="1"/>
  <c r="L50" i="3"/>
  <c r="S50" i="3" s="1"/>
  <c r="M54" i="5"/>
  <c r="J54" i="3"/>
  <c r="L54" i="3"/>
  <c r="S54" i="3" s="1"/>
  <c r="M58" i="5"/>
  <c r="J58" i="3"/>
  <c r="Q58" i="3" s="1"/>
  <c r="L58" i="3"/>
  <c r="S58" i="3" s="1"/>
  <c r="M62" i="5"/>
  <c r="J62" i="3"/>
  <c r="Q62" i="3" s="1"/>
  <c r="L62" i="3"/>
  <c r="S62" i="3" s="1"/>
  <c r="M68" i="5"/>
  <c r="T68" i="5" s="1"/>
  <c r="M66" i="5"/>
  <c r="T66" i="5" s="1"/>
  <c r="L236" i="3"/>
  <c r="S236" i="3" s="1"/>
  <c r="J236" i="3"/>
  <c r="L238" i="3"/>
  <c r="S238" i="3" s="1"/>
  <c r="J238" i="3"/>
  <c r="J240" i="3"/>
  <c r="Q240" i="3" s="1"/>
  <c r="L240" i="3"/>
  <c r="S240" i="3" s="1"/>
  <c r="L242" i="3"/>
  <c r="S242" i="3" s="1"/>
  <c r="J242" i="3"/>
  <c r="J244" i="3"/>
  <c r="Q244" i="3" s="1"/>
  <c r="L244" i="3"/>
  <c r="S244" i="3" s="1"/>
  <c r="L305" i="3"/>
  <c r="S305" i="3" s="1"/>
  <c r="J305" i="3"/>
  <c r="Q305" i="3" s="1"/>
  <c r="T300" i="5"/>
  <c r="L301" i="3"/>
  <c r="S301" i="3" s="1"/>
  <c r="J301" i="3"/>
  <c r="T296" i="5"/>
  <c r="L297" i="3"/>
  <c r="S297" i="3" s="1"/>
  <c r="J297" i="3"/>
  <c r="Q297" i="3" s="1"/>
  <c r="L293" i="3"/>
  <c r="S293" i="3" s="1"/>
  <c r="J293" i="3"/>
  <c r="L289" i="3"/>
  <c r="S289" i="3" s="1"/>
  <c r="J289" i="3"/>
  <c r="Q289" i="3" s="1"/>
  <c r="L276" i="3"/>
  <c r="S276" i="3" s="1"/>
  <c r="J276" i="3"/>
  <c r="L280" i="3"/>
  <c r="S280" i="3" s="1"/>
  <c r="J280" i="3"/>
  <c r="Q280" i="3" s="1"/>
  <c r="L282" i="3"/>
  <c r="S282" i="3" s="1"/>
  <c r="J282" i="3"/>
  <c r="L284" i="3"/>
  <c r="J284" i="3"/>
  <c r="Q284" i="3" s="1"/>
  <c r="L273" i="3"/>
  <c r="S273" i="3" s="1"/>
  <c r="J273" i="3"/>
  <c r="Q273" i="3" s="1"/>
  <c r="L267" i="3"/>
  <c r="S267" i="3" s="1"/>
  <c r="J267" i="3"/>
  <c r="L269" i="3"/>
  <c r="S269" i="3" s="1"/>
  <c r="J269" i="3"/>
  <c r="Q269" i="3" s="1"/>
  <c r="J261" i="3"/>
  <c r="L261" i="3"/>
  <c r="S261" i="3" s="1"/>
  <c r="L263" i="3"/>
  <c r="S263" i="3" s="1"/>
  <c r="J263" i="3"/>
  <c r="Q263" i="3" s="1"/>
  <c r="J265" i="3"/>
  <c r="Q265" i="3" s="1"/>
  <c r="L265" i="3"/>
  <c r="S265" i="3" s="1"/>
  <c r="L247" i="3"/>
  <c r="S247" i="3" s="1"/>
  <c r="J247" i="3"/>
  <c r="L249" i="3"/>
  <c r="S249" i="3" s="1"/>
  <c r="J249" i="3"/>
  <c r="Q249" i="3" s="1"/>
  <c r="L251" i="3"/>
  <c r="S251" i="3" s="1"/>
  <c r="J251" i="3"/>
  <c r="J253" i="3"/>
  <c r="Q253" i="3" s="1"/>
  <c r="L253" i="3"/>
  <c r="S253" i="3" s="1"/>
  <c r="L255" i="3"/>
  <c r="S255" i="3" s="1"/>
  <c r="J255" i="3"/>
  <c r="Q255" i="3" s="1"/>
  <c r="L257" i="3"/>
  <c r="S257" i="3" s="1"/>
  <c r="J257" i="3"/>
  <c r="Q257" i="3" s="1"/>
  <c r="L259" i="3"/>
  <c r="S259" i="3" s="1"/>
  <c r="J259" i="3"/>
  <c r="Q259" i="3" s="1"/>
  <c r="M47" i="5"/>
  <c r="T47" i="5" s="1"/>
  <c r="M53" i="5"/>
  <c r="M64" i="5"/>
  <c r="T64" i="5" s="1"/>
  <c r="M60" i="5"/>
  <c r="M56" i="5"/>
  <c r="M293" i="5"/>
  <c r="T293" i="5" s="1"/>
  <c r="M291" i="5"/>
  <c r="T291" i="5" s="1"/>
  <c r="M304" i="5"/>
  <c r="T304" i="5" s="1"/>
  <c r="M302" i="5"/>
  <c r="M295" i="5"/>
  <c r="J271" i="5"/>
  <c r="I271" i="5" s="1"/>
  <c r="M271" i="5"/>
  <c r="O272" i="5"/>
  <c r="V272" i="5" s="1"/>
  <c r="M274" i="5"/>
  <c r="V275" i="5"/>
  <c r="O275" i="5"/>
  <c r="M277" i="5"/>
  <c r="T277" i="5" s="1"/>
  <c r="O279" i="5"/>
  <c r="V279" i="5" s="1"/>
  <c r="O464" i="5"/>
  <c r="V464" i="5" s="1"/>
  <c r="J465" i="3"/>
  <c r="L465" i="3"/>
  <c r="S465" i="3" s="1"/>
  <c r="J462" i="3"/>
  <c r="Q462" i="3" s="1"/>
  <c r="L462" i="3"/>
  <c r="S462" i="3" s="1"/>
  <c r="J459" i="3"/>
  <c r="Q459" i="3" s="1"/>
  <c r="L459" i="3"/>
  <c r="S459" i="3" s="1"/>
  <c r="J458" i="3"/>
  <c r="Q458" i="3" s="1"/>
  <c r="L458" i="3"/>
  <c r="S458" i="3" s="1"/>
  <c r="J455" i="3"/>
  <c r="L455" i="3"/>
  <c r="S455" i="3" s="1"/>
  <c r="M449" i="5"/>
  <c r="M448" i="5"/>
  <c r="T448" i="5" s="1"/>
  <c r="O445" i="5"/>
  <c r="V445" i="5" s="1"/>
  <c r="M444" i="5"/>
  <c r="T444" i="5" s="1"/>
  <c r="O442" i="5"/>
  <c r="V442" i="5" s="1"/>
  <c r="M441" i="5"/>
  <c r="T441" i="5" s="1"/>
  <c r="J445" i="3"/>
  <c r="L445" i="3"/>
  <c r="S445" i="3" s="1"/>
  <c r="M437" i="5"/>
  <c r="T437" i="5" s="1"/>
  <c r="M435" i="5"/>
  <c r="O430" i="5"/>
  <c r="V430" i="5" s="1"/>
  <c r="M429" i="5"/>
  <c r="T429" i="5" s="1"/>
  <c r="J431" i="3"/>
  <c r="Q431" i="3" s="1"/>
  <c r="L431" i="3"/>
  <c r="S431" i="3" s="1"/>
  <c r="J430" i="3"/>
  <c r="L430" i="3"/>
  <c r="S430" i="3" s="1"/>
  <c r="M423" i="5"/>
  <c r="T423" i="5" s="1"/>
  <c r="J426" i="3"/>
  <c r="L426" i="3"/>
  <c r="S426" i="3" s="1"/>
  <c r="J425" i="3"/>
  <c r="L425" i="3"/>
  <c r="S425" i="3" s="1"/>
  <c r="J424" i="3"/>
  <c r="Q424" i="3" s="1"/>
  <c r="L424" i="3"/>
  <c r="S424" i="3" s="1"/>
  <c r="M417" i="5"/>
  <c r="T417" i="5" s="1"/>
  <c r="J420" i="3"/>
  <c r="L420" i="3"/>
  <c r="S420" i="3" s="1"/>
  <c r="J419" i="3"/>
  <c r="Q419" i="3" s="1"/>
  <c r="L419" i="3"/>
  <c r="S419" i="3" s="1"/>
  <c r="M413" i="5"/>
  <c r="T413" i="5" s="1"/>
  <c r="J416" i="3"/>
  <c r="L416" i="3"/>
  <c r="S416" i="3" s="1"/>
  <c r="O406" i="5"/>
  <c r="V406" i="5" s="1"/>
  <c r="O404" i="5"/>
  <c r="V404" i="5" s="1"/>
  <c r="J404" i="3"/>
  <c r="L404" i="3"/>
  <c r="M398" i="5"/>
  <c r="T398" i="5" s="1"/>
  <c r="J401" i="3"/>
  <c r="Q401" i="3" s="1"/>
  <c r="L401" i="3"/>
  <c r="S401" i="3" s="1"/>
  <c r="M393" i="5"/>
  <c r="T393" i="5" s="1"/>
  <c r="J396" i="3"/>
  <c r="Q396" i="3" s="1"/>
  <c r="L396" i="3"/>
  <c r="S396" i="3" s="1"/>
  <c r="O387" i="5"/>
  <c r="J389" i="3"/>
  <c r="Q389" i="3" s="1"/>
  <c r="L389" i="3"/>
  <c r="S389" i="3" s="1"/>
  <c r="M382" i="5"/>
  <c r="T382" i="5" s="1"/>
  <c r="J383" i="3"/>
  <c r="Q383" i="3" s="1"/>
  <c r="L383" i="3"/>
  <c r="J378" i="3"/>
  <c r="Q378" i="3" s="1"/>
  <c r="L378" i="3"/>
  <c r="S378" i="3" s="1"/>
  <c r="O371" i="5"/>
  <c r="V371" i="5" s="1"/>
  <c r="M370" i="5"/>
  <c r="J373" i="3"/>
  <c r="Q373" i="3" s="1"/>
  <c r="L373" i="3"/>
  <c r="O364" i="5"/>
  <c r="O363" i="5"/>
  <c r="V363" i="5" s="1"/>
  <c r="M361" i="5"/>
  <c r="T361" i="5" s="1"/>
  <c r="J364" i="5"/>
  <c r="L364" i="5" s="1"/>
  <c r="M360" i="5"/>
  <c r="M352" i="5"/>
  <c r="J351" i="3"/>
  <c r="Q351" i="3" s="1"/>
  <c r="L351" i="3"/>
  <c r="S351" i="3" s="1"/>
  <c r="O345" i="5"/>
  <c r="J348" i="3"/>
  <c r="Q348" i="3" s="1"/>
  <c r="L348" i="3"/>
  <c r="S348" i="3" s="1"/>
  <c r="J347" i="3"/>
  <c r="Q347" i="3" s="1"/>
  <c r="L347" i="3"/>
  <c r="S347" i="3" s="1"/>
  <c r="O336" i="5"/>
  <c r="V336" i="5" s="1"/>
  <c r="J339" i="3"/>
  <c r="Q339" i="3" s="1"/>
  <c r="L339" i="3"/>
  <c r="S339" i="3" s="1"/>
  <c r="O332" i="5"/>
  <c r="V332" i="5" s="1"/>
  <c r="O331" i="5"/>
  <c r="V331" i="5" s="1"/>
  <c r="M330" i="5"/>
  <c r="J333" i="3"/>
  <c r="Q333" i="3" s="1"/>
  <c r="L333" i="3"/>
  <c r="S333" i="3" s="1"/>
  <c r="O326" i="5"/>
  <c r="V326" i="5" s="1"/>
  <c r="M325" i="5"/>
  <c r="J328" i="3"/>
  <c r="L328" i="3"/>
  <c r="S328" i="3" s="1"/>
  <c r="O315" i="5"/>
  <c r="V315" i="5" s="1"/>
  <c r="J317" i="3"/>
  <c r="Q317" i="3" s="1"/>
  <c r="L317" i="3"/>
  <c r="O255" i="5"/>
  <c r="V255" i="5" s="1"/>
  <c r="O236" i="5"/>
  <c r="V236" i="5" s="1"/>
  <c r="M222" i="5"/>
  <c r="O220" i="5"/>
  <c r="V220" i="5" s="1"/>
  <c r="M219" i="5"/>
  <c r="T219" i="5" s="1"/>
  <c r="O217" i="5"/>
  <c r="V217" i="5" s="1"/>
  <c r="M216" i="5"/>
  <c r="M213" i="5"/>
  <c r="T213" i="5" s="1"/>
  <c r="M211" i="5"/>
  <c r="M210" i="5"/>
  <c r="O207" i="5"/>
  <c r="V207" i="5" s="1"/>
  <c r="O206" i="5"/>
  <c r="V206" i="5" s="1"/>
  <c r="J313" i="3"/>
  <c r="Q313" i="3" s="1"/>
  <c r="L313" i="3"/>
  <c r="S313" i="3" s="1"/>
  <c r="J312" i="3"/>
  <c r="Q312" i="3" s="1"/>
  <c r="L312" i="3"/>
  <c r="S312" i="3" s="1"/>
  <c r="M311" i="5"/>
  <c r="T311" i="5" s="1"/>
  <c r="M310" i="5"/>
  <c r="T310" i="5" s="1"/>
  <c r="M309" i="5"/>
  <c r="T309" i="5" s="1"/>
  <c r="V306" i="5"/>
  <c r="L306" i="3"/>
  <c r="S306" i="3" s="1"/>
  <c r="J306" i="3"/>
  <c r="M199" i="5"/>
  <c r="L196" i="3"/>
  <c r="S196" i="3" s="1"/>
  <c r="M196" i="5"/>
  <c r="M195" i="5"/>
  <c r="O193" i="5"/>
  <c r="V193" i="5" s="1"/>
  <c r="M192" i="5"/>
  <c r="M187" i="5"/>
  <c r="T187" i="5" s="1"/>
  <c r="O183" i="5"/>
  <c r="V183" i="5" s="1"/>
  <c r="O181" i="5"/>
  <c r="M178" i="5"/>
  <c r="T178" i="5" s="1"/>
  <c r="L175" i="3"/>
  <c r="S175" i="3" s="1"/>
  <c r="M175" i="5"/>
  <c r="T175" i="5" s="1"/>
  <c r="O172" i="5"/>
  <c r="V172" i="5" s="1"/>
  <c r="O170" i="5"/>
  <c r="V170" i="5" s="1"/>
  <c r="M163" i="5"/>
  <c r="O135" i="5"/>
  <c r="V135" i="5" s="1"/>
  <c r="L134" i="3"/>
  <c r="S134" i="3" s="1"/>
  <c r="I125" i="5"/>
  <c r="M120" i="5"/>
  <c r="T120" i="5" s="1"/>
  <c r="L120" i="3"/>
  <c r="S120" i="3" s="1"/>
  <c r="O77" i="5"/>
  <c r="V77" i="5" s="1"/>
  <c r="L76" i="3"/>
  <c r="S76" i="3" s="1"/>
  <c r="O75" i="5"/>
  <c r="V75" i="5" s="1"/>
  <c r="L74" i="3"/>
  <c r="S74" i="3" s="1"/>
  <c r="M40" i="5"/>
  <c r="T40" i="5" s="1"/>
  <c r="L40" i="3"/>
  <c r="S40" i="3" s="1"/>
  <c r="M34" i="5"/>
  <c r="T34" i="5" s="1"/>
  <c r="L34" i="3"/>
  <c r="S34" i="3" s="1"/>
  <c r="M28" i="5"/>
  <c r="T28" i="5" s="1"/>
  <c r="L28" i="3"/>
  <c r="S28" i="3" s="1"/>
  <c r="M20" i="5"/>
  <c r="T20" i="5" s="1"/>
  <c r="L20" i="3"/>
  <c r="S20" i="3" s="1"/>
  <c r="J202" i="5"/>
  <c r="M203" i="5"/>
  <c r="T203" i="5" s="1"/>
  <c r="M16" i="5"/>
  <c r="T16" i="5" s="1"/>
  <c r="L16" i="3"/>
  <c r="S16" i="3" s="1"/>
  <c r="J47" i="3"/>
  <c r="Q47" i="3" s="1"/>
  <c r="L47" i="3"/>
  <c r="S47" i="3" s="1"/>
  <c r="M51" i="5"/>
  <c r="J51" i="3"/>
  <c r="L51" i="3"/>
  <c r="S51" i="3" s="1"/>
  <c r="M55" i="5"/>
  <c r="J55" i="3"/>
  <c r="Q55" i="3" s="1"/>
  <c r="L55" i="3"/>
  <c r="S55" i="3" s="1"/>
  <c r="J59" i="3"/>
  <c r="L59" i="3"/>
  <c r="S59" i="3" s="1"/>
  <c r="J63" i="3"/>
  <c r="Q63" i="3" s="1"/>
  <c r="L63" i="3"/>
  <c r="S63" i="3" s="1"/>
  <c r="L304" i="3"/>
  <c r="S304" i="3" s="1"/>
  <c r="J304" i="3"/>
  <c r="Q304" i="3" s="1"/>
  <c r="L300" i="3"/>
  <c r="S300" i="3" s="1"/>
  <c r="J300" i="3"/>
  <c r="Q300" i="3" s="1"/>
  <c r="L296" i="3"/>
  <c r="S296" i="3" s="1"/>
  <c r="J296" i="3"/>
  <c r="L292" i="3"/>
  <c r="S292" i="3" s="1"/>
  <c r="J292" i="3"/>
  <c r="Q292" i="3" s="1"/>
  <c r="L288" i="3"/>
  <c r="S288" i="3" s="1"/>
  <c r="J288" i="3"/>
  <c r="Q288" i="3" s="1"/>
  <c r="L277" i="3"/>
  <c r="S277" i="3" s="1"/>
  <c r="J277" i="3"/>
  <c r="L226" i="3"/>
  <c r="S226" i="3" s="1"/>
  <c r="J226" i="3"/>
  <c r="J228" i="3"/>
  <c r="Q228" i="3" s="1"/>
  <c r="L228" i="3"/>
  <c r="S228" i="3" s="1"/>
  <c r="L230" i="3"/>
  <c r="S230" i="3" s="1"/>
  <c r="J230" i="3"/>
  <c r="Q230" i="3" s="1"/>
  <c r="J232" i="3"/>
  <c r="Q232" i="3" s="1"/>
  <c r="L232" i="3"/>
  <c r="S232" i="3" s="1"/>
  <c r="L234" i="3"/>
  <c r="S234" i="3" s="1"/>
  <c r="J234" i="3"/>
  <c r="Q234" i="3" s="1"/>
  <c r="T274" i="5"/>
  <c r="L275" i="3"/>
  <c r="S275" i="3" s="1"/>
  <c r="J275" i="3"/>
  <c r="Q275" i="3" s="1"/>
  <c r="L274" i="3"/>
  <c r="S274" i="3" s="1"/>
  <c r="J274" i="3"/>
  <c r="Q274" i="3" s="1"/>
  <c r="M50" i="5"/>
  <c r="M46" i="5"/>
  <c r="M52" i="5"/>
  <c r="M63" i="5"/>
  <c r="T63" i="5" s="1"/>
  <c r="M59" i="5"/>
  <c r="T59" i="5" s="1"/>
  <c r="M290" i="5"/>
  <c r="M288" i="5"/>
  <c r="T288" i="5" s="1"/>
  <c r="M286" i="5"/>
  <c r="T286" i="5" s="1"/>
  <c r="M299" i="5"/>
  <c r="T299" i="5" s="1"/>
  <c r="M297" i="5"/>
  <c r="T297" i="5" s="1"/>
  <c r="K273" i="5"/>
  <c r="O271" i="5"/>
  <c r="V271" i="5" s="1"/>
  <c r="M273" i="5"/>
  <c r="T273" i="5" s="1"/>
  <c r="M276" i="5"/>
  <c r="T276" i="5" s="1"/>
  <c r="O278" i="5"/>
  <c r="V278" i="5" s="1"/>
  <c r="J525" i="3"/>
  <c r="L525" i="3"/>
  <c r="S525" i="3" s="1"/>
  <c r="V413" i="5"/>
  <c r="J418" i="3"/>
  <c r="Q418" i="3" s="1"/>
  <c r="L418" i="3"/>
  <c r="S418" i="3" s="1"/>
  <c r="J400" i="3"/>
  <c r="L400" i="3"/>
  <c r="S400" i="3" s="1"/>
  <c r="J380" i="3"/>
  <c r="L380" i="3"/>
  <c r="S380" i="3" s="1"/>
  <c r="J364" i="3"/>
  <c r="Q364" i="3" s="1"/>
  <c r="L364" i="3"/>
  <c r="O518" i="5"/>
  <c r="V518" i="5" s="1"/>
  <c r="J523" i="3"/>
  <c r="Q523" i="3" s="1"/>
  <c r="L523" i="3"/>
  <c r="S523" i="3" s="1"/>
  <c r="O516" i="5"/>
  <c r="V516" i="5" s="1"/>
  <c r="J516" i="3"/>
  <c r="L516" i="3"/>
  <c r="S516" i="3" s="1"/>
  <c r="J513" i="3"/>
  <c r="Q513" i="3" s="1"/>
  <c r="L513" i="3"/>
  <c r="J512" i="3"/>
  <c r="L512" i="3"/>
  <c r="S512" i="3" s="1"/>
  <c r="M506" i="5"/>
  <c r="T506" i="5" s="1"/>
  <c r="M505" i="5"/>
  <c r="O503" i="5"/>
  <c r="V503" i="5" s="1"/>
  <c r="J508" i="3"/>
  <c r="Q508" i="3" s="1"/>
  <c r="L508" i="3"/>
  <c r="S508" i="3" s="1"/>
  <c r="M501" i="5"/>
  <c r="T501" i="5" s="1"/>
  <c r="M499" i="5"/>
  <c r="O497" i="5"/>
  <c r="V497" i="5" s="1"/>
  <c r="J500" i="3"/>
  <c r="L500" i="3"/>
  <c r="S500" i="3" s="1"/>
  <c r="M494" i="5"/>
  <c r="T494" i="5" s="1"/>
  <c r="M493" i="5"/>
  <c r="T493" i="5" s="1"/>
  <c r="M492" i="5"/>
  <c r="T492" i="5" s="1"/>
  <c r="J495" i="3"/>
  <c r="L495" i="3"/>
  <c r="S495" i="3" s="1"/>
  <c r="O489" i="5"/>
  <c r="V489" i="5" s="1"/>
  <c r="O487" i="5"/>
  <c r="J491" i="3"/>
  <c r="L491" i="3"/>
  <c r="S491" i="3" s="1"/>
  <c r="M485" i="5"/>
  <c r="J488" i="3"/>
  <c r="Q488" i="3" s="1"/>
  <c r="L488" i="3"/>
  <c r="S488" i="3" s="1"/>
  <c r="M482" i="5"/>
  <c r="T482" i="5" s="1"/>
  <c r="O479" i="5"/>
  <c r="V479" i="5" s="1"/>
  <c r="M478" i="5"/>
  <c r="T478" i="5" s="1"/>
  <c r="J481" i="3"/>
  <c r="L481" i="3"/>
  <c r="O475" i="5"/>
  <c r="O474" i="5"/>
  <c r="V474" i="5" s="1"/>
  <c r="J477" i="3"/>
  <c r="Q477" i="3" s="1"/>
  <c r="L477" i="3"/>
  <c r="S477" i="3" s="1"/>
  <c r="V471" i="5"/>
  <c r="J476" i="3"/>
  <c r="Q476" i="3" s="1"/>
  <c r="L476" i="3"/>
  <c r="J475" i="3"/>
  <c r="L475" i="3"/>
  <c r="S475" i="3" s="1"/>
  <c r="M468" i="5"/>
  <c r="T468" i="5" s="1"/>
  <c r="J470" i="3"/>
  <c r="L470" i="3"/>
  <c r="S470" i="3" s="1"/>
  <c r="M464" i="5"/>
  <c r="T464" i="5" s="1"/>
  <c r="J469" i="3"/>
  <c r="Q469" i="3" s="1"/>
  <c r="L469" i="3"/>
  <c r="S469" i="3" s="1"/>
  <c r="M462" i="5"/>
  <c r="T462" i="5" s="1"/>
  <c r="O460" i="5"/>
  <c r="V460" i="5" s="1"/>
  <c r="M459" i="5"/>
  <c r="T459" i="5" s="1"/>
  <c r="O453" i="5"/>
  <c r="V453" i="5" s="1"/>
  <c r="J456" i="3"/>
  <c r="Q456" i="3" s="1"/>
  <c r="L456" i="3"/>
  <c r="S456" i="3" s="1"/>
  <c r="O450" i="5"/>
  <c r="J453" i="3"/>
  <c r="L453" i="3"/>
  <c r="S453" i="3" s="1"/>
  <c r="J452" i="3"/>
  <c r="Q452" i="3" s="1"/>
  <c r="L452" i="3"/>
  <c r="S452" i="3" s="1"/>
  <c r="M446" i="5"/>
  <c r="M445" i="5"/>
  <c r="O443" i="5"/>
  <c r="V443" i="5" s="1"/>
  <c r="M442" i="5"/>
  <c r="T442" i="5" s="1"/>
  <c r="O440" i="5"/>
  <c r="V440" i="5" s="1"/>
  <c r="M439" i="5"/>
  <c r="T439" i="5" s="1"/>
  <c r="O434" i="5"/>
  <c r="V434" i="5" s="1"/>
  <c r="M433" i="5"/>
  <c r="T433" i="5" s="1"/>
  <c r="J436" i="3"/>
  <c r="L436" i="3"/>
  <c r="S436" i="3" s="1"/>
  <c r="M430" i="5"/>
  <c r="O428" i="5"/>
  <c r="V428" i="5" s="1"/>
  <c r="O426" i="5"/>
  <c r="V426" i="5" s="1"/>
  <c r="M424" i="5"/>
  <c r="O422" i="5"/>
  <c r="V422" i="5" s="1"/>
  <c r="O421" i="5"/>
  <c r="V421" i="5" s="1"/>
  <c r="O420" i="5"/>
  <c r="V420" i="5" s="1"/>
  <c r="M418" i="5"/>
  <c r="O416" i="5"/>
  <c r="V416" i="5" s="1"/>
  <c r="O414" i="5"/>
  <c r="V414" i="5" s="1"/>
  <c r="O412" i="5"/>
  <c r="V412" i="5" s="1"/>
  <c r="J414" i="3"/>
  <c r="Q414" i="3" s="1"/>
  <c r="L414" i="3"/>
  <c r="S414" i="3" s="1"/>
  <c r="O407" i="5"/>
  <c r="V407" i="5" s="1"/>
  <c r="J410" i="3"/>
  <c r="L410" i="3"/>
  <c r="S410" i="3" s="1"/>
  <c r="M404" i="5"/>
  <c r="T404" i="5" s="1"/>
  <c r="J409" i="3"/>
  <c r="Q409" i="3" s="1"/>
  <c r="L409" i="3"/>
  <c r="S409" i="3" s="1"/>
  <c r="J405" i="3"/>
  <c r="L405" i="3"/>
  <c r="S405" i="3" s="1"/>
  <c r="O399" i="5"/>
  <c r="J402" i="3"/>
  <c r="L402" i="3"/>
  <c r="S402" i="3" s="1"/>
  <c r="V396" i="5"/>
  <c r="O396" i="5"/>
  <c r="O392" i="5"/>
  <c r="V392" i="5" s="1"/>
  <c r="J395" i="3"/>
  <c r="L395" i="3"/>
  <c r="S395" i="3" s="1"/>
  <c r="M389" i="5"/>
  <c r="T389" i="5" s="1"/>
  <c r="J394" i="3"/>
  <c r="Q394" i="3" s="1"/>
  <c r="L394" i="3"/>
  <c r="S394" i="3" s="1"/>
  <c r="J390" i="3"/>
  <c r="L390" i="3"/>
  <c r="S390" i="3" s="1"/>
  <c r="O384" i="5"/>
  <c r="V384" i="5" s="1"/>
  <c r="J387" i="3"/>
  <c r="Q387" i="3" s="1"/>
  <c r="L387" i="3"/>
  <c r="S387" i="3" s="1"/>
  <c r="O380" i="5"/>
  <c r="V380" i="5" s="1"/>
  <c r="J385" i="3"/>
  <c r="L385" i="3"/>
  <c r="S385" i="3" s="1"/>
  <c r="V376" i="5"/>
  <c r="J381" i="3"/>
  <c r="L381" i="3"/>
  <c r="M375" i="5"/>
  <c r="O373" i="5"/>
  <c r="V373" i="5" s="1"/>
  <c r="J377" i="3"/>
  <c r="L377" i="3"/>
  <c r="S377" i="3" s="1"/>
  <c r="M371" i="5"/>
  <c r="T371" i="5" s="1"/>
  <c r="J374" i="3"/>
  <c r="Q374" i="3" s="1"/>
  <c r="L374" i="3"/>
  <c r="S374" i="3" s="1"/>
  <c r="M368" i="5"/>
  <c r="T368" i="5" s="1"/>
  <c r="M367" i="5"/>
  <c r="T367" i="5" s="1"/>
  <c r="O365" i="5"/>
  <c r="V365" i="5" s="1"/>
  <c r="M363" i="5"/>
  <c r="T363" i="5" s="1"/>
  <c r="J366" i="3"/>
  <c r="Q366" i="3" s="1"/>
  <c r="L366" i="3"/>
  <c r="S366" i="3" s="1"/>
  <c r="O359" i="5"/>
  <c r="V359" i="5" s="1"/>
  <c r="J362" i="3"/>
  <c r="Q362" i="3" s="1"/>
  <c r="L362" i="3"/>
  <c r="S362" i="3" s="1"/>
  <c r="M356" i="5"/>
  <c r="T356" i="5" s="1"/>
  <c r="M354" i="5"/>
  <c r="T354" i="5" s="1"/>
  <c r="J357" i="3"/>
  <c r="Q357" i="3" s="1"/>
  <c r="L357" i="3"/>
  <c r="O350" i="5"/>
  <c r="V350" i="5" s="1"/>
  <c r="J355" i="3"/>
  <c r="L355" i="3"/>
  <c r="S355" i="3" s="1"/>
  <c r="M348" i="5"/>
  <c r="T348" i="5" s="1"/>
  <c r="V346" i="5"/>
  <c r="O346" i="5"/>
  <c r="M345" i="5"/>
  <c r="O343" i="5"/>
  <c r="V343" i="5" s="1"/>
  <c r="O342" i="5"/>
  <c r="V342" i="5" s="1"/>
  <c r="O338" i="5"/>
  <c r="V338" i="5" s="1"/>
  <c r="J343" i="3"/>
  <c r="Q343" i="3" s="1"/>
  <c r="L343" i="3"/>
  <c r="M336" i="5"/>
  <c r="T336" i="5" s="1"/>
  <c r="O334" i="5"/>
  <c r="V334" i="5" s="1"/>
  <c r="V333" i="5"/>
  <c r="J338" i="3"/>
  <c r="Q338" i="3" s="1"/>
  <c r="L338" i="3"/>
  <c r="S338" i="3" s="1"/>
  <c r="M331" i="5"/>
  <c r="T331" i="5" s="1"/>
  <c r="O329" i="5"/>
  <c r="V329" i="5" s="1"/>
  <c r="O328" i="5"/>
  <c r="V328" i="5" s="1"/>
  <c r="J332" i="3"/>
  <c r="Q332" i="3" s="1"/>
  <c r="L332" i="3"/>
  <c r="S332" i="3" s="1"/>
  <c r="M326" i="5"/>
  <c r="T326" i="5" s="1"/>
  <c r="J329" i="3"/>
  <c r="L329" i="3"/>
  <c r="S329" i="3" s="1"/>
  <c r="M323" i="5"/>
  <c r="M322" i="5"/>
  <c r="T322" i="5" s="1"/>
  <c r="O320" i="5"/>
  <c r="V320" i="5" s="1"/>
  <c r="M319" i="5"/>
  <c r="T319" i="5" s="1"/>
  <c r="O317" i="5"/>
  <c r="V317" i="5" s="1"/>
  <c r="J322" i="3"/>
  <c r="Q322" i="3" s="1"/>
  <c r="L322" i="3"/>
  <c r="S322" i="3" s="1"/>
  <c r="O284" i="5"/>
  <c r="V284" i="5" s="1"/>
  <c r="V281" i="5"/>
  <c r="O252" i="5"/>
  <c r="V252" i="5" s="1"/>
  <c r="O248" i="5"/>
  <c r="V248" i="5" s="1"/>
  <c r="O245" i="5"/>
  <c r="V245" i="5" s="1"/>
  <c r="O240" i="5"/>
  <c r="V240" i="5" s="1"/>
  <c r="T225" i="5"/>
  <c r="J225" i="3"/>
  <c r="Q225" i="3" s="1"/>
  <c r="L225" i="3"/>
  <c r="S225" i="3" s="1"/>
  <c r="M224" i="5"/>
  <c r="T224" i="5" s="1"/>
  <c r="V221" i="5"/>
  <c r="J220" i="3"/>
  <c r="Q220" i="3" s="1"/>
  <c r="L220" i="3"/>
  <c r="S220" i="3" s="1"/>
  <c r="M220" i="5"/>
  <c r="L217" i="3"/>
  <c r="S217" i="3" s="1"/>
  <c r="J217" i="3"/>
  <c r="Q217" i="3" s="1"/>
  <c r="M217" i="5"/>
  <c r="T217" i="5" s="1"/>
  <c r="M215" i="5"/>
  <c r="T215" i="5" s="1"/>
  <c r="O212" i="5"/>
  <c r="J208" i="3"/>
  <c r="Q208" i="3" s="1"/>
  <c r="L208" i="3"/>
  <c r="S208" i="3" s="1"/>
  <c r="M208" i="5"/>
  <c r="T208" i="5" s="1"/>
  <c r="J207" i="3"/>
  <c r="Q207" i="3" s="1"/>
  <c r="L207" i="3"/>
  <c r="S207" i="3" s="1"/>
  <c r="M206" i="5"/>
  <c r="T206" i="5" s="1"/>
  <c r="O313" i="5"/>
  <c r="V313" i="5" s="1"/>
  <c r="O312" i="5"/>
  <c r="V312" i="5" s="1"/>
  <c r="O308" i="5"/>
  <c r="V308" i="5" s="1"/>
  <c r="O204" i="5"/>
  <c r="V204" i="5" s="1"/>
  <c r="O203" i="5"/>
  <c r="V203" i="5" s="1"/>
  <c r="O201" i="5"/>
  <c r="V201" i="5" s="1"/>
  <c r="O200" i="5"/>
  <c r="V200" i="5" s="1"/>
  <c r="O197" i="5"/>
  <c r="V197" i="5" s="1"/>
  <c r="V194" i="5"/>
  <c r="L193" i="3"/>
  <c r="S193" i="3" s="1"/>
  <c r="M193" i="5"/>
  <c r="T193" i="5" s="1"/>
  <c r="V191" i="5"/>
  <c r="L190" i="3"/>
  <c r="S190" i="3" s="1"/>
  <c r="M190" i="5"/>
  <c r="O188" i="5"/>
  <c r="V188" i="5" s="1"/>
  <c r="O186" i="5"/>
  <c r="V186" i="5" s="1"/>
  <c r="M185" i="5"/>
  <c r="T185" i="5" s="1"/>
  <c r="M183" i="5"/>
  <c r="M181" i="5"/>
  <c r="T181" i="5" s="1"/>
  <c r="O179" i="5"/>
  <c r="V179" i="5" s="1"/>
  <c r="O176" i="5"/>
  <c r="V176" i="5" s="1"/>
  <c r="M174" i="5"/>
  <c r="T174" i="5" s="1"/>
  <c r="M172" i="5"/>
  <c r="M171" i="5"/>
  <c r="T171" i="5" s="1"/>
  <c r="M170" i="5"/>
  <c r="T170" i="5" s="1"/>
  <c r="M166" i="5"/>
  <c r="O164" i="5"/>
  <c r="V164" i="5" s="1"/>
  <c r="M150" i="5"/>
  <c r="T150" i="5" s="1"/>
  <c r="O147" i="5"/>
  <c r="V147" i="5" s="1"/>
  <c r="K128" i="5"/>
  <c r="L128" i="5" s="1"/>
  <c r="O123" i="5"/>
  <c r="V123" i="5" s="1"/>
  <c r="L122" i="3"/>
  <c r="S122" i="3" s="1"/>
  <c r="M117" i="5"/>
  <c r="K112" i="5"/>
  <c r="L112" i="5" s="1"/>
  <c r="O105" i="5"/>
  <c r="V105" i="5" s="1"/>
  <c r="O101" i="5"/>
  <c r="V101" i="5" s="1"/>
  <c r="L100" i="3"/>
  <c r="S100" i="3" s="1"/>
  <c r="O96" i="5"/>
  <c r="V96" i="5" s="1"/>
  <c r="O95" i="5"/>
  <c r="V95" i="5" s="1"/>
  <c r="O92" i="5"/>
  <c r="V92" i="5" s="1"/>
  <c r="O90" i="5"/>
  <c r="V90" i="5" s="1"/>
  <c r="O87" i="5"/>
  <c r="V87" i="5" s="1"/>
  <c r="L86" i="3"/>
  <c r="S86" i="3" s="1"/>
  <c r="I90" i="5"/>
  <c r="O71" i="5"/>
  <c r="V71" i="5" s="1"/>
  <c r="L70" i="3"/>
  <c r="S70" i="3" s="1"/>
  <c r="M44" i="5"/>
  <c r="T44" i="5" s="1"/>
  <c r="L44" i="3"/>
  <c r="S44" i="3" s="1"/>
  <c r="O41" i="5"/>
  <c r="V41" i="5" s="1"/>
  <c r="O30" i="5"/>
  <c r="V30" i="5" s="1"/>
  <c r="O26" i="5"/>
  <c r="V26" i="5" s="1"/>
  <c r="M22" i="5"/>
  <c r="T22" i="5" s="1"/>
  <c r="L22" i="3"/>
  <c r="S22" i="3" s="1"/>
  <c r="O18" i="5"/>
  <c r="V18" i="5" s="1"/>
  <c r="O46" i="5"/>
  <c r="V46" i="5" s="1"/>
  <c r="M201" i="5"/>
  <c r="M48" i="5"/>
  <c r="J48" i="3"/>
  <c r="L48" i="3"/>
  <c r="S48" i="3" s="1"/>
  <c r="J52" i="3"/>
  <c r="Q52" i="3" s="1"/>
  <c r="L52" i="3"/>
  <c r="S52" i="3" s="1"/>
  <c r="J56" i="3"/>
  <c r="L56" i="3"/>
  <c r="S56" i="3" s="1"/>
  <c r="J60" i="3"/>
  <c r="Q60" i="3" s="1"/>
  <c r="L60" i="3"/>
  <c r="S60" i="3" s="1"/>
  <c r="J64" i="3"/>
  <c r="Q64" i="3" s="1"/>
  <c r="L64" i="3"/>
  <c r="S64" i="3" s="1"/>
  <c r="M67" i="5"/>
  <c r="T67" i="5" s="1"/>
  <c r="J237" i="3"/>
  <c r="Q237" i="3" s="1"/>
  <c r="L237" i="3"/>
  <c r="J239" i="3"/>
  <c r="Q239" i="3" s="1"/>
  <c r="L239" i="3"/>
  <c r="J241" i="3"/>
  <c r="L241" i="3"/>
  <c r="S241" i="3" s="1"/>
  <c r="J243" i="3"/>
  <c r="Q243" i="3" s="1"/>
  <c r="L243" i="3"/>
  <c r="S243" i="3" s="1"/>
  <c r="J245" i="3"/>
  <c r="Q245" i="3" s="1"/>
  <c r="L245" i="3"/>
  <c r="S245" i="3" s="1"/>
  <c r="T302" i="5"/>
  <c r="L303" i="3"/>
  <c r="S303" i="3" s="1"/>
  <c r="J303" i="3"/>
  <c r="Q303" i="3" s="1"/>
  <c r="T298" i="5"/>
  <c r="L299" i="3"/>
  <c r="S299" i="3" s="1"/>
  <c r="J299" i="3"/>
  <c r="Q299" i="3" s="1"/>
  <c r="L295" i="3"/>
  <c r="S295" i="3" s="1"/>
  <c r="J295" i="3"/>
  <c r="Q295" i="3" s="1"/>
  <c r="L291" i="3"/>
  <c r="S291" i="3" s="1"/>
  <c r="J291" i="3"/>
  <c r="L287" i="3"/>
  <c r="S287" i="3" s="1"/>
  <c r="J287" i="3"/>
  <c r="Q287" i="3" s="1"/>
  <c r="L278" i="3"/>
  <c r="S278" i="3" s="1"/>
  <c r="J278" i="3"/>
  <c r="Q278" i="3" s="1"/>
  <c r="L281" i="3"/>
  <c r="S281" i="3" s="1"/>
  <c r="J281" i="3"/>
  <c r="Q281" i="3" s="1"/>
  <c r="V273" i="5"/>
  <c r="L283" i="3"/>
  <c r="S283" i="3" s="1"/>
  <c r="J283" i="3"/>
  <c r="Q283" i="3" s="1"/>
  <c r="L285" i="3"/>
  <c r="S285" i="3" s="1"/>
  <c r="J285" i="3"/>
  <c r="Q285" i="3" s="1"/>
  <c r="M226" i="5"/>
  <c r="M228" i="5"/>
  <c r="M230" i="5"/>
  <c r="T230" i="5" s="1"/>
  <c r="M232" i="5"/>
  <c r="M234" i="5"/>
  <c r="T234" i="5" s="1"/>
  <c r="T271" i="5"/>
  <c r="L271" i="3"/>
  <c r="S271" i="3" s="1"/>
  <c r="J271" i="3"/>
  <c r="L266" i="3"/>
  <c r="S266" i="3" s="1"/>
  <c r="J266" i="3"/>
  <c r="Q266" i="3" s="1"/>
  <c r="L268" i="3"/>
  <c r="S268" i="3" s="1"/>
  <c r="J268" i="3"/>
  <c r="Q268" i="3" s="1"/>
  <c r="J270" i="3"/>
  <c r="Q270" i="3" s="1"/>
  <c r="L270" i="3"/>
  <c r="S270" i="3" s="1"/>
  <c r="J262" i="3"/>
  <c r="L262" i="3"/>
  <c r="S262" i="3" s="1"/>
  <c r="J264" i="3"/>
  <c r="Q264" i="3" s="1"/>
  <c r="L264" i="3"/>
  <c r="S264" i="3" s="1"/>
  <c r="J246" i="3"/>
  <c r="L246" i="3"/>
  <c r="S246" i="3" s="1"/>
  <c r="J248" i="3"/>
  <c r="Q248" i="3" s="1"/>
  <c r="L248" i="3"/>
  <c r="S248" i="3" s="1"/>
  <c r="J250" i="3"/>
  <c r="Q250" i="3" s="1"/>
  <c r="L250" i="3"/>
  <c r="S250" i="3" s="1"/>
  <c r="J252" i="3"/>
  <c r="L252" i="3"/>
  <c r="S252" i="3" s="1"/>
  <c r="J254" i="3"/>
  <c r="Q254" i="3" s="1"/>
  <c r="L254" i="3"/>
  <c r="J256" i="3"/>
  <c r="Q256" i="3" s="1"/>
  <c r="L256" i="3"/>
  <c r="S256" i="3" s="1"/>
  <c r="J258" i="3"/>
  <c r="Q258" i="3" s="1"/>
  <c r="L258" i="3"/>
  <c r="S258" i="3" s="1"/>
  <c r="J260" i="3"/>
  <c r="Q260" i="3" s="1"/>
  <c r="L260" i="3"/>
  <c r="S260" i="3" s="1"/>
  <c r="M294" i="5"/>
  <c r="T294" i="5" s="1"/>
  <c r="M292" i="5"/>
  <c r="T292" i="5" s="1"/>
  <c r="M285" i="5"/>
  <c r="M303" i="5"/>
  <c r="T303" i="5" s="1"/>
  <c r="M301" i="5"/>
  <c r="T301" i="5" s="1"/>
  <c r="M272" i="5"/>
  <c r="O274" i="5"/>
  <c r="V274" i="5" s="1"/>
  <c r="O277" i="5"/>
  <c r="V277" i="5" s="1"/>
  <c r="M279" i="5"/>
  <c r="T279" i="5" s="1"/>
  <c r="N142" i="3"/>
  <c r="M142" i="3" s="1"/>
  <c r="N143" i="3"/>
  <c r="M143" i="3" s="1"/>
  <c r="I144" i="3"/>
  <c r="I141" i="3"/>
  <c r="N144" i="3"/>
  <c r="M144" i="3" s="1"/>
  <c r="I143" i="3"/>
  <c r="N145" i="3"/>
  <c r="M145" i="3" s="1"/>
  <c r="I145" i="3"/>
  <c r="I142" i="3"/>
  <c r="I281" i="3"/>
  <c r="I266" i="3"/>
  <c r="I258" i="3"/>
  <c r="I254" i="3"/>
  <c r="I248" i="3"/>
  <c r="I240" i="3"/>
  <c r="I236" i="3"/>
  <c r="I239" i="3"/>
  <c r="S318" i="5"/>
  <c r="S514" i="5"/>
  <c r="S353" i="5"/>
  <c r="S471" i="5"/>
  <c r="S440" i="5"/>
  <c r="S482" i="5"/>
  <c r="S322" i="5"/>
  <c r="S463" i="5"/>
  <c r="P320" i="5"/>
  <c r="S511" i="5"/>
  <c r="S512" i="5"/>
  <c r="S354" i="5"/>
  <c r="S390" i="5"/>
  <c r="S513" i="5"/>
  <c r="S491" i="5"/>
  <c r="S351" i="5"/>
  <c r="S464" i="5"/>
  <c r="S492" i="5"/>
  <c r="S419" i="5"/>
  <c r="S484" i="5"/>
  <c r="S470" i="5"/>
  <c r="S317" i="5"/>
  <c r="S442" i="5"/>
  <c r="S465" i="5"/>
  <c r="S316" i="5"/>
  <c r="S315" i="5"/>
  <c r="S481" i="5"/>
  <c r="S510" i="5"/>
  <c r="S472" i="5"/>
  <c r="S321" i="5"/>
  <c r="S416" i="5"/>
  <c r="S451" i="5"/>
  <c r="S444" i="5"/>
  <c r="S389" i="5"/>
  <c r="P493" i="5"/>
  <c r="S441" i="5"/>
  <c r="S467" i="5"/>
  <c r="S461" i="5"/>
  <c r="S480" i="5"/>
  <c r="S418" i="5"/>
  <c r="S468" i="5"/>
  <c r="S415" i="5"/>
  <c r="S460" i="5"/>
  <c r="S490" i="5"/>
  <c r="S387" i="5"/>
  <c r="S391" i="5"/>
  <c r="S388" i="5"/>
  <c r="S483" i="5"/>
  <c r="S454" i="5"/>
  <c r="S417" i="5"/>
  <c r="S386" i="5"/>
  <c r="S350" i="5"/>
  <c r="S385" i="5"/>
  <c r="S474" i="5"/>
  <c r="S393" i="5"/>
  <c r="S462" i="5"/>
  <c r="S466" i="5"/>
  <c r="S453" i="5"/>
  <c r="S319" i="5"/>
  <c r="S494" i="5"/>
  <c r="S469" i="5"/>
  <c r="S392" i="5"/>
  <c r="S324" i="5"/>
  <c r="N204" i="3"/>
  <c r="M204" i="3" s="1"/>
  <c r="I203" i="3"/>
  <c r="I204" i="3"/>
  <c r="N202" i="3"/>
  <c r="M202" i="3" s="1"/>
  <c r="N205" i="3"/>
  <c r="M205" i="3" s="1"/>
  <c r="N203" i="3"/>
  <c r="M203" i="3" s="1"/>
  <c r="N201" i="3"/>
  <c r="M201" i="3" s="1"/>
  <c r="I205" i="3"/>
  <c r="O196" i="3"/>
  <c r="I198" i="3"/>
  <c r="O199" i="3"/>
  <c r="O198" i="3"/>
  <c r="O197" i="3"/>
  <c r="I200" i="3"/>
  <c r="O194" i="3"/>
  <c r="I195" i="3"/>
  <c r="I194" i="3"/>
  <c r="I186" i="3"/>
  <c r="N185" i="3"/>
  <c r="M185" i="3" s="1"/>
  <c r="N184" i="3"/>
  <c r="N183" i="3"/>
  <c r="M183" i="3" s="1"/>
  <c r="I185" i="3"/>
  <c r="N182" i="3"/>
  <c r="M182" i="3" s="1"/>
  <c r="N180" i="3"/>
  <c r="M180" i="3" s="1"/>
  <c r="O178" i="3"/>
  <c r="O177" i="3"/>
  <c r="I173" i="3"/>
  <c r="O171" i="3"/>
  <c r="O175" i="3"/>
  <c r="I167" i="3"/>
  <c r="O161" i="3"/>
  <c r="O157" i="3"/>
  <c r="O160" i="3"/>
  <c r="O156" i="3"/>
  <c r="O159" i="3"/>
  <c r="I158" i="3"/>
  <c r="N150" i="3"/>
  <c r="M150" i="3" s="1"/>
  <c r="I149" i="3"/>
  <c r="N148" i="3"/>
  <c r="M148" i="3" s="1"/>
  <c r="O146" i="3"/>
  <c r="I148" i="3"/>
  <c r="I147" i="3"/>
  <c r="O191" i="3"/>
  <c r="O172" i="3"/>
  <c r="O166" i="3"/>
  <c r="I202" i="3"/>
  <c r="I192" i="3"/>
  <c r="I178" i="3"/>
  <c r="O147" i="3"/>
  <c r="I283" i="3"/>
  <c r="I275" i="3"/>
  <c r="I271" i="3"/>
  <c r="I201" i="3"/>
  <c r="I199" i="3"/>
  <c r="I193" i="3"/>
  <c r="I191" i="3"/>
  <c r="I179" i="3"/>
  <c r="Q159" i="3"/>
  <c r="O192" i="3"/>
  <c r="O173" i="3"/>
  <c r="O168" i="3"/>
  <c r="N197" i="3"/>
  <c r="N199" i="3"/>
  <c r="M199" i="3" s="1"/>
  <c r="O200" i="3"/>
  <c r="Q199" i="3"/>
  <c r="N196" i="3"/>
  <c r="M196" i="3" s="1"/>
  <c r="N198" i="3"/>
  <c r="M198" i="3" s="1"/>
  <c r="N200" i="3"/>
  <c r="M200" i="3" s="1"/>
  <c r="O181" i="3"/>
  <c r="O183" i="3"/>
  <c r="O185" i="3"/>
  <c r="Q183" i="3"/>
  <c r="O182" i="3"/>
  <c r="O184" i="3"/>
  <c r="N151" i="3"/>
  <c r="M151" i="3" s="1"/>
  <c r="N154" i="3"/>
  <c r="M154" i="3" s="1"/>
  <c r="N153" i="3"/>
  <c r="M153" i="3" s="1"/>
  <c r="N155" i="3"/>
  <c r="M155" i="3" s="1"/>
  <c r="I285" i="3"/>
  <c r="I279" i="3"/>
  <c r="I273" i="3"/>
  <c r="I269" i="3"/>
  <c r="O195" i="3"/>
  <c r="Q251" i="3"/>
  <c r="Q202" i="3"/>
  <c r="O202" i="3"/>
  <c r="O204" i="3"/>
  <c r="O201" i="3"/>
  <c r="O203" i="3"/>
  <c r="P203" i="3" s="1"/>
  <c r="O205" i="3"/>
  <c r="Q186" i="3"/>
  <c r="N189" i="3"/>
  <c r="M189" i="3" s="1"/>
  <c r="O186" i="3"/>
  <c r="P186" i="3" s="1"/>
  <c r="N188" i="3"/>
  <c r="N190" i="3"/>
  <c r="M190" i="3" s="1"/>
  <c r="N162" i="3"/>
  <c r="M162" i="3" s="1"/>
  <c r="O165" i="3"/>
  <c r="P165" i="3" s="1"/>
  <c r="N161" i="3"/>
  <c r="N164" i="3"/>
  <c r="M164" i="3" s="1"/>
  <c r="N156" i="3"/>
  <c r="N158" i="3"/>
  <c r="P158" i="3" s="1"/>
  <c r="N160" i="3"/>
  <c r="P160" i="3" s="1"/>
  <c r="N157" i="3"/>
  <c r="M157" i="3" s="1"/>
  <c r="N159" i="3"/>
  <c r="M159" i="3" s="1"/>
  <c r="Q238" i="3"/>
  <c r="N191" i="3"/>
  <c r="M191" i="3" s="1"/>
  <c r="N193" i="3"/>
  <c r="M193" i="3" s="1"/>
  <c r="N195" i="3"/>
  <c r="M195" i="3" s="1"/>
  <c r="Q191" i="3"/>
  <c r="N192" i="3"/>
  <c r="M192" i="3" s="1"/>
  <c r="N194" i="3"/>
  <c r="M194" i="3" s="1"/>
  <c r="Q171" i="3"/>
  <c r="N172" i="3"/>
  <c r="M172" i="3" s="1"/>
  <c r="N174" i="3"/>
  <c r="M174" i="3" s="1"/>
  <c r="N171" i="3"/>
  <c r="M171" i="3" s="1"/>
  <c r="N173" i="3"/>
  <c r="M173" i="3" s="1"/>
  <c r="N175" i="3"/>
  <c r="M175" i="3" s="1"/>
  <c r="O169" i="3"/>
  <c r="O167" i="3"/>
  <c r="Q141" i="3"/>
  <c r="O141" i="3"/>
  <c r="O143" i="3"/>
  <c r="O145" i="3"/>
  <c r="N141" i="3"/>
  <c r="M141" i="3" s="1"/>
  <c r="O142" i="3"/>
  <c r="O144" i="3"/>
  <c r="I267" i="3"/>
  <c r="I284" i="3"/>
  <c r="I282" i="3"/>
  <c r="I278" i="3"/>
  <c r="O193" i="3"/>
  <c r="O174" i="3"/>
  <c r="O170" i="3"/>
  <c r="Q176" i="3"/>
  <c r="N176" i="3"/>
  <c r="M176" i="3" s="1"/>
  <c r="N178" i="3"/>
  <c r="M178" i="3" s="1"/>
  <c r="O179" i="3"/>
  <c r="N177" i="3"/>
  <c r="M177" i="3" s="1"/>
  <c r="N179" i="3"/>
  <c r="M179" i="3" s="1"/>
  <c r="O180" i="3"/>
  <c r="I253" i="3"/>
  <c r="I251" i="3"/>
  <c r="I249" i="3"/>
  <c r="I245" i="3"/>
  <c r="I243" i="3"/>
  <c r="I241" i="3"/>
  <c r="I174" i="3"/>
  <c r="I172" i="3"/>
  <c r="I170" i="3"/>
  <c r="O257" i="3"/>
  <c r="O242" i="3"/>
  <c r="Q154" i="3"/>
  <c r="S150" i="3"/>
  <c r="I276" i="3"/>
  <c r="I272" i="3"/>
  <c r="I270" i="3"/>
  <c r="I268" i="3"/>
  <c r="I252" i="3"/>
  <c r="I250" i="3"/>
  <c r="I244" i="3"/>
  <c r="I242" i="3"/>
  <c r="I175" i="3"/>
  <c r="I171" i="3"/>
  <c r="I169" i="3"/>
  <c r="I163" i="3"/>
  <c r="N260" i="3"/>
  <c r="M260" i="3" s="1"/>
  <c r="S148" i="3"/>
  <c r="I246" i="3"/>
  <c r="I237" i="3"/>
  <c r="I190" i="3"/>
  <c r="I188" i="3"/>
  <c r="I184" i="3"/>
  <c r="I160" i="3"/>
  <c r="I156" i="3"/>
  <c r="P187" i="3"/>
  <c r="S168" i="3"/>
  <c r="I247" i="3"/>
  <c r="I238" i="3"/>
  <c r="I189" i="3"/>
  <c r="I187" i="3"/>
  <c r="I183" i="3"/>
  <c r="I161" i="3"/>
  <c r="I157" i="3"/>
  <c r="S170" i="3"/>
  <c r="O140" i="3"/>
  <c r="O137" i="3"/>
  <c r="N139" i="3"/>
  <c r="M139" i="3" s="1"/>
  <c r="N140" i="3"/>
  <c r="M140" i="3" s="1"/>
  <c r="O138" i="3"/>
  <c r="P138" i="3" s="1"/>
  <c r="N137" i="3"/>
  <c r="M137" i="3" s="1"/>
  <c r="N136" i="3"/>
  <c r="M136" i="3" s="1"/>
  <c r="I135" i="3"/>
  <c r="P15" i="3"/>
  <c r="I5" i="3"/>
  <c r="I15" i="3"/>
  <c r="I523" i="3"/>
  <c r="I521" i="3"/>
  <c r="I500" i="3"/>
  <c r="I498" i="3"/>
  <c r="I496" i="3"/>
  <c r="I475" i="3"/>
  <c r="I473" i="3"/>
  <c r="I452" i="3"/>
  <c r="I450" i="3"/>
  <c r="I448" i="3"/>
  <c r="I427" i="3"/>
  <c r="I425" i="3"/>
  <c r="I404" i="3"/>
  <c r="I402" i="3"/>
  <c r="I400" i="3"/>
  <c r="I379" i="3"/>
  <c r="I377" i="3"/>
  <c r="I363" i="3"/>
  <c r="I361" i="3"/>
  <c r="I359" i="3"/>
  <c r="I357" i="3"/>
  <c r="I355" i="3"/>
  <c r="I353" i="3"/>
  <c r="I349" i="3"/>
  <c r="I347" i="3"/>
  <c r="I345" i="3"/>
  <c r="I318" i="3"/>
  <c r="I316" i="3"/>
  <c r="I264" i="3"/>
  <c r="I262" i="3"/>
  <c r="I260" i="3"/>
  <c r="I256" i="3"/>
  <c r="I197" i="3"/>
  <c r="I165" i="3"/>
  <c r="I153" i="3"/>
  <c r="I151" i="3"/>
  <c r="I138" i="3"/>
  <c r="I124" i="3"/>
  <c r="I100" i="3"/>
  <c r="I99" i="3"/>
  <c r="I98" i="3"/>
  <c r="I97" i="3"/>
  <c r="I81" i="3"/>
  <c r="I79" i="3"/>
  <c r="I75" i="3"/>
  <c r="I52" i="3"/>
  <c r="I44" i="3"/>
  <c r="I37" i="3"/>
  <c r="I35" i="3"/>
  <c r="I33" i="3"/>
  <c r="I3" i="3"/>
  <c r="I13" i="3"/>
  <c r="I524" i="3"/>
  <c r="I522" i="3"/>
  <c r="I520" i="3"/>
  <c r="I499" i="3"/>
  <c r="I497" i="3"/>
  <c r="I476" i="3"/>
  <c r="I474" i="3"/>
  <c r="I472" i="3"/>
  <c r="I451" i="3"/>
  <c r="I449" i="3"/>
  <c r="I428" i="3"/>
  <c r="I426" i="3"/>
  <c r="I424" i="3"/>
  <c r="I403" i="3"/>
  <c r="I401" i="3"/>
  <c r="I380" i="3"/>
  <c r="I378" i="3"/>
  <c r="I376" i="3"/>
  <c r="I362" i="3"/>
  <c r="I358" i="3"/>
  <c r="I356" i="3"/>
  <c r="I354" i="3"/>
  <c r="I352" i="3"/>
  <c r="I350" i="3"/>
  <c r="I348" i="3"/>
  <c r="I346" i="3"/>
  <c r="I344" i="3"/>
  <c r="I317" i="3"/>
  <c r="I265" i="3"/>
  <c r="I263" i="3"/>
  <c r="I261" i="3"/>
  <c r="I259" i="3"/>
  <c r="I257" i="3"/>
  <c r="I255" i="3"/>
  <c r="I196" i="3"/>
  <c r="I181" i="3"/>
  <c r="I166" i="3"/>
  <c r="I154" i="3"/>
  <c r="I152" i="3"/>
  <c r="I139" i="3"/>
  <c r="I125" i="3"/>
  <c r="I106" i="3"/>
  <c r="I93" i="3"/>
  <c r="I48" i="3"/>
  <c r="I36" i="3"/>
  <c r="I34" i="3"/>
  <c r="I121" i="3"/>
  <c r="I107" i="3"/>
  <c r="I67" i="3"/>
  <c r="M186" i="3"/>
  <c r="P115" i="3"/>
  <c r="P113" i="3"/>
  <c r="P109" i="3"/>
  <c r="I31" i="3"/>
  <c r="P127" i="3"/>
  <c r="M127" i="3"/>
  <c r="M95" i="3"/>
  <c r="P95" i="3"/>
  <c r="I118" i="3"/>
  <c r="I116" i="3"/>
  <c r="I103" i="3"/>
  <c r="I89" i="3"/>
  <c r="I76" i="3"/>
  <c r="I64" i="3"/>
  <c r="I62" i="3"/>
  <c r="I60" i="3"/>
  <c r="I30" i="3"/>
  <c r="P104" i="3"/>
  <c r="M92" i="3"/>
  <c r="P132" i="3"/>
  <c r="M78" i="3"/>
  <c r="S527" i="3"/>
  <c r="S517" i="3"/>
  <c r="Q514" i="3"/>
  <c r="Q499" i="3"/>
  <c r="Q484" i="3"/>
  <c r="S482" i="3"/>
  <c r="Q479" i="3"/>
  <c r="S476" i="3"/>
  <c r="S447" i="3"/>
  <c r="S439" i="3"/>
  <c r="P74" i="3"/>
  <c r="P119" i="3"/>
  <c r="P82" i="3"/>
  <c r="P79" i="3"/>
  <c r="Q527" i="3"/>
  <c r="Q517" i="3"/>
  <c r="Q512" i="3"/>
  <c r="S504" i="3"/>
  <c r="S472" i="3"/>
  <c r="Q433" i="3"/>
  <c r="Q428" i="3"/>
  <c r="S364" i="3"/>
  <c r="S361" i="3"/>
  <c r="S404" i="3"/>
  <c r="Q404" i="3"/>
  <c r="P86" i="3"/>
  <c r="P77" i="3"/>
  <c r="S528" i="3"/>
  <c r="S524" i="3"/>
  <c r="S502" i="3"/>
  <c r="S497" i="3"/>
  <c r="S494" i="3"/>
  <c r="S481" i="3"/>
  <c r="Q466" i="3"/>
  <c r="Q463" i="3"/>
  <c r="S438" i="3"/>
  <c r="Q417" i="3"/>
  <c r="S398" i="3"/>
  <c r="Q377" i="3"/>
  <c r="S358" i="3"/>
  <c r="S357" i="3"/>
  <c r="S318" i="3"/>
  <c r="S317" i="3"/>
  <c r="S169" i="3"/>
  <c r="Q164" i="3"/>
  <c r="Q162" i="3"/>
  <c r="S152" i="3"/>
  <c r="S149" i="3"/>
  <c r="S327" i="3"/>
  <c r="Q324" i="3"/>
  <c r="Q170" i="3"/>
  <c r="Q169" i="3"/>
  <c r="S154" i="3"/>
  <c r="Q150" i="3"/>
  <c r="Q149" i="3"/>
  <c r="Q447" i="3"/>
  <c r="Q439" i="3"/>
  <c r="S432" i="3"/>
  <c r="Q407" i="3"/>
  <c r="S392" i="3"/>
  <c r="S388" i="3"/>
  <c r="S381" i="3"/>
  <c r="Q367" i="3"/>
  <c r="Q359" i="3"/>
  <c r="Q327" i="3"/>
  <c r="I314" i="3"/>
  <c r="I288" i="3"/>
  <c r="I287" i="3"/>
  <c r="I308" i="3"/>
  <c r="I294" i="3"/>
  <c r="I312" i="3"/>
  <c r="I309" i="3"/>
  <c r="I295" i="3"/>
  <c r="L505" i="5"/>
  <c r="L51" i="5"/>
  <c r="L40" i="5"/>
  <c r="L52" i="5"/>
  <c r="I18" i="5"/>
  <c r="L32" i="2"/>
  <c r="L40" i="2"/>
  <c r="L111" i="2"/>
  <c r="L4" i="2"/>
  <c r="G123" i="2"/>
  <c r="L215" i="2"/>
  <c r="L210" i="2"/>
  <c r="L198" i="2"/>
  <c r="L191" i="2"/>
  <c r="G148" i="2"/>
  <c r="G142" i="2"/>
  <c r="G136" i="2"/>
  <c r="G199" i="2"/>
  <c r="L188" i="2"/>
  <c r="G184" i="2"/>
  <c r="L177" i="2"/>
  <c r="F3" i="3"/>
  <c r="F13" i="3"/>
  <c r="P173" i="3"/>
  <c r="P85" i="3"/>
  <c r="Q516" i="3"/>
  <c r="Q496" i="3"/>
  <c r="M79" i="3"/>
  <c r="P105" i="3"/>
  <c r="N166" i="3"/>
  <c r="N167" i="3"/>
  <c r="M167" i="3" s="1"/>
  <c r="N168" i="3"/>
  <c r="M168" i="3" s="1"/>
  <c r="N169" i="3"/>
  <c r="N170" i="3"/>
  <c r="Q168" i="3"/>
  <c r="N146" i="3"/>
  <c r="M146" i="3" s="1"/>
  <c r="N147" i="3"/>
  <c r="O148" i="3"/>
  <c r="O149" i="3"/>
  <c r="O150" i="3"/>
  <c r="Q148" i="3"/>
  <c r="P154" i="3"/>
  <c r="P106" i="3"/>
  <c r="Q521" i="3"/>
  <c r="S513" i="3"/>
  <c r="Q511" i="3"/>
  <c r="S503" i="3"/>
  <c r="Q501" i="3"/>
  <c r="S493" i="3"/>
  <c r="Q491" i="3"/>
  <c r="S483" i="3"/>
  <c r="Q481" i="3"/>
  <c r="Q471" i="3"/>
  <c r="S463" i="3"/>
  <c r="Q451" i="3"/>
  <c r="S443" i="3"/>
  <c r="Q441" i="3"/>
  <c r="S433" i="3"/>
  <c r="Q421" i="3"/>
  <c r="S413" i="3"/>
  <c r="Q411" i="3"/>
  <c r="S393" i="3"/>
  <c r="Q391" i="3"/>
  <c r="S383" i="3"/>
  <c r="Q381" i="3"/>
  <c r="S373" i="3"/>
  <c r="Q371" i="3"/>
  <c r="S363" i="3"/>
  <c r="Q361" i="3"/>
  <c r="S353" i="3"/>
  <c r="S343" i="3"/>
  <c r="Q341" i="3"/>
  <c r="Q331" i="3"/>
  <c r="S323" i="3"/>
  <c r="Q321" i="3"/>
  <c r="S284" i="3"/>
  <c r="Q282" i="3"/>
  <c r="Q262" i="3"/>
  <c r="S254" i="3"/>
  <c r="Q242" i="3"/>
  <c r="S167" i="3"/>
  <c r="Q157" i="3"/>
  <c r="O151" i="3"/>
  <c r="O152" i="3"/>
  <c r="P152" i="3" s="1"/>
  <c r="Q153" i="3"/>
  <c r="S147" i="3"/>
  <c r="Q158" i="3"/>
  <c r="Q446" i="3"/>
  <c r="Q436" i="3"/>
  <c r="Q426" i="3"/>
  <c r="Q416" i="3"/>
  <c r="Q406" i="3"/>
  <c r="Q386" i="3"/>
  <c r="Q376" i="3"/>
  <c r="Q356" i="3"/>
  <c r="Q346" i="3"/>
  <c r="Q336" i="3"/>
  <c r="Q326" i="3"/>
  <c r="Q316" i="3"/>
  <c r="Q277" i="3"/>
  <c r="Q247" i="3"/>
  <c r="S239" i="3"/>
  <c r="S237" i="3"/>
  <c r="Q167" i="3"/>
  <c r="O162" i="3"/>
  <c r="O163" i="3"/>
  <c r="P163" i="3" s="1"/>
  <c r="O164" i="3"/>
  <c r="Q163" i="3"/>
  <c r="S157" i="3"/>
  <c r="Q147" i="3"/>
  <c r="V178" i="5"/>
  <c r="T199" i="5"/>
  <c r="B199" i="5"/>
  <c r="V202" i="5"/>
  <c r="O12" i="5"/>
  <c r="V12" i="5" s="1"/>
  <c r="O19" i="5"/>
  <c r="V19" i="5" s="1"/>
  <c r="O25" i="5"/>
  <c r="V25" i="5" s="1"/>
  <c r="O43" i="5"/>
  <c r="V43" i="5" s="1"/>
  <c r="O73" i="5"/>
  <c r="V73" i="5" s="1"/>
  <c r="O86" i="5"/>
  <c r="V86" i="5" s="1"/>
  <c r="O88" i="5"/>
  <c r="V88" i="5" s="1"/>
  <c r="M102" i="5"/>
  <c r="O125" i="5"/>
  <c r="V125" i="5" s="1"/>
  <c r="V160" i="5"/>
  <c r="V163" i="5"/>
  <c r="L170" i="5"/>
  <c r="T212" i="5"/>
  <c r="M96" i="5"/>
  <c r="M147" i="5"/>
  <c r="O148" i="5"/>
  <c r="V148" i="5" s="1"/>
  <c r="V181" i="5"/>
  <c r="O44" i="3"/>
  <c r="O43" i="3"/>
  <c r="O42" i="3"/>
  <c r="O41" i="3"/>
  <c r="O40" i="3"/>
  <c r="N35" i="3"/>
  <c r="N34" i="3"/>
  <c r="M34" i="3" s="1"/>
  <c r="N33" i="3"/>
  <c r="M33" i="3" s="1"/>
  <c r="N32" i="3"/>
  <c r="N31" i="3"/>
  <c r="M31" i="3" s="1"/>
  <c r="N30" i="3"/>
  <c r="N29" i="3"/>
  <c r="M29" i="3" s="1"/>
  <c r="N28" i="3"/>
  <c r="N27" i="3"/>
  <c r="N26" i="3"/>
  <c r="O20" i="3"/>
  <c r="O19" i="3"/>
  <c r="O18" i="3"/>
  <c r="N17" i="3"/>
  <c r="N16" i="3"/>
  <c r="M16" i="3" s="1"/>
  <c r="S13" i="3"/>
  <c r="S178" i="3"/>
  <c r="S131" i="3"/>
  <c r="S103" i="3"/>
  <c r="S97" i="3"/>
  <c r="S85" i="3"/>
  <c r="S73" i="3"/>
  <c r="M130" i="5"/>
  <c r="R142" i="5"/>
  <c r="L145" i="5"/>
  <c r="M158" i="5"/>
  <c r="I161" i="5"/>
  <c r="T163" i="5"/>
  <c r="V173" i="5"/>
  <c r="L293" i="5"/>
  <c r="V212" i="5"/>
  <c r="V262" i="5"/>
  <c r="B229" i="5"/>
  <c r="O15" i="5"/>
  <c r="V15" i="5" s="1"/>
  <c r="J514" i="5"/>
  <c r="K513" i="5"/>
  <c r="L513" i="5" s="1"/>
  <c r="K511" i="5"/>
  <c r="L511" i="5" s="1"/>
  <c r="K510" i="5"/>
  <c r="L510" i="5" s="1"/>
  <c r="V501" i="5"/>
  <c r="V487" i="5"/>
  <c r="V475" i="5"/>
  <c r="I519" i="5"/>
  <c r="V506" i="5"/>
  <c r="B282" i="5"/>
  <c r="V481" i="5"/>
  <c r="V480" i="5"/>
  <c r="V447" i="5"/>
  <c r="V402" i="5"/>
  <c r="V387" i="5"/>
  <c r="V379" i="5"/>
  <c r="V457" i="5"/>
  <c r="V450" i="5"/>
  <c r="V444" i="5"/>
  <c r="V431" i="5"/>
  <c r="V399" i="5"/>
  <c r="V364" i="5"/>
  <c r="V349" i="5"/>
  <c r="V348" i="5"/>
  <c r="V345" i="5"/>
  <c r="V337" i="5"/>
  <c r="J153" i="5"/>
  <c r="V198" i="5"/>
  <c r="V167" i="5"/>
  <c r="V153" i="5"/>
  <c r="J180" i="5"/>
  <c r="V155" i="5"/>
  <c r="L94" i="5"/>
  <c r="V209" i="5"/>
  <c r="J94" i="5"/>
  <c r="I94" i="5" s="1"/>
  <c r="O45" i="5"/>
  <c r="V45" i="5" s="1"/>
  <c r="O35" i="5"/>
  <c r="V35" i="5" s="1"/>
  <c r="O21" i="5"/>
  <c r="V21" i="5" s="1"/>
  <c r="M45" i="5"/>
  <c r="M41" i="5"/>
  <c r="M37" i="5"/>
  <c r="M33" i="5"/>
  <c r="M29" i="5"/>
  <c r="M25" i="5"/>
  <c r="M21" i="5"/>
  <c r="M17" i="5"/>
  <c r="M69" i="5"/>
  <c r="M13" i="5"/>
  <c r="L271" i="5"/>
  <c r="M12" i="5"/>
  <c r="M43" i="5"/>
  <c r="M39" i="5"/>
  <c r="M35" i="5"/>
  <c r="M31" i="5"/>
  <c r="M27" i="5"/>
  <c r="M23" i="5"/>
  <c r="M19" i="5"/>
  <c r="M2" i="5"/>
  <c r="J274" i="5"/>
  <c r="I274" i="5" s="1"/>
  <c r="J273" i="5"/>
  <c r="I273" i="5" s="1"/>
  <c r="J272" i="5"/>
  <c r="I272" i="5" s="1"/>
  <c r="N255" i="3" l="1"/>
  <c r="M255" i="3" s="1"/>
  <c r="O255" i="3"/>
  <c r="P100" i="3"/>
  <c r="P91" i="3"/>
  <c r="P70" i="3"/>
  <c r="T135" i="5"/>
  <c r="R133" i="5"/>
  <c r="S133" i="5" s="1"/>
  <c r="R135" i="5"/>
  <c r="Q132" i="5"/>
  <c r="P132" i="5" s="1"/>
  <c r="R132" i="5"/>
  <c r="S132" i="5" s="1"/>
  <c r="R131" i="5"/>
  <c r="Q133" i="5"/>
  <c r="P133" i="5" s="1"/>
  <c r="Q135" i="5"/>
  <c r="P135" i="5" s="1"/>
  <c r="Q134" i="5"/>
  <c r="P134" i="5" s="1"/>
  <c r="Q131" i="5"/>
  <c r="P131" i="5" s="1"/>
  <c r="R134" i="5"/>
  <c r="S134" i="5" s="1"/>
  <c r="P452" i="5"/>
  <c r="T395" i="5"/>
  <c r="R399" i="5"/>
  <c r="Q397" i="5"/>
  <c r="P397" i="5" s="1"/>
  <c r="Q399" i="5"/>
  <c r="P399" i="5" s="1"/>
  <c r="R395" i="5"/>
  <c r="Q395" i="5"/>
  <c r="P395" i="5" s="1"/>
  <c r="Q398" i="5"/>
  <c r="R398" i="5"/>
  <c r="R396" i="5"/>
  <c r="Q396" i="5"/>
  <c r="P396" i="5" s="1"/>
  <c r="R397" i="5"/>
  <c r="S397" i="5" s="1"/>
  <c r="T420" i="5"/>
  <c r="R424" i="5"/>
  <c r="Q424" i="5"/>
  <c r="S424" i="5" s="1"/>
  <c r="Q422" i="5"/>
  <c r="Q421" i="5"/>
  <c r="R421" i="5"/>
  <c r="Q423" i="5"/>
  <c r="R423" i="5"/>
  <c r="Q420" i="5"/>
  <c r="P420" i="5" s="1"/>
  <c r="R422" i="5"/>
  <c r="R420" i="5"/>
  <c r="Q268" i="5"/>
  <c r="P268" i="5" s="1"/>
  <c r="T267" i="5"/>
  <c r="R270" i="5"/>
  <c r="R267" i="5"/>
  <c r="S267" i="5" s="1"/>
  <c r="R269" i="5"/>
  <c r="R266" i="5"/>
  <c r="Q270" i="5"/>
  <c r="P270" i="5" s="1"/>
  <c r="R268" i="5"/>
  <c r="Q269" i="5"/>
  <c r="P269" i="5" s="1"/>
  <c r="Q266" i="5"/>
  <c r="P266" i="5" s="1"/>
  <c r="Q267" i="5"/>
  <c r="P267" i="5" s="1"/>
  <c r="P394" i="5"/>
  <c r="P512" i="5"/>
  <c r="P94" i="3"/>
  <c r="P124" i="3"/>
  <c r="P14" i="3"/>
  <c r="P69" i="3"/>
  <c r="P90" i="3"/>
  <c r="I83" i="5"/>
  <c r="L83" i="5"/>
  <c r="T405" i="5"/>
  <c r="R409" i="5"/>
  <c r="R407" i="5"/>
  <c r="Q407" i="5"/>
  <c r="P407" i="5" s="1"/>
  <c r="Q408" i="5"/>
  <c r="P408" i="5" s="1"/>
  <c r="Q409" i="5"/>
  <c r="R405" i="5"/>
  <c r="Q405" i="5"/>
  <c r="P405" i="5" s="1"/>
  <c r="R406" i="5"/>
  <c r="Q406" i="5"/>
  <c r="R408" i="5"/>
  <c r="T425" i="5"/>
  <c r="Q426" i="5"/>
  <c r="P426" i="5" s="1"/>
  <c r="R428" i="5"/>
  <c r="Q429" i="5"/>
  <c r="R425" i="5"/>
  <c r="R427" i="5"/>
  <c r="R426" i="5"/>
  <c r="R429" i="5"/>
  <c r="S429" i="5" s="1"/>
  <c r="Q428" i="5"/>
  <c r="P428" i="5" s="1"/>
  <c r="Q425" i="5"/>
  <c r="P425" i="5" s="1"/>
  <c r="Q427" i="5"/>
  <c r="T495" i="5"/>
  <c r="R495" i="5"/>
  <c r="S495" i="5" s="1"/>
  <c r="Q499" i="5"/>
  <c r="R498" i="5"/>
  <c r="R496" i="5"/>
  <c r="Q498" i="5"/>
  <c r="P498" i="5" s="1"/>
  <c r="Q496" i="5"/>
  <c r="R499" i="5"/>
  <c r="Q495" i="5"/>
  <c r="P495" i="5" s="1"/>
  <c r="Q497" i="5"/>
  <c r="R497" i="5"/>
  <c r="Q252" i="5"/>
  <c r="P252" i="5" s="1"/>
  <c r="R253" i="5"/>
  <c r="Q253" i="5"/>
  <c r="P253" i="5" s="1"/>
  <c r="Q254" i="5"/>
  <c r="P254" i="5" s="1"/>
  <c r="R251" i="5"/>
  <c r="R252" i="5"/>
  <c r="Q255" i="5"/>
  <c r="Q251" i="5"/>
  <c r="P251" i="5" s="1"/>
  <c r="T251" i="5"/>
  <c r="R254" i="5"/>
  <c r="R255" i="5"/>
  <c r="S255" i="5" s="1"/>
  <c r="P416" i="5"/>
  <c r="L274" i="5"/>
  <c r="Q458" i="5"/>
  <c r="P458" i="5" s="1"/>
  <c r="T455" i="5"/>
  <c r="Q456" i="5"/>
  <c r="P456" i="5" s="1"/>
  <c r="Q457" i="5"/>
  <c r="P457" i="5" s="1"/>
  <c r="Q455" i="5"/>
  <c r="P455" i="5" s="1"/>
  <c r="R458" i="5"/>
  <c r="S458" i="5" s="1"/>
  <c r="R459" i="5"/>
  <c r="R457" i="5"/>
  <c r="S457" i="5" s="1"/>
  <c r="Q459" i="5"/>
  <c r="R456" i="5"/>
  <c r="S456" i="5" s="1"/>
  <c r="R455" i="5"/>
  <c r="T257" i="5"/>
  <c r="Q260" i="5"/>
  <c r="P260" i="5" s="1"/>
  <c r="R260" i="5"/>
  <c r="S260" i="5" s="1"/>
  <c r="R259" i="5"/>
  <c r="Q257" i="5"/>
  <c r="P257" i="5" s="1"/>
  <c r="Q258" i="5"/>
  <c r="P258" i="5" s="1"/>
  <c r="R258" i="5"/>
  <c r="S258" i="5" s="1"/>
  <c r="Q259" i="5"/>
  <c r="P259" i="5" s="1"/>
  <c r="R256" i="5"/>
  <c r="R257" i="5"/>
  <c r="Q256" i="5"/>
  <c r="P256" i="5" s="1"/>
  <c r="T261" i="5"/>
  <c r="Q262" i="5"/>
  <c r="P262" i="5" s="1"/>
  <c r="R263" i="5"/>
  <c r="Q263" i="5"/>
  <c r="P263" i="5" s="1"/>
  <c r="Q265" i="5"/>
  <c r="P265" i="5" s="1"/>
  <c r="R261" i="5"/>
  <c r="R265" i="5"/>
  <c r="R262" i="5"/>
  <c r="S262" i="5" s="1"/>
  <c r="R264" i="5"/>
  <c r="Q264" i="5"/>
  <c r="P264" i="5" s="1"/>
  <c r="Q261" i="5"/>
  <c r="P261" i="5" s="1"/>
  <c r="I77" i="5"/>
  <c r="L77" i="5"/>
  <c r="R355" i="5"/>
  <c r="R358" i="5"/>
  <c r="Q357" i="5"/>
  <c r="P357" i="5" s="1"/>
  <c r="R357" i="5"/>
  <c r="Q356" i="5"/>
  <c r="R359" i="5"/>
  <c r="Q358" i="5"/>
  <c r="P358" i="5" s="1"/>
  <c r="Q359" i="5"/>
  <c r="T355" i="5"/>
  <c r="R356" i="5"/>
  <c r="Q355" i="5"/>
  <c r="P355" i="5" s="1"/>
  <c r="P467" i="5"/>
  <c r="L2" i="5"/>
  <c r="P171" i="3"/>
  <c r="N242" i="3"/>
  <c r="M242" i="3" s="1"/>
  <c r="O274" i="3"/>
  <c r="P83" i="3"/>
  <c r="P135" i="3"/>
  <c r="P133" i="3"/>
  <c r="T284" i="5"/>
  <c r="Q283" i="5"/>
  <c r="P283" i="5" s="1"/>
  <c r="Q281" i="5"/>
  <c r="P281" i="5" s="1"/>
  <c r="Q282" i="5"/>
  <c r="P282" i="5" s="1"/>
  <c r="R281" i="5"/>
  <c r="S281" i="5" s="1"/>
  <c r="Q280" i="5"/>
  <c r="P280" i="5" s="1"/>
  <c r="Q284" i="5"/>
  <c r="P284" i="5" s="1"/>
  <c r="R282" i="5"/>
  <c r="S282" i="5" s="1"/>
  <c r="R284" i="5"/>
  <c r="S284" i="5" s="1"/>
  <c r="R283" i="5"/>
  <c r="S283" i="5" s="1"/>
  <c r="R280" i="5"/>
  <c r="T110" i="5"/>
  <c r="R108" i="5"/>
  <c r="S108" i="5" s="1"/>
  <c r="Q110" i="5"/>
  <c r="P110" i="5" s="1"/>
  <c r="Q108" i="5"/>
  <c r="P108" i="5" s="1"/>
  <c r="R106" i="5"/>
  <c r="S106" i="5" s="1"/>
  <c r="R107" i="5"/>
  <c r="S107" i="5" s="1"/>
  <c r="Q109" i="5"/>
  <c r="P109" i="5" s="1"/>
  <c r="Q106" i="5"/>
  <c r="P106" i="5" s="1"/>
  <c r="R110" i="5"/>
  <c r="S110" i="5" s="1"/>
  <c r="R109" i="5"/>
  <c r="Q381" i="5"/>
  <c r="P381" i="5" s="1"/>
  <c r="T380" i="5"/>
  <c r="R380" i="5"/>
  <c r="S380" i="5" s="1"/>
  <c r="Q380" i="5"/>
  <c r="P380" i="5" s="1"/>
  <c r="R384" i="5"/>
  <c r="Q383" i="5"/>
  <c r="P383" i="5" s="1"/>
  <c r="R383" i="5"/>
  <c r="S383" i="5" s="1"/>
  <c r="Q382" i="5"/>
  <c r="P382" i="5" s="1"/>
  <c r="Q384" i="5"/>
  <c r="P384" i="5" s="1"/>
  <c r="R382" i="5"/>
  <c r="R381" i="5"/>
  <c r="S381" i="5" s="1"/>
  <c r="T410" i="5"/>
  <c r="Q412" i="5"/>
  <c r="R414" i="5"/>
  <c r="R413" i="5"/>
  <c r="S413" i="5" s="1"/>
  <c r="Q414" i="5"/>
  <c r="P414" i="5" s="1"/>
  <c r="R411" i="5"/>
  <c r="S411" i="5" s="1"/>
  <c r="Q411" i="5"/>
  <c r="P411" i="5" s="1"/>
  <c r="R410" i="5"/>
  <c r="Q410" i="5"/>
  <c r="P410" i="5" s="1"/>
  <c r="Q413" i="5"/>
  <c r="P413" i="5" s="1"/>
  <c r="R412" i="5"/>
  <c r="P255" i="5"/>
  <c r="R248" i="5"/>
  <c r="Q248" i="5"/>
  <c r="P248" i="5" s="1"/>
  <c r="R249" i="5"/>
  <c r="Q250" i="5"/>
  <c r="P250" i="5" s="1"/>
  <c r="R247" i="5"/>
  <c r="Q247" i="5"/>
  <c r="P247" i="5" s="1"/>
  <c r="R246" i="5"/>
  <c r="T247" i="5"/>
  <c r="Q246" i="5"/>
  <c r="P246" i="5" s="1"/>
  <c r="Q249" i="5"/>
  <c r="P249" i="5" s="1"/>
  <c r="R250" i="5"/>
  <c r="R341" i="5"/>
  <c r="Q343" i="5"/>
  <c r="P343" i="5" s="1"/>
  <c r="R344" i="5"/>
  <c r="R342" i="5"/>
  <c r="R340" i="5"/>
  <c r="S340" i="5" s="1"/>
  <c r="R343" i="5"/>
  <c r="S343" i="5" s="1"/>
  <c r="Q344" i="5"/>
  <c r="Q342" i="5"/>
  <c r="P342" i="5" s="1"/>
  <c r="T340" i="5"/>
  <c r="Q341" i="5"/>
  <c r="P341" i="5" s="1"/>
  <c r="Q340" i="5"/>
  <c r="P340" i="5" s="1"/>
  <c r="T475" i="5"/>
  <c r="Q479" i="5"/>
  <c r="Q475" i="5"/>
  <c r="P475" i="5" s="1"/>
  <c r="Q478" i="5"/>
  <c r="Q476" i="5"/>
  <c r="P476" i="5" s="1"/>
  <c r="R476" i="5"/>
  <c r="S476" i="5" s="1"/>
  <c r="Q477" i="5"/>
  <c r="P477" i="5" s="1"/>
  <c r="R479" i="5"/>
  <c r="R475" i="5"/>
  <c r="R477" i="5"/>
  <c r="S477" i="5" s="1"/>
  <c r="R478" i="5"/>
  <c r="R503" i="5"/>
  <c r="Q504" i="5"/>
  <c r="Q502" i="5"/>
  <c r="P502" i="5" s="1"/>
  <c r="Q503" i="5"/>
  <c r="T500" i="5"/>
  <c r="R504" i="5"/>
  <c r="S504" i="5" s="1"/>
  <c r="R501" i="5"/>
  <c r="Q500" i="5"/>
  <c r="P500" i="5" s="1"/>
  <c r="R500" i="5"/>
  <c r="R502" i="5"/>
  <c r="Q501" i="5"/>
  <c r="R144" i="5"/>
  <c r="T141" i="5"/>
  <c r="R141" i="5"/>
  <c r="Q145" i="5"/>
  <c r="P145" i="5" s="1"/>
  <c r="R143" i="5"/>
  <c r="Q141" i="5"/>
  <c r="P141" i="5" s="1"/>
  <c r="Q144" i="5"/>
  <c r="P144" i="5" s="1"/>
  <c r="Q143" i="5"/>
  <c r="P143" i="5" s="1"/>
  <c r="Q142" i="5"/>
  <c r="P142" i="5" s="1"/>
  <c r="R145" i="5"/>
  <c r="P453" i="5"/>
  <c r="O271" i="3"/>
  <c r="P5" i="3"/>
  <c r="O262" i="3"/>
  <c r="N253" i="3"/>
  <c r="M253" i="3" s="1"/>
  <c r="O279" i="3"/>
  <c r="P6" i="3"/>
  <c r="M158" i="3"/>
  <c r="P148" i="3"/>
  <c r="O276" i="3"/>
  <c r="P144" i="3"/>
  <c r="P92" i="3"/>
  <c r="P12" i="3"/>
  <c r="P68" i="3"/>
  <c r="P78" i="3"/>
  <c r="P88" i="3"/>
  <c r="P80" i="3"/>
  <c r="M80" i="3"/>
  <c r="O243" i="3"/>
  <c r="O244" i="3"/>
  <c r="O281" i="3"/>
  <c r="O284" i="3"/>
  <c r="P159" i="3"/>
  <c r="O268" i="3"/>
  <c r="N237" i="3"/>
  <c r="M237" i="3" s="1"/>
  <c r="P4" i="3"/>
  <c r="P122" i="3"/>
  <c r="O21" i="3"/>
  <c r="P164" i="3"/>
  <c r="M91" i="3"/>
  <c r="O245" i="3"/>
  <c r="P180" i="3"/>
  <c r="P174" i="3"/>
  <c r="N282" i="3"/>
  <c r="M282" i="3" s="1"/>
  <c r="O266" i="3"/>
  <c r="O283" i="3"/>
  <c r="P120" i="3"/>
  <c r="P116" i="3"/>
  <c r="P11" i="3"/>
  <c r="P67" i="3"/>
  <c r="P81" i="3"/>
  <c r="P181" i="3"/>
  <c r="N241" i="3"/>
  <c r="M241" i="3" s="1"/>
  <c r="P66" i="3"/>
  <c r="P13" i="3"/>
  <c r="P2" i="3"/>
  <c r="M75" i="3"/>
  <c r="P75" i="3"/>
  <c r="O22" i="3"/>
  <c r="P131" i="3"/>
  <c r="N257" i="3"/>
  <c r="M257" i="3" s="1"/>
  <c r="O261" i="3"/>
  <c r="O273" i="3"/>
  <c r="O258" i="3"/>
  <c r="O264" i="3"/>
  <c r="N278" i="3"/>
  <c r="N285" i="3"/>
  <c r="M285" i="3" s="1"/>
  <c r="N254" i="3"/>
  <c r="O269" i="3"/>
  <c r="O240" i="3"/>
  <c r="P185" i="3"/>
  <c r="M84" i="3"/>
  <c r="P84" i="3"/>
  <c r="P129" i="3"/>
  <c r="P110" i="3"/>
  <c r="P101" i="3"/>
  <c r="P114" i="3"/>
  <c r="P111" i="3"/>
  <c r="M111" i="3"/>
  <c r="P162" i="3"/>
  <c r="N24" i="3"/>
  <c r="P117" i="3"/>
  <c r="P103" i="3"/>
  <c r="N240" i="3"/>
  <c r="M240" i="3" s="1"/>
  <c r="N258" i="3"/>
  <c r="M258" i="3" s="1"/>
  <c r="O263" i="3"/>
  <c r="O275" i="3"/>
  <c r="O237" i="3"/>
  <c r="O259" i="3"/>
  <c r="O272" i="3"/>
  <c r="N280" i="3"/>
  <c r="M280" i="3" s="1"/>
  <c r="O238" i="3"/>
  <c r="O285" i="3"/>
  <c r="N283" i="3"/>
  <c r="M283" i="3" s="1"/>
  <c r="N252" i="3"/>
  <c r="M252" i="3" s="1"/>
  <c r="O270" i="3"/>
  <c r="O267" i="3"/>
  <c r="N274" i="3"/>
  <c r="M274" i="3" s="1"/>
  <c r="P107" i="3"/>
  <c r="P108" i="3"/>
  <c r="P134" i="3"/>
  <c r="P97" i="3"/>
  <c r="P71" i="3"/>
  <c r="P112" i="3"/>
  <c r="P73" i="3"/>
  <c r="Q267" i="3"/>
  <c r="Q252" i="3"/>
  <c r="Q272" i="3"/>
  <c r="P149" i="3"/>
  <c r="P128" i="3"/>
  <c r="P118" i="3"/>
  <c r="N259" i="3"/>
  <c r="M259" i="3" s="1"/>
  <c r="O265" i="3"/>
  <c r="N279" i="3"/>
  <c r="M279" i="3" s="1"/>
  <c r="N239" i="3"/>
  <c r="M239" i="3" s="1"/>
  <c r="O256" i="3"/>
  <c r="O260" i="3"/>
  <c r="O282" i="3"/>
  <c r="P282" i="3" s="1"/>
  <c r="N284" i="3"/>
  <c r="P284" i="3" s="1"/>
  <c r="N281" i="3"/>
  <c r="M281" i="3" s="1"/>
  <c r="P182" i="3"/>
  <c r="O236" i="3"/>
  <c r="N238" i="3"/>
  <c r="M238" i="3" s="1"/>
  <c r="N256" i="3"/>
  <c r="M256" i="3" s="1"/>
  <c r="O277" i="3"/>
  <c r="P96" i="3"/>
  <c r="P98" i="3"/>
  <c r="T226" i="5"/>
  <c r="R229" i="5"/>
  <c r="Q227" i="5"/>
  <c r="P227" i="5" s="1"/>
  <c r="R227" i="5"/>
  <c r="Q229" i="5"/>
  <c r="P229" i="5" s="1"/>
  <c r="Q226" i="5"/>
  <c r="P226" i="5" s="1"/>
  <c r="Q228" i="5"/>
  <c r="R226" i="5"/>
  <c r="R230" i="5"/>
  <c r="S230" i="5" s="1"/>
  <c r="Q230" i="5"/>
  <c r="P230" i="5" s="1"/>
  <c r="R228" i="5"/>
  <c r="S228" i="5" s="1"/>
  <c r="Q291" i="3"/>
  <c r="N291" i="3"/>
  <c r="M291" i="3" s="1"/>
  <c r="N293" i="3"/>
  <c r="O294" i="3"/>
  <c r="O291" i="3"/>
  <c r="N295" i="3"/>
  <c r="M295" i="3" s="1"/>
  <c r="N292" i="3"/>
  <c r="M292" i="3" s="1"/>
  <c r="O293" i="3"/>
  <c r="O295" i="3"/>
  <c r="O292" i="3"/>
  <c r="P292" i="3" s="1"/>
  <c r="N294" i="3"/>
  <c r="M294" i="3" s="1"/>
  <c r="T190" i="5"/>
  <c r="T323" i="5"/>
  <c r="P323" i="5"/>
  <c r="T345" i="5"/>
  <c r="Q349" i="5"/>
  <c r="R345" i="5"/>
  <c r="R348" i="5"/>
  <c r="Q346" i="5"/>
  <c r="P346" i="5" s="1"/>
  <c r="Q347" i="5"/>
  <c r="P347" i="5" s="1"/>
  <c r="R347" i="5"/>
  <c r="Q345" i="5"/>
  <c r="P345" i="5" s="1"/>
  <c r="R349" i="5"/>
  <c r="R346" i="5"/>
  <c r="Q348" i="5"/>
  <c r="P348" i="5" s="1"/>
  <c r="Q385" i="3"/>
  <c r="N385" i="3"/>
  <c r="M385" i="3" s="1"/>
  <c r="N387" i="3"/>
  <c r="M387" i="3" s="1"/>
  <c r="N389" i="3"/>
  <c r="M389" i="3" s="1"/>
  <c r="O385" i="3"/>
  <c r="O387" i="3"/>
  <c r="O389" i="3"/>
  <c r="N386" i="3"/>
  <c r="M386" i="3" s="1"/>
  <c r="N388" i="3"/>
  <c r="M388" i="3" s="1"/>
  <c r="O386" i="3"/>
  <c r="O388" i="3"/>
  <c r="Q410" i="3"/>
  <c r="O410" i="3"/>
  <c r="O412" i="3"/>
  <c r="O414" i="3"/>
  <c r="N411" i="3"/>
  <c r="M411" i="3" s="1"/>
  <c r="N413" i="3"/>
  <c r="M413" i="3" s="1"/>
  <c r="O411" i="3"/>
  <c r="O413" i="3"/>
  <c r="N410" i="3"/>
  <c r="M410" i="3" s="1"/>
  <c r="N412" i="3"/>
  <c r="M412" i="3" s="1"/>
  <c r="N414" i="3"/>
  <c r="M414" i="3" s="1"/>
  <c r="Q470" i="3"/>
  <c r="N471" i="3"/>
  <c r="M471" i="3" s="1"/>
  <c r="N473" i="3"/>
  <c r="M473" i="3" s="1"/>
  <c r="O471" i="3"/>
  <c r="O473" i="3"/>
  <c r="N470" i="3"/>
  <c r="M470" i="3" s="1"/>
  <c r="N472" i="3"/>
  <c r="M472" i="3" s="1"/>
  <c r="N474" i="3"/>
  <c r="M474" i="3" s="1"/>
  <c r="O470" i="3"/>
  <c r="O472" i="3"/>
  <c r="O474" i="3"/>
  <c r="P474" i="3" s="1"/>
  <c r="Q525" i="3"/>
  <c r="O526" i="3"/>
  <c r="O528" i="3"/>
  <c r="N525" i="3"/>
  <c r="M525" i="3" s="1"/>
  <c r="N527" i="3"/>
  <c r="M527" i="3" s="1"/>
  <c r="N529" i="3"/>
  <c r="M529" i="3" s="1"/>
  <c r="O525" i="3"/>
  <c r="O527" i="3"/>
  <c r="O529" i="3"/>
  <c r="N526" i="3"/>
  <c r="M526" i="3" s="1"/>
  <c r="N528" i="3"/>
  <c r="M528" i="3" s="1"/>
  <c r="T50" i="5"/>
  <c r="Q296" i="3"/>
  <c r="O296" i="3"/>
  <c r="N297" i="3"/>
  <c r="M297" i="3" s="1"/>
  <c r="N299" i="3"/>
  <c r="M299" i="3" s="1"/>
  <c r="N296" i="3"/>
  <c r="M296" i="3" s="1"/>
  <c r="N298" i="3"/>
  <c r="M298" i="3" s="1"/>
  <c r="N300" i="3"/>
  <c r="M300" i="3" s="1"/>
  <c r="O300" i="3"/>
  <c r="O297" i="3"/>
  <c r="O298" i="3"/>
  <c r="P298" i="3" s="1"/>
  <c r="O299" i="3"/>
  <c r="Q51" i="3"/>
  <c r="O51" i="3"/>
  <c r="O53" i="3"/>
  <c r="N52" i="3"/>
  <c r="M52" i="3" s="1"/>
  <c r="N54" i="3"/>
  <c r="M54" i="3" s="1"/>
  <c r="N55" i="3"/>
  <c r="M55" i="3" s="1"/>
  <c r="O52" i="3"/>
  <c r="O55" i="3"/>
  <c r="N51" i="3"/>
  <c r="M51" i="3" s="1"/>
  <c r="N53" i="3"/>
  <c r="M53" i="3" s="1"/>
  <c r="O54" i="3"/>
  <c r="T192" i="5"/>
  <c r="R193" i="5"/>
  <c r="R192" i="5"/>
  <c r="Q194" i="5"/>
  <c r="P194" i="5" s="1"/>
  <c r="Q195" i="5"/>
  <c r="Q193" i="5"/>
  <c r="P193" i="5" s="1"/>
  <c r="Q191" i="5"/>
  <c r="P191" i="5" s="1"/>
  <c r="R194" i="5"/>
  <c r="S194" i="5" s="1"/>
  <c r="Q192" i="5"/>
  <c r="P192" i="5" s="1"/>
  <c r="R191" i="5"/>
  <c r="S191" i="5" s="1"/>
  <c r="R195" i="5"/>
  <c r="S195" i="5" s="1"/>
  <c r="Q220" i="5"/>
  <c r="Q216" i="5"/>
  <c r="P216" i="5" s="1"/>
  <c r="T216" i="5"/>
  <c r="R220" i="5"/>
  <c r="R219" i="5"/>
  <c r="Q217" i="5"/>
  <c r="P217" i="5" s="1"/>
  <c r="R217" i="5"/>
  <c r="R216" i="5"/>
  <c r="Q218" i="5"/>
  <c r="P218" i="5" s="1"/>
  <c r="Q219" i="5"/>
  <c r="P219" i="5" s="1"/>
  <c r="R218" i="5"/>
  <c r="S218" i="5" s="1"/>
  <c r="Q425" i="3"/>
  <c r="N426" i="3"/>
  <c r="M426" i="3" s="1"/>
  <c r="O427" i="3"/>
  <c r="O429" i="3"/>
  <c r="N428" i="3"/>
  <c r="M428" i="3" s="1"/>
  <c r="N425" i="3"/>
  <c r="M425" i="3" s="1"/>
  <c r="O426" i="3"/>
  <c r="O428" i="3"/>
  <c r="O425" i="3"/>
  <c r="N427" i="3"/>
  <c r="M427" i="3" s="1"/>
  <c r="N429" i="3"/>
  <c r="M429" i="3" s="1"/>
  <c r="R298" i="5"/>
  <c r="Q298" i="5"/>
  <c r="P298" i="5" s="1"/>
  <c r="R297" i="5"/>
  <c r="R295" i="5"/>
  <c r="S295" i="5" s="1"/>
  <c r="R299" i="5"/>
  <c r="Q295" i="5"/>
  <c r="P295" i="5" s="1"/>
  <c r="Q297" i="5"/>
  <c r="P297" i="5" s="1"/>
  <c r="Q299" i="5"/>
  <c r="P299" i="5" s="1"/>
  <c r="Q296" i="5"/>
  <c r="P296" i="5" s="1"/>
  <c r="R296" i="5"/>
  <c r="T56" i="5"/>
  <c r="R56" i="5"/>
  <c r="R59" i="5"/>
  <c r="R60" i="5"/>
  <c r="Q57" i="5"/>
  <c r="Q58" i="5"/>
  <c r="Q59" i="5"/>
  <c r="P59" i="5" s="1"/>
  <c r="Q56" i="5"/>
  <c r="P56" i="5" s="1"/>
  <c r="R58" i="5"/>
  <c r="Q60" i="5"/>
  <c r="R57" i="5"/>
  <c r="Q261" i="3"/>
  <c r="N261" i="3"/>
  <c r="M261" i="3" s="1"/>
  <c r="N265" i="3"/>
  <c r="M265" i="3" s="1"/>
  <c r="N263" i="3"/>
  <c r="M263" i="3" s="1"/>
  <c r="N262" i="3"/>
  <c r="M262" i="3" s="1"/>
  <c r="N264" i="3"/>
  <c r="Q301" i="3"/>
  <c r="N301" i="3"/>
  <c r="M301" i="3" s="1"/>
  <c r="N303" i="3"/>
  <c r="M303" i="3" s="1"/>
  <c r="N305" i="3"/>
  <c r="M305" i="3" s="1"/>
  <c r="N302" i="3"/>
  <c r="M302" i="3" s="1"/>
  <c r="N304" i="3"/>
  <c r="M304" i="3" s="1"/>
  <c r="O304" i="3"/>
  <c r="O301" i="3"/>
  <c r="O305" i="3"/>
  <c r="O302" i="3"/>
  <c r="O303" i="3"/>
  <c r="P303" i="3" s="1"/>
  <c r="T62" i="5"/>
  <c r="Q340" i="3"/>
  <c r="N340" i="3"/>
  <c r="M340" i="3" s="1"/>
  <c r="N342" i="3"/>
  <c r="M342" i="3" s="1"/>
  <c r="N344" i="3"/>
  <c r="M344" i="3" s="1"/>
  <c r="N341" i="3"/>
  <c r="M341" i="3" s="1"/>
  <c r="N343" i="3"/>
  <c r="M343" i="3" s="1"/>
  <c r="O341" i="3"/>
  <c r="O342" i="3"/>
  <c r="O343" i="3"/>
  <c r="O340" i="3"/>
  <c r="P340" i="3" s="1"/>
  <c r="O344" i="3"/>
  <c r="T343" i="5"/>
  <c r="R404" i="5"/>
  <c r="Q402" i="5"/>
  <c r="P402" i="5" s="1"/>
  <c r="R403" i="5"/>
  <c r="Q404" i="5"/>
  <c r="P404" i="5" s="1"/>
  <c r="T400" i="5"/>
  <c r="Q400" i="5"/>
  <c r="P400" i="5" s="1"/>
  <c r="Q401" i="5"/>
  <c r="P401" i="5" s="1"/>
  <c r="R402" i="5"/>
  <c r="R401" i="5"/>
  <c r="S401" i="5" s="1"/>
  <c r="Q403" i="5"/>
  <c r="P403" i="5" s="1"/>
  <c r="R400" i="5"/>
  <c r="T236" i="5"/>
  <c r="R239" i="5"/>
  <c r="Q239" i="5"/>
  <c r="P239" i="5" s="1"/>
  <c r="R236" i="5"/>
  <c r="R240" i="5"/>
  <c r="Q240" i="5"/>
  <c r="P240" i="5" s="1"/>
  <c r="Q238" i="5"/>
  <c r="P238" i="5" s="1"/>
  <c r="R238" i="5"/>
  <c r="R237" i="5"/>
  <c r="Q237" i="5"/>
  <c r="P237" i="5" s="1"/>
  <c r="Q236" i="5"/>
  <c r="P236" i="5" s="1"/>
  <c r="T138" i="5"/>
  <c r="R138" i="5"/>
  <c r="Q137" i="5"/>
  <c r="P137" i="5" s="1"/>
  <c r="R139" i="5"/>
  <c r="R140" i="5"/>
  <c r="Q139" i="5"/>
  <c r="P139" i="5" s="1"/>
  <c r="Q140" i="5"/>
  <c r="P140" i="5" s="1"/>
  <c r="Q138" i="5"/>
  <c r="P138" i="5" s="1"/>
  <c r="R136" i="5"/>
  <c r="Q136" i="5"/>
  <c r="P136" i="5" s="1"/>
  <c r="R137" i="5"/>
  <c r="S137" i="5" s="1"/>
  <c r="T200" i="5"/>
  <c r="Q308" i="3"/>
  <c r="T222" i="5"/>
  <c r="T469" i="5"/>
  <c r="Q325" i="3"/>
  <c r="N325" i="3"/>
  <c r="M325" i="3" s="1"/>
  <c r="N327" i="3"/>
  <c r="M327" i="3" s="1"/>
  <c r="O328" i="3"/>
  <c r="N326" i="3"/>
  <c r="M326" i="3" s="1"/>
  <c r="N328" i="3"/>
  <c r="M328" i="3" s="1"/>
  <c r="O326" i="3"/>
  <c r="O329" i="3"/>
  <c r="O327" i="3"/>
  <c r="O325" i="3"/>
  <c r="P325" i="3" s="1"/>
  <c r="N329" i="3"/>
  <c r="M329" i="3" s="1"/>
  <c r="Q311" i="3"/>
  <c r="N311" i="3"/>
  <c r="M311" i="3" s="1"/>
  <c r="N313" i="3"/>
  <c r="M313" i="3" s="1"/>
  <c r="N312" i="3"/>
  <c r="M312" i="3" s="1"/>
  <c r="N314" i="3"/>
  <c r="M314" i="3" s="1"/>
  <c r="O312" i="3"/>
  <c r="O313" i="3"/>
  <c r="P313" i="3" s="1"/>
  <c r="O314" i="3"/>
  <c r="O311" i="3"/>
  <c r="Q42" i="3"/>
  <c r="N42" i="3"/>
  <c r="M42" i="3" s="1"/>
  <c r="O45" i="3"/>
  <c r="N43" i="3"/>
  <c r="M43" i="3" s="1"/>
  <c r="N44" i="3"/>
  <c r="M44" i="3" s="1"/>
  <c r="N41" i="3"/>
  <c r="M41" i="3" s="1"/>
  <c r="N45" i="3"/>
  <c r="M45" i="3" s="1"/>
  <c r="N336" i="3"/>
  <c r="M336" i="3" s="1"/>
  <c r="N338" i="3"/>
  <c r="M338" i="3" s="1"/>
  <c r="Q335" i="3"/>
  <c r="N335" i="3"/>
  <c r="M335" i="3" s="1"/>
  <c r="N337" i="3"/>
  <c r="M337" i="3" s="1"/>
  <c r="N339" i="3"/>
  <c r="M339" i="3" s="1"/>
  <c r="O337" i="3"/>
  <c r="O338" i="3"/>
  <c r="O335" i="3"/>
  <c r="O339" i="3"/>
  <c r="P339" i="3" s="1"/>
  <c r="O336" i="3"/>
  <c r="T391" i="5"/>
  <c r="Q505" i="3"/>
  <c r="N505" i="3"/>
  <c r="M505" i="3" s="1"/>
  <c r="N507" i="3"/>
  <c r="M507" i="3" s="1"/>
  <c r="N509" i="3"/>
  <c r="M509" i="3" s="1"/>
  <c r="O505" i="3"/>
  <c r="O507" i="3"/>
  <c r="O509" i="3"/>
  <c r="N506" i="3"/>
  <c r="M506" i="3" s="1"/>
  <c r="N508" i="3"/>
  <c r="M508" i="3" s="1"/>
  <c r="O506" i="3"/>
  <c r="O508" i="3"/>
  <c r="Q510" i="3"/>
  <c r="N511" i="3"/>
  <c r="M511" i="3" s="1"/>
  <c r="N513" i="3"/>
  <c r="M513" i="3" s="1"/>
  <c r="O511" i="3"/>
  <c r="O513" i="3"/>
  <c r="N510" i="3"/>
  <c r="M510" i="3" s="1"/>
  <c r="N512" i="3"/>
  <c r="M512" i="3" s="1"/>
  <c r="N514" i="3"/>
  <c r="M514" i="3" s="1"/>
  <c r="O510" i="3"/>
  <c r="O512" i="3"/>
  <c r="O514" i="3"/>
  <c r="T473" i="5"/>
  <c r="P473" i="5"/>
  <c r="Q480" i="3"/>
  <c r="N481" i="3"/>
  <c r="M481" i="3" s="1"/>
  <c r="N483" i="3"/>
  <c r="M483" i="3" s="1"/>
  <c r="O481" i="3"/>
  <c r="O483" i="3"/>
  <c r="N480" i="3"/>
  <c r="M480" i="3" s="1"/>
  <c r="N482" i="3"/>
  <c r="M482" i="3" s="1"/>
  <c r="N484" i="3"/>
  <c r="M484" i="3" s="1"/>
  <c r="O480" i="3"/>
  <c r="O482" i="3"/>
  <c r="O484" i="3"/>
  <c r="I516" i="5"/>
  <c r="P389" i="5"/>
  <c r="P462" i="5"/>
  <c r="P504" i="5"/>
  <c r="P503" i="5"/>
  <c r="P356" i="5"/>
  <c r="P466" i="5"/>
  <c r="P514" i="5"/>
  <c r="P444" i="5"/>
  <c r="P479" i="5"/>
  <c r="P43" i="3"/>
  <c r="Q271" i="3"/>
  <c r="N272" i="3"/>
  <c r="M272" i="3" s="1"/>
  <c r="N275" i="3"/>
  <c r="M275" i="3" s="1"/>
  <c r="N271" i="3"/>
  <c r="N273" i="3"/>
  <c r="M273" i="3" s="1"/>
  <c r="Q232" i="5"/>
  <c r="P232" i="5" s="1"/>
  <c r="R235" i="5"/>
  <c r="R231" i="5"/>
  <c r="R232" i="5"/>
  <c r="R234" i="5"/>
  <c r="Q231" i="5"/>
  <c r="P231" i="5" s="1"/>
  <c r="Q233" i="5"/>
  <c r="P233" i="5" s="1"/>
  <c r="Q235" i="5"/>
  <c r="P235" i="5" s="1"/>
  <c r="Q234" i="5"/>
  <c r="P234" i="5" s="1"/>
  <c r="R233" i="5"/>
  <c r="Q355" i="3"/>
  <c r="N356" i="3"/>
  <c r="M356" i="3" s="1"/>
  <c r="O357" i="3"/>
  <c r="N355" i="3"/>
  <c r="M355" i="3" s="1"/>
  <c r="O356" i="3"/>
  <c r="N357" i="3"/>
  <c r="M357" i="3" s="1"/>
  <c r="O359" i="3"/>
  <c r="N358" i="3"/>
  <c r="M358" i="3" s="1"/>
  <c r="O355" i="3"/>
  <c r="O358" i="3"/>
  <c r="N359" i="3"/>
  <c r="M359" i="3" s="1"/>
  <c r="Q448" i="5"/>
  <c r="P448" i="5" s="1"/>
  <c r="R448" i="5"/>
  <c r="R446" i="5"/>
  <c r="Q445" i="5"/>
  <c r="P445" i="5" s="1"/>
  <c r="R445" i="5"/>
  <c r="Q449" i="5"/>
  <c r="P449" i="5" s="1"/>
  <c r="Q447" i="5"/>
  <c r="P447" i="5" s="1"/>
  <c r="R449" i="5"/>
  <c r="Q446" i="5"/>
  <c r="T445" i="5"/>
  <c r="R447" i="5"/>
  <c r="S447" i="5" s="1"/>
  <c r="Q495" i="3"/>
  <c r="N495" i="3"/>
  <c r="M495" i="3" s="1"/>
  <c r="N497" i="3"/>
  <c r="M497" i="3" s="1"/>
  <c r="N499" i="3"/>
  <c r="M499" i="3" s="1"/>
  <c r="O495" i="3"/>
  <c r="O497" i="3"/>
  <c r="O499" i="3"/>
  <c r="N496" i="3"/>
  <c r="M496" i="3" s="1"/>
  <c r="N498" i="3"/>
  <c r="M498" i="3" s="1"/>
  <c r="O496" i="3"/>
  <c r="O498" i="3"/>
  <c r="T505" i="5"/>
  <c r="R507" i="5"/>
  <c r="R508" i="5"/>
  <c r="R506" i="5"/>
  <c r="S506" i="5" s="1"/>
  <c r="Q509" i="5"/>
  <c r="P509" i="5" s="1"/>
  <c r="R509" i="5"/>
  <c r="Q507" i="5"/>
  <c r="P507" i="5" s="1"/>
  <c r="Q508" i="5"/>
  <c r="Q506" i="5"/>
  <c r="P506" i="5" s="1"/>
  <c r="R505" i="5"/>
  <c r="Q505" i="5"/>
  <c r="P505" i="5" s="1"/>
  <c r="Q380" i="3"/>
  <c r="N381" i="3"/>
  <c r="M381" i="3" s="1"/>
  <c r="N383" i="3"/>
  <c r="M383" i="3" s="1"/>
  <c r="O381" i="3"/>
  <c r="O383" i="3"/>
  <c r="P383" i="3" s="1"/>
  <c r="N380" i="3"/>
  <c r="M380" i="3" s="1"/>
  <c r="N382" i="3"/>
  <c r="M382" i="3" s="1"/>
  <c r="N384" i="3"/>
  <c r="M384" i="3" s="1"/>
  <c r="O380" i="3"/>
  <c r="O382" i="3"/>
  <c r="O384" i="3"/>
  <c r="T51" i="5"/>
  <c r="Q52" i="5"/>
  <c r="R55" i="5"/>
  <c r="R54" i="5"/>
  <c r="Q55" i="5"/>
  <c r="Q53" i="5"/>
  <c r="R53" i="5"/>
  <c r="R52" i="5"/>
  <c r="Q54" i="5"/>
  <c r="Q51" i="5"/>
  <c r="R51" i="5"/>
  <c r="Q430" i="3"/>
  <c r="O431" i="3"/>
  <c r="O433" i="3"/>
  <c r="N430" i="3"/>
  <c r="M430" i="3" s="1"/>
  <c r="N432" i="3"/>
  <c r="M432" i="3" s="1"/>
  <c r="N434" i="3"/>
  <c r="M434" i="3" s="1"/>
  <c r="O430" i="3"/>
  <c r="O432" i="3"/>
  <c r="O434" i="3"/>
  <c r="N431" i="3"/>
  <c r="M431" i="3" s="1"/>
  <c r="N433" i="3"/>
  <c r="M433" i="3" s="1"/>
  <c r="T449" i="5"/>
  <c r="T295" i="5"/>
  <c r="T60" i="5"/>
  <c r="P60" i="5"/>
  <c r="O251" i="3"/>
  <c r="O253" i="3"/>
  <c r="O254" i="3"/>
  <c r="N251" i="3"/>
  <c r="M251" i="3" s="1"/>
  <c r="O252" i="3"/>
  <c r="Q54" i="3"/>
  <c r="O47" i="3"/>
  <c r="O49" i="3"/>
  <c r="N46" i="3"/>
  <c r="M46" i="3" s="1"/>
  <c r="N48" i="3"/>
  <c r="M48" i="3" s="1"/>
  <c r="N50" i="3"/>
  <c r="M50" i="3" s="1"/>
  <c r="O46" i="3"/>
  <c r="O48" i="3"/>
  <c r="O50" i="3"/>
  <c r="N47" i="3"/>
  <c r="M47" i="3" s="1"/>
  <c r="N49" i="3"/>
  <c r="M49" i="3" s="1"/>
  <c r="T123" i="5"/>
  <c r="R125" i="5"/>
  <c r="Q121" i="5"/>
  <c r="P121" i="5" s="1"/>
  <c r="R122" i="5"/>
  <c r="Q125" i="5"/>
  <c r="Q122" i="5"/>
  <c r="P122" i="5" s="1"/>
  <c r="R121" i="5"/>
  <c r="S121" i="5" s="1"/>
  <c r="Q124" i="5"/>
  <c r="P124" i="5" s="1"/>
  <c r="R124" i="5"/>
  <c r="R123" i="5"/>
  <c r="S123" i="5" s="1"/>
  <c r="T169" i="5"/>
  <c r="T307" i="5"/>
  <c r="Q309" i="5"/>
  <c r="P309" i="5" s="1"/>
  <c r="R306" i="5"/>
  <c r="R305" i="5"/>
  <c r="Q306" i="5"/>
  <c r="P306" i="5" s="1"/>
  <c r="Q308" i="5"/>
  <c r="P308" i="5" s="1"/>
  <c r="R307" i="5"/>
  <c r="Q307" i="5"/>
  <c r="P307" i="5" s="1"/>
  <c r="R309" i="5"/>
  <c r="Q305" i="5"/>
  <c r="P305" i="5" s="1"/>
  <c r="R308" i="5"/>
  <c r="R222" i="5"/>
  <c r="S222" i="5" s="1"/>
  <c r="R224" i="5"/>
  <c r="Q222" i="5"/>
  <c r="P222" i="5" s="1"/>
  <c r="R221" i="5"/>
  <c r="Q225" i="5"/>
  <c r="P225" i="5" s="1"/>
  <c r="Q223" i="5"/>
  <c r="Q224" i="5"/>
  <c r="P224" i="5" s="1"/>
  <c r="Q221" i="5"/>
  <c r="P221" i="5" s="1"/>
  <c r="R223" i="5"/>
  <c r="S223" i="5" s="1"/>
  <c r="R225" i="5"/>
  <c r="T221" i="5"/>
  <c r="N321" i="3"/>
  <c r="M321" i="3" s="1"/>
  <c r="N323" i="3"/>
  <c r="M323" i="3" s="1"/>
  <c r="Q320" i="3"/>
  <c r="N320" i="3"/>
  <c r="M320" i="3" s="1"/>
  <c r="N322" i="3"/>
  <c r="M322" i="3" s="1"/>
  <c r="N324" i="3"/>
  <c r="M324" i="3" s="1"/>
  <c r="O322" i="3"/>
  <c r="O323" i="3"/>
  <c r="O320" i="3"/>
  <c r="O324" i="3"/>
  <c r="P324" i="3" s="1"/>
  <c r="O321" i="3"/>
  <c r="R336" i="5"/>
  <c r="Q338" i="5"/>
  <c r="P338" i="5" s="1"/>
  <c r="Q339" i="5"/>
  <c r="P339" i="5" s="1"/>
  <c r="R335" i="5"/>
  <c r="R338" i="5"/>
  <c r="Q336" i="5"/>
  <c r="P336" i="5" s="1"/>
  <c r="Q337" i="5"/>
  <c r="P337" i="5" s="1"/>
  <c r="T335" i="5"/>
  <c r="R337" i="5"/>
  <c r="Q335" i="5"/>
  <c r="P335" i="5" s="1"/>
  <c r="R339" i="5"/>
  <c r="S339" i="5" s="1"/>
  <c r="T344" i="5"/>
  <c r="P344" i="5"/>
  <c r="Q450" i="3"/>
  <c r="O450" i="3"/>
  <c r="O452" i="3"/>
  <c r="N454" i="3"/>
  <c r="M454" i="3" s="1"/>
  <c r="N451" i="3"/>
  <c r="M451" i="3" s="1"/>
  <c r="N453" i="3"/>
  <c r="M453" i="3" s="1"/>
  <c r="O454" i="3"/>
  <c r="O451" i="3"/>
  <c r="N450" i="3"/>
  <c r="M450" i="3" s="1"/>
  <c r="N452" i="3"/>
  <c r="M452" i="3" s="1"/>
  <c r="O453" i="3"/>
  <c r="Q286" i="3"/>
  <c r="N287" i="3"/>
  <c r="M287" i="3" s="1"/>
  <c r="N289" i="3"/>
  <c r="M289" i="3" s="1"/>
  <c r="O287" i="3"/>
  <c r="O289" i="3"/>
  <c r="N286" i="3"/>
  <c r="M286" i="3" s="1"/>
  <c r="N288" i="3"/>
  <c r="M288" i="3" s="1"/>
  <c r="N290" i="3"/>
  <c r="M290" i="3" s="1"/>
  <c r="O286" i="3"/>
  <c r="O288" i="3"/>
  <c r="O290" i="3"/>
  <c r="T242" i="5"/>
  <c r="R242" i="5"/>
  <c r="R241" i="5"/>
  <c r="Q245" i="5"/>
  <c r="P245" i="5" s="1"/>
  <c r="R243" i="5"/>
  <c r="Q241" i="5"/>
  <c r="P241" i="5" s="1"/>
  <c r="Q243" i="5"/>
  <c r="P243" i="5" s="1"/>
  <c r="R245" i="5"/>
  <c r="S245" i="5" s="1"/>
  <c r="Q244" i="5"/>
  <c r="P244" i="5" s="1"/>
  <c r="R244" i="5"/>
  <c r="Q242" i="5"/>
  <c r="P242" i="5" s="1"/>
  <c r="Q61" i="3"/>
  <c r="N63" i="3"/>
  <c r="M63" i="3" s="1"/>
  <c r="N65" i="3"/>
  <c r="M65" i="3" s="1"/>
  <c r="O61" i="3"/>
  <c r="O63" i="3"/>
  <c r="O65" i="3"/>
  <c r="N62" i="3"/>
  <c r="M62" i="3" s="1"/>
  <c r="N64" i="3"/>
  <c r="M64" i="3" s="1"/>
  <c r="N61" i="3"/>
  <c r="M61" i="3" s="1"/>
  <c r="O62" i="3"/>
  <c r="O64" i="3"/>
  <c r="T57" i="5"/>
  <c r="P57" i="5"/>
  <c r="Q460" i="3"/>
  <c r="N460" i="3"/>
  <c r="M460" i="3" s="1"/>
  <c r="N462" i="3"/>
  <c r="M462" i="3" s="1"/>
  <c r="O463" i="3"/>
  <c r="O460" i="3"/>
  <c r="O462" i="3"/>
  <c r="N464" i="3"/>
  <c r="M464" i="3" s="1"/>
  <c r="N461" i="3"/>
  <c r="M461" i="3" s="1"/>
  <c r="N463" i="3"/>
  <c r="M463" i="3" s="1"/>
  <c r="O464" i="3"/>
  <c r="O461" i="3"/>
  <c r="Q520" i="3"/>
  <c r="O520" i="3"/>
  <c r="O522" i="3"/>
  <c r="O524" i="3"/>
  <c r="N521" i="3"/>
  <c r="M521" i="3" s="1"/>
  <c r="N523" i="3"/>
  <c r="M523" i="3" s="1"/>
  <c r="O521" i="3"/>
  <c r="O523" i="3"/>
  <c r="N520" i="3"/>
  <c r="M520" i="3" s="1"/>
  <c r="N522" i="3"/>
  <c r="M522" i="3" s="1"/>
  <c r="N524" i="3"/>
  <c r="M524" i="3" s="1"/>
  <c r="T114" i="5"/>
  <c r="R115" i="5"/>
  <c r="Q112" i="5"/>
  <c r="P112" i="5" s="1"/>
  <c r="Q113" i="5"/>
  <c r="P113" i="5" s="1"/>
  <c r="R114" i="5"/>
  <c r="R111" i="5"/>
  <c r="R112" i="5"/>
  <c r="S112" i="5" s="1"/>
  <c r="Q114" i="5"/>
  <c r="P114" i="5" s="1"/>
  <c r="R113" i="5"/>
  <c r="Q115" i="5"/>
  <c r="P115" i="5" s="1"/>
  <c r="Q485" i="3"/>
  <c r="N485" i="3"/>
  <c r="M485" i="3" s="1"/>
  <c r="N487" i="3"/>
  <c r="M487" i="3" s="1"/>
  <c r="N489" i="3"/>
  <c r="M489" i="3" s="1"/>
  <c r="O485" i="3"/>
  <c r="O487" i="3"/>
  <c r="O489" i="3"/>
  <c r="N486" i="3"/>
  <c r="M486" i="3" s="1"/>
  <c r="N488" i="3"/>
  <c r="M488" i="3" s="1"/>
  <c r="O486" i="3"/>
  <c r="O488" i="3"/>
  <c r="Q490" i="3"/>
  <c r="N491" i="3"/>
  <c r="M491" i="3" s="1"/>
  <c r="N493" i="3"/>
  <c r="M493" i="3" s="1"/>
  <c r="O491" i="3"/>
  <c r="O493" i="3"/>
  <c r="N490" i="3"/>
  <c r="M490" i="3" s="1"/>
  <c r="N492" i="3"/>
  <c r="M492" i="3" s="1"/>
  <c r="N494" i="3"/>
  <c r="M494" i="3" s="1"/>
  <c r="O490" i="3"/>
  <c r="O492" i="3"/>
  <c r="O494" i="3"/>
  <c r="Q365" i="3"/>
  <c r="O365" i="3"/>
  <c r="O367" i="3"/>
  <c r="O369" i="3"/>
  <c r="N366" i="3"/>
  <c r="M366" i="3" s="1"/>
  <c r="N368" i="3"/>
  <c r="M368" i="3" s="1"/>
  <c r="O366" i="3"/>
  <c r="O368" i="3"/>
  <c r="N365" i="3"/>
  <c r="M365" i="3" s="1"/>
  <c r="N367" i="3"/>
  <c r="M367" i="3" s="1"/>
  <c r="N369" i="3"/>
  <c r="M369" i="3" s="1"/>
  <c r="T232" i="5"/>
  <c r="N330" i="3"/>
  <c r="M330" i="3" s="1"/>
  <c r="N332" i="3"/>
  <c r="M332" i="3" s="1"/>
  <c r="N334" i="3"/>
  <c r="M334" i="3" s="1"/>
  <c r="Q330" i="3"/>
  <c r="N331" i="3"/>
  <c r="M331" i="3" s="1"/>
  <c r="N333" i="3"/>
  <c r="M333" i="3" s="1"/>
  <c r="O333" i="3"/>
  <c r="O330" i="3"/>
  <c r="O334" i="3"/>
  <c r="O331" i="3"/>
  <c r="O332" i="3"/>
  <c r="Q440" i="3"/>
  <c r="O440" i="3"/>
  <c r="O442" i="3"/>
  <c r="O444" i="3"/>
  <c r="N441" i="3"/>
  <c r="M441" i="3" s="1"/>
  <c r="N443" i="3"/>
  <c r="M443" i="3" s="1"/>
  <c r="N440" i="3"/>
  <c r="M440" i="3" s="1"/>
  <c r="O441" i="3"/>
  <c r="O443" i="3"/>
  <c r="N442" i="3"/>
  <c r="M442" i="3" s="1"/>
  <c r="N444" i="3"/>
  <c r="M444" i="3" s="1"/>
  <c r="Q518" i="3"/>
  <c r="Q402" i="3"/>
  <c r="P393" i="5"/>
  <c r="P459" i="5"/>
  <c r="P472" i="5"/>
  <c r="P478" i="5"/>
  <c r="P354" i="5"/>
  <c r="P422" i="5"/>
  <c r="P471" i="5"/>
  <c r="P322" i="5"/>
  <c r="P316" i="5"/>
  <c r="P442" i="5"/>
  <c r="P501" i="5"/>
  <c r="P265" i="3"/>
  <c r="R289" i="5"/>
  <c r="Q289" i="5"/>
  <c r="P289" i="5" s="1"/>
  <c r="Q287" i="5"/>
  <c r="P287" i="5" s="1"/>
  <c r="R287" i="5"/>
  <c r="Q286" i="5"/>
  <c r="P286" i="5" s="1"/>
  <c r="R286" i="5"/>
  <c r="Q285" i="5"/>
  <c r="P285" i="5" s="1"/>
  <c r="R288" i="5"/>
  <c r="Q288" i="5"/>
  <c r="P288" i="5" s="1"/>
  <c r="R285" i="5"/>
  <c r="Q246" i="3"/>
  <c r="O247" i="3"/>
  <c r="O249" i="3"/>
  <c r="O246" i="3"/>
  <c r="O248" i="3"/>
  <c r="O250" i="3"/>
  <c r="N249" i="3"/>
  <c r="M249" i="3" s="1"/>
  <c r="N246" i="3"/>
  <c r="M246" i="3" s="1"/>
  <c r="N250" i="3"/>
  <c r="M250" i="3" s="1"/>
  <c r="N247" i="3"/>
  <c r="M247" i="3" s="1"/>
  <c r="N248" i="3"/>
  <c r="M248" i="3" s="1"/>
  <c r="Q56" i="3"/>
  <c r="N58" i="3"/>
  <c r="M58" i="3" s="1"/>
  <c r="O59" i="3"/>
  <c r="P59" i="3" s="1"/>
  <c r="O56" i="3"/>
  <c r="O58" i="3"/>
  <c r="N60" i="3"/>
  <c r="M60" i="3" s="1"/>
  <c r="N57" i="3"/>
  <c r="M57" i="3" s="1"/>
  <c r="N59" i="3"/>
  <c r="O60" i="3"/>
  <c r="N56" i="3"/>
  <c r="M56" i="3" s="1"/>
  <c r="O57" i="3"/>
  <c r="P57" i="3" s="1"/>
  <c r="Q48" i="3"/>
  <c r="P220" i="5"/>
  <c r="T220" i="5"/>
  <c r="Q329" i="3"/>
  <c r="Q390" i="3"/>
  <c r="N391" i="3"/>
  <c r="M391" i="3" s="1"/>
  <c r="N393" i="3"/>
  <c r="M393" i="3" s="1"/>
  <c r="O391" i="3"/>
  <c r="O393" i="3"/>
  <c r="N390" i="3"/>
  <c r="M390" i="3" s="1"/>
  <c r="N392" i="3"/>
  <c r="M392" i="3" s="1"/>
  <c r="N394" i="3"/>
  <c r="M394" i="3" s="1"/>
  <c r="O390" i="3"/>
  <c r="O392" i="3"/>
  <c r="O394" i="3"/>
  <c r="P446" i="5"/>
  <c r="T446" i="5"/>
  <c r="Q453" i="3"/>
  <c r="R487" i="5"/>
  <c r="R488" i="5"/>
  <c r="R485" i="5"/>
  <c r="R486" i="5"/>
  <c r="Q489" i="5"/>
  <c r="P489" i="5" s="1"/>
  <c r="Q485" i="5"/>
  <c r="P485" i="5" s="1"/>
  <c r="Q487" i="5"/>
  <c r="P487" i="5" s="1"/>
  <c r="T485" i="5"/>
  <c r="Q486" i="5"/>
  <c r="P486" i="5" s="1"/>
  <c r="Q488" i="5"/>
  <c r="P488" i="5" s="1"/>
  <c r="R489" i="5"/>
  <c r="Q500" i="3"/>
  <c r="N501" i="3"/>
  <c r="M501" i="3" s="1"/>
  <c r="N503" i="3"/>
  <c r="M503" i="3" s="1"/>
  <c r="O501" i="3"/>
  <c r="O503" i="3"/>
  <c r="N500" i="3"/>
  <c r="M500" i="3" s="1"/>
  <c r="N502" i="3"/>
  <c r="M502" i="3" s="1"/>
  <c r="N504" i="3"/>
  <c r="M504" i="3" s="1"/>
  <c r="O500" i="3"/>
  <c r="O502" i="3"/>
  <c r="O504" i="3"/>
  <c r="Q290" i="5"/>
  <c r="P290" i="5" s="1"/>
  <c r="Q292" i="5"/>
  <c r="P292" i="5" s="1"/>
  <c r="R293" i="5"/>
  <c r="R290" i="5"/>
  <c r="Q291" i="5"/>
  <c r="P291" i="5" s="1"/>
  <c r="Q294" i="5"/>
  <c r="P294" i="5" s="1"/>
  <c r="R292" i="5"/>
  <c r="R291" i="5"/>
  <c r="R294" i="5"/>
  <c r="Q293" i="5"/>
  <c r="P293" i="5" s="1"/>
  <c r="T52" i="5"/>
  <c r="P52" i="5"/>
  <c r="T55" i="5"/>
  <c r="P55" i="5"/>
  <c r="T195" i="5"/>
  <c r="P195" i="5"/>
  <c r="Q328" i="3"/>
  <c r="P352" i="5"/>
  <c r="T352" i="5"/>
  <c r="Q445" i="3"/>
  <c r="O446" i="3"/>
  <c r="O448" i="3"/>
  <c r="N445" i="3"/>
  <c r="M445" i="3" s="1"/>
  <c r="N447" i="3"/>
  <c r="M447" i="3" s="1"/>
  <c r="N449" i="3"/>
  <c r="M449" i="3" s="1"/>
  <c r="O445" i="3"/>
  <c r="O447" i="3"/>
  <c r="O449" i="3"/>
  <c r="N446" i="3"/>
  <c r="M446" i="3" s="1"/>
  <c r="N448" i="3"/>
  <c r="M448" i="3" s="1"/>
  <c r="Q273" i="5"/>
  <c r="P273" i="5" s="1"/>
  <c r="Q271" i="5"/>
  <c r="P271" i="5" s="1"/>
  <c r="Q272" i="5"/>
  <c r="P272" i="5" s="1"/>
  <c r="R273" i="5"/>
  <c r="R274" i="5"/>
  <c r="R272" i="5"/>
  <c r="Q274" i="5"/>
  <c r="P274" i="5" s="1"/>
  <c r="R271" i="5"/>
  <c r="S271" i="5" s="1"/>
  <c r="Q236" i="3"/>
  <c r="N236" i="3"/>
  <c r="M236" i="3" s="1"/>
  <c r="O239" i="3"/>
  <c r="P239" i="3" s="1"/>
  <c r="T54" i="5"/>
  <c r="P54" i="5"/>
  <c r="N315" i="3"/>
  <c r="M315" i="3" s="1"/>
  <c r="N317" i="3"/>
  <c r="M317" i="3" s="1"/>
  <c r="N319" i="3"/>
  <c r="M319" i="3" s="1"/>
  <c r="Q315" i="3"/>
  <c r="N316" i="3"/>
  <c r="M316" i="3" s="1"/>
  <c r="N318" i="3"/>
  <c r="M318" i="3" s="1"/>
  <c r="O318" i="3"/>
  <c r="O315" i="3"/>
  <c r="O319" i="3"/>
  <c r="O316" i="3"/>
  <c r="O317" i="3"/>
  <c r="Q360" i="3"/>
  <c r="O361" i="3"/>
  <c r="O363" i="3"/>
  <c r="N360" i="3"/>
  <c r="M360" i="3" s="1"/>
  <c r="N362" i="3"/>
  <c r="M362" i="3" s="1"/>
  <c r="N364" i="3"/>
  <c r="M364" i="3" s="1"/>
  <c r="O360" i="3"/>
  <c r="O362" i="3"/>
  <c r="O364" i="3"/>
  <c r="N361" i="3"/>
  <c r="M361" i="3" s="1"/>
  <c r="N363" i="3"/>
  <c r="M363" i="3" s="1"/>
  <c r="Q415" i="3"/>
  <c r="N418" i="3"/>
  <c r="M418" i="3" s="1"/>
  <c r="N415" i="3"/>
  <c r="M415" i="3" s="1"/>
  <c r="O416" i="3"/>
  <c r="O418" i="3"/>
  <c r="O415" i="3"/>
  <c r="N417" i="3"/>
  <c r="M417" i="3" s="1"/>
  <c r="N419" i="3"/>
  <c r="M419" i="3" s="1"/>
  <c r="N416" i="3"/>
  <c r="M416" i="3" s="1"/>
  <c r="O417" i="3"/>
  <c r="O419" i="3"/>
  <c r="Q278" i="5"/>
  <c r="P278" i="5" s="1"/>
  <c r="R276" i="5"/>
  <c r="R275" i="5"/>
  <c r="Q275" i="5"/>
  <c r="P275" i="5" s="1"/>
  <c r="R277" i="5"/>
  <c r="Q277" i="5"/>
  <c r="P277" i="5" s="1"/>
  <c r="Q279" i="5"/>
  <c r="P279" i="5" s="1"/>
  <c r="R279" i="5"/>
  <c r="Q276" i="5"/>
  <c r="P276" i="5" s="1"/>
  <c r="R278" i="5"/>
  <c r="T61" i="5"/>
  <c r="Q63" i="5"/>
  <c r="P63" i="5" s="1"/>
  <c r="Q62" i="5"/>
  <c r="P62" i="5" s="1"/>
  <c r="R63" i="5"/>
  <c r="S63" i="5" s="1"/>
  <c r="R64" i="5"/>
  <c r="Q64" i="5"/>
  <c r="P64" i="5" s="1"/>
  <c r="R65" i="5"/>
  <c r="R62" i="5"/>
  <c r="R61" i="5"/>
  <c r="Q65" i="5"/>
  <c r="Q61" i="5"/>
  <c r="P61" i="5" s="1"/>
  <c r="T49" i="5"/>
  <c r="T95" i="5"/>
  <c r="R95" i="5"/>
  <c r="Q95" i="5"/>
  <c r="R93" i="5"/>
  <c r="Q93" i="5"/>
  <c r="P93" i="5" s="1"/>
  <c r="R92" i="5"/>
  <c r="R94" i="5"/>
  <c r="Q94" i="5"/>
  <c r="P94" i="5" s="1"/>
  <c r="Q91" i="5"/>
  <c r="P91" i="5" s="1"/>
  <c r="Q92" i="5"/>
  <c r="P92" i="5" s="1"/>
  <c r="R91" i="5"/>
  <c r="Q190" i="5"/>
  <c r="P190" i="5" s="1"/>
  <c r="R186" i="5"/>
  <c r="R190" i="5"/>
  <c r="Q189" i="5"/>
  <c r="P189" i="5" s="1"/>
  <c r="Q188" i="5"/>
  <c r="Q186" i="5"/>
  <c r="P186" i="5" s="1"/>
  <c r="Q187" i="5"/>
  <c r="P187" i="5" s="1"/>
  <c r="T186" i="5"/>
  <c r="R189" i="5"/>
  <c r="S189" i="5" s="1"/>
  <c r="R187" i="5"/>
  <c r="R188" i="5"/>
  <c r="O225" i="3"/>
  <c r="N222" i="3"/>
  <c r="M222" i="3" s="1"/>
  <c r="O224" i="3"/>
  <c r="O223" i="3"/>
  <c r="N225" i="3"/>
  <c r="M225" i="3" s="1"/>
  <c r="O222" i="3"/>
  <c r="P222" i="3" s="1"/>
  <c r="N224" i="3"/>
  <c r="M224" i="3" s="1"/>
  <c r="O221" i="3"/>
  <c r="N223" i="3"/>
  <c r="M223" i="3" s="1"/>
  <c r="N221" i="3"/>
  <c r="M221" i="3" s="1"/>
  <c r="Q221" i="3"/>
  <c r="O220" i="3"/>
  <c r="N219" i="3"/>
  <c r="M219" i="3" s="1"/>
  <c r="N220" i="3"/>
  <c r="O219" i="3"/>
  <c r="O218" i="3"/>
  <c r="N218" i="3"/>
  <c r="M218" i="3" s="1"/>
  <c r="N217" i="3"/>
  <c r="M217" i="3" s="1"/>
  <c r="N216" i="3"/>
  <c r="M216" i="3" s="1"/>
  <c r="O217" i="3"/>
  <c r="O216" i="3"/>
  <c r="Q216" i="3"/>
  <c r="Q345" i="3"/>
  <c r="N346" i="3"/>
  <c r="M346" i="3" s="1"/>
  <c r="N348" i="3"/>
  <c r="M348" i="3" s="1"/>
  <c r="N345" i="3"/>
  <c r="M345" i="3" s="1"/>
  <c r="N347" i="3"/>
  <c r="M347" i="3" s="1"/>
  <c r="N349" i="3"/>
  <c r="M349" i="3" s="1"/>
  <c r="O345" i="3"/>
  <c r="O349" i="3"/>
  <c r="O346" i="3"/>
  <c r="O347" i="3"/>
  <c r="O348" i="3"/>
  <c r="P348" i="3" s="1"/>
  <c r="Q18" i="3"/>
  <c r="O17" i="3"/>
  <c r="N20" i="3"/>
  <c r="M20" i="3" s="1"/>
  <c r="N18" i="3"/>
  <c r="P18" i="3" s="1"/>
  <c r="O16" i="3"/>
  <c r="P16" i="3" s="1"/>
  <c r="N19" i="3"/>
  <c r="M19" i="3" s="1"/>
  <c r="Q515" i="3"/>
  <c r="N515" i="3"/>
  <c r="M515" i="3" s="1"/>
  <c r="O516" i="3"/>
  <c r="O518" i="3"/>
  <c r="O515" i="3"/>
  <c r="N517" i="3"/>
  <c r="M517" i="3" s="1"/>
  <c r="N519" i="3"/>
  <c r="M519" i="3" s="1"/>
  <c r="N516" i="3"/>
  <c r="M516" i="3" s="1"/>
  <c r="O517" i="3"/>
  <c r="O519" i="3"/>
  <c r="N518" i="3"/>
  <c r="M518" i="3" s="1"/>
  <c r="Q367" i="5"/>
  <c r="P367" i="5" s="1"/>
  <c r="R367" i="5"/>
  <c r="Q366" i="5"/>
  <c r="P366" i="5" s="1"/>
  <c r="R366" i="5"/>
  <c r="S366" i="5" s="1"/>
  <c r="Q368" i="5"/>
  <c r="P368" i="5" s="1"/>
  <c r="Q365" i="5"/>
  <c r="P365" i="5" s="1"/>
  <c r="Q369" i="5"/>
  <c r="P369" i="5" s="1"/>
  <c r="R368" i="5"/>
  <c r="S368" i="5" s="1"/>
  <c r="R365" i="5"/>
  <c r="R369" i="5"/>
  <c r="T365" i="5"/>
  <c r="Q435" i="3"/>
  <c r="N435" i="3"/>
  <c r="M435" i="3" s="1"/>
  <c r="N437" i="3"/>
  <c r="M437" i="3" s="1"/>
  <c r="N439" i="3"/>
  <c r="M439" i="3" s="1"/>
  <c r="O435" i="3"/>
  <c r="O437" i="3"/>
  <c r="O439" i="3"/>
  <c r="N436" i="3"/>
  <c r="M436" i="3" s="1"/>
  <c r="N438" i="3"/>
  <c r="M438" i="3" s="1"/>
  <c r="O436" i="3"/>
  <c r="O438" i="3"/>
  <c r="Q21" i="3"/>
  <c r="N23" i="3"/>
  <c r="M23" i="3" s="1"/>
  <c r="N21" i="3"/>
  <c r="M21" i="3" s="1"/>
  <c r="O23" i="3"/>
  <c r="N22" i="3"/>
  <c r="M22" i="3" s="1"/>
  <c r="O24" i="3"/>
  <c r="P24" i="3" s="1"/>
  <c r="O25" i="3"/>
  <c r="P441" i="5"/>
  <c r="P492" i="5"/>
  <c r="P496" i="5"/>
  <c r="P474" i="5"/>
  <c r="Q111" i="5"/>
  <c r="P468" i="5"/>
  <c r="P319" i="5"/>
  <c r="P427" i="5"/>
  <c r="P484" i="5"/>
  <c r="P429" i="5"/>
  <c r="P386" i="5"/>
  <c r="P423" i="5"/>
  <c r="P20" i="3"/>
  <c r="P41" i="3"/>
  <c r="P175" i="3"/>
  <c r="T272" i="5"/>
  <c r="N269" i="3"/>
  <c r="M269" i="3" s="1"/>
  <c r="N267" i="3"/>
  <c r="M267" i="3" s="1"/>
  <c r="N268" i="3"/>
  <c r="M268" i="3" s="1"/>
  <c r="N270" i="3"/>
  <c r="M270" i="3" s="1"/>
  <c r="N266" i="3"/>
  <c r="M266" i="3" s="1"/>
  <c r="T228" i="5"/>
  <c r="P228" i="5"/>
  <c r="Q241" i="3"/>
  <c r="N245" i="3"/>
  <c r="M245" i="3" s="1"/>
  <c r="N243" i="3"/>
  <c r="M243" i="3" s="1"/>
  <c r="N244" i="3"/>
  <c r="M244" i="3" s="1"/>
  <c r="O241" i="3"/>
  <c r="T48" i="5"/>
  <c r="R117" i="5"/>
  <c r="Q117" i="5"/>
  <c r="P117" i="5" s="1"/>
  <c r="T117" i="5"/>
  <c r="R116" i="5"/>
  <c r="Q116" i="5"/>
  <c r="P116" i="5" s="1"/>
  <c r="Q119" i="5"/>
  <c r="R118" i="5"/>
  <c r="R120" i="5"/>
  <c r="Q118" i="5"/>
  <c r="P118" i="5" s="1"/>
  <c r="R119" i="5"/>
  <c r="S119" i="5" s="1"/>
  <c r="Q120" i="5"/>
  <c r="P120" i="5" s="1"/>
  <c r="R167" i="5"/>
  <c r="R169" i="5"/>
  <c r="Q166" i="5"/>
  <c r="S166" i="5" s="1"/>
  <c r="R170" i="5"/>
  <c r="R166" i="5"/>
  <c r="R168" i="5"/>
  <c r="Q170" i="5"/>
  <c r="P170" i="5" s="1"/>
  <c r="Q168" i="5"/>
  <c r="P168" i="5" s="1"/>
  <c r="Q169" i="5"/>
  <c r="P169" i="5" s="1"/>
  <c r="T166" i="5"/>
  <c r="Q167" i="5"/>
  <c r="P167" i="5" s="1"/>
  <c r="R379" i="5"/>
  <c r="Q378" i="5"/>
  <c r="P378" i="5" s="1"/>
  <c r="R375" i="5"/>
  <c r="R378" i="5"/>
  <c r="S378" i="5" s="1"/>
  <c r="R377" i="5"/>
  <c r="T375" i="5"/>
  <c r="Q375" i="5"/>
  <c r="P375" i="5" s="1"/>
  <c r="Q376" i="5"/>
  <c r="P376" i="5" s="1"/>
  <c r="R376" i="5"/>
  <c r="Q377" i="5"/>
  <c r="P377" i="5" s="1"/>
  <c r="Q379" i="5"/>
  <c r="P379" i="5" s="1"/>
  <c r="Q395" i="3"/>
  <c r="N395" i="3"/>
  <c r="M395" i="3" s="1"/>
  <c r="N397" i="3"/>
  <c r="M397" i="3" s="1"/>
  <c r="N399" i="3"/>
  <c r="M399" i="3" s="1"/>
  <c r="O395" i="3"/>
  <c r="O397" i="3"/>
  <c r="O399" i="3"/>
  <c r="N396" i="3"/>
  <c r="M396" i="3" s="1"/>
  <c r="N398" i="3"/>
  <c r="M398" i="3" s="1"/>
  <c r="O396" i="3"/>
  <c r="O398" i="3"/>
  <c r="Q405" i="3"/>
  <c r="O406" i="3"/>
  <c r="O408" i="3"/>
  <c r="N405" i="3"/>
  <c r="N407" i="3"/>
  <c r="M407" i="3" s="1"/>
  <c r="N409" i="3"/>
  <c r="M409" i="3" s="1"/>
  <c r="O405" i="3"/>
  <c r="O407" i="3"/>
  <c r="O409" i="3"/>
  <c r="N406" i="3"/>
  <c r="M406" i="3" s="1"/>
  <c r="N408" i="3"/>
  <c r="M408" i="3" s="1"/>
  <c r="T430" i="5"/>
  <c r="Q434" i="5"/>
  <c r="P434" i="5" s="1"/>
  <c r="R432" i="5"/>
  <c r="S432" i="5" s="1"/>
  <c r="Q432" i="5"/>
  <c r="P432" i="5" s="1"/>
  <c r="Q430" i="5"/>
  <c r="P430" i="5" s="1"/>
  <c r="R433" i="5"/>
  <c r="R434" i="5"/>
  <c r="Q431" i="5"/>
  <c r="P431" i="5" s="1"/>
  <c r="R431" i="5"/>
  <c r="Q433" i="5"/>
  <c r="P433" i="5" s="1"/>
  <c r="R430" i="5"/>
  <c r="S430" i="5" s="1"/>
  <c r="Q475" i="3"/>
  <c r="N475" i="3"/>
  <c r="M475" i="3" s="1"/>
  <c r="N477" i="3"/>
  <c r="M477" i="3" s="1"/>
  <c r="N479" i="3"/>
  <c r="M479" i="3" s="1"/>
  <c r="O475" i="3"/>
  <c r="O477" i="3"/>
  <c r="O479" i="3"/>
  <c r="N476" i="3"/>
  <c r="M476" i="3" s="1"/>
  <c r="N478" i="3"/>
  <c r="M478" i="3" s="1"/>
  <c r="O476" i="3"/>
  <c r="O478" i="3"/>
  <c r="Q400" i="3"/>
  <c r="N401" i="3"/>
  <c r="M401" i="3" s="1"/>
  <c r="O402" i="3"/>
  <c r="O404" i="3"/>
  <c r="O401" i="3"/>
  <c r="N403" i="3"/>
  <c r="M403" i="3" s="1"/>
  <c r="N400" i="3"/>
  <c r="M400" i="3" s="1"/>
  <c r="N402" i="3"/>
  <c r="M402" i="3" s="1"/>
  <c r="O403" i="3"/>
  <c r="O400" i="3"/>
  <c r="N404" i="3"/>
  <c r="M404" i="3" s="1"/>
  <c r="T290" i="5"/>
  <c r="T46" i="5"/>
  <c r="R49" i="5"/>
  <c r="Q47" i="5"/>
  <c r="P47" i="5" s="1"/>
  <c r="Q50" i="5"/>
  <c r="P50" i="5" s="1"/>
  <c r="Q48" i="5"/>
  <c r="P48" i="5" s="1"/>
  <c r="R46" i="5"/>
  <c r="R48" i="5"/>
  <c r="Q46" i="5"/>
  <c r="P46" i="5" s="1"/>
  <c r="R50" i="5"/>
  <c r="R47" i="5"/>
  <c r="S47" i="5" s="1"/>
  <c r="Q49" i="5"/>
  <c r="P49" i="5" s="1"/>
  <c r="O228" i="3"/>
  <c r="N230" i="3"/>
  <c r="M230" i="3" s="1"/>
  <c r="O229" i="3"/>
  <c r="N228" i="3"/>
  <c r="M228" i="3" s="1"/>
  <c r="O227" i="3"/>
  <c r="N229" i="3"/>
  <c r="M229" i="3" s="1"/>
  <c r="O230" i="3"/>
  <c r="N226" i="3"/>
  <c r="M226" i="3" s="1"/>
  <c r="Q226" i="3"/>
  <c r="O226" i="3"/>
  <c r="N227" i="3"/>
  <c r="M227" i="3" s="1"/>
  <c r="Q59" i="3"/>
  <c r="M59" i="3"/>
  <c r="I202" i="5"/>
  <c r="L202" i="5"/>
  <c r="Q200" i="5"/>
  <c r="P200" i="5" s="1"/>
  <c r="R199" i="5"/>
  <c r="R197" i="5"/>
  <c r="Q196" i="5"/>
  <c r="P196" i="5" s="1"/>
  <c r="R196" i="5"/>
  <c r="R200" i="5"/>
  <c r="S200" i="5" s="1"/>
  <c r="T196" i="5"/>
  <c r="Q197" i="5"/>
  <c r="P197" i="5" s="1"/>
  <c r="Q198" i="5"/>
  <c r="P198" i="5" s="1"/>
  <c r="Q199" i="5"/>
  <c r="P199" i="5" s="1"/>
  <c r="R198" i="5"/>
  <c r="Q306" i="3"/>
  <c r="N307" i="3"/>
  <c r="M307" i="3" s="1"/>
  <c r="N309" i="3"/>
  <c r="M309" i="3" s="1"/>
  <c r="N306" i="3"/>
  <c r="M306" i="3" s="1"/>
  <c r="N308" i="3"/>
  <c r="M308" i="3" s="1"/>
  <c r="N310" i="3"/>
  <c r="M310" i="3" s="1"/>
  <c r="O308" i="3"/>
  <c r="O309" i="3"/>
  <c r="O306" i="3"/>
  <c r="O310" i="3"/>
  <c r="P310" i="3" s="1"/>
  <c r="O307" i="3"/>
  <c r="P307" i="3" s="1"/>
  <c r="Q329" i="5"/>
  <c r="P329" i="5" s="1"/>
  <c r="R325" i="5"/>
  <c r="Q325" i="5"/>
  <c r="P325" i="5" s="1"/>
  <c r="Q326" i="5"/>
  <c r="P326" i="5" s="1"/>
  <c r="Q327" i="5"/>
  <c r="P327" i="5" s="1"/>
  <c r="R328" i="5"/>
  <c r="R327" i="5"/>
  <c r="Q328" i="5"/>
  <c r="P328" i="5" s="1"/>
  <c r="R329" i="5"/>
  <c r="S329" i="5" s="1"/>
  <c r="R326" i="5"/>
  <c r="T325" i="5"/>
  <c r="Q331" i="5"/>
  <c r="P331" i="5" s="1"/>
  <c r="T330" i="5"/>
  <c r="R331" i="5"/>
  <c r="Q330" i="5"/>
  <c r="P330" i="5" s="1"/>
  <c r="R334" i="5"/>
  <c r="R333" i="5"/>
  <c r="R332" i="5"/>
  <c r="R330" i="5"/>
  <c r="S330" i="5" s="1"/>
  <c r="Q333" i="5"/>
  <c r="P333" i="5" s="1"/>
  <c r="Q334" i="5"/>
  <c r="P334" i="5" s="1"/>
  <c r="Q332" i="5"/>
  <c r="P332" i="5" s="1"/>
  <c r="Q363" i="5"/>
  <c r="P363" i="5" s="1"/>
  <c r="Q361" i="5"/>
  <c r="P361" i="5" s="1"/>
  <c r="R360" i="5"/>
  <c r="Q360" i="5"/>
  <c r="P360" i="5" s="1"/>
  <c r="Q362" i="5"/>
  <c r="P362" i="5" s="1"/>
  <c r="T360" i="5"/>
  <c r="R362" i="5"/>
  <c r="R364" i="5"/>
  <c r="R361" i="5"/>
  <c r="Q364" i="5"/>
  <c r="P364" i="5" s="1"/>
  <c r="R363" i="5"/>
  <c r="R371" i="5"/>
  <c r="Q372" i="5"/>
  <c r="P372" i="5" s="1"/>
  <c r="R373" i="5"/>
  <c r="R374" i="5"/>
  <c r="Q370" i="5"/>
  <c r="P370" i="5" s="1"/>
  <c r="R370" i="5"/>
  <c r="T370" i="5"/>
  <c r="Q373" i="5"/>
  <c r="P373" i="5" s="1"/>
  <c r="Q374" i="5"/>
  <c r="P374" i="5" s="1"/>
  <c r="Q371" i="5"/>
  <c r="P371" i="5" s="1"/>
  <c r="R372" i="5"/>
  <c r="S372" i="5" s="1"/>
  <c r="Q420" i="3"/>
  <c r="N420" i="3"/>
  <c r="M420" i="3" s="1"/>
  <c r="N422" i="3"/>
  <c r="M422" i="3" s="1"/>
  <c r="N424" i="3"/>
  <c r="M424" i="3" s="1"/>
  <c r="O420" i="3"/>
  <c r="O422" i="3"/>
  <c r="O424" i="3"/>
  <c r="N421" i="3"/>
  <c r="M421" i="3" s="1"/>
  <c r="N423" i="3"/>
  <c r="M423" i="3" s="1"/>
  <c r="O421" i="3"/>
  <c r="O423" i="3"/>
  <c r="Q435" i="5"/>
  <c r="T435" i="5"/>
  <c r="R435" i="5"/>
  <c r="R437" i="5"/>
  <c r="R436" i="5"/>
  <c r="Q436" i="5"/>
  <c r="P436" i="5" s="1"/>
  <c r="Q437" i="5"/>
  <c r="P437" i="5" s="1"/>
  <c r="Q439" i="5"/>
  <c r="P439" i="5" s="1"/>
  <c r="R439" i="5"/>
  <c r="S439" i="5" s="1"/>
  <c r="R438" i="5"/>
  <c r="Q438" i="5"/>
  <c r="P438" i="5" s="1"/>
  <c r="Q455" i="3"/>
  <c r="N456" i="3"/>
  <c r="M456" i="3" s="1"/>
  <c r="N458" i="3"/>
  <c r="M458" i="3" s="1"/>
  <c r="O456" i="3"/>
  <c r="O458" i="3"/>
  <c r="N455" i="3"/>
  <c r="M455" i="3" s="1"/>
  <c r="N457" i="3"/>
  <c r="M457" i="3" s="1"/>
  <c r="N459" i="3"/>
  <c r="M459" i="3" s="1"/>
  <c r="O455" i="3"/>
  <c r="O457" i="3"/>
  <c r="O459" i="3"/>
  <c r="Q465" i="3"/>
  <c r="N467" i="3"/>
  <c r="M467" i="3" s="1"/>
  <c r="N469" i="3"/>
  <c r="M469" i="3" s="1"/>
  <c r="O465" i="3"/>
  <c r="O467" i="3"/>
  <c r="O469" i="3"/>
  <c r="N466" i="3"/>
  <c r="M466" i="3" s="1"/>
  <c r="N468" i="3"/>
  <c r="M468" i="3" s="1"/>
  <c r="N465" i="3"/>
  <c r="M465" i="3" s="1"/>
  <c r="O466" i="3"/>
  <c r="O468" i="3"/>
  <c r="T53" i="5"/>
  <c r="P53" i="5"/>
  <c r="Q276" i="3"/>
  <c r="N276" i="3"/>
  <c r="M276" i="3" s="1"/>
  <c r="O278" i="3"/>
  <c r="O280" i="3"/>
  <c r="P280" i="3" s="1"/>
  <c r="N277" i="3"/>
  <c r="M277" i="3" s="1"/>
  <c r="Q293" i="3"/>
  <c r="M293" i="3"/>
  <c r="T58" i="5"/>
  <c r="P58" i="5"/>
  <c r="T119" i="5"/>
  <c r="P119" i="5"/>
  <c r="T125" i="5"/>
  <c r="P125" i="5"/>
  <c r="Q206" i="3"/>
  <c r="N208" i="3"/>
  <c r="M208" i="3" s="1"/>
  <c r="O209" i="3"/>
  <c r="O207" i="3"/>
  <c r="N209" i="3"/>
  <c r="M209" i="3" s="1"/>
  <c r="N207" i="3"/>
  <c r="M207" i="3" s="1"/>
  <c r="O210" i="3"/>
  <c r="O206" i="3"/>
  <c r="N206" i="3"/>
  <c r="M206" i="3" s="1"/>
  <c r="N210" i="3"/>
  <c r="M210" i="3" s="1"/>
  <c r="O208" i="3"/>
  <c r="T223" i="5"/>
  <c r="P223" i="5"/>
  <c r="N350" i="3"/>
  <c r="M350" i="3" s="1"/>
  <c r="N352" i="3"/>
  <c r="M352" i="3" s="1"/>
  <c r="N354" i="3"/>
  <c r="M354" i="3" s="1"/>
  <c r="Q350" i="3"/>
  <c r="N351" i="3"/>
  <c r="M351" i="3" s="1"/>
  <c r="N353" i="3"/>
  <c r="M353" i="3" s="1"/>
  <c r="O353" i="3"/>
  <c r="O350" i="3"/>
  <c r="O354" i="3"/>
  <c r="O351" i="3"/>
  <c r="O352" i="3"/>
  <c r="T275" i="5"/>
  <c r="Q302" i="5"/>
  <c r="P302" i="5" s="1"/>
  <c r="R300" i="5"/>
  <c r="R301" i="5"/>
  <c r="Q301" i="5"/>
  <c r="P301" i="5" s="1"/>
  <c r="Q303" i="5"/>
  <c r="Q300" i="5"/>
  <c r="P300" i="5" s="1"/>
  <c r="R304" i="5"/>
  <c r="Q304" i="5"/>
  <c r="P304" i="5" s="1"/>
  <c r="R302" i="5"/>
  <c r="S302" i="5" s="1"/>
  <c r="R303" i="5"/>
  <c r="O231" i="3"/>
  <c r="Q231" i="3"/>
  <c r="N234" i="3"/>
  <c r="M234" i="3" s="1"/>
  <c r="O235" i="3"/>
  <c r="N235" i="3"/>
  <c r="M235" i="3" s="1"/>
  <c r="O233" i="3"/>
  <c r="N233" i="3"/>
  <c r="M233" i="3" s="1"/>
  <c r="O234" i="3"/>
  <c r="N231" i="3"/>
  <c r="M231" i="3" s="1"/>
  <c r="O232" i="3"/>
  <c r="N232" i="3"/>
  <c r="M232" i="3" s="1"/>
  <c r="Q290" i="3"/>
  <c r="T285" i="5"/>
  <c r="T65" i="5"/>
  <c r="P65" i="5"/>
  <c r="I135" i="5"/>
  <c r="L135" i="5"/>
  <c r="T188" i="5"/>
  <c r="P188" i="5"/>
  <c r="I364" i="5"/>
  <c r="Q370" i="3"/>
  <c r="O371" i="3"/>
  <c r="O373" i="3"/>
  <c r="N370" i="3"/>
  <c r="M370" i="3" s="1"/>
  <c r="N372" i="3"/>
  <c r="M372" i="3" s="1"/>
  <c r="N374" i="3"/>
  <c r="M374" i="3" s="1"/>
  <c r="O370" i="3"/>
  <c r="O372" i="3"/>
  <c r="O374" i="3"/>
  <c r="N371" i="3"/>
  <c r="M371" i="3" s="1"/>
  <c r="N373" i="3"/>
  <c r="M373" i="3" s="1"/>
  <c r="T515" i="5"/>
  <c r="Q519" i="5"/>
  <c r="P519" i="5" s="1"/>
  <c r="R517" i="5"/>
  <c r="Q515" i="5"/>
  <c r="P515" i="5" s="1"/>
  <c r="R519" i="5"/>
  <c r="Q516" i="5"/>
  <c r="P516" i="5" s="1"/>
  <c r="R518" i="5"/>
  <c r="Q518" i="5"/>
  <c r="P518" i="5" s="1"/>
  <c r="Q517" i="5"/>
  <c r="P517" i="5" s="1"/>
  <c r="R515" i="5"/>
  <c r="R516" i="5"/>
  <c r="S516" i="5" s="1"/>
  <c r="I512" i="5"/>
  <c r="L512" i="5"/>
  <c r="Q211" i="3"/>
  <c r="N211" i="3"/>
  <c r="M211" i="3" s="1"/>
  <c r="N213" i="3"/>
  <c r="M213" i="3" s="1"/>
  <c r="O212" i="3"/>
  <c r="N215" i="3"/>
  <c r="M215" i="3" s="1"/>
  <c r="N214" i="3"/>
  <c r="M214" i="3" s="1"/>
  <c r="O213" i="3"/>
  <c r="P213" i="3" s="1"/>
  <c r="O214" i="3"/>
  <c r="N212" i="3"/>
  <c r="M212" i="3" s="1"/>
  <c r="O215" i="3"/>
  <c r="O211" i="3"/>
  <c r="Q36" i="3"/>
  <c r="N37" i="3"/>
  <c r="M37" i="3" s="1"/>
  <c r="N39" i="3"/>
  <c r="M39" i="3" s="1"/>
  <c r="O37" i="3"/>
  <c r="O39" i="3"/>
  <c r="N36" i="3"/>
  <c r="M36" i="3" s="1"/>
  <c r="N38" i="3"/>
  <c r="M38" i="3" s="1"/>
  <c r="N40" i="3"/>
  <c r="M40" i="3" s="1"/>
  <c r="O36" i="3"/>
  <c r="O38" i="3"/>
  <c r="T84" i="5"/>
  <c r="Q82" i="5"/>
  <c r="P82" i="5" s="1"/>
  <c r="Q83" i="5"/>
  <c r="P83" i="5" s="1"/>
  <c r="Q84" i="5"/>
  <c r="P84" i="5" s="1"/>
  <c r="Q81" i="5"/>
  <c r="P81" i="5" s="1"/>
  <c r="R82" i="5"/>
  <c r="S82" i="5" s="1"/>
  <c r="R81" i="5"/>
  <c r="Q85" i="5"/>
  <c r="P85" i="5" s="1"/>
  <c r="R85" i="5"/>
  <c r="R83" i="5"/>
  <c r="S83" i="5" s="1"/>
  <c r="R73" i="5"/>
  <c r="Q74" i="5"/>
  <c r="P74" i="5" s="1"/>
  <c r="Q71" i="5"/>
  <c r="P71" i="5" s="1"/>
  <c r="R71" i="5"/>
  <c r="R72" i="5"/>
  <c r="T72" i="5"/>
  <c r="Q72" i="5"/>
  <c r="P72" i="5" s="1"/>
  <c r="Q73" i="5"/>
  <c r="P73" i="5" s="1"/>
  <c r="R75" i="5"/>
  <c r="Q75" i="5"/>
  <c r="P75" i="5" s="1"/>
  <c r="R74" i="5"/>
  <c r="Q375" i="3"/>
  <c r="O375" i="3"/>
  <c r="N377" i="3"/>
  <c r="M377" i="3" s="1"/>
  <c r="N379" i="3"/>
  <c r="M379" i="3" s="1"/>
  <c r="N376" i="3"/>
  <c r="M376" i="3" s="1"/>
  <c r="O377" i="3"/>
  <c r="O379" i="3"/>
  <c r="N378" i="3"/>
  <c r="M378" i="3" s="1"/>
  <c r="N375" i="3"/>
  <c r="M375" i="3" s="1"/>
  <c r="O376" i="3"/>
  <c r="O378" i="3"/>
  <c r="Q79" i="5"/>
  <c r="P79" i="5" s="1"/>
  <c r="Q76" i="5"/>
  <c r="P76" i="5" s="1"/>
  <c r="R78" i="5"/>
  <c r="Q80" i="5"/>
  <c r="P80" i="5" s="1"/>
  <c r="R80" i="5"/>
  <c r="Q78" i="5"/>
  <c r="R76" i="5"/>
  <c r="T78" i="5"/>
  <c r="R79" i="5"/>
  <c r="S79" i="5" s="1"/>
  <c r="P78" i="5"/>
  <c r="R77" i="5"/>
  <c r="Q77" i="5"/>
  <c r="P77" i="5" s="1"/>
  <c r="P398" i="5"/>
  <c r="P412" i="5"/>
  <c r="P463" i="5"/>
  <c r="P464" i="5"/>
  <c r="P417" i="5"/>
  <c r="P482" i="5"/>
  <c r="R84" i="5"/>
  <c r="S84" i="5" s="1"/>
  <c r="P406" i="5"/>
  <c r="P451" i="5"/>
  <c r="P494" i="5"/>
  <c r="P421" i="5"/>
  <c r="P142" i="3"/>
  <c r="P143" i="3"/>
  <c r="P145" i="3"/>
  <c r="P141" i="3"/>
  <c r="P274" i="3"/>
  <c r="P242" i="3"/>
  <c r="M278" i="3"/>
  <c r="P255" i="3"/>
  <c r="P201" i="3"/>
  <c r="P204" i="3"/>
  <c r="P202" i="3"/>
  <c r="P205" i="3"/>
  <c r="P199" i="3"/>
  <c r="P198" i="3"/>
  <c r="P200" i="3"/>
  <c r="P191" i="3"/>
  <c r="P195" i="3"/>
  <c r="P184" i="3"/>
  <c r="M184" i="3"/>
  <c r="P183" i="3"/>
  <c r="P177" i="3"/>
  <c r="P176" i="3"/>
  <c r="M160" i="3"/>
  <c r="P157" i="3"/>
  <c r="P153" i="3"/>
  <c r="P155" i="3"/>
  <c r="P151" i="3"/>
  <c r="P150" i="3"/>
  <c r="P139" i="3"/>
  <c r="P140" i="3"/>
  <c r="P193" i="3"/>
  <c r="P194" i="3"/>
  <c r="P256" i="3"/>
  <c r="P190" i="3"/>
  <c r="P189" i="3"/>
  <c r="P260" i="3"/>
  <c r="P179" i="3"/>
  <c r="P241" i="3"/>
  <c r="P257" i="3"/>
  <c r="M156" i="3"/>
  <c r="P156" i="3"/>
  <c r="M197" i="3"/>
  <c r="P197" i="3"/>
  <c r="P192" i="3"/>
  <c r="P258" i="3"/>
  <c r="P178" i="3"/>
  <c r="P196" i="3"/>
  <c r="M161" i="3"/>
  <c r="P161" i="3"/>
  <c r="M188" i="3"/>
  <c r="P188" i="3"/>
  <c r="P172" i="3"/>
  <c r="P137" i="3"/>
  <c r="P136" i="3"/>
  <c r="T2" i="5"/>
  <c r="Q10" i="5"/>
  <c r="P10" i="5" s="1"/>
  <c r="Q5" i="5"/>
  <c r="P5" i="5" s="1"/>
  <c r="R9" i="5"/>
  <c r="Q3" i="5"/>
  <c r="P3" i="5" s="1"/>
  <c r="Q8" i="5"/>
  <c r="P8" i="5" s="1"/>
  <c r="Q6" i="5"/>
  <c r="P6" i="5" s="1"/>
  <c r="R2" i="5"/>
  <c r="R4" i="5"/>
  <c r="R6" i="5"/>
  <c r="R10" i="5"/>
  <c r="Q9" i="5"/>
  <c r="P9" i="5" s="1"/>
  <c r="R8" i="5"/>
  <c r="Q2" i="5"/>
  <c r="P2" i="5" s="1"/>
  <c r="Q4" i="5"/>
  <c r="P4" i="5" s="1"/>
  <c r="Q7" i="5"/>
  <c r="P7" i="5" s="1"/>
  <c r="R3" i="5"/>
  <c r="S3" i="5" s="1"/>
  <c r="R7" i="5"/>
  <c r="R5" i="5"/>
  <c r="S5" i="5" s="1"/>
  <c r="T29" i="5"/>
  <c r="P424" i="5"/>
  <c r="T424" i="5"/>
  <c r="Q206" i="5"/>
  <c r="P206" i="5" s="1"/>
  <c r="R209" i="5"/>
  <c r="R210" i="5"/>
  <c r="Q207" i="5"/>
  <c r="P207" i="5" s="1"/>
  <c r="R208" i="5"/>
  <c r="T210" i="5"/>
  <c r="R207" i="5"/>
  <c r="R206" i="5"/>
  <c r="S206" i="5" s="1"/>
  <c r="Q210" i="5"/>
  <c r="P210" i="5" s="1"/>
  <c r="Q208" i="5"/>
  <c r="P208" i="5" s="1"/>
  <c r="Q209" i="5"/>
  <c r="P209" i="5" s="1"/>
  <c r="M24" i="3"/>
  <c r="P28" i="3"/>
  <c r="M28" i="3"/>
  <c r="M32" i="3"/>
  <c r="P32" i="3"/>
  <c r="R148" i="5"/>
  <c r="Q149" i="5"/>
  <c r="P149" i="5" s="1"/>
  <c r="Q150" i="5"/>
  <c r="P150" i="5" s="1"/>
  <c r="R149" i="5"/>
  <c r="R147" i="5"/>
  <c r="R150" i="5"/>
  <c r="R146" i="5"/>
  <c r="Q146" i="5"/>
  <c r="P146" i="5" s="1"/>
  <c r="Q147" i="5"/>
  <c r="P147" i="5" s="1"/>
  <c r="Q148" i="5"/>
  <c r="P148" i="5" s="1"/>
  <c r="T147" i="5"/>
  <c r="T102" i="5"/>
  <c r="Q101" i="5"/>
  <c r="P101" i="5" s="1"/>
  <c r="Q105" i="5"/>
  <c r="P105" i="5" s="1"/>
  <c r="R103" i="5"/>
  <c r="R101" i="5"/>
  <c r="R102" i="5"/>
  <c r="Q103" i="5"/>
  <c r="P103" i="5" s="1"/>
  <c r="R104" i="5"/>
  <c r="S104" i="5" s="1"/>
  <c r="Q104" i="5"/>
  <c r="P104" i="5" s="1"/>
  <c r="R105" i="5"/>
  <c r="Q102" i="5"/>
  <c r="P102" i="5" s="1"/>
  <c r="T177" i="5"/>
  <c r="R180" i="5"/>
  <c r="Q180" i="5"/>
  <c r="P180" i="5" s="1"/>
  <c r="R179" i="5"/>
  <c r="R177" i="5"/>
  <c r="R178" i="5"/>
  <c r="R176" i="5"/>
  <c r="Q177" i="5"/>
  <c r="P177" i="5" s="1"/>
  <c r="Q178" i="5"/>
  <c r="P178" i="5" s="1"/>
  <c r="Q176" i="5"/>
  <c r="P176" i="5" s="1"/>
  <c r="Q179" i="5"/>
  <c r="P179" i="5" s="1"/>
  <c r="P33" i="3"/>
  <c r="P31" i="3"/>
  <c r="P168" i="3"/>
  <c r="T31" i="5"/>
  <c r="Q32" i="5"/>
  <c r="P32" i="5" s="1"/>
  <c r="Q31" i="5"/>
  <c r="P31" i="5" s="1"/>
  <c r="R35" i="5"/>
  <c r="Q34" i="5"/>
  <c r="P34" i="5" s="1"/>
  <c r="R34" i="5"/>
  <c r="Q35" i="5"/>
  <c r="P35" i="5" s="1"/>
  <c r="R32" i="5"/>
  <c r="R31" i="5"/>
  <c r="Q33" i="5"/>
  <c r="R33" i="5"/>
  <c r="L272" i="5"/>
  <c r="T45" i="5"/>
  <c r="T499" i="5"/>
  <c r="P499" i="5"/>
  <c r="T19" i="5"/>
  <c r="T35" i="5"/>
  <c r="T17" i="5"/>
  <c r="R18" i="5"/>
  <c r="Q20" i="5"/>
  <c r="P20" i="5" s="1"/>
  <c r="R16" i="5"/>
  <c r="Q17" i="5"/>
  <c r="P17" i="5" s="1"/>
  <c r="Q19" i="5"/>
  <c r="P19" i="5" s="1"/>
  <c r="R20" i="5"/>
  <c r="R17" i="5"/>
  <c r="R19" i="5"/>
  <c r="Q16" i="5"/>
  <c r="P16" i="5" s="1"/>
  <c r="Q18" i="5"/>
  <c r="P18" i="5" s="1"/>
  <c r="T33" i="5"/>
  <c r="P33" i="5"/>
  <c r="L273" i="5"/>
  <c r="T481" i="5"/>
  <c r="P481" i="5"/>
  <c r="P508" i="5"/>
  <c r="T508" i="5"/>
  <c r="L514" i="5"/>
  <c r="I514" i="5"/>
  <c r="T130" i="5"/>
  <c r="Q128" i="5"/>
  <c r="P128" i="5" s="1"/>
  <c r="Q129" i="5"/>
  <c r="P129" i="5" s="1"/>
  <c r="R129" i="5"/>
  <c r="S129" i="5" s="1"/>
  <c r="R127" i="5"/>
  <c r="Q126" i="5"/>
  <c r="P126" i="5" s="1"/>
  <c r="Q127" i="5"/>
  <c r="P127" i="5" s="1"/>
  <c r="Q130" i="5"/>
  <c r="P130" i="5" s="1"/>
  <c r="R130" i="5"/>
  <c r="R126" i="5"/>
  <c r="S126" i="5" s="1"/>
  <c r="R128" i="5"/>
  <c r="R96" i="5"/>
  <c r="R99" i="5"/>
  <c r="R100" i="5"/>
  <c r="R97" i="5"/>
  <c r="Q99" i="5"/>
  <c r="P99" i="5" s="1"/>
  <c r="Q97" i="5"/>
  <c r="P97" i="5" s="1"/>
  <c r="Q100" i="5"/>
  <c r="P100" i="5" s="1"/>
  <c r="Q96" i="5"/>
  <c r="P96" i="5" s="1"/>
  <c r="Q98" i="5"/>
  <c r="P98" i="5" s="1"/>
  <c r="T96" i="5"/>
  <c r="R98" i="5"/>
  <c r="S98" i="5" s="1"/>
  <c r="T201" i="5"/>
  <c r="Q202" i="5"/>
  <c r="P202" i="5" s="1"/>
  <c r="R205" i="5"/>
  <c r="Q205" i="5"/>
  <c r="P205" i="5" s="1"/>
  <c r="R204" i="5"/>
  <c r="R203" i="5"/>
  <c r="R201" i="5"/>
  <c r="Q201" i="5"/>
  <c r="P201" i="5" s="1"/>
  <c r="Q204" i="5"/>
  <c r="P204" i="5" s="1"/>
  <c r="Q203" i="5"/>
  <c r="P203" i="5" s="1"/>
  <c r="R202" i="5"/>
  <c r="T43" i="5"/>
  <c r="T25" i="5"/>
  <c r="T12" i="5"/>
  <c r="R13" i="5"/>
  <c r="Q15" i="5"/>
  <c r="P15" i="5" s="1"/>
  <c r="Q13" i="5"/>
  <c r="Q11" i="5"/>
  <c r="P11" i="5" s="1"/>
  <c r="R12" i="5"/>
  <c r="R14" i="5"/>
  <c r="R11" i="5"/>
  <c r="Q14" i="5"/>
  <c r="P14" i="5" s="1"/>
  <c r="Q12" i="5"/>
  <c r="P12" i="5" s="1"/>
  <c r="R15" i="5"/>
  <c r="S15" i="5" s="1"/>
  <c r="T23" i="5"/>
  <c r="T39" i="5"/>
  <c r="T13" i="5"/>
  <c r="P13" i="5"/>
  <c r="T21" i="5"/>
  <c r="Q23" i="5"/>
  <c r="P23" i="5" s="1"/>
  <c r="Q25" i="5"/>
  <c r="P25" i="5" s="1"/>
  <c r="R23" i="5"/>
  <c r="R22" i="5"/>
  <c r="Q24" i="5"/>
  <c r="P24" i="5" s="1"/>
  <c r="Q21" i="5"/>
  <c r="P21" i="5" s="1"/>
  <c r="R21" i="5"/>
  <c r="Q22" i="5"/>
  <c r="P22" i="5" s="1"/>
  <c r="R24" i="5"/>
  <c r="S24" i="5" s="1"/>
  <c r="R25" i="5"/>
  <c r="S25" i="5" s="1"/>
  <c r="T37" i="5"/>
  <c r="Q39" i="5"/>
  <c r="P39" i="5" s="1"/>
  <c r="R40" i="5"/>
  <c r="R37" i="5"/>
  <c r="R39" i="5"/>
  <c r="Q36" i="5"/>
  <c r="P36" i="5" s="1"/>
  <c r="R38" i="5"/>
  <c r="R36" i="5"/>
  <c r="Q40" i="5"/>
  <c r="P40" i="5" s="1"/>
  <c r="Q37" i="5"/>
  <c r="P37" i="5" s="1"/>
  <c r="Q38" i="5"/>
  <c r="P38" i="5" s="1"/>
  <c r="T165" i="5"/>
  <c r="R165" i="5"/>
  <c r="R163" i="5"/>
  <c r="R161" i="5"/>
  <c r="Q163" i="5"/>
  <c r="P163" i="5" s="1"/>
  <c r="R162" i="5"/>
  <c r="Q162" i="5"/>
  <c r="P162" i="5" s="1"/>
  <c r="Q161" i="5"/>
  <c r="P161" i="5" s="1"/>
  <c r="Q165" i="5"/>
  <c r="P165" i="5" s="1"/>
  <c r="R164" i="5"/>
  <c r="Q164" i="5"/>
  <c r="P164" i="5" s="1"/>
  <c r="I180" i="5"/>
  <c r="L180" i="5"/>
  <c r="Q311" i="5"/>
  <c r="P311" i="5" s="1"/>
  <c r="Q313" i="5"/>
  <c r="P313" i="5" s="1"/>
  <c r="Q314" i="5"/>
  <c r="P314" i="5" s="1"/>
  <c r="R311" i="5"/>
  <c r="R312" i="5"/>
  <c r="R313" i="5"/>
  <c r="R314" i="5"/>
  <c r="Q312" i="5"/>
  <c r="P312" i="5" s="1"/>
  <c r="Q310" i="5"/>
  <c r="P310" i="5" s="1"/>
  <c r="T313" i="5"/>
  <c r="R310" i="5"/>
  <c r="T409" i="5"/>
  <c r="P409" i="5"/>
  <c r="T511" i="5"/>
  <c r="P511" i="5"/>
  <c r="R211" i="5"/>
  <c r="S211" i="5" s="1"/>
  <c r="R212" i="5"/>
  <c r="R213" i="5"/>
  <c r="Q214" i="5"/>
  <c r="P214" i="5" s="1"/>
  <c r="T211" i="5"/>
  <c r="Q211" i="5"/>
  <c r="P211" i="5" s="1"/>
  <c r="Q215" i="5"/>
  <c r="P215" i="5" s="1"/>
  <c r="Q212" i="5"/>
  <c r="P212" i="5" s="1"/>
  <c r="Q213" i="5"/>
  <c r="P213" i="5" s="1"/>
  <c r="R214" i="5"/>
  <c r="R215" i="5"/>
  <c r="T172" i="5"/>
  <c r="R173" i="5"/>
  <c r="R171" i="5"/>
  <c r="Q175" i="5"/>
  <c r="P175" i="5" s="1"/>
  <c r="Q173" i="5"/>
  <c r="P173" i="5" s="1"/>
  <c r="Q171" i="5"/>
  <c r="P171" i="5" s="1"/>
  <c r="R175" i="5"/>
  <c r="R172" i="5"/>
  <c r="Q172" i="5"/>
  <c r="P172" i="5" s="1"/>
  <c r="R174" i="5"/>
  <c r="Q174" i="5"/>
  <c r="P174" i="5" s="1"/>
  <c r="T158" i="5"/>
  <c r="R160" i="5"/>
  <c r="Q157" i="5"/>
  <c r="P157" i="5" s="1"/>
  <c r="R158" i="5"/>
  <c r="R156" i="5"/>
  <c r="R159" i="5"/>
  <c r="Q160" i="5"/>
  <c r="P160" i="5" s="1"/>
  <c r="Q158" i="5"/>
  <c r="P158" i="5" s="1"/>
  <c r="Q159" i="5"/>
  <c r="P159" i="5" s="1"/>
  <c r="Q156" i="5"/>
  <c r="P156" i="5" s="1"/>
  <c r="R157" i="5"/>
  <c r="S157" i="5" s="1"/>
  <c r="P17" i="3"/>
  <c r="M17" i="3"/>
  <c r="P26" i="3"/>
  <c r="M26" i="3"/>
  <c r="M30" i="3"/>
  <c r="P30" i="3"/>
  <c r="T180" i="5"/>
  <c r="M170" i="3"/>
  <c r="P170" i="3"/>
  <c r="P166" i="3"/>
  <c r="M166" i="3"/>
  <c r="P29" i="3"/>
  <c r="P34" i="3"/>
  <c r="T27" i="5"/>
  <c r="Q27" i="5"/>
  <c r="R26" i="5"/>
  <c r="R30" i="5"/>
  <c r="Q26" i="5"/>
  <c r="P26" i="5" s="1"/>
  <c r="P27" i="5"/>
  <c r="Q30" i="5"/>
  <c r="P30" i="5" s="1"/>
  <c r="R28" i="5"/>
  <c r="R29" i="5"/>
  <c r="Q28" i="5"/>
  <c r="P28" i="5" s="1"/>
  <c r="Q29" i="5"/>
  <c r="P29" i="5" s="1"/>
  <c r="R27" i="5"/>
  <c r="T69" i="5"/>
  <c r="Q70" i="5"/>
  <c r="P70" i="5" s="1"/>
  <c r="R67" i="5"/>
  <c r="Q66" i="5"/>
  <c r="P66" i="5" s="1"/>
  <c r="R68" i="5"/>
  <c r="Q69" i="5"/>
  <c r="P69" i="5" s="1"/>
  <c r="R69" i="5"/>
  <c r="Q67" i="5"/>
  <c r="P67" i="5" s="1"/>
  <c r="Q68" i="5"/>
  <c r="P68" i="5" s="1"/>
  <c r="R70" i="5"/>
  <c r="S70" i="5" s="1"/>
  <c r="R66" i="5"/>
  <c r="S66" i="5" s="1"/>
  <c r="Q42" i="5"/>
  <c r="P42" i="5" s="1"/>
  <c r="R45" i="5"/>
  <c r="R42" i="5"/>
  <c r="R43" i="5"/>
  <c r="T41" i="5"/>
  <c r="Q45" i="5"/>
  <c r="P45" i="5" s="1"/>
  <c r="Q43" i="5"/>
  <c r="P43" i="5" s="1"/>
  <c r="Q41" i="5"/>
  <c r="P41" i="5" s="1"/>
  <c r="R41" i="5"/>
  <c r="Q44" i="5"/>
  <c r="P44" i="5" s="1"/>
  <c r="R44" i="5"/>
  <c r="I153" i="5"/>
  <c r="L153" i="5"/>
  <c r="T349" i="5"/>
  <c r="P349" i="5"/>
  <c r="T418" i="5"/>
  <c r="P418" i="5"/>
  <c r="T497" i="5"/>
  <c r="P497" i="5"/>
  <c r="M27" i="3"/>
  <c r="P27" i="3"/>
  <c r="M35" i="3"/>
  <c r="P35" i="3"/>
  <c r="T183" i="5"/>
  <c r="Q182" i="5"/>
  <c r="P182" i="5" s="1"/>
  <c r="Q184" i="5"/>
  <c r="P184" i="5" s="1"/>
  <c r="Q185" i="5"/>
  <c r="P185" i="5" s="1"/>
  <c r="R185" i="5"/>
  <c r="R184" i="5"/>
  <c r="R183" i="5"/>
  <c r="R181" i="5"/>
  <c r="Q183" i="5"/>
  <c r="P183" i="5" s="1"/>
  <c r="R182" i="5"/>
  <c r="Q181" i="5"/>
  <c r="P181" i="5" s="1"/>
  <c r="M147" i="3"/>
  <c r="P147" i="3"/>
  <c r="M169" i="3"/>
  <c r="P169" i="3"/>
  <c r="P25" i="3"/>
  <c r="P167" i="3"/>
  <c r="P146" i="3"/>
  <c r="P228" i="3" l="1"/>
  <c r="S431" i="5"/>
  <c r="P336" i="3"/>
  <c r="P337" i="3"/>
  <c r="P341" i="3"/>
  <c r="S216" i="5"/>
  <c r="P293" i="3"/>
  <c r="S261" i="5"/>
  <c r="S135" i="5"/>
  <c r="S41" i="5"/>
  <c r="S18" i="5"/>
  <c r="S146" i="5"/>
  <c r="S273" i="5"/>
  <c r="S131" i="5"/>
  <c r="S127" i="5"/>
  <c r="S518" i="5"/>
  <c r="S436" i="5"/>
  <c r="S373" i="5"/>
  <c r="S168" i="5"/>
  <c r="S489" i="5"/>
  <c r="P510" i="3"/>
  <c r="P314" i="3"/>
  <c r="S29" i="5"/>
  <c r="S118" i="5"/>
  <c r="S61" i="5"/>
  <c r="S274" i="5"/>
  <c r="S122" i="5"/>
  <c r="S55" i="5"/>
  <c r="S145" i="5"/>
  <c r="S500" i="5"/>
  <c r="S503" i="5"/>
  <c r="S251" i="5"/>
  <c r="S499" i="5"/>
  <c r="S426" i="5"/>
  <c r="S398" i="5"/>
  <c r="S448" i="5"/>
  <c r="S231" i="5"/>
  <c r="S334" i="5"/>
  <c r="S341" i="5"/>
  <c r="S410" i="5"/>
  <c r="S425" i="5"/>
  <c r="S268" i="5"/>
  <c r="S181" i="5"/>
  <c r="S31" i="5"/>
  <c r="S515" i="5"/>
  <c r="S116" i="5"/>
  <c r="S369" i="5"/>
  <c r="S367" i="5"/>
  <c r="S272" i="5"/>
  <c r="S244" i="5"/>
  <c r="S242" i="5"/>
  <c r="S338" i="5"/>
  <c r="S336" i="5"/>
  <c r="S52" i="5"/>
  <c r="S54" i="5"/>
  <c r="S505" i="5"/>
  <c r="S509" i="5"/>
  <c r="S507" i="5"/>
  <c r="S237" i="5"/>
  <c r="S240" i="5"/>
  <c r="S402" i="5"/>
  <c r="S226" i="5"/>
  <c r="S475" i="5"/>
  <c r="S382" i="5"/>
  <c r="S265" i="5"/>
  <c r="S254" i="5"/>
  <c r="S69" i="5"/>
  <c r="S14" i="5"/>
  <c r="S33" i="5"/>
  <c r="S103" i="5"/>
  <c r="S71" i="5"/>
  <c r="S434" i="5"/>
  <c r="S64" i="5"/>
  <c r="S275" i="5"/>
  <c r="S292" i="5"/>
  <c r="S293" i="5"/>
  <c r="P62" i="3"/>
  <c r="P65" i="3"/>
  <c r="P46" i="3"/>
  <c r="S58" i="5"/>
  <c r="S347" i="5"/>
  <c r="S345" i="5"/>
  <c r="S227" i="5"/>
  <c r="S141" i="5"/>
  <c r="S502" i="5"/>
  <c r="S342" i="5"/>
  <c r="S250" i="5"/>
  <c r="S246" i="5"/>
  <c r="S249" i="5"/>
  <c r="S412" i="5"/>
  <c r="S414" i="5"/>
  <c r="S280" i="5"/>
  <c r="S356" i="5"/>
  <c r="S358" i="5"/>
  <c r="S263" i="5"/>
  <c r="S257" i="5"/>
  <c r="S497" i="5"/>
  <c r="S427" i="5"/>
  <c r="S406" i="5"/>
  <c r="S269" i="5"/>
  <c r="S423" i="5"/>
  <c r="S305" i="5"/>
  <c r="P240" i="3"/>
  <c r="S479" i="5"/>
  <c r="S344" i="5"/>
  <c r="S384" i="5"/>
  <c r="S355" i="5"/>
  <c r="S256" i="5"/>
  <c r="S420" i="5"/>
  <c r="S399" i="5"/>
  <c r="S17" i="5"/>
  <c r="S105" i="5"/>
  <c r="S102" i="5"/>
  <c r="S148" i="5"/>
  <c r="S304" i="5"/>
  <c r="S301" i="5"/>
  <c r="S327" i="5"/>
  <c r="S48" i="5"/>
  <c r="P166" i="5"/>
  <c r="P216" i="3"/>
  <c r="S94" i="5"/>
  <c r="S95" i="5"/>
  <c r="S65" i="5"/>
  <c r="S277" i="5"/>
  <c r="P316" i="3"/>
  <c r="S294" i="5"/>
  <c r="S485" i="5"/>
  <c r="S289" i="5"/>
  <c r="S306" i="5"/>
  <c r="S125" i="5"/>
  <c r="S299" i="5"/>
  <c r="S298" i="5"/>
  <c r="S192" i="5"/>
  <c r="S349" i="5"/>
  <c r="S143" i="5"/>
  <c r="S144" i="5"/>
  <c r="S478" i="5"/>
  <c r="S247" i="5"/>
  <c r="S248" i="5"/>
  <c r="S109" i="5"/>
  <c r="S359" i="5"/>
  <c r="P359" i="5"/>
  <c r="S357" i="5"/>
  <c r="S264" i="5"/>
  <c r="S259" i="5"/>
  <c r="S455" i="5"/>
  <c r="S459" i="5"/>
  <c r="S142" i="5"/>
  <c r="S252" i="5"/>
  <c r="S253" i="5"/>
  <c r="S496" i="5"/>
  <c r="S408" i="5"/>
  <c r="S405" i="5"/>
  <c r="S407" i="5"/>
  <c r="S270" i="5"/>
  <c r="S422" i="5"/>
  <c r="S421" i="5"/>
  <c r="S396" i="5"/>
  <c r="S395" i="5"/>
  <c r="S184" i="5"/>
  <c r="S27" i="5"/>
  <c r="S11" i="5"/>
  <c r="S7" i="5"/>
  <c r="S6" i="5"/>
  <c r="S72" i="5"/>
  <c r="S519" i="5"/>
  <c r="S371" i="5"/>
  <c r="S326" i="5"/>
  <c r="S325" i="5"/>
  <c r="P306" i="3"/>
  <c r="P230" i="3"/>
  <c r="S49" i="5"/>
  <c r="S188" i="5"/>
  <c r="S190" i="5"/>
  <c r="S449" i="5"/>
  <c r="S501" i="5"/>
  <c r="S498" i="5"/>
  <c r="S428" i="5"/>
  <c r="S409" i="5"/>
  <c r="S266" i="5"/>
  <c r="P52" i="3"/>
  <c r="P470" i="3"/>
  <c r="P236" i="3"/>
  <c r="P263" i="3"/>
  <c r="P283" i="3"/>
  <c r="P285" i="3"/>
  <c r="M284" i="3"/>
  <c r="P378" i="3"/>
  <c r="P379" i="3"/>
  <c r="P457" i="3"/>
  <c r="P308" i="3"/>
  <c r="P478" i="3"/>
  <c r="P417" i="3"/>
  <c r="P415" i="3"/>
  <c r="P364" i="3"/>
  <c r="P315" i="3"/>
  <c r="P334" i="3"/>
  <c r="P253" i="3"/>
  <c r="P297" i="3"/>
  <c r="P386" i="3"/>
  <c r="P252" i="3"/>
  <c r="P39" i="3"/>
  <c r="P214" i="3"/>
  <c r="P262" i="3"/>
  <c r="P342" i="3"/>
  <c r="P300" i="3"/>
  <c r="P237" i="3"/>
  <c r="P352" i="3"/>
  <c r="P353" i="3"/>
  <c r="P207" i="3"/>
  <c r="P458" i="3"/>
  <c r="P423" i="3"/>
  <c r="P476" i="3"/>
  <c r="P347" i="3"/>
  <c r="P392" i="3"/>
  <c r="P44" i="3"/>
  <c r="P369" i="3"/>
  <c r="P486" i="3"/>
  <c r="P521" i="3"/>
  <c r="P522" i="3"/>
  <c r="P434" i="3"/>
  <c r="P384" i="3"/>
  <c r="P495" i="3"/>
  <c r="P480" i="3"/>
  <c r="P529" i="3"/>
  <c r="P387" i="3"/>
  <c r="P393" i="3"/>
  <c r="P358" i="3"/>
  <c r="P481" i="3"/>
  <c r="P513" i="3"/>
  <c r="P338" i="3"/>
  <c r="P301" i="3"/>
  <c r="P238" i="3"/>
  <c r="P254" i="3"/>
  <c r="P279" i="3"/>
  <c r="P278" i="3"/>
  <c r="P403" i="3"/>
  <c r="P401" i="3"/>
  <c r="P395" i="3"/>
  <c r="P245" i="3"/>
  <c r="P435" i="3"/>
  <c r="P516" i="3"/>
  <c r="P445" i="3"/>
  <c r="P490" i="3"/>
  <c r="P290" i="3"/>
  <c r="P450" i="3"/>
  <c r="P498" i="3"/>
  <c r="P355" i="3"/>
  <c r="P304" i="3"/>
  <c r="P36" i="3"/>
  <c r="P212" i="3"/>
  <c r="P372" i="3"/>
  <c r="P206" i="3"/>
  <c r="P466" i="3"/>
  <c r="P469" i="3"/>
  <c r="P402" i="3"/>
  <c r="P477" i="3"/>
  <c r="P407" i="3"/>
  <c r="P399" i="3"/>
  <c r="P416" i="3"/>
  <c r="P360" i="3"/>
  <c r="P502" i="3"/>
  <c r="P60" i="3"/>
  <c r="P58" i="3"/>
  <c r="P443" i="3"/>
  <c r="P330" i="3"/>
  <c r="P494" i="3"/>
  <c r="P487" i="3"/>
  <c r="P464" i="3"/>
  <c r="P462" i="3"/>
  <c r="P61" i="3"/>
  <c r="P50" i="3"/>
  <c r="P430" i="3"/>
  <c r="P380" i="3"/>
  <c r="P499" i="3"/>
  <c r="P356" i="3"/>
  <c r="P484" i="3"/>
  <c r="P344" i="3"/>
  <c r="P525" i="3"/>
  <c r="P295" i="3"/>
  <c r="P291" i="3"/>
  <c r="M254" i="3"/>
  <c r="P281" i="3"/>
  <c r="P422" i="3"/>
  <c r="P229" i="3"/>
  <c r="P268" i="3"/>
  <c r="P439" i="3"/>
  <c r="P517" i="3"/>
  <c r="P515" i="3"/>
  <c r="P217" i="3"/>
  <c r="P218" i="3"/>
  <c r="P221" i="3"/>
  <c r="P223" i="3"/>
  <c r="P319" i="3"/>
  <c r="P449" i="3"/>
  <c r="P503" i="3"/>
  <c r="P366" i="3"/>
  <c r="P286" i="3"/>
  <c r="P289" i="3"/>
  <c r="P451" i="3"/>
  <c r="P323" i="3"/>
  <c r="P496" i="3"/>
  <c r="P514" i="3"/>
  <c r="P506" i="3"/>
  <c r="P507" i="3"/>
  <c r="P312" i="3"/>
  <c r="P327" i="3"/>
  <c r="P54" i="3"/>
  <c r="P53" i="3"/>
  <c r="P296" i="3"/>
  <c r="P473" i="3"/>
  <c r="P414" i="3"/>
  <c r="P388" i="3"/>
  <c r="P259" i="3"/>
  <c r="P215" i="3"/>
  <c r="P354" i="3"/>
  <c r="P465" i="3"/>
  <c r="P219" i="3"/>
  <c r="P501" i="3"/>
  <c r="P331" i="3"/>
  <c r="P365" i="3"/>
  <c r="P493" i="3"/>
  <c r="P463" i="3"/>
  <c r="P287" i="3"/>
  <c r="P321" i="3"/>
  <c r="P322" i="3"/>
  <c r="P251" i="3"/>
  <c r="P357" i="3"/>
  <c r="P483" i="3"/>
  <c r="P335" i="3"/>
  <c r="P328" i="3"/>
  <c r="P305" i="3"/>
  <c r="P428" i="3"/>
  <c r="P231" i="3"/>
  <c r="S435" i="5"/>
  <c r="P435" i="5"/>
  <c r="S199" i="5"/>
  <c r="P227" i="3"/>
  <c r="P406" i="3"/>
  <c r="S170" i="5"/>
  <c r="S487" i="5"/>
  <c r="P391" i="3"/>
  <c r="P248" i="3"/>
  <c r="P267" i="3"/>
  <c r="P368" i="3"/>
  <c r="P49" i="3"/>
  <c r="P359" i="3"/>
  <c r="S234" i="5"/>
  <c r="P244" i="3"/>
  <c r="P22" i="3"/>
  <c r="P45" i="3"/>
  <c r="P326" i="3"/>
  <c r="S139" i="5"/>
  <c r="S297" i="5"/>
  <c r="S193" i="5"/>
  <c r="P413" i="3"/>
  <c r="P273" i="3"/>
  <c r="S39" i="5"/>
  <c r="S202" i="5"/>
  <c r="S201" i="5"/>
  <c r="S150" i="5"/>
  <c r="S8" i="5"/>
  <c r="S80" i="5"/>
  <c r="S74" i="5"/>
  <c r="S85" i="5"/>
  <c r="P37" i="3"/>
  <c r="P211" i="3"/>
  <c r="P370" i="3"/>
  <c r="P373" i="3"/>
  <c r="P234" i="3"/>
  <c r="P235" i="3"/>
  <c r="S300" i="5"/>
  <c r="P351" i="3"/>
  <c r="P208" i="3"/>
  <c r="P210" i="3"/>
  <c r="P209" i="3"/>
  <c r="P467" i="3"/>
  <c r="P455" i="3"/>
  <c r="S437" i="5"/>
  <c r="P424" i="3"/>
  <c r="S370" i="5"/>
  <c r="S361" i="5"/>
  <c r="S196" i="5"/>
  <c r="P404" i="3"/>
  <c r="P479" i="3"/>
  <c r="S433" i="5"/>
  <c r="P409" i="3"/>
  <c r="S375" i="5"/>
  <c r="P519" i="3"/>
  <c r="M18" i="3"/>
  <c r="P346" i="3"/>
  <c r="P224" i="3"/>
  <c r="S187" i="5"/>
  <c r="S186" i="5"/>
  <c r="P95" i="5"/>
  <c r="S92" i="5"/>
  <c r="S62" i="5"/>
  <c r="S278" i="5"/>
  <c r="S276" i="5"/>
  <c r="P418" i="3"/>
  <c r="P362" i="3"/>
  <c r="P317" i="3"/>
  <c r="P318" i="3"/>
  <c r="P447" i="3"/>
  <c r="P500" i="3"/>
  <c r="S486" i="5"/>
  <c r="P394" i="3"/>
  <c r="P56" i="3"/>
  <c r="P246" i="3"/>
  <c r="S285" i="5"/>
  <c r="S286" i="5"/>
  <c r="P270" i="3"/>
  <c r="P40" i="3"/>
  <c r="P441" i="3"/>
  <c r="P444" i="3"/>
  <c r="P332" i="3"/>
  <c r="P333" i="3"/>
  <c r="P367" i="3"/>
  <c r="P492" i="3"/>
  <c r="P485" i="3"/>
  <c r="P520" i="3"/>
  <c r="P460" i="3"/>
  <c r="P64" i="3"/>
  <c r="S241" i="5"/>
  <c r="P288" i="3"/>
  <c r="P320" i="3"/>
  <c r="S221" i="5"/>
  <c r="S308" i="5"/>
  <c r="S307" i="5"/>
  <c r="P47" i="3"/>
  <c r="P432" i="3"/>
  <c r="S53" i="5"/>
  <c r="P382" i="3"/>
  <c r="S446" i="5"/>
  <c r="S232" i="5"/>
  <c r="P275" i="3"/>
  <c r="P482" i="3"/>
  <c r="P511" i="3"/>
  <c r="P508" i="3"/>
  <c r="P509" i="3"/>
  <c r="S239" i="5"/>
  <c r="S404" i="5"/>
  <c r="P343" i="3"/>
  <c r="P302" i="3"/>
  <c r="S57" i="5"/>
  <c r="S60" i="5"/>
  <c r="S296" i="5"/>
  <c r="P425" i="3"/>
  <c r="S219" i="5"/>
  <c r="P55" i="3"/>
  <c r="P299" i="3"/>
  <c r="P527" i="3"/>
  <c r="P471" i="3"/>
  <c r="P411" i="3"/>
  <c r="P412" i="3"/>
  <c r="P389" i="3"/>
  <c r="S346" i="5"/>
  <c r="P277" i="3"/>
  <c r="P261" i="3"/>
  <c r="S68" i="5"/>
  <c r="S517" i="5"/>
  <c r="P371" i="3"/>
  <c r="S303" i="5"/>
  <c r="P303" i="5"/>
  <c r="P456" i="3"/>
  <c r="P421" i="3"/>
  <c r="S364" i="5"/>
  <c r="S332" i="5"/>
  <c r="S331" i="5"/>
  <c r="S328" i="5"/>
  <c r="S46" i="5"/>
  <c r="P405" i="3"/>
  <c r="M405" i="3"/>
  <c r="P398" i="3"/>
  <c r="S169" i="5"/>
  <c r="P276" i="3"/>
  <c r="S111" i="5"/>
  <c r="P111" i="5"/>
  <c r="P23" i="3"/>
  <c r="P438" i="3"/>
  <c r="P349" i="3"/>
  <c r="P220" i="3"/>
  <c r="M220" i="3"/>
  <c r="P363" i="3"/>
  <c r="P448" i="3"/>
  <c r="P249" i="3"/>
  <c r="P19" i="3"/>
  <c r="P442" i="3"/>
  <c r="S115" i="5"/>
  <c r="S337" i="5"/>
  <c r="P433" i="3"/>
  <c r="S51" i="5"/>
  <c r="P51" i="5"/>
  <c r="P271" i="3"/>
  <c r="M271" i="3"/>
  <c r="P269" i="3"/>
  <c r="S138" i="5"/>
  <c r="S59" i="5"/>
  <c r="P429" i="3"/>
  <c r="P528" i="3"/>
  <c r="P410" i="3"/>
  <c r="P294" i="3"/>
  <c r="P266" i="3"/>
  <c r="P42" i="3"/>
  <c r="S156" i="5"/>
  <c r="S97" i="5"/>
  <c r="S128" i="5"/>
  <c r="S101" i="5"/>
  <c r="S10" i="5"/>
  <c r="S77" i="5"/>
  <c r="S76" i="5"/>
  <c r="S78" i="5"/>
  <c r="P376" i="3"/>
  <c r="P377" i="3"/>
  <c r="P375" i="3"/>
  <c r="S75" i="5"/>
  <c r="S73" i="5"/>
  <c r="S81" i="5"/>
  <c r="P38" i="3"/>
  <c r="P374" i="3"/>
  <c r="P232" i="3"/>
  <c r="P233" i="3"/>
  <c r="P350" i="3"/>
  <c r="P468" i="3"/>
  <c r="P459" i="3"/>
  <c r="S438" i="5"/>
  <c r="P420" i="3"/>
  <c r="S374" i="5"/>
  <c r="S363" i="5"/>
  <c r="S362" i="5"/>
  <c r="S360" i="5"/>
  <c r="S333" i="5"/>
  <c r="P309" i="3"/>
  <c r="S198" i="5"/>
  <c r="S197" i="5"/>
  <c r="P226" i="3"/>
  <c r="S50" i="5"/>
  <c r="P400" i="3"/>
  <c r="P475" i="3"/>
  <c r="P408" i="3"/>
  <c r="P396" i="3"/>
  <c r="P397" i="3"/>
  <c r="S376" i="5"/>
  <c r="S377" i="5"/>
  <c r="S379" i="5"/>
  <c r="S167" i="5"/>
  <c r="S120" i="5"/>
  <c r="S117" i="5"/>
  <c r="P436" i="3"/>
  <c r="P437" i="3"/>
  <c r="S365" i="5"/>
  <c r="P518" i="3"/>
  <c r="P345" i="3"/>
  <c r="P225" i="3"/>
  <c r="S91" i="5"/>
  <c r="S93" i="5"/>
  <c r="S279" i="5"/>
  <c r="P419" i="3"/>
  <c r="P361" i="3"/>
  <c r="P446" i="3"/>
  <c r="S291" i="5"/>
  <c r="S290" i="5"/>
  <c r="P504" i="3"/>
  <c r="S488" i="5"/>
  <c r="P390" i="3"/>
  <c r="P250" i="3"/>
  <c r="P247" i="3"/>
  <c r="S288" i="5"/>
  <c r="S287" i="5"/>
  <c r="P243" i="3"/>
  <c r="P440" i="3"/>
  <c r="P491" i="3"/>
  <c r="P488" i="3"/>
  <c r="P489" i="3"/>
  <c r="S113" i="5"/>
  <c r="S114" i="5"/>
  <c r="P523" i="3"/>
  <c r="P524" i="3"/>
  <c r="P461" i="3"/>
  <c r="P63" i="3"/>
  <c r="S243" i="5"/>
  <c r="P453" i="3"/>
  <c r="P454" i="3"/>
  <c r="P452" i="3"/>
  <c r="S335" i="5"/>
  <c r="S225" i="5"/>
  <c r="S224" i="5"/>
  <c r="S309" i="5"/>
  <c r="S124" i="5"/>
  <c r="P48" i="3"/>
  <c r="P431" i="3"/>
  <c r="P381" i="3"/>
  <c r="S508" i="5"/>
  <c r="P497" i="3"/>
  <c r="S445" i="5"/>
  <c r="S233" i="5"/>
  <c r="S235" i="5"/>
  <c r="P272" i="3"/>
  <c r="P512" i="3"/>
  <c r="P505" i="3"/>
  <c r="P311" i="3"/>
  <c r="P329" i="3"/>
  <c r="S136" i="5"/>
  <c r="S140" i="5"/>
  <c r="S238" i="5"/>
  <c r="S236" i="5"/>
  <c r="S400" i="5"/>
  <c r="S403" i="5"/>
  <c r="M264" i="3"/>
  <c r="P264" i="3"/>
  <c r="S56" i="5"/>
  <c r="P426" i="3"/>
  <c r="P427" i="3"/>
  <c r="S217" i="5"/>
  <c r="S220" i="5"/>
  <c r="P51" i="3"/>
  <c r="P526" i="3"/>
  <c r="P472" i="3"/>
  <c r="P385" i="3"/>
  <c r="S348" i="5"/>
  <c r="S229" i="5"/>
  <c r="P21" i="3"/>
  <c r="S314" i="5"/>
  <c r="S310" i="5"/>
  <c r="S311" i="5"/>
  <c r="S180" i="5"/>
  <c r="S174" i="5"/>
  <c r="S207" i="5"/>
  <c r="S172" i="5"/>
  <c r="S162" i="5"/>
  <c r="S215" i="5"/>
  <c r="S210" i="5"/>
  <c r="S182" i="5"/>
  <c r="S164" i="5"/>
  <c r="S205" i="5"/>
  <c r="S177" i="5"/>
  <c r="S185" i="5"/>
  <c r="S45" i="5"/>
  <c r="S158" i="5"/>
  <c r="S312" i="5"/>
  <c r="S130" i="5"/>
  <c r="S19" i="5"/>
  <c r="S34" i="5"/>
  <c r="S178" i="5"/>
  <c r="S165" i="5"/>
  <c r="S100" i="5"/>
  <c r="S147" i="5"/>
  <c r="S209" i="5"/>
  <c r="S183" i="5"/>
  <c r="S44" i="5"/>
  <c r="S43" i="5"/>
  <c r="S28" i="5"/>
  <c r="S30" i="5"/>
  <c r="S159" i="5"/>
  <c r="S160" i="5"/>
  <c r="S175" i="5"/>
  <c r="S171" i="5"/>
  <c r="S214" i="5"/>
  <c r="S213" i="5"/>
  <c r="S313" i="5"/>
  <c r="S161" i="5"/>
  <c r="S36" i="5"/>
  <c r="S37" i="5"/>
  <c r="S22" i="5"/>
  <c r="S12" i="5"/>
  <c r="S13" i="5"/>
  <c r="S203" i="5"/>
  <c r="S99" i="5"/>
  <c r="S20" i="5"/>
  <c r="S16" i="5"/>
  <c r="S32" i="5"/>
  <c r="S179" i="5"/>
  <c r="S149" i="5"/>
  <c r="S208" i="5"/>
  <c r="S4" i="5"/>
  <c r="S42" i="5"/>
  <c r="S67" i="5"/>
  <c r="S26" i="5"/>
  <c r="S173" i="5"/>
  <c r="S212" i="5"/>
  <c r="S163" i="5"/>
  <c r="S38" i="5"/>
  <c r="S40" i="5"/>
  <c r="S21" i="5"/>
  <c r="S23" i="5"/>
  <c r="S204" i="5"/>
  <c r="S96" i="5"/>
  <c r="S35" i="5"/>
  <c r="S176" i="5"/>
  <c r="S2" i="5"/>
  <c r="S9" i="5"/>
</calcChain>
</file>

<file path=xl/sharedStrings.xml><?xml version="1.0" encoding="utf-8"?>
<sst xmlns="http://schemas.openxmlformats.org/spreadsheetml/2006/main" count="4288" uniqueCount="232">
  <si>
    <t>Trihydrate</t>
  </si>
  <si>
    <t>AMX0051</t>
  </si>
  <si>
    <t>AMX0050</t>
  </si>
  <si>
    <t>AMX0049</t>
  </si>
  <si>
    <t>AMX0048</t>
  </si>
  <si>
    <t>AMX0047</t>
  </si>
  <si>
    <t>AMX0046</t>
  </si>
  <si>
    <t>AMX0045</t>
  </si>
  <si>
    <t>AMX0044</t>
  </si>
  <si>
    <t>AMX0043</t>
  </si>
  <si>
    <t>AMX0042</t>
  </si>
  <si>
    <t>AMX0041</t>
  </si>
  <si>
    <t>Freetown</t>
  </si>
  <si>
    <t>SLE</t>
  </si>
  <si>
    <t>CAPS</t>
  </si>
  <si>
    <t>-</t>
  </si>
  <si>
    <t>AMX0040</t>
  </si>
  <si>
    <t>CHN</t>
  </si>
  <si>
    <t>Shenzhen Zhijun Medical and Pharmaceutical Co.</t>
  </si>
  <si>
    <t>Amoxidel</t>
  </si>
  <si>
    <t>AMX0039</t>
  </si>
  <si>
    <t>Ningbo Tisun Medica Biochemical Co.</t>
  </si>
  <si>
    <t>Makeni</t>
  </si>
  <si>
    <t>AMX0038</t>
  </si>
  <si>
    <t>AMX0037</t>
  </si>
  <si>
    <t>MP1701</t>
  </si>
  <si>
    <t>Novaxi</t>
  </si>
  <si>
    <t>AMX0036</t>
  </si>
  <si>
    <t>AMX0035</t>
  </si>
  <si>
    <t>14E076</t>
  </si>
  <si>
    <t>AMX0034</t>
  </si>
  <si>
    <t>Poor Man's</t>
  </si>
  <si>
    <t>AMX0033</t>
  </si>
  <si>
    <t>NLD</t>
  </si>
  <si>
    <t>IDA Foundation</t>
  </si>
  <si>
    <t>Reyoung Pharmaceuticals Co Ltd.</t>
  </si>
  <si>
    <t>Hospital</t>
  </si>
  <si>
    <t>Kamakwie</t>
  </si>
  <si>
    <t>AMX0032</t>
  </si>
  <si>
    <t>Mark Hamdalaye Trading Co Ltd.</t>
  </si>
  <si>
    <t>AMX0031</t>
  </si>
  <si>
    <t>DEU</t>
  </si>
  <si>
    <t>Denk Pharma</t>
  </si>
  <si>
    <t>Pencef Pharma GMBH</t>
  </si>
  <si>
    <t>Unknown</t>
  </si>
  <si>
    <t>ETH</t>
  </si>
  <si>
    <t>TABS</t>
  </si>
  <si>
    <t>Amoxi-Denk 500</t>
  </si>
  <si>
    <t>AMX0030</t>
  </si>
  <si>
    <t>CYP</t>
  </si>
  <si>
    <t>Remedica</t>
  </si>
  <si>
    <t>L69327</t>
  </si>
  <si>
    <t>Amoxapen 500</t>
  </si>
  <si>
    <t>AMX0029</t>
  </si>
  <si>
    <t>GBR</t>
  </si>
  <si>
    <t>GlaxosmithKline</t>
  </si>
  <si>
    <t>Amoxil</t>
  </si>
  <si>
    <t>AMX0028</t>
  </si>
  <si>
    <t>PNG</t>
  </si>
  <si>
    <t>Niugini Wholesale Drug</t>
  </si>
  <si>
    <t>Chemcare Pharmacies</t>
  </si>
  <si>
    <t>AMX0027</t>
  </si>
  <si>
    <t>IDN</t>
  </si>
  <si>
    <t>Novapharin Pharmaceuticals</t>
  </si>
  <si>
    <t>AMX0026</t>
  </si>
  <si>
    <t>IND</t>
  </si>
  <si>
    <t>Microlabs Ltd.</t>
  </si>
  <si>
    <t>ECBIV0014</t>
  </si>
  <si>
    <t>Erox 500</t>
  </si>
  <si>
    <t>AMX0025</t>
  </si>
  <si>
    <t>HAI</t>
  </si>
  <si>
    <t>4C-Canadian Carabean Chemical Company</t>
  </si>
  <si>
    <t>Pharmacy</t>
  </si>
  <si>
    <t>Port-au-Prince</t>
  </si>
  <si>
    <t>16H2157</t>
  </si>
  <si>
    <t>Amox 500</t>
  </si>
  <si>
    <t>AMX0024</t>
  </si>
  <si>
    <t>16H2116</t>
  </si>
  <si>
    <t>AMX0023</t>
  </si>
  <si>
    <t>AMX0022</t>
  </si>
  <si>
    <t>AMX0021</t>
  </si>
  <si>
    <t>AMX0020</t>
  </si>
  <si>
    <t>AMX0019</t>
  </si>
  <si>
    <t>AMX0018</t>
  </si>
  <si>
    <t>AMX0017</t>
  </si>
  <si>
    <t>AMX0016</t>
  </si>
  <si>
    <t>AMX0015</t>
  </si>
  <si>
    <t>EXPIRED</t>
  </si>
  <si>
    <t>AMX0014</t>
  </si>
  <si>
    <t>DRC</t>
  </si>
  <si>
    <t>Zenufa Laboratories</t>
  </si>
  <si>
    <t>Central Depot</t>
  </si>
  <si>
    <t>Kinshasa</t>
  </si>
  <si>
    <t>C-100</t>
  </si>
  <si>
    <t>Zenoxyl 500</t>
  </si>
  <si>
    <t>AMX0013</t>
  </si>
  <si>
    <t>Phatkin Pharmaceuticals</t>
  </si>
  <si>
    <t>Amoxin 500</t>
  </si>
  <si>
    <t>AMX0012</t>
  </si>
  <si>
    <t>GHA</t>
  </si>
  <si>
    <t>Letap Pharmaceuticals</t>
  </si>
  <si>
    <t>Accra</t>
  </si>
  <si>
    <t>AMX0011</t>
  </si>
  <si>
    <t>AMX0010</t>
  </si>
  <si>
    <t>AMX0009</t>
  </si>
  <si>
    <t>AMX0008</t>
  </si>
  <si>
    <t>C-94</t>
  </si>
  <si>
    <t>AMX0007</t>
  </si>
  <si>
    <t>UAE</t>
  </si>
  <si>
    <t>Shalina Healthcare DMCC</t>
  </si>
  <si>
    <t>Amoxy 250</t>
  </si>
  <si>
    <t>AMX0006</t>
  </si>
  <si>
    <t>CSPC Zhongnuo Pharmaceuticals</t>
  </si>
  <si>
    <t>Amoxy 500</t>
  </si>
  <si>
    <t>AMX0005</t>
  </si>
  <si>
    <t>LQT.10-15</t>
  </si>
  <si>
    <t>AMX0004</t>
  </si>
  <si>
    <t>Ave Pharma SPRL</t>
  </si>
  <si>
    <t>CB00915</t>
  </si>
  <si>
    <t>Avemox 500</t>
  </si>
  <si>
    <t>AMX0003</t>
  </si>
  <si>
    <t>Caisa Pharma</t>
  </si>
  <si>
    <t>4MX502</t>
  </si>
  <si>
    <t>Caisamox</t>
  </si>
  <si>
    <t>AMX0002</t>
  </si>
  <si>
    <t>Medico Plus</t>
  </si>
  <si>
    <t>Jiangsu Sainty Pharma</t>
  </si>
  <si>
    <t>AMX0001</t>
  </si>
  <si>
    <t>Country</t>
  </si>
  <si>
    <t>Company</t>
  </si>
  <si>
    <t>Location type</t>
  </si>
  <si>
    <t>City</t>
  </si>
  <si>
    <t>EXP Date</t>
  </si>
  <si>
    <t>MFG Date</t>
  </si>
  <si>
    <t>Lot#</t>
  </si>
  <si>
    <t>Strength</t>
  </si>
  <si>
    <t>Formulation</t>
  </si>
  <si>
    <t>API form</t>
  </si>
  <si>
    <t>Name</t>
  </si>
  <si>
    <t>Sample #</t>
  </si>
  <si>
    <t>MARKETER</t>
  </si>
  <si>
    <t>MANUFACTURER</t>
  </si>
  <si>
    <t>SAMPLING INFORMATION</t>
  </si>
  <si>
    <t>SAMPLE INFORMATION</t>
  </si>
  <si>
    <t>Exeter Pharmaceuticals</t>
  </si>
  <si>
    <t>MK Healthcare Pharmacy</t>
  </si>
  <si>
    <t>AAA &amp; T Pharmacy</t>
  </si>
  <si>
    <t>Mohamed S Jalloh Pharmacy</t>
  </si>
  <si>
    <t>Saveway Pharmacy</t>
  </si>
  <si>
    <t>Saamam Pharmacy</t>
  </si>
  <si>
    <t>May-18</t>
  </si>
  <si>
    <t>Sep-16</t>
  </si>
  <si>
    <t>Tema</t>
  </si>
  <si>
    <t>Danpong Medical Centre Pharmacy</t>
  </si>
  <si>
    <t>16C080</t>
  </si>
  <si>
    <t>Atimpoku/Volta River</t>
  </si>
  <si>
    <t>Eric Chemist Ltd. Pharmacy</t>
  </si>
  <si>
    <t>Kent Pharmaceuticals</t>
  </si>
  <si>
    <t>16B146A</t>
  </si>
  <si>
    <t>Jefiko Pharmacy Ltd.</t>
  </si>
  <si>
    <t>Medimart Pharmacy</t>
  </si>
  <si>
    <t>T7025051</t>
  </si>
  <si>
    <t>Top-up Pharmacy</t>
  </si>
  <si>
    <t>Bristol Laboratories Ltd.</t>
  </si>
  <si>
    <t>X'mox 500</t>
  </si>
  <si>
    <t>BC15056</t>
  </si>
  <si>
    <t>Chasca Pharmacy</t>
  </si>
  <si>
    <t>Entrance industries &amp; Research Center</t>
  </si>
  <si>
    <t>Kamox 500</t>
  </si>
  <si>
    <t>H181</t>
  </si>
  <si>
    <t>Market Stall</t>
  </si>
  <si>
    <t>Flamingo Pharmaceuticals Ltd.</t>
  </si>
  <si>
    <t>Oral Susp. TABS</t>
  </si>
  <si>
    <t>Anhui BB Medicine Co Ltd.</t>
  </si>
  <si>
    <t>Asmox-500</t>
  </si>
  <si>
    <t>Astra Lifecare</t>
  </si>
  <si>
    <t>Total mass</t>
  </si>
  <si>
    <t>AMXSTD1</t>
  </si>
  <si>
    <t>Capsule Mass</t>
  </si>
  <si>
    <t>RMD</t>
  </si>
  <si>
    <t>AVERAGE</t>
  </si>
  <si>
    <t>STDEV</t>
  </si>
  <si>
    <t>STDEV%</t>
  </si>
  <si>
    <t>Content Mass</t>
  </si>
  <si>
    <t>AMX0008C</t>
  </si>
  <si>
    <t>AMX0009C</t>
  </si>
  <si>
    <t>AMX0010C</t>
  </si>
  <si>
    <t>AMX0011C</t>
  </si>
  <si>
    <t>AMX0023A</t>
  </si>
  <si>
    <t>AMX0023B</t>
  </si>
  <si>
    <t>AMX0024A</t>
  </si>
  <si>
    <t>AMX0024B</t>
  </si>
  <si>
    <t>SAMP. LOC.</t>
  </si>
  <si>
    <t>CANADA</t>
  </si>
  <si>
    <t>AMX0029A</t>
  </si>
  <si>
    <t>AMX0029B</t>
  </si>
  <si>
    <t>AMX0030A</t>
  </si>
  <si>
    <t>AMX0030B</t>
  </si>
  <si>
    <t>AMX0031A</t>
  </si>
  <si>
    <t>AMX0031B</t>
  </si>
  <si>
    <t>AMX0031C</t>
  </si>
  <si>
    <t>AMX0033A</t>
  </si>
  <si>
    <t>AMX0033B</t>
  </si>
  <si>
    <t>AMX0033C</t>
  </si>
  <si>
    <t>AMX0033D</t>
  </si>
  <si>
    <t>%w/w</t>
  </si>
  <si>
    <t>%API</t>
  </si>
  <si>
    <t>±</t>
  </si>
  <si>
    <t>API mass</t>
  </si>
  <si>
    <t>Measured %w/w</t>
  </si>
  <si>
    <t>AMX0034A</t>
  </si>
  <si>
    <t>AMX0034B</t>
  </si>
  <si>
    <t>AMX0035A</t>
  </si>
  <si>
    <t>AMX0035B</t>
  </si>
  <si>
    <t>AMX0036A</t>
  </si>
  <si>
    <t>AMX0036B</t>
  </si>
  <si>
    <t>AMX0037A</t>
  </si>
  <si>
    <t>AMX0049A</t>
  </si>
  <si>
    <t>AMX0049B</t>
  </si>
  <si>
    <t>AMX0050A</t>
  </si>
  <si>
    <t>AMX0050B</t>
  </si>
  <si>
    <t>AMX0051A</t>
  </si>
  <si>
    <t>AMX0051B</t>
  </si>
  <si>
    <t>AMX0038A</t>
  </si>
  <si>
    <t>AMX0038B</t>
  </si>
  <si>
    <t>AMX0039A</t>
  </si>
  <si>
    <t>AMX0039B</t>
  </si>
  <si>
    <t>AMX0048A</t>
  </si>
  <si>
    <t>AMX0048B</t>
  </si>
  <si>
    <t>AMX0048C</t>
  </si>
  <si>
    <t>AMX0040A</t>
  </si>
  <si>
    <t>AMX0040B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</si>
</sst>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"/>
    <numFmt numFmtId="166" formatCode="0.0%"/>
    <numFmt numFmtId="167" formatCode="_-* #,##0_-;\-* #,##0_-;_-* &quot;-&quot;??_-;_-@_-"/>
    <numFmt numFmtId="168" formatCode="0.0000"/>
    <numFmt numFmtId="169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1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7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3" xfId="0" applyNumberFormat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9" fontId="0" fillId="0" borderId="15" xfId="2" applyNumberFormat="1" applyFont="1" applyBorder="1" applyAlignment="1">
      <alignment vertical="center"/>
    </xf>
    <xf numFmtId="9" fontId="0" fillId="0" borderId="2" xfId="2" applyNumberFormat="1" applyFont="1" applyBorder="1" applyAlignment="1">
      <alignment vertical="center"/>
    </xf>
    <xf numFmtId="9" fontId="0" fillId="0" borderId="14" xfId="2" applyNumberFormat="1" applyFont="1" applyBorder="1" applyAlignment="1">
      <alignment vertical="center"/>
    </xf>
    <xf numFmtId="9" fontId="0" fillId="0" borderId="15" xfId="2" applyFont="1" applyBorder="1" applyAlignment="1">
      <alignment vertical="center"/>
    </xf>
    <xf numFmtId="9" fontId="0" fillId="0" borderId="2" xfId="2" applyFont="1" applyBorder="1" applyAlignment="1">
      <alignment vertical="center"/>
    </xf>
    <xf numFmtId="9" fontId="0" fillId="0" borderId="14" xfId="2" quotePrefix="1" applyFont="1" applyBorder="1" applyAlignment="1">
      <alignment vertical="center"/>
    </xf>
    <xf numFmtId="1" fontId="0" fillId="0" borderId="15" xfId="0" applyNumberFormat="1" applyBorder="1" applyAlignment="1">
      <alignment vertical="center"/>
    </xf>
    <xf numFmtId="1" fontId="0" fillId="0" borderId="2" xfId="0" applyNumberFormat="1" applyBorder="1" applyAlignment="1">
      <alignment vertical="center"/>
    </xf>
    <xf numFmtId="1" fontId="0" fillId="0" borderId="14" xfId="0" applyNumberFormat="1" applyBorder="1" applyAlignment="1">
      <alignment vertical="center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165" fontId="0" fillId="8" borderId="2" xfId="0" applyNumberFormat="1" applyFill="1" applyBorder="1" applyAlignment="1">
      <alignment horizontal="center"/>
    </xf>
    <xf numFmtId="165" fontId="0" fillId="0" borderId="15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9" fontId="0" fillId="0" borderId="14" xfId="2" applyFont="1" applyBorder="1" applyAlignment="1">
      <alignment vertical="center"/>
    </xf>
    <xf numFmtId="167" fontId="0" fillId="0" borderId="15" xfId="1" applyNumberFormat="1" applyFont="1" applyBorder="1" applyAlignment="1">
      <alignment vertical="center"/>
    </xf>
    <xf numFmtId="167" fontId="0" fillId="0" borderId="2" xfId="1" applyNumberFormat="1" applyFont="1" applyBorder="1" applyAlignment="1">
      <alignment vertical="center"/>
    </xf>
    <xf numFmtId="167" fontId="0" fillId="0" borderId="14" xfId="1" applyNumberFormat="1" applyFon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/>
    </xf>
    <xf numFmtId="165" fontId="0" fillId="7" borderId="2" xfId="0" applyNumberFormat="1" applyFill="1" applyBorder="1" applyAlignment="1">
      <alignment horizontal="center"/>
    </xf>
    <xf numFmtId="165" fontId="0" fillId="7" borderId="15" xfId="0" applyNumberFormat="1" applyFill="1" applyBorder="1" applyAlignment="1">
      <alignment horizont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8" fontId="0" fillId="0" borderId="2" xfId="0" applyNumberFormat="1" applyBorder="1"/>
    <xf numFmtId="0" fontId="0" fillId="0" borderId="15" xfId="0" applyBorder="1"/>
    <xf numFmtId="0" fontId="0" fillId="0" borderId="2" xfId="0" applyBorder="1"/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0" xfId="0" applyBorder="1" applyAlignment="1">
      <alignment horizontal="left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/>
    </xf>
    <xf numFmtId="165" fontId="0" fillId="7" borderId="2" xfId="0" applyNumberFormat="1" applyFill="1" applyBorder="1" applyAlignment="1">
      <alignment horizontal="center"/>
    </xf>
    <xf numFmtId="165" fontId="0" fillId="7" borderId="15" xfId="0" applyNumberFormat="1" applyFill="1" applyBorder="1" applyAlignment="1">
      <alignment horizontal="center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165" fontId="5" fillId="9" borderId="15" xfId="0" applyNumberFormat="1" applyFont="1" applyFill="1" applyBorder="1" applyAlignment="1">
      <alignment horizontal="center" vertical="center"/>
    </xf>
    <xf numFmtId="165" fontId="5" fillId="9" borderId="2" xfId="0" applyNumberFormat="1" applyFont="1" applyFill="1" applyBorder="1" applyAlignment="1">
      <alignment horizontal="center" vertical="center"/>
    </xf>
    <xf numFmtId="165" fontId="5" fillId="9" borderId="14" xfId="0" applyNumberFormat="1" applyFon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165" fontId="0" fillId="7" borderId="14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0" fillId="7" borderId="15" xfId="0" applyNumberForma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165" fontId="0" fillId="7" borderId="14" xfId="0" applyNumberFormat="1" applyFill="1" applyBorder="1" applyAlignment="1">
      <alignment horizontal="center"/>
    </xf>
    <xf numFmtId="165" fontId="0" fillId="7" borderId="2" xfId="0" applyNumberFormat="1" applyFill="1" applyBorder="1" applyAlignment="1">
      <alignment horizontal="center"/>
    </xf>
    <xf numFmtId="165" fontId="0" fillId="7" borderId="15" xfId="0" applyNumberFormat="1" applyFill="1" applyBorder="1" applyAlignment="1">
      <alignment horizontal="center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15" xfId="0" applyNumberFormat="1" applyBorder="1"/>
    <xf numFmtId="0" fontId="0" fillId="0" borderId="0" xfId="0"/>
    <xf numFmtId="0" fontId="0" fillId="0" borderId="0" xfId="0" applyFill="1"/>
    <xf numFmtId="10" fontId="5" fillId="8" borderId="1" xfId="0" applyNumberFormat="1" applyFont="1" applyFill="1" applyBorder="1"/>
    <xf numFmtId="9" fontId="3" fillId="8" borderId="1" xfId="2" applyFont="1" applyFill="1" applyBorder="1"/>
    <xf numFmtId="166" fontId="3" fillId="8" borderId="4" xfId="2" applyNumberFormat="1" applyFont="1" applyFill="1" applyBorder="1"/>
    <xf numFmtId="166" fontId="3" fillId="8" borderId="7" xfId="2" applyNumberFormat="1" applyFont="1" applyFill="1" applyBorder="1"/>
    <xf numFmtId="9" fontId="3" fillId="8" borderId="4" xfId="2" applyNumberFormat="1" applyFont="1" applyFill="1" applyBorder="1"/>
    <xf numFmtId="166" fontId="3" fillId="8" borderId="1" xfId="2" applyNumberFormat="1" applyFont="1" applyFill="1" applyBorder="1"/>
    <xf numFmtId="9" fontId="3" fillId="8" borderId="1" xfId="2" applyNumberFormat="1" applyFont="1" applyFill="1" applyBorder="1"/>
    <xf numFmtId="9" fontId="3" fillId="8" borderId="7" xfId="2" applyFont="1" applyFill="1" applyBorder="1"/>
    <xf numFmtId="9" fontId="0" fillId="8" borderId="1" xfId="2" applyNumberFormat="1" applyFont="1" applyFill="1" applyBorder="1"/>
    <xf numFmtId="166" fontId="0" fillId="8" borderId="0" xfId="2" applyNumberFormat="1" applyFont="1" applyFill="1"/>
    <xf numFmtId="166" fontId="0" fillId="8" borderId="4" xfId="2" applyNumberFormat="1" applyFont="1" applyFill="1" applyBorder="1"/>
    <xf numFmtId="9" fontId="0" fillId="8" borderId="6" xfId="0" applyNumberFormat="1" applyFill="1" applyBorder="1"/>
    <xf numFmtId="9" fontId="0" fillId="8" borderId="3" xfId="0" applyNumberFormat="1" applyFill="1" applyBorder="1"/>
    <xf numFmtId="166" fontId="0" fillId="8" borderId="1" xfId="2" applyNumberFormat="1" applyFont="1" applyFill="1" applyBorder="1"/>
    <xf numFmtId="166" fontId="0" fillId="8" borderId="7" xfId="2" applyNumberFormat="1" applyFont="1" applyFill="1" applyBorder="1"/>
    <xf numFmtId="9" fontId="0" fillId="8" borderId="1" xfId="2" applyFont="1" applyFill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0" fontId="0" fillId="8" borderId="1" xfId="2" applyNumberFormat="1" applyFont="1" applyFill="1" applyBorder="1"/>
    <xf numFmtId="166" fontId="0" fillId="8" borderId="6" xfId="0" applyNumberFormat="1" applyFill="1" applyBorder="1"/>
    <xf numFmtId="166" fontId="0" fillId="8" borderId="3" xfId="0" applyNumberFormat="1" applyFill="1" applyBorder="1"/>
    <xf numFmtId="166" fontId="0" fillId="8" borderId="9" xfId="0" applyNumberFormat="1" applyFill="1" applyBorder="1"/>
    <xf numFmtId="10" fontId="0" fillId="8" borderId="3" xfId="0" applyNumberFormat="1" applyFill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9" fontId="4" fillId="0" borderId="0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9" fontId="6" fillId="0" borderId="5" xfId="0" applyNumberFormat="1" applyFont="1" applyBorder="1" applyAlignment="1">
      <alignment horizontal="center"/>
    </xf>
    <xf numFmtId="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9" fontId="3" fillId="0" borderId="8" xfId="2" applyFont="1" applyBorder="1" applyAlignment="1">
      <alignment horizontal="center"/>
    </xf>
    <xf numFmtId="9" fontId="0" fillId="8" borderId="9" xfId="2" applyFont="1" applyFill="1" applyBorder="1"/>
    <xf numFmtId="9" fontId="6" fillId="8" borderId="3" xfId="0" applyNumberFormat="1" applyFont="1" applyFill="1" applyBorder="1"/>
    <xf numFmtId="9" fontId="3" fillId="8" borderId="6" xfId="0" applyNumberFormat="1" applyFont="1" applyFill="1" applyBorder="1"/>
    <xf numFmtId="166" fontId="3" fillId="8" borderId="3" xfId="0" applyNumberFormat="1" applyFont="1" applyFill="1" applyBorder="1"/>
    <xf numFmtId="9" fontId="3" fillId="8" borderId="3" xfId="0" applyNumberFormat="1" applyFont="1" applyFill="1" applyBorder="1"/>
    <xf numFmtId="9" fontId="3" fillId="8" borderId="9" xfId="2" applyFont="1" applyFill="1" applyBorder="1"/>
    <xf numFmtId="166" fontId="0" fillId="8" borderId="6" xfId="2" applyNumberFormat="1" applyFont="1" applyFill="1" applyBorder="1"/>
    <xf numFmtId="166" fontId="0" fillId="8" borderId="3" xfId="2" applyNumberFormat="1" applyFont="1" applyFill="1" applyBorder="1"/>
    <xf numFmtId="166" fontId="0" fillId="8" borderId="9" xfId="2" applyNumberFormat="1" applyFont="1" applyFill="1" applyBorder="1"/>
    <xf numFmtId="166" fontId="0" fillId="8" borderId="0" xfId="0" applyNumberFormat="1" applyFill="1"/>
    <xf numFmtId="9" fontId="0" fillId="0" borderId="0" xfId="0" applyNumberFormat="1" applyBorder="1" applyAlignment="1">
      <alignment horizontal="center" wrapText="1"/>
    </xf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9" fontId="4" fillId="0" borderId="0" xfId="0" applyNumberFormat="1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166" fontId="0" fillId="0" borderId="8" xfId="2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15" xfId="0" applyNumberFormat="1" applyBorder="1"/>
    <xf numFmtId="0" fontId="0" fillId="0" borderId="8" xfId="0" applyBorder="1" applyAlignment="1">
      <alignment horizontal="center"/>
    </xf>
    <xf numFmtId="9" fontId="0" fillId="0" borderId="3" xfId="2" applyNumberFormat="1" applyFont="1" applyBorder="1" applyAlignment="1">
      <alignment vertical="center"/>
    </xf>
    <xf numFmtId="9" fontId="0" fillId="0" borderId="9" xfId="2" applyNumberFormat="1" applyFont="1" applyBorder="1" applyAlignment="1">
      <alignment vertical="center"/>
    </xf>
    <xf numFmtId="166" fontId="4" fillId="0" borderId="5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6" fontId="4" fillId="0" borderId="8" xfId="2" applyNumberFormat="1" applyFont="1" applyBorder="1" applyAlignment="1">
      <alignment horizontal="center"/>
    </xf>
    <xf numFmtId="1" fontId="0" fillId="8" borderId="4" xfId="0" applyNumberFormat="1" applyFill="1" applyBorder="1"/>
    <xf numFmtId="1" fontId="0" fillId="8" borderId="1" xfId="0" applyNumberFormat="1" applyFill="1" applyBorder="1"/>
    <xf numFmtId="1" fontId="0" fillId="8" borderId="7" xfId="0" applyNumberFormat="1" applyFill="1" applyBorder="1"/>
    <xf numFmtId="1" fontId="0" fillId="8" borderId="6" xfId="0" applyNumberFormat="1" applyFill="1" applyBorder="1"/>
    <xf numFmtId="1" fontId="0" fillId="8" borderId="3" xfId="0" applyNumberFormat="1" applyFill="1" applyBorder="1"/>
    <xf numFmtId="1" fontId="0" fillId="8" borderId="9" xfId="0" applyNumberFormat="1" applyFill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9" fontId="4" fillId="0" borderId="0" xfId="0" applyNumberFormat="1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166" fontId="0" fillId="0" borderId="8" xfId="2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15" xfId="0" applyNumberFormat="1" applyBorder="1"/>
    <xf numFmtId="0" fontId="0" fillId="0" borderId="0" xfId="0" applyFill="1"/>
    <xf numFmtId="0" fontId="0" fillId="0" borderId="4" xfId="0" applyBorder="1"/>
    <xf numFmtId="0" fontId="0" fillId="0" borderId="6" xfId="0" applyBorder="1"/>
    <xf numFmtId="168" fontId="0" fillId="0" borderId="1" xfId="0" applyNumberFormat="1" applyBorder="1"/>
    <xf numFmtId="168" fontId="0" fillId="0" borderId="3" xfId="0" applyNumberFormat="1" applyBorder="1"/>
    <xf numFmtId="168" fontId="0" fillId="0" borderId="7" xfId="0" applyNumberFormat="1" applyBorder="1"/>
    <xf numFmtId="168" fontId="0" fillId="0" borderId="9" xfId="0" applyNumberFormat="1" applyBorder="1"/>
    <xf numFmtId="0" fontId="0" fillId="0" borderId="1" xfId="0" applyBorder="1"/>
    <xf numFmtId="169" fontId="0" fillId="0" borderId="7" xfId="0" applyNumberFormat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/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4" xfId="0" applyBorder="1" applyAlignment="1">
      <alignment horizontal="right"/>
    </xf>
    <xf numFmtId="168" fontId="0" fillId="0" borderId="3" xfId="0" applyNumberForma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168" fontId="0" fillId="0" borderId="6" xfId="0" applyNumberFormat="1" applyBorder="1" applyAlignment="1">
      <alignment horizontal="right"/>
    </xf>
    <xf numFmtId="168" fontId="0" fillId="0" borderId="4" xfId="0" applyNumberFormat="1" applyBorder="1" applyAlignment="1">
      <alignment horizontal="right"/>
    </xf>
    <xf numFmtId="0" fontId="0" fillId="0" borderId="3" xfId="0" applyBorder="1"/>
    <xf numFmtId="0" fontId="0" fillId="0" borderId="7" xfId="0" applyBorder="1"/>
    <xf numFmtId="0" fontId="0" fillId="0" borderId="9" xfId="0" applyBorder="1"/>
    <xf numFmtId="0" fontId="0" fillId="0" borderId="14" xfId="0" applyBorder="1"/>
    <xf numFmtId="168" fontId="0" fillId="0" borderId="14" xfId="0" applyNumberFormat="1" applyBorder="1"/>
    <xf numFmtId="0" fontId="5" fillId="0" borderId="15" xfId="0" applyFont="1" applyBorder="1"/>
    <xf numFmtId="0" fontId="5" fillId="0" borderId="2" xfId="0" applyFont="1" applyBorder="1"/>
    <xf numFmtId="168" fontId="0" fillId="0" borderId="15" xfId="0" applyNumberFormat="1" applyBorder="1" applyAlignment="1">
      <alignment horizontal="right"/>
    </xf>
    <xf numFmtId="168" fontId="0" fillId="0" borderId="14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" xfId="0" applyBorder="1" applyAlignment="1">
      <alignment horizontal="right"/>
    </xf>
    <xf numFmtId="168" fontId="0" fillId="0" borderId="2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right"/>
    </xf>
    <xf numFmtId="168" fontId="0" fillId="0" borderId="9" xfId="0" applyNumberFormat="1" applyBorder="1" applyAlignment="1">
      <alignment horizontal="right"/>
    </xf>
    <xf numFmtId="168" fontId="0" fillId="0" borderId="7" xfId="0" applyNumberFormat="1" applyBorder="1" applyAlignment="1">
      <alignment horizontal="right"/>
    </xf>
    <xf numFmtId="0" fontId="0" fillId="0" borderId="0" xfId="0" applyBorder="1"/>
    <xf numFmtId="0" fontId="0" fillId="0" borderId="8" xfId="0" applyBorder="1"/>
    <xf numFmtId="0" fontId="0" fillId="0" borderId="5" xfId="0" applyBorder="1"/>
    <xf numFmtId="0" fontId="0" fillId="0" borderId="16" xfId="0" applyBorder="1"/>
    <xf numFmtId="0" fontId="0" fillId="0" borderId="17" xfId="0" applyBorder="1"/>
    <xf numFmtId="0" fontId="5" fillId="0" borderId="3" xfId="0" applyFont="1" applyBorder="1" applyAlignment="1">
      <alignment horizontal="left"/>
    </xf>
    <xf numFmtId="166" fontId="0" fillId="0" borderId="14" xfId="2" applyNumberFormat="1" applyFont="1" applyBorder="1" applyAlignment="1">
      <alignment vertical="center"/>
    </xf>
    <xf numFmtId="166" fontId="0" fillId="0" borderId="2" xfId="2" applyNumberFormat="1" applyFont="1" applyBorder="1" applyAlignment="1">
      <alignment vertical="center"/>
    </xf>
    <xf numFmtId="166" fontId="0" fillId="0" borderId="15" xfId="2" applyNumberFormat="1" applyFont="1" applyBorder="1" applyAlignment="1">
      <alignment vertical="center"/>
    </xf>
    <xf numFmtId="10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9" fontId="0" fillId="8" borderId="0" xfId="0" applyNumberFormat="1" applyFill="1"/>
    <xf numFmtId="9" fontId="0" fillId="0" borderId="2" xfId="2" applyFont="1" applyBorder="1"/>
    <xf numFmtId="9" fontId="0" fillId="0" borderId="15" xfId="2" applyFont="1" applyBorder="1"/>
    <xf numFmtId="10" fontId="0" fillId="8" borderId="0" xfId="0" applyNumberFormat="1" applyFill="1"/>
    <xf numFmtId="9" fontId="0" fillId="8" borderId="9" xfId="0" applyNumberFormat="1" applyFill="1" applyBorder="1"/>
    <xf numFmtId="9" fontId="4" fillId="0" borderId="8" xfId="0" applyNumberFormat="1" applyFont="1" applyBorder="1" applyAlignment="1">
      <alignment horizontal="right"/>
    </xf>
    <xf numFmtId="9" fontId="0" fillId="8" borderId="7" xfId="0" applyNumberFormat="1" applyFill="1" applyBorder="1"/>
    <xf numFmtId="9" fontId="4" fillId="0" borderId="0" xfId="0" applyNumberFormat="1" applyFont="1" applyBorder="1" applyAlignment="1">
      <alignment horizontal="right"/>
    </xf>
    <xf numFmtId="9" fontId="0" fillId="8" borderId="1" xfId="0" applyNumberFormat="1" applyFill="1" applyBorder="1"/>
    <xf numFmtId="10" fontId="4" fillId="0" borderId="0" xfId="0" applyNumberFormat="1" applyFont="1" applyBorder="1" applyAlignment="1">
      <alignment horizontal="right"/>
    </xf>
    <xf numFmtId="10" fontId="0" fillId="8" borderId="1" xfId="0" applyNumberFormat="1" applyFill="1" applyBorder="1"/>
    <xf numFmtId="0" fontId="4" fillId="0" borderId="0" xfId="0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0" fillId="8" borderId="4" xfId="0" applyNumberFormat="1" applyFill="1" applyBorder="1"/>
    <xf numFmtId="0" fontId="4" fillId="0" borderId="8" xfId="0" applyFont="1" applyBorder="1" applyAlignment="1">
      <alignment horizontal="right"/>
    </xf>
    <xf numFmtId="9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166" fontId="0" fillId="8" borderId="7" xfId="0" applyNumberFormat="1" applyFill="1" applyBorder="1"/>
    <xf numFmtId="0" fontId="4" fillId="0" borderId="0" xfId="0" applyFont="1" applyAlignment="1">
      <alignment horizontal="right"/>
    </xf>
    <xf numFmtId="9" fontId="0" fillId="8" borderId="0" xfId="2" applyNumberFormat="1" applyFont="1" applyFill="1"/>
    <xf numFmtId="9" fontId="0" fillId="0" borderId="2" xfId="2" applyNumberFormat="1" applyFont="1" applyBorder="1"/>
    <xf numFmtId="1" fontId="0" fillId="7" borderId="9" xfId="0" applyNumberFormat="1" applyFill="1" applyBorder="1"/>
    <xf numFmtId="1" fontId="0" fillId="7" borderId="3" xfId="0" applyNumberFormat="1" applyFill="1" applyBorder="1"/>
    <xf numFmtId="1" fontId="0" fillId="7" borderId="6" xfId="0" applyNumberFormat="1" applyFill="1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14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5" fillId="0" borderId="0" xfId="0" applyFont="1" applyBorder="1"/>
    <xf numFmtId="166" fontId="4" fillId="0" borderId="0" xfId="0" applyNumberFormat="1" applyFont="1" applyBorder="1" applyAlignment="1">
      <alignment horizontal="center"/>
    </xf>
    <xf numFmtId="9" fontId="0" fillId="0" borderId="0" xfId="0" applyNumberFormat="1"/>
    <xf numFmtId="166" fontId="0" fillId="5" borderId="9" xfId="2" applyNumberFormat="1" applyFont="1" applyFill="1" applyBorder="1"/>
    <xf numFmtId="166" fontId="4" fillId="5" borderId="8" xfId="2" applyNumberFormat="1" applyFont="1" applyFill="1" applyBorder="1" applyAlignment="1">
      <alignment horizontal="center"/>
    </xf>
    <xf numFmtId="166" fontId="0" fillId="5" borderId="7" xfId="2" applyNumberFormat="1" applyFont="1" applyFill="1" applyBorder="1"/>
    <xf numFmtId="166" fontId="0" fillId="5" borderId="3" xfId="2" applyNumberFormat="1" applyFont="1" applyFill="1" applyBorder="1"/>
    <xf numFmtId="166" fontId="4" fillId="5" borderId="0" xfId="2" applyNumberFormat="1" applyFont="1" applyFill="1" applyBorder="1" applyAlignment="1">
      <alignment horizontal="center"/>
    </xf>
    <xf numFmtId="166" fontId="0" fillId="5" borderId="1" xfId="2" applyNumberFormat="1" applyFont="1" applyFill="1" applyBorder="1"/>
    <xf numFmtId="166" fontId="0" fillId="5" borderId="6" xfId="2" applyNumberFormat="1" applyFont="1" applyFill="1" applyBorder="1"/>
    <xf numFmtId="166" fontId="4" fillId="5" borderId="5" xfId="2" applyNumberFormat="1" applyFont="1" applyFill="1" applyBorder="1" applyAlignment="1">
      <alignment horizontal="center"/>
    </xf>
    <xf numFmtId="166" fontId="0" fillId="5" borderId="4" xfId="2" applyNumberFormat="1" applyFont="1" applyFill="1" applyBorder="1"/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10" fontId="0" fillId="0" borderId="14" xfId="0" applyNumberFormat="1" applyBorder="1" applyAlignment="1">
      <alignment vertical="center"/>
    </xf>
    <xf numFmtId="10" fontId="0" fillId="0" borderId="2" xfId="0" applyNumberFormat="1" applyBorder="1" applyAlignment="1">
      <alignment vertical="center"/>
    </xf>
    <xf numFmtId="10" fontId="0" fillId="0" borderId="14" xfId="2" applyNumberFormat="1" applyFont="1" applyBorder="1" applyAlignment="1">
      <alignment vertical="center"/>
    </xf>
    <xf numFmtId="10" fontId="0" fillId="0" borderId="2" xfId="2" applyNumberFormat="1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0" fontId="0" fillId="0" borderId="15" xfId="0" applyNumberFormat="1" applyBorder="1" applyAlignment="1">
      <alignment vertical="center"/>
    </xf>
    <xf numFmtId="10" fontId="0" fillId="0" borderId="0" xfId="0" applyNumberFormat="1"/>
  </cellXfs>
  <cellStyles count="30">
    <cellStyle name="Comma" xfId="1" builtinId="3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Normal" xfId="0" builtinId="0"/>
    <cellStyle name="Normal 2" xfId="3" xr:uid="{00000000-0005-0000-0000-00001C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showRuler="0" zoomScale="90" zoomScaleNormal="90" zoomScalePageLayoutView="90" workbookViewId="0">
      <selection activeCell="E41" sqref="E41"/>
    </sheetView>
  </sheetViews>
  <sheetFormatPr baseColWidth="10" defaultColWidth="8.83203125" defaultRowHeight="15" x14ac:dyDescent="0.2"/>
  <cols>
    <col min="1" max="1" width="8.83203125" style="3"/>
    <col min="2" max="2" width="15.5" style="3" bestFit="1" customWidth="1"/>
    <col min="3" max="3" width="10.1640625" style="3" bestFit="1" customWidth="1"/>
    <col min="4" max="4" width="14.83203125" style="3" bestFit="1" customWidth="1"/>
    <col min="5" max="5" width="8.5" style="3" bestFit="1" customWidth="1"/>
    <col min="6" max="6" width="11.1640625" style="3" bestFit="1" customWidth="1"/>
    <col min="7" max="7" width="8.83203125" style="3"/>
    <col min="8" max="8" width="8.83203125" style="2"/>
    <col min="9" max="9" width="8.83203125" style="3"/>
    <col min="10" max="10" width="20.5" style="3" bestFit="1" customWidth="1"/>
    <col min="11" max="11" width="32.5" style="2" bestFit="1" customWidth="1"/>
    <col min="12" max="12" width="45.33203125" style="4" bestFit="1" customWidth="1"/>
    <col min="13" max="13" width="8" style="3" bestFit="1" customWidth="1"/>
    <col min="14" max="14" width="30" style="2" bestFit="1" customWidth="1"/>
    <col min="15" max="15" width="8.5" style="1" bestFit="1" customWidth="1"/>
  </cols>
  <sheetData>
    <row r="1" spans="1:15" ht="16" thickBot="1" x14ac:dyDescent="0.25">
      <c r="A1" s="346" t="s">
        <v>143</v>
      </c>
      <c r="B1" s="347"/>
      <c r="C1" s="347"/>
      <c r="D1" s="347"/>
      <c r="E1" s="347"/>
      <c r="F1" s="347"/>
      <c r="G1" s="347"/>
      <c r="H1" s="348"/>
      <c r="I1" s="349" t="s">
        <v>142</v>
      </c>
      <c r="J1" s="350"/>
      <c r="K1" s="351"/>
      <c r="L1" s="352" t="s">
        <v>141</v>
      </c>
      <c r="M1" s="353"/>
      <c r="N1" s="354" t="s">
        <v>140</v>
      </c>
      <c r="O1" s="355"/>
    </row>
    <row r="2" spans="1:15" ht="16" thickBot="1" x14ac:dyDescent="0.25">
      <c r="A2" s="10" t="s">
        <v>139</v>
      </c>
      <c r="B2" s="11" t="s">
        <v>138</v>
      </c>
      <c r="C2" s="11" t="s">
        <v>137</v>
      </c>
      <c r="D2" s="11" t="s">
        <v>136</v>
      </c>
      <c r="E2" s="11" t="s">
        <v>135</v>
      </c>
      <c r="F2" s="11" t="s">
        <v>134</v>
      </c>
      <c r="G2" s="11" t="s">
        <v>133</v>
      </c>
      <c r="H2" s="10" t="s">
        <v>132</v>
      </c>
      <c r="I2" s="8" t="s">
        <v>128</v>
      </c>
      <c r="J2" s="8" t="s">
        <v>131</v>
      </c>
      <c r="K2" s="7" t="s">
        <v>130</v>
      </c>
      <c r="L2" s="9" t="s">
        <v>129</v>
      </c>
      <c r="M2" s="8" t="s">
        <v>128</v>
      </c>
      <c r="N2" s="7" t="s">
        <v>129</v>
      </c>
      <c r="O2" s="6" t="s">
        <v>128</v>
      </c>
    </row>
    <row r="3" spans="1:15" x14ac:dyDescent="0.2">
      <c r="A3" s="3" t="s">
        <v>127</v>
      </c>
      <c r="B3" s="3" t="s">
        <v>15</v>
      </c>
      <c r="C3" s="3" t="s">
        <v>0</v>
      </c>
      <c r="D3" s="3" t="s">
        <v>14</v>
      </c>
      <c r="E3" s="3">
        <v>500</v>
      </c>
      <c r="F3" s="3">
        <v>150512</v>
      </c>
      <c r="G3" s="3" t="s">
        <v>15</v>
      </c>
      <c r="H3" s="14" t="s">
        <v>150</v>
      </c>
      <c r="I3" s="3" t="s">
        <v>89</v>
      </c>
      <c r="J3" s="3" t="s">
        <v>92</v>
      </c>
      <c r="K3" s="2" t="s">
        <v>91</v>
      </c>
      <c r="L3" s="4" t="s">
        <v>126</v>
      </c>
      <c r="M3" s="3" t="s">
        <v>17</v>
      </c>
      <c r="N3" s="2" t="s">
        <v>125</v>
      </c>
      <c r="O3" s="1" t="s">
        <v>89</v>
      </c>
    </row>
    <row r="4" spans="1:15" x14ac:dyDescent="0.2">
      <c r="A4" s="3" t="s">
        <v>124</v>
      </c>
      <c r="B4" s="3" t="s">
        <v>123</v>
      </c>
      <c r="C4" s="3" t="s">
        <v>0</v>
      </c>
      <c r="D4" s="3" t="s">
        <v>14</v>
      </c>
      <c r="E4" s="3">
        <v>500</v>
      </c>
      <c r="F4" s="3" t="s">
        <v>122</v>
      </c>
      <c r="G4" s="3" t="s">
        <v>15</v>
      </c>
      <c r="H4" s="14" t="s">
        <v>151</v>
      </c>
      <c r="I4" s="3" t="s">
        <v>89</v>
      </c>
      <c r="J4" s="3" t="s">
        <v>92</v>
      </c>
      <c r="K4" s="2" t="s">
        <v>91</v>
      </c>
      <c r="L4" s="4" t="s">
        <v>121</v>
      </c>
      <c r="M4" s="3" t="s">
        <v>89</v>
      </c>
      <c r="N4" s="2" t="s">
        <v>15</v>
      </c>
      <c r="O4" s="1" t="s">
        <v>15</v>
      </c>
    </row>
    <row r="5" spans="1:15" x14ac:dyDescent="0.2">
      <c r="A5" s="3" t="s">
        <v>120</v>
      </c>
      <c r="B5" s="3" t="s">
        <v>119</v>
      </c>
      <c r="C5" s="3" t="s">
        <v>0</v>
      </c>
      <c r="D5" s="3" t="s">
        <v>14</v>
      </c>
      <c r="E5" s="3">
        <v>500</v>
      </c>
      <c r="F5" s="3" t="s">
        <v>118</v>
      </c>
      <c r="G5" s="3" t="s">
        <v>15</v>
      </c>
      <c r="H5" s="13">
        <v>43221</v>
      </c>
      <c r="I5" s="3" t="s">
        <v>89</v>
      </c>
      <c r="J5" s="3" t="s">
        <v>92</v>
      </c>
      <c r="K5" s="2" t="s">
        <v>91</v>
      </c>
      <c r="L5" s="4" t="s">
        <v>117</v>
      </c>
      <c r="M5" s="3" t="s">
        <v>89</v>
      </c>
      <c r="N5" s="2" t="s">
        <v>15</v>
      </c>
      <c r="O5" s="1" t="s">
        <v>15</v>
      </c>
    </row>
    <row r="6" spans="1:15" x14ac:dyDescent="0.2">
      <c r="A6" s="3" t="s">
        <v>116</v>
      </c>
      <c r="B6" s="3" t="s">
        <v>97</v>
      </c>
      <c r="C6" s="3" t="s">
        <v>0</v>
      </c>
      <c r="D6" s="3" t="s">
        <v>14</v>
      </c>
      <c r="E6" s="3">
        <v>500</v>
      </c>
      <c r="F6" s="3" t="s">
        <v>115</v>
      </c>
      <c r="G6" s="3" t="s">
        <v>15</v>
      </c>
      <c r="H6" s="13">
        <v>43344</v>
      </c>
      <c r="I6" s="3" t="s">
        <v>89</v>
      </c>
      <c r="J6" s="3" t="s">
        <v>92</v>
      </c>
      <c r="K6" s="2" t="s">
        <v>91</v>
      </c>
      <c r="L6" s="4" t="s">
        <v>96</v>
      </c>
      <c r="M6" s="3" t="s">
        <v>89</v>
      </c>
      <c r="N6" s="2" t="s">
        <v>15</v>
      </c>
      <c r="O6" s="1" t="s">
        <v>15</v>
      </c>
    </row>
    <row r="7" spans="1:15" x14ac:dyDescent="0.2">
      <c r="A7" s="3" t="s">
        <v>114</v>
      </c>
      <c r="B7" s="3" t="s">
        <v>113</v>
      </c>
      <c r="C7" s="3" t="s">
        <v>0</v>
      </c>
      <c r="D7" s="3" t="s">
        <v>14</v>
      </c>
      <c r="E7" s="3">
        <v>500</v>
      </c>
      <c r="F7" s="3">
        <v>5047</v>
      </c>
      <c r="G7" s="12">
        <v>42186</v>
      </c>
      <c r="H7" s="13">
        <v>43252</v>
      </c>
      <c r="I7" s="3" t="s">
        <v>89</v>
      </c>
      <c r="J7" s="3" t="s">
        <v>92</v>
      </c>
      <c r="K7" s="2" t="s">
        <v>91</v>
      </c>
      <c r="L7" s="4" t="s">
        <v>112</v>
      </c>
      <c r="M7" s="3" t="s">
        <v>17</v>
      </c>
      <c r="N7" s="2" t="s">
        <v>109</v>
      </c>
      <c r="O7" s="1" t="s">
        <v>108</v>
      </c>
    </row>
    <row r="8" spans="1:15" x14ac:dyDescent="0.2">
      <c r="A8" s="3" t="s">
        <v>111</v>
      </c>
      <c r="B8" s="3" t="s">
        <v>110</v>
      </c>
      <c r="C8" s="3" t="s">
        <v>0</v>
      </c>
      <c r="D8" s="3" t="s">
        <v>14</v>
      </c>
      <c r="E8" s="3">
        <v>250</v>
      </c>
      <c r="F8" s="3">
        <v>4015</v>
      </c>
      <c r="G8" s="12">
        <v>41974</v>
      </c>
      <c r="H8" s="13">
        <v>43040</v>
      </c>
      <c r="I8" s="3" t="s">
        <v>89</v>
      </c>
      <c r="J8" s="3" t="s">
        <v>92</v>
      </c>
      <c r="K8" s="2" t="s">
        <v>91</v>
      </c>
      <c r="L8" s="4" t="s">
        <v>35</v>
      </c>
      <c r="M8" s="3" t="s">
        <v>17</v>
      </c>
      <c r="N8" s="2" t="s">
        <v>109</v>
      </c>
      <c r="O8" s="1" t="s">
        <v>108</v>
      </c>
    </row>
    <row r="9" spans="1:15" x14ac:dyDescent="0.2">
      <c r="A9" s="3" t="s">
        <v>107</v>
      </c>
      <c r="B9" s="3" t="s">
        <v>94</v>
      </c>
      <c r="C9" s="3" t="s">
        <v>0</v>
      </c>
      <c r="D9" s="3" t="s">
        <v>14</v>
      </c>
      <c r="E9" s="3">
        <v>500</v>
      </c>
      <c r="F9" s="3" t="s">
        <v>106</v>
      </c>
      <c r="G9" s="12">
        <v>42278</v>
      </c>
      <c r="H9" s="13">
        <v>43191</v>
      </c>
      <c r="I9" s="3" t="s">
        <v>89</v>
      </c>
      <c r="J9" s="3" t="s">
        <v>92</v>
      </c>
      <c r="K9" s="2" t="s">
        <v>91</v>
      </c>
      <c r="L9" s="4" t="s">
        <v>90</v>
      </c>
      <c r="M9" s="3" t="s">
        <v>89</v>
      </c>
      <c r="N9" s="2" t="s">
        <v>15</v>
      </c>
      <c r="O9" s="1" t="s">
        <v>15</v>
      </c>
    </row>
    <row r="10" spans="1:15" x14ac:dyDescent="0.2">
      <c r="A10" s="3" t="s">
        <v>105</v>
      </c>
      <c r="B10" s="3" t="s">
        <v>15</v>
      </c>
      <c r="C10" s="3" t="s">
        <v>0</v>
      </c>
      <c r="D10" s="3" t="s">
        <v>14</v>
      </c>
      <c r="E10" s="3">
        <v>250</v>
      </c>
      <c r="F10" s="3">
        <v>1000456</v>
      </c>
      <c r="G10" s="3" t="s">
        <v>15</v>
      </c>
      <c r="H10" s="13">
        <v>43160</v>
      </c>
      <c r="I10" s="3" t="s">
        <v>99</v>
      </c>
      <c r="J10" s="3" t="s">
        <v>101</v>
      </c>
      <c r="K10" s="2" t="s">
        <v>91</v>
      </c>
      <c r="L10" s="4" t="s">
        <v>100</v>
      </c>
      <c r="M10" s="3" t="s">
        <v>99</v>
      </c>
      <c r="N10" s="2" t="s">
        <v>15</v>
      </c>
      <c r="O10" s="1" t="s">
        <v>15</v>
      </c>
    </row>
    <row r="11" spans="1:15" x14ac:dyDescent="0.2">
      <c r="A11" s="3" t="s">
        <v>104</v>
      </c>
      <c r="B11" s="3" t="s">
        <v>15</v>
      </c>
      <c r="C11" s="3" t="s">
        <v>0</v>
      </c>
      <c r="D11" s="3" t="s">
        <v>14</v>
      </c>
      <c r="E11" s="3">
        <v>250</v>
      </c>
      <c r="F11" s="3">
        <v>1000456</v>
      </c>
      <c r="G11" s="3" t="s">
        <v>15</v>
      </c>
      <c r="H11" s="13">
        <v>43160</v>
      </c>
      <c r="I11" s="3" t="s">
        <v>99</v>
      </c>
      <c r="J11" s="3" t="s">
        <v>101</v>
      </c>
      <c r="K11" s="2" t="s">
        <v>91</v>
      </c>
      <c r="L11" s="4" t="s">
        <v>100</v>
      </c>
      <c r="M11" s="3" t="s">
        <v>99</v>
      </c>
      <c r="N11" s="2" t="s">
        <v>15</v>
      </c>
      <c r="O11" s="1" t="s">
        <v>15</v>
      </c>
    </row>
    <row r="12" spans="1:15" x14ac:dyDescent="0.2">
      <c r="A12" s="3" t="s">
        <v>103</v>
      </c>
      <c r="B12" s="3" t="s">
        <v>15</v>
      </c>
      <c r="C12" s="3" t="s">
        <v>0</v>
      </c>
      <c r="D12" s="3" t="s">
        <v>14</v>
      </c>
      <c r="E12" s="3">
        <v>250</v>
      </c>
      <c r="F12" s="3">
        <v>1000456</v>
      </c>
      <c r="G12" s="3" t="s">
        <v>15</v>
      </c>
      <c r="H12" s="13">
        <v>43160</v>
      </c>
      <c r="I12" s="3" t="s">
        <v>99</v>
      </c>
      <c r="J12" s="3" t="s">
        <v>101</v>
      </c>
      <c r="K12" s="2" t="s">
        <v>91</v>
      </c>
      <c r="L12" s="4" t="s">
        <v>100</v>
      </c>
      <c r="M12" s="3" t="s">
        <v>99</v>
      </c>
      <c r="N12" s="2" t="s">
        <v>15</v>
      </c>
      <c r="O12" s="1" t="s">
        <v>15</v>
      </c>
    </row>
    <row r="13" spans="1:15" x14ac:dyDescent="0.2">
      <c r="A13" s="3" t="s">
        <v>102</v>
      </c>
      <c r="B13" s="3" t="s">
        <v>15</v>
      </c>
      <c r="C13" s="3" t="s">
        <v>0</v>
      </c>
      <c r="D13" s="3" t="s">
        <v>14</v>
      </c>
      <c r="E13" s="3">
        <v>250</v>
      </c>
      <c r="F13" s="3">
        <v>1000456</v>
      </c>
      <c r="G13" s="3" t="s">
        <v>15</v>
      </c>
      <c r="H13" s="13">
        <v>43160</v>
      </c>
      <c r="I13" s="3" t="s">
        <v>99</v>
      </c>
      <c r="J13" s="3" t="s">
        <v>101</v>
      </c>
      <c r="K13" s="2" t="s">
        <v>91</v>
      </c>
      <c r="L13" s="4" t="s">
        <v>100</v>
      </c>
      <c r="M13" s="3" t="s">
        <v>99</v>
      </c>
      <c r="N13" s="2" t="s">
        <v>15</v>
      </c>
      <c r="O13" s="1" t="s">
        <v>15</v>
      </c>
    </row>
    <row r="14" spans="1:15" x14ac:dyDescent="0.2">
      <c r="A14" s="3" t="s">
        <v>98</v>
      </c>
      <c r="B14" s="3" t="s">
        <v>97</v>
      </c>
      <c r="C14" s="3" t="s">
        <v>0</v>
      </c>
      <c r="D14" s="3" t="s">
        <v>14</v>
      </c>
      <c r="E14" s="3">
        <v>500</v>
      </c>
      <c r="F14" s="3" t="s">
        <v>93</v>
      </c>
      <c r="G14" s="3" t="s">
        <v>15</v>
      </c>
      <c r="H14" s="13">
        <v>42736</v>
      </c>
      <c r="I14" s="3" t="s">
        <v>89</v>
      </c>
      <c r="J14" s="3" t="s">
        <v>92</v>
      </c>
      <c r="K14" s="2" t="s">
        <v>91</v>
      </c>
      <c r="L14" s="4" t="s">
        <v>96</v>
      </c>
      <c r="M14" s="3" t="s">
        <v>89</v>
      </c>
      <c r="N14" s="2" t="s">
        <v>15</v>
      </c>
      <c r="O14" s="1" t="s">
        <v>15</v>
      </c>
    </row>
    <row r="15" spans="1:15" ht="16" thickBot="1" x14ac:dyDescent="0.25">
      <c r="A15" s="3" t="s">
        <v>95</v>
      </c>
      <c r="B15" s="3" t="s">
        <v>94</v>
      </c>
      <c r="C15" s="3" t="s">
        <v>0</v>
      </c>
      <c r="D15" s="3" t="s">
        <v>14</v>
      </c>
      <c r="E15" s="3">
        <v>500</v>
      </c>
      <c r="F15" s="3" t="s">
        <v>93</v>
      </c>
      <c r="G15" s="12">
        <v>41609</v>
      </c>
      <c r="H15" s="13">
        <v>42675</v>
      </c>
      <c r="I15" s="3" t="s">
        <v>89</v>
      </c>
      <c r="J15" s="3" t="s">
        <v>92</v>
      </c>
      <c r="K15" s="2" t="s">
        <v>91</v>
      </c>
      <c r="L15" s="4" t="s">
        <v>90</v>
      </c>
      <c r="M15" s="3" t="s">
        <v>89</v>
      </c>
      <c r="N15" s="2" t="s">
        <v>15</v>
      </c>
      <c r="O15" s="1" t="s">
        <v>15</v>
      </c>
    </row>
    <row r="16" spans="1:15" x14ac:dyDescent="0.2">
      <c r="A16" s="3" t="s">
        <v>88</v>
      </c>
      <c r="B16" s="107" t="s">
        <v>87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5"/>
    </row>
    <row r="17" spans="1:15" x14ac:dyDescent="0.2">
      <c r="A17" s="3" t="s">
        <v>86</v>
      </c>
      <c r="B17" s="104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2"/>
    </row>
    <row r="18" spans="1:15" x14ac:dyDescent="0.2">
      <c r="A18" s="3" t="s">
        <v>85</v>
      </c>
      <c r="B18" s="104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2"/>
    </row>
    <row r="19" spans="1:15" x14ac:dyDescent="0.2">
      <c r="A19" s="3" t="s">
        <v>84</v>
      </c>
      <c r="B19" s="104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2"/>
    </row>
    <row r="20" spans="1:15" x14ac:dyDescent="0.2">
      <c r="A20" s="3" t="s">
        <v>83</v>
      </c>
      <c r="B20" s="104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2"/>
    </row>
    <row r="21" spans="1:15" x14ac:dyDescent="0.2">
      <c r="A21" s="3" t="s">
        <v>82</v>
      </c>
      <c r="B21" s="104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2"/>
    </row>
    <row r="22" spans="1:15" x14ac:dyDescent="0.2">
      <c r="A22" s="3" t="s">
        <v>81</v>
      </c>
      <c r="B22" s="104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2"/>
    </row>
    <row r="23" spans="1:15" x14ac:dyDescent="0.2">
      <c r="A23" s="3" t="s">
        <v>80</v>
      </c>
      <c r="B23" s="104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2"/>
    </row>
    <row r="24" spans="1:15" ht="16" thickBot="1" x14ac:dyDescent="0.25">
      <c r="A24" s="3" t="s">
        <v>79</v>
      </c>
      <c r="B24" s="101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99"/>
    </row>
    <row r="25" spans="1:15" x14ac:dyDescent="0.2">
      <c r="A25" s="3" t="s">
        <v>78</v>
      </c>
      <c r="B25" s="3" t="s">
        <v>75</v>
      </c>
      <c r="C25" s="3" t="s">
        <v>0</v>
      </c>
      <c r="D25" s="3" t="s">
        <v>14</v>
      </c>
      <c r="E25" s="3">
        <v>500</v>
      </c>
      <c r="F25" s="3" t="s">
        <v>77</v>
      </c>
      <c r="G25" s="3" t="s">
        <v>15</v>
      </c>
      <c r="H25" s="13">
        <v>43221</v>
      </c>
      <c r="I25" s="3" t="s">
        <v>70</v>
      </c>
      <c r="J25" s="3" t="s">
        <v>73</v>
      </c>
      <c r="K25" s="2" t="s">
        <v>72</v>
      </c>
      <c r="L25" s="4" t="s">
        <v>71</v>
      </c>
      <c r="M25" s="3" t="s">
        <v>70</v>
      </c>
      <c r="N25" s="2" t="s">
        <v>15</v>
      </c>
      <c r="O25" s="1" t="s">
        <v>15</v>
      </c>
    </row>
    <row r="26" spans="1:15" x14ac:dyDescent="0.2">
      <c r="A26" s="3" t="s">
        <v>76</v>
      </c>
      <c r="B26" s="3" t="s">
        <v>75</v>
      </c>
      <c r="C26" s="3" t="s">
        <v>0</v>
      </c>
      <c r="D26" s="3" t="s">
        <v>14</v>
      </c>
      <c r="E26" s="3">
        <v>500</v>
      </c>
      <c r="F26" s="3" t="s">
        <v>74</v>
      </c>
      <c r="G26" s="3" t="s">
        <v>15</v>
      </c>
      <c r="H26" s="13">
        <v>43313</v>
      </c>
      <c r="I26" s="3" t="s">
        <v>70</v>
      </c>
      <c r="J26" s="3" t="s">
        <v>73</v>
      </c>
      <c r="K26" s="2" t="s">
        <v>72</v>
      </c>
      <c r="L26" s="4" t="s">
        <v>71</v>
      </c>
      <c r="M26" s="3" t="s">
        <v>70</v>
      </c>
      <c r="N26" s="2" t="s">
        <v>15</v>
      </c>
      <c r="O26" s="1" t="s">
        <v>15</v>
      </c>
    </row>
    <row r="27" spans="1:15" x14ac:dyDescent="0.2">
      <c r="A27" s="3" t="s">
        <v>69</v>
      </c>
      <c r="B27" s="3" t="s">
        <v>68</v>
      </c>
      <c r="C27" s="3" t="s">
        <v>0</v>
      </c>
      <c r="D27" s="3" t="s">
        <v>14</v>
      </c>
      <c r="E27" s="3">
        <v>500</v>
      </c>
      <c r="F27" s="3" t="s">
        <v>67</v>
      </c>
      <c r="G27" s="12">
        <v>42522</v>
      </c>
      <c r="H27" s="13">
        <v>43221</v>
      </c>
      <c r="I27" s="3" t="s">
        <v>65</v>
      </c>
      <c r="J27" s="3" t="s">
        <v>44</v>
      </c>
      <c r="K27" s="3" t="s">
        <v>44</v>
      </c>
      <c r="L27" s="4" t="s">
        <v>66</v>
      </c>
      <c r="M27" s="3" t="s">
        <v>65</v>
      </c>
      <c r="N27" s="2" t="s">
        <v>15</v>
      </c>
      <c r="O27" s="1" t="s">
        <v>15</v>
      </c>
    </row>
    <row r="28" spans="1:15" x14ac:dyDescent="0.2">
      <c r="A28" s="3" t="s">
        <v>64</v>
      </c>
      <c r="B28" s="3" t="s">
        <v>15</v>
      </c>
      <c r="C28" s="3" t="s">
        <v>0</v>
      </c>
      <c r="D28" s="3" t="s">
        <v>46</v>
      </c>
      <c r="E28" s="3">
        <v>500</v>
      </c>
      <c r="F28" s="3">
        <v>161018115</v>
      </c>
      <c r="G28" s="3" t="s">
        <v>15</v>
      </c>
      <c r="H28" s="12">
        <v>44105</v>
      </c>
      <c r="I28" s="3" t="s">
        <v>62</v>
      </c>
      <c r="J28" s="3" t="s">
        <v>44</v>
      </c>
      <c r="K28" s="3" t="s">
        <v>44</v>
      </c>
      <c r="L28" s="4" t="s">
        <v>63</v>
      </c>
      <c r="M28" s="3" t="s">
        <v>62</v>
      </c>
      <c r="N28" s="2" t="s">
        <v>15</v>
      </c>
      <c r="O28" s="1" t="s">
        <v>15</v>
      </c>
    </row>
    <row r="29" spans="1:15" x14ac:dyDescent="0.2">
      <c r="A29" s="3" t="s">
        <v>61</v>
      </c>
      <c r="B29" s="3" t="s">
        <v>15</v>
      </c>
      <c r="C29" s="3" t="s">
        <v>0</v>
      </c>
      <c r="D29" s="3" t="s">
        <v>14</v>
      </c>
      <c r="E29" s="3">
        <v>500</v>
      </c>
      <c r="F29" s="3" t="s">
        <v>15</v>
      </c>
      <c r="G29" s="3" t="s">
        <v>15</v>
      </c>
      <c r="H29" s="13">
        <v>43525</v>
      </c>
      <c r="I29" s="3" t="s">
        <v>58</v>
      </c>
      <c r="J29" s="3" t="s">
        <v>44</v>
      </c>
      <c r="K29" s="2" t="s">
        <v>44</v>
      </c>
      <c r="L29" s="4" t="s">
        <v>60</v>
      </c>
      <c r="M29" s="3" t="s">
        <v>58</v>
      </c>
      <c r="N29" s="2" t="s">
        <v>59</v>
      </c>
      <c r="O29" s="1" t="s">
        <v>58</v>
      </c>
    </row>
    <row r="30" spans="1:15" x14ac:dyDescent="0.2">
      <c r="A30" s="3" t="s">
        <v>57</v>
      </c>
      <c r="B30" s="3" t="s">
        <v>56</v>
      </c>
      <c r="C30" s="3" t="s">
        <v>0</v>
      </c>
      <c r="D30" s="3" t="s">
        <v>14</v>
      </c>
      <c r="E30" s="3">
        <v>500</v>
      </c>
      <c r="F30" s="3">
        <v>2263</v>
      </c>
      <c r="G30" s="12">
        <v>42370</v>
      </c>
      <c r="H30" s="13">
        <v>43466</v>
      </c>
      <c r="I30" s="3" t="s">
        <v>45</v>
      </c>
      <c r="J30" s="3" t="s">
        <v>44</v>
      </c>
      <c r="K30" s="2" t="s">
        <v>44</v>
      </c>
      <c r="L30" s="4" t="s">
        <v>55</v>
      </c>
      <c r="M30" s="3" t="s">
        <v>54</v>
      </c>
      <c r="N30" s="2" t="s">
        <v>15</v>
      </c>
      <c r="O30" s="1" t="s">
        <v>15</v>
      </c>
    </row>
    <row r="31" spans="1:15" x14ac:dyDescent="0.2">
      <c r="A31" s="3" t="s">
        <v>53</v>
      </c>
      <c r="B31" s="3" t="s">
        <v>52</v>
      </c>
      <c r="C31" s="3" t="s">
        <v>0</v>
      </c>
      <c r="D31" s="3" t="s">
        <v>14</v>
      </c>
      <c r="E31" s="3">
        <v>500</v>
      </c>
      <c r="F31" s="3" t="s">
        <v>51</v>
      </c>
      <c r="G31" s="12">
        <v>42552</v>
      </c>
      <c r="H31" s="13">
        <v>44378</v>
      </c>
      <c r="I31" s="3" t="s">
        <v>45</v>
      </c>
      <c r="J31" s="3" t="s">
        <v>44</v>
      </c>
      <c r="K31" s="2" t="s">
        <v>44</v>
      </c>
      <c r="L31" s="4" t="s">
        <v>50</v>
      </c>
      <c r="M31" s="3" t="s">
        <v>49</v>
      </c>
      <c r="N31" s="2" t="s">
        <v>15</v>
      </c>
      <c r="O31" s="1" t="s">
        <v>15</v>
      </c>
    </row>
    <row r="32" spans="1:15" x14ac:dyDescent="0.2">
      <c r="A32" s="3" t="s">
        <v>48</v>
      </c>
      <c r="B32" s="3" t="s">
        <v>47</v>
      </c>
      <c r="C32" s="3" t="s">
        <v>0</v>
      </c>
      <c r="D32" s="3" t="s">
        <v>46</v>
      </c>
      <c r="E32" s="3">
        <v>500</v>
      </c>
      <c r="F32" s="3">
        <v>19455</v>
      </c>
      <c r="G32" s="12">
        <v>42491</v>
      </c>
      <c r="H32" s="13">
        <v>43556</v>
      </c>
      <c r="I32" s="3" t="s">
        <v>45</v>
      </c>
      <c r="J32" s="3" t="s">
        <v>44</v>
      </c>
      <c r="K32" s="2" t="s">
        <v>44</v>
      </c>
      <c r="L32" s="4" t="s">
        <v>43</v>
      </c>
      <c r="M32" s="3" t="s">
        <v>41</v>
      </c>
      <c r="N32" s="2" t="s">
        <v>42</v>
      </c>
      <c r="O32" s="1" t="s">
        <v>41</v>
      </c>
    </row>
    <row r="33" spans="1:15" x14ac:dyDescent="0.2">
      <c r="A33" s="3" t="s">
        <v>40</v>
      </c>
      <c r="B33" s="3" t="s">
        <v>15</v>
      </c>
      <c r="C33" s="3" t="s">
        <v>0</v>
      </c>
      <c r="D33" s="3" t="s">
        <v>14</v>
      </c>
      <c r="E33" s="3">
        <v>250</v>
      </c>
      <c r="F33" s="3">
        <v>163131008</v>
      </c>
      <c r="G33" s="12">
        <v>42370</v>
      </c>
      <c r="H33" s="13">
        <v>43466</v>
      </c>
      <c r="I33" s="3" t="s">
        <v>13</v>
      </c>
      <c r="J33" s="3" t="s">
        <v>37</v>
      </c>
      <c r="K33" s="2" t="s">
        <v>36</v>
      </c>
      <c r="L33" s="4" t="s">
        <v>35</v>
      </c>
      <c r="M33" s="3" t="s">
        <v>17</v>
      </c>
      <c r="N33" s="2" t="s">
        <v>39</v>
      </c>
      <c r="O33" s="1" t="s">
        <v>13</v>
      </c>
    </row>
    <row r="34" spans="1:15" x14ac:dyDescent="0.2">
      <c r="A34" s="3" t="s">
        <v>38</v>
      </c>
      <c r="B34" s="3" t="s">
        <v>15</v>
      </c>
      <c r="C34" s="3" t="s">
        <v>0</v>
      </c>
      <c r="D34" s="3" t="s">
        <v>14</v>
      </c>
      <c r="E34" s="3">
        <v>500</v>
      </c>
      <c r="F34" s="3">
        <v>153131321</v>
      </c>
      <c r="G34" s="12">
        <v>42339</v>
      </c>
      <c r="H34" s="13">
        <v>43405</v>
      </c>
      <c r="I34" s="3" t="s">
        <v>13</v>
      </c>
      <c r="J34" s="3" t="s">
        <v>37</v>
      </c>
      <c r="K34" s="2" t="s">
        <v>36</v>
      </c>
      <c r="L34" s="4" t="s">
        <v>35</v>
      </c>
      <c r="M34" s="3" t="s">
        <v>17</v>
      </c>
      <c r="N34" s="2" t="s">
        <v>34</v>
      </c>
      <c r="O34" s="1" t="s">
        <v>33</v>
      </c>
    </row>
    <row r="35" spans="1:15" x14ac:dyDescent="0.2">
      <c r="A35" s="3" t="s">
        <v>32</v>
      </c>
      <c r="B35" s="3" t="s">
        <v>19</v>
      </c>
      <c r="C35" s="3" t="s">
        <v>0</v>
      </c>
      <c r="D35" s="3" t="s">
        <v>14</v>
      </c>
      <c r="E35" s="3">
        <v>500</v>
      </c>
      <c r="F35" s="3">
        <v>41015</v>
      </c>
      <c r="G35" s="12">
        <v>43009</v>
      </c>
      <c r="H35" s="13">
        <v>43374</v>
      </c>
      <c r="I35" s="3" t="s">
        <v>13</v>
      </c>
      <c r="J35" s="3" t="s">
        <v>22</v>
      </c>
      <c r="K35" s="2" t="s">
        <v>31</v>
      </c>
      <c r="L35" s="4" t="s">
        <v>18</v>
      </c>
      <c r="M35" s="3" t="s">
        <v>17</v>
      </c>
      <c r="N35" s="2" t="s">
        <v>15</v>
      </c>
      <c r="O35" s="1" t="s">
        <v>15</v>
      </c>
    </row>
    <row r="36" spans="1:15" x14ac:dyDescent="0.2">
      <c r="A36" s="3" t="s">
        <v>30</v>
      </c>
      <c r="B36" s="3" t="s">
        <v>15</v>
      </c>
      <c r="C36" s="3" t="s">
        <v>0</v>
      </c>
      <c r="D36" s="3" t="s">
        <v>14</v>
      </c>
      <c r="E36" s="3">
        <v>500</v>
      </c>
      <c r="F36" s="5" t="s">
        <v>29</v>
      </c>
      <c r="G36" s="3" t="s">
        <v>15</v>
      </c>
      <c r="H36" s="13">
        <v>43221</v>
      </c>
      <c r="I36" s="3" t="s">
        <v>13</v>
      </c>
      <c r="J36" s="3" t="s">
        <v>22</v>
      </c>
      <c r="K36" s="2" t="s">
        <v>145</v>
      </c>
      <c r="L36" s="4" t="s">
        <v>15</v>
      </c>
      <c r="M36" s="3" t="s">
        <v>15</v>
      </c>
      <c r="N36" s="2" t="s">
        <v>15</v>
      </c>
      <c r="O36" s="1" t="s">
        <v>15</v>
      </c>
    </row>
    <row r="37" spans="1:15" ht="15.75" customHeight="1" x14ac:dyDescent="0.2">
      <c r="A37" s="3" t="s">
        <v>28</v>
      </c>
      <c r="B37" s="3" t="s">
        <v>15</v>
      </c>
      <c r="C37" s="3" t="s">
        <v>0</v>
      </c>
      <c r="D37" s="3" t="s">
        <v>14</v>
      </c>
      <c r="E37" s="3">
        <v>500</v>
      </c>
      <c r="F37" s="3">
        <v>160669</v>
      </c>
      <c r="G37" s="3" t="s">
        <v>15</v>
      </c>
      <c r="H37" s="13">
        <v>43617</v>
      </c>
      <c r="I37" s="3" t="s">
        <v>13</v>
      </c>
      <c r="J37" s="3" t="s">
        <v>22</v>
      </c>
      <c r="K37" s="2" t="s">
        <v>146</v>
      </c>
      <c r="L37" s="4" t="s">
        <v>15</v>
      </c>
      <c r="M37" s="3" t="s">
        <v>15</v>
      </c>
      <c r="N37" s="2" t="s">
        <v>15</v>
      </c>
      <c r="O37" s="1" t="s">
        <v>15</v>
      </c>
    </row>
    <row r="38" spans="1:15" x14ac:dyDescent="0.2">
      <c r="A38" s="3" t="s">
        <v>27</v>
      </c>
      <c r="B38" s="3" t="s">
        <v>26</v>
      </c>
      <c r="C38" s="3" t="s">
        <v>0</v>
      </c>
      <c r="D38" s="3" t="s">
        <v>14</v>
      </c>
      <c r="E38" s="3">
        <v>250</v>
      </c>
      <c r="F38" s="3" t="s">
        <v>25</v>
      </c>
      <c r="G38" s="12">
        <v>42736</v>
      </c>
      <c r="H38" s="13">
        <v>43435</v>
      </c>
      <c r="I38" s="3" t="s">
        <v>13</v>
      </c>
      <c r="J38" s="3" t="s">
        <v>22</v>
      </c>
      <c r="K38" s="2" t="s">
        <v>146</v>
      </c>
      <c r="L38" s="4" t="s">
        <v>15</v>
      </c>
      <c r="M38" s="3" t="s">
        <v>15</v>
      </c>
      <c r="N38" s="2" t="s">
        <v>15</v>
      </c>
      <c r="O38" s="1" t="s">
        <v>15</v>
      </c>
    </row>
    <row r="39" spans="1:15" x14ac:dyDescent="0.2">
      <c r="A39" s="3" t="s">
        <v>24</v>
      </c>
      <c r="B39" s="3" t="s">
        <v>15</v>
      </c>
      <c r="C39" s="3" t="s">
        <v>0</v>
      </c>
      <c r="D39" s="3" t="s">
        <v>14</v>
      </c>
      <c r="E39" s="3">
        <v>500</v>
      </c>
      <c r="F39" s="3">
        <v>160669</v>
      </c>
      <c r="G39" s="3" t="s">
        <v>15</v>
      </c>
      <c r="H39" s="13">
        <v>43617</v>
      </c>
      <c r="I39" s="3" t="s">
        <v>13</v>
      </c>
      <c r="J39" s="3" t="s">
        <v>22</v>
      </c>
      <c r="K39" s="2" t="s">
        <v>147</v>
      </c>
      <c r="L39" s="4" t="s">
        <v>15</v>
      </c>
      <c r="M39" s="3" t="s">
        <v>15</v>
      </c>
      <c r="N39" s="2" t="s">
        <v>15</v>
      </c>
      <c r="O39" s="1" t="s">
        <v>15</v>
      </c>
    </row>
    <row r="40" spans="1:15" x14ac:dyDescent="0.2">
      <c r="A40" s="3" t="s">
        <v>23</v>
      </c>
      <c r="B40" s="3" t="s">
        <v>15</v>
      </c>
      <c r="C40" s="3" t="s">
        <v>0</v>
      </c>
      <c r="D40" s="3" t="s">
        <v>14</v>
      </c>
      <c r="E40" s="3">
        <v>250</v>
      </c>
      <c r="F40" s="3">
        <v>160817</v>
      </c>
      <c r="G40" s="3" t="s">
        <v>15</v>
      </c>
      <c r="H40" s="13">
        <v>43647</v>
      </c>
      <c r="I40" s="3" t="s">
        <v>13</v>
      </c>
      <c r="J40" s="3" t="s">
        <v>22</v>
      </c>
      <c r="K40" s="2" t="s">
        <v>147</v>
      </c>
      <c r="L40" s="4" t="s">
        <v>21</v>
      </c>
      <c r="M40" s="3" t="s">
        <v>17</v>
      </c>
      <c r="N40" s="2" t="s">
        <v>15</v>
      </c>
      <c r="O40" s="1" t="s">
        <v>15</v>
      </c>
    </row>
    <row r="41" spans="1:15" x14ac:dyDescent="0.2">
      <c r="A41" s="3" t="s">
        <v>20</v>
      </c>
      <c r="B41" s="3" t="s">
        <v>19</v>
      </c>
      <c r="C41" s="3" t="s">
        <v>0</v>
      </c>
      <c r="D41" s="3" t="s">
        <v>14</v>
      </c>
      <c r="E41" s="3">
        <v>500</v>
      </c>
      <c r="F41" s="3">
        <v>41015</v>
      </c>
      <c r="G41" s="12">
        <v>42278</v>
      </c>
      <c r="H41" s="13">
        <v>43374</v>
      </c>
      <c r="I41" s="3" t="s">
        <v>13</v>
      </c>
      <c r="J41" s="3" t="s">
        <v>12</v>
      </c>
      <c r="K41" s="2" t="s">
        <v>148</v>
      </c>
      <c r="L41" s="4" t="s">
        <v>18</v>
      </c>
      <c r="M41" s="3" t="s">
        <v>17</v>
      </c>
      <c r="N41" s="2" t="s">
        <v>15</v>
      </c>
      <c r="O41" s="1" t="s">
        <v>15</v>
      </c>
    </row>
    <row r="42" spans="1:15" x14ac:dyDescent="0.2">
      <c r="A42" s="3" t="s">
        <v>16</v>
      </c>
      <c r="B42" s="3" t="s">
        <v>15</v>
      </c>
      <c r="C42" s="3" t="s">
        <v>0</v>
      </c>
      <c r="D42" s="3" t="s">
        <v>14</v>
      </c>
      <c r="E42" s="3">
        <v>500</v>
      </c>
      <c r="F42" s="3">
        <v>1599016</v>
      </c>
      <c r="G42" s="12">
        <v>42309</v>
      </c>
      <c r="H42" s="13">
        <v>43374</v>
      </c>
      <c r="I42" s="3" t="s">
        <v>13</v>
      </c>
      <c r="J42" s="3" t="s">
        <v>12</v>
      </c>
      <c r="K42" s="2" t="s">
        <v>149</v>
      </c>
      <c r="L42" s="4" t="s">
        <v>144</v>
      </c>
      <c r="M42" s="3" t="s">
        <v>54</v>
      </c>
      <c r="N42" s="2" t="s">
        <v>15</v>
      </c>
      <c r="O42" s="1" t="s">
        <v>15</v>
      </c>
    </row>
    <row r="43" spans="1:15" x14ac:dyDescent="0.2">
      <c r="A43" s="3" t="s">
        <v>11</v>
      </c>
      <c r="B43" s="3" t="s">
        <v>15</v>
      </c>
      <c r="C43" s="3" t="s">
        <v>0</v>
      </c>
      <c r="D43" s="3" t="s">
        <v>14</v>
      </c>
      <c r="E43" s="3">
        <v>500</v>
      </c>
      <c r="F43" s="3">
        <v>1699004</v>
      </c>
      <c r="G43" s="12">
        <v>42461</v>
      </c>
      <c r="H43" s="13">
        <v>43525</v>
      </c>
      <c r="I43" s="3" t="s">
        <v>99</v>
      </c>
      <c r="J43" s="3" t="s">
        <v>152</v>
      </c>
      <c r="K43" s="2" t="s">
        <v>153</v>
      </c>
      <c r="L43" s="4" t="s">
        <v>144</v>
      </c>
      <c r="M43" s="3" t="s">
        <v>54</v>
      </c>
      <c r="N43" s="2" t="s">
        <v>15</v>
      </c>
      <c r="O43" s="1" t="s">
        <v>15</v>
      </c>
    </row>
    <row r="44" spans="1:15" x14ac:dyDescent="0.2">
      <c r="A44" s="3" t="s">
        <v>10</v>
      </c>
      <c r="B44" s="3" t="s">
        <v>15</v>
      </c>
      <c r="C44" s="3" t="s">
        <v>0</v>
      </c>
      <c r="D44" s="3" t="s">
        <v>14</v>
      </c>
      <c r="E44" s="3">
        <v>500</v>
      </c>
      <c r="F44" s="3" t="s">
        <v>154</v>
      </c>
      <c r="G44" s="3" t="s">
        <v>15</v>
      </c>
      <c r="H44" s="13">
        <v>43891</v>
      </c>
      <c r="I44" s="3" t="s">
        <v>99</v>
      </c>
      <c r="J44" s="3" t="s">
        <v>155</v>
      </c>
      <c r="K44" s="2" t="s">
        <v>156</v>
      </c>
      <c r="L44" s="4" t="s">
        <v>157</v>
      </c>
      <c r="M44" s="3" t="s">
        <v>54</v>
      </c>
      <c r="N44" s="2" t="s">
        <v>15</v>
      </c>
      <c r="O44" s="1" t="s">
        <v>15</v>
      </c>
    </row>
    <row r="45" spans="1:15" x14ac:dyDescent="0.2">
      <c r="A45" s="3" t="s">
        <v>9</v>
      </c>
      <c r="B45" s="3" t="s">
        <v>15</v>
      </c>
      <c r="C45" s="3" t="s">
        <v>0</v>
      </c>
      <c r="D45" s="3" t="s">
        <v>14</v>
      </c>
      <c r="E45" s="3">
        <v>500</v>
      </c>
      <c r="F45" s="3" t="s">
        <v>158</v>
      </c>
      <c r="G45" s="3" t="s">
        <v>15</v>
      </c>
      <c r="H45" s="13">
        <v>43862</v>
      </c>
      <c r="I45" s="3" t="s">
        <v>99</v>
      </c>
      <c r="J45" s="3" t="s">
        <v>152</v>
      </c>
      <c r="K45" s="2" t="s">
        <v>159</v>
      </c>
      <c r="L45" s="4" t="s">
        <v>157</v>
      </c>
      <c r="M45" s="3" t="s">
        <v>54</v>
      </c>
      <c r="N45" s="2" t="s">
        <v>15</v>
      </c>
      <c r="O45" s="1" t="s">
        <v>15</v>
      </c>
    </row>
    <row r="46" spans="1:15" x14ac:dyDescent="0.2">
      <c r="A46" s="3" t="s">
        <v>8</v>
      </c>
      <c r="B46" s="3" t="s">
        <v>15</v>
      </c>
      <c r="C46" s="3" t="s">
        <v>0</v>
      </c>
      <c r="D46" s="3" t="s">
        <v>14</v>
      </c>
      <c r="E46" s="3">
        <v>500</v>
      </c>
      <c r="F46" s="3">
        <v>1599016</v>
      </c>
      <c r="G46" s="12">
        <v>42309</v>
      </c>
      <c r="H46" s="13">
        <v>43374</v>
      </c>
      <c r="I46" s="3" t="s">
        <v>99</v>
      </c>
      <c r="J46" s="3" t="s">
        <v>152</v>
      </c>
      <c r="K46" s="2" t="s">
        <v>160</v>
      </c>
      <c r="L46" s="4" t="s">
        <v>144</v>
      </c>
      <c r="M46" s="3" t="s">
        <v>54</v>
      </c>
      <c r="N46" s="2" t="s">
        <v>15</v>
      </c>
      <c r="O46" s="1" t="s">
        <v>15</v>
      </c>
    </row>
    <row r="47" spans="1:15" x14ac:dyDescent="0.2">
      <c r="A47" s="3" t="s">
        <v>7</v>
      </c>
      <c r="B47" s="3" t="s">
        <v>15</v>
      </c>
      <c r="C47" s="3" t="s">
        <v>0</v>
      </c>
      <c r="D47" s="3" t="s">
        <v>14</v>
      </c>
      <c r="E47" s="3">
        <v>500</v>
      </c>
      <c r="F47" s="3" t="s">
        <v>161</v>
      </c>
      <c r="G47" s="3" t="s">
        <v>15</v>
      </c>
      <c r="H47" s="13">
        <v>43770</v>
      </c>
      <c r="I47" s="3" t="s">
        <v>99</v>
      </c>
      <c r="J47" s="3" t="s">
        <v>152</v>
      </c>
      <c r="K47" s="2" t="s">
        <v>162</v>
      </c>
      <c r="L47" s="4" t="s">
        <v>163</v>
      </c>
      <c r="M47" s="3" t="s">
        <v>54</v>
      </c>
      <c r="N47" s="2" t="s">
        <v>15</v>
      </c>
      <c r="O47" s="1" t="s">
        <v>15</v>
      </c>
    </row>
    <row r="48" spans="1:15" x14ac:dyDescent="0.2">
      <c r="A48" s="3" t="s">
        <v>6</v>
      </c>
      <c r="B48" s="3" t="s">
        <v>164</v>
      </c>
      <c r="C48" s="3" t="s">
        <v>0</v>
      </c>
      <c r="D48" s="3" t="s">
        <v>14</v>
      </c>
      <c r="E48" s="3">
        <v>500</v>
      </c>
      <c r="F48" s="3" t="s">
        <v>165</v>
      </c>
      <c r="G48" s="3" t="s">
        <v>15</v>
      </c>
      <c r="H48" s="13">
        <v>42948</v>
      </c>
      <c r="I48" s="3" t="s">
        <v>99</v>
      </c>
      <c r="J48" s="3" t="s">
        <v>152</v>
      </c>
      <c r="K48" s="2" t="s">
        <v>166</v>
      </c>
      <c r="L48" s="4" t="s">
        <v>167</v>
      </c>
      <c r="M48" s="3" t="s">
        <v>99</v>
      </c>
      <c r="N48" s="2" t="s">
        <v>15</v>
      </c>
      <c r="O48" s="1" t="s">
        <v>15</v>
      </c>
    </row>
    <row r="49" spans="1:15" x14ac:dyDescent="0.2">
      <c r="A49" s="3" t="s">
        <v>5</v>
      </c>
      <c r="B49" s="3" t="s">
        <v>15</v>
      </c>
      <c r="C49" s="3" t="s">
        <v>0</v>
      </c>
      <c r="D49" s="3" t="s">
        <v>14</v>
      </c>
      <c r="E49" s="3">
        <v>500</v>
      </c>
      <c r="F49" s="3">
        <v>1599016</v>
      </c>
      <c r="G49" s="3" t="s">
        <v>15</v>
      </c>
      <c r="H49" s="13">
        <v>43374</v>
      </c>
      <c r="I49" s="3" t="s">
        <v>99</v>
      </c>
      <c r="J49" s="3" t="s">
        <v>152</v>
      </c>
      <c r="K49" s="2" t="s">
        <v>160</v>
      </c>
      <c r="L49" s="4" t="s">
        <v>144</v>
      </c>
      <c r="M49" s="3" t="s">
        <v>54</v>
      </c>
      <c r="N49" s="2" t="s">
        <v>15</v>
      </c>
      <c r="O49" s="1" t="s">
        <v>15</v>
      </c>
    </row>
    <row r="50" spans="1:15" x14ac:dyDescent="0.2">
      <c r="A50" s="3" t="s">
        <v>4</v>
      </c>
      <c r="B50" s="3" t="s">
        <v>168</v>
      </c>
      <c r="C50" s="3" t="s">
        <v>0</v>
      </c>
      <c r="D50" s="3" t="s">
        <v>14</v>
      </c>
      <c r="E50" s="3">
        <v>500</v>
      </c>
      <c r="F50" s="3" t="s">
        <v>169</v>
      </c>
      <c r="G50" s="12">
        <v>42705</v>
      </c>
      <c r="H50" s="13">
        <v>43770</v>
      </c>
      <c r="I50" s="3" t="s">
        <v>70</v>
      </c>
      <c r="J50" s="3" t="s">
        <v>73</v>
      </c>
      <c r="K50" s="2" t="s">
        <v>170</v>
      </c>
      <c r="L50" s="4" t="s">
        <v>171</v>
      </c>
      <c r="M50" s="3" t="s">
        <v>65</v>
      </c>
      <c r="N50" s="2" t="s">
        <v>15</v>
      </c>
      <c r="O50" s="1" t="s">
        <v>15</v>
      </c>
    </row>
    <row r="51" spans="1:15" x14ac:dyDescent="0.2">
      <c r="A51" s="3" t="s">
        <v>3</v>
      </c>
      <c r="B51" s="3" t="s">
        <v>15</v>
      </c>
      <c r="C51" s="3" t="s">
        <v>0</v>
      </c>
      <c r="D51" s="3" t="s">
        <v>172</v>
      </c>
      <c r="E51" s="3">
        <v>250</v>
      </c>
      <c r="F51" s="3">
        <v>797160903</v>
      </c>
      <c r="G51" s="12">
        <v>42614</v>
      </c>
      <c r="H51" s="13">
        <v>43678</v>
      </c>
      <c r="I51" s="3" t="s">
        <v>89</v>
      </c>
      <c r="J51" s="3" t="s">
        <v>92</v>
      </c>
      <c r="K51" s="2" t="s">
        <v>91</v>
      </c>
      <c r="L51" s="4" t="s">
        <v>112</v>
      </c>
      <c r="M51" s="3" t="s">
        <v>17</v>
      </c>
      <c r="N51" s="2" t="s">
        <v>15</v>
      </c>
      <c r="O51" s="1" t="s">
        <v>15</v>
      </c>
    </row>
    <row r="52" spans="1:15" x14ac:dyDescent="0.2">
      <c r="A52" s="3" t="s">
        <v>2</v>
      </c>
      <c r="B52" s="3" t="s">
        <v>15</v>
      </c>
      <c r="C52" s="3" t="s">
        <v>0</v>
      </c>
      <c r="D52" s="3" t="s">
        <v>14</v>
      </c>
      <c r="E52" s="3">
        <v>250</v>
      </c>
      <c r="F52" s="3">
        <v>160745</v>
      </c>
      <c r="G52" s="12">
        <v>42552</v>
      </c>
      <c r="H52" s="13">
        <v>43647</v>
      </c>
      <c r="I52" s="3" t="s">
        <v>89</v>
      </c>
      <c r="J52" s="3" t="s">
        <v>92</v>
      </c>
      <c r="K52" s="2" t="s">
        <v>91</v>
      </c>
      <c r="L52" s="4" t="s">
        <v>173</v>
      </c>
      <c r="M52" s="3" t="s">
        <v>17</v>
      </c>
      <c r="N52" s="2" t="s">
        <v>125</v>
      </c>
      <c r="O52" s="1" t="s">
        <v>89</v>
      </c>
    </row>
    <row r="53" spans="1:15" x14ac:dyDescent="0.2">
      <c r="A53" s="3" t="s">
        <v>1</v>
      </c>
      <c r="B53" s="3" t="s">
        <v>174</v>
      </c>
      <c r="C53" s="3" t="s">
        <v>0</v>
      </c>
      <c r="D53" s="3" t="s">
        <v>14</v>
      </c>
      <c r="E53" s="3">
        <v>500</v>
      </c>
      <c r="F53" s="3">
        <v>340</v>
      </c>
      <c r="G53" s="12">
        <v>42583</v>
      </c>
      <c r="H53" s="13">
        <v>43647</v>
      </c>
      <c r="I53" s="3" t="s">
        <v>89</v>
      </c>
      <c r="J53" s="3" t="s">
        <v>92</v>
      </c>
      <c r="K53" s="2" t="s">
        <v>91</v>
      </c>
      <c r="L53" s="4" t="s">
        <v>175</v>
      </c>
      <c r="M53" s="3" t="s">
        <v>65</v>
      </c>
      <c r="N53" s="2" t="s">
        <v>15</v>
      </c>
      <c r="O53" s="1" t="s">
        <v>15</v>
      </c>
    </row>
  </sheetData>
  <mergeCells count="4">
    <mergeCell ref="A1:H1"/>
    <mergeCell ref="I1:K1"/>
    <mergeCell ref="L1:M1"/>
    <mergeCell ref="N1:O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26"/>
  <sheetViews>
    <sheetView showRuler="0" workbookViewId="0">
      <selection activeCell="R1" sqref="R1:R1048576"/>
    </sheetView>
  </sheetViews>
  <sheetFormatPr baseColWidth="10" defaultColWidth="8.83203125" defaultRowHeight="15" x14ac:dyDescent="0.2"/>
  <cols>
    <col min="1" max="1" width="12.1640625" style="90" bestFit="1" customWidth="1"/>
    <col min="2" max="2" width="13.1640625" style="112" bestFit="1" customWidth="1"/>
    <col min="3" max="3" width="11.33203125" hidden="1" customWidth="1"/>
    <col min="4" max="4" width="0" hidden="1" customWidth="1"/>
    <col min="5" max="5" width="11.1640625" hidden="1" customWidth="1"/>
    <col min="6" max="7" width="0" hidden="1" customWidth="1"/>
    <col min="8" max="8" width="14.5" hidden="1" customWidth="1"/>
    <col min="9" max="9" width="0" hidden="1" customWidth="1"/>
    <col min="10" max="10" width="11.1640625" hidden="1" customWidth="1"/>
    <col min="11" max="12" width="0" hidden="1" customWidth="1"/>
    <col min="13" max="13" width="14.33203125" bestFit="1" customWidth="1"/>
    <col min="15" max="15" width="11.1640625" bestFit="1" customWidth="1"/>
  </cols>
  <sheetData>
    <row r="1" spans="1:21" ht="16" thickBot="1" x14ac:dyDescent="0.25">
      <c r="A1" s="54" t="s">
        <v>139</v>
      </c>
      <c r="B1" s="108" t="s">
        <v>192</v>
      </c>
      <c r="C1" t="s">
        <v>176</v>
      </c>
      <c r="D1" s="34" t="s">
        <v>179</v>
      </c>
      <c r="E1" s="34" t="s">
        <v>180</v>
      </c>
      <c r="F1" s="34" t="s">
        <v>181</v>
      </c>
      <c r="G1" s="34" t="s">
        <v>182</v>
      </c>
      <c r="H1" t="s">
        <v>178</v>
      </c>
      <c r="I1" s="35" t="s">
        <v>179</v>
      </c>
      <c r="J1" s="35" t="s">
        <v>180</v>
      </c>
      <c r="K1" s="35" t="s">
        <v>181</v>
      </c>
      <c r="L1" s="35" t="s">
        <v>182</v>
      </c>
      <c r="M1" s="44" t="s">
        <v>183</v>
      </c>
      <c r="N1" s="43" t="s">
        <v>179</v>
      </c>
      <c r="O1" s="43" t="s">
        <v>180</v>
      </c>
      <c r="P1" s="43" t="s">
        <v>181</v>
      </c>
      <c r="Q1" s="43" t="s">
        <v>182</v>
      </c>
    </row>
    <row r="2" spans="1:21" x14ac:dyDescent="0.2">
      <c r="A2" s="53" t="s">
        <v>177</v>
      </c>
      <c r="B2" s="53" t="s">
        <v>193</v>
      </c>
      <c r="C2" s="27">
        <v>725.6</v>
      </c>
      <c r="D2" s="24">
        <f>(C2-E2)/E2</f>
        <v>8.7360338406362458E-4</v>
      </c>
      <c r="E2" s="23">
        <f>AVERAGE(C2:C10)</f>
        <v>724.9666666666667</v>
      </c>
      <c r="F2" s="23">
        <f>_xlfn.STDEV.S(C2:C10)</f>
        <v>8.3867454951250195</v>
      </c>
      <c r="G2" s="20">
        <f>F2/E2</f>
        <v>1.1568456703928942E-2</v>
      </c>
      <c r="H2" s="36">
        <v>103.3</v>
      </c>
      <c r="I2" s="45">
        <f>(H2-J2)/J2</f>
        <v>-8.9542692676687283E-3</v>
      </c>
      <c r="J2" s="23">
        <f>AVERAGE(H2:H10)</f>
        <v>104.23333333333333</v>
      </c>
      <c r="K2" s="23">
        <f>_xlfn.STDEV.S(H2:H10)</f>
        <v>1.8641351882307262</v>
      </c>
      <c r="L2" s="17">
        <f>K2/J2</f>
        <v>1.7884251885808056E-2</v>
      </c>
      <c r="M2" s="48">
        <f>C2-H2</f>
        <v>622.30000000000007</v>
      </c>
      <c r="N2" s="45">
        <f>(M2-O2)/O2</f>
        <v>2.5238964665450321E-3</v>
      </c>
      <c r="O2" s="33">
        <f>AVERAGE(M2:M10)</f>
        <v>620.73333333333335</v>
      </c>
      <c r="P2" s="42">
        <f>_xlfn.STDEV.S(M2:M10)</f>
        <v>8.2251139809731448</v>
      </c>
      <c r="Q2" s="39">
        <f>P2/O2</f>
        <v>1.3250640072451634E-2</v>
      </c>
      <c r="T2" s="336"/>
      <c r="U2" s="336"/>
    </row>
    <row r="3" spans="1:21" x14ac:dyDescent="0.2">
      <c r="A3" s="52" t="s">
        <v>177</v>
      </c>
      <c r="B3" s="52" t="s">
        <v>193</v>
      </c>
      <c r="C3" s="28">
        <v>723.5</v>
      </c>
      <c r="D3" s="25">
        <f t="shared" ref="D3:D15" si="0">(C3-E3)/E3</f>
        <v>-2.0230815209895123E-3</v>
      </c>
      <c r="E3" s="22">
        <f>AVERAGE(C2:C10)</f>
        <v>724.9666666666667</v>
      </c>
      <c r="F3" s="22">
        <f>_xlfn.STDEV.S(C2:C10)</f>
        <v>8.3867454951250195</v>
      </c>
      <c r="G3" s="19">
        <f t="shared" ref="G3:G15" si="1">F3/E3</f>
        <v>1.1568456703928942E-2</v>
      </c>
      <c r="H3" s="37">
        <v>101.7</v>
      </c>
      <c r="I3" s="46">
        <f t="shared" ref="I3:I10" si="2">(H3-J3)/J3</f>
        <v>-2.4304445155100718E-2</v>
      </c>
      <c r="J3" s="22">
        <f>AVERAGE(H2:H10)</f>
        <v>104.23333333333333</v>
      </c>
      <c r="K3" s="22">
        <f>_xlfn.STDEV.S(H2:H10)</f>
        <v>1.8641351882307262</v>
      </c>
      <c r="L3" s="16">
        <f t="shared" ref="L3:L15" si="3">K3/J3</f>
        <v>1.7884251885808056E-2</v>
      </c>
      <c r="M3" s="49">
        <f t="shared" ref="M3:M65" si="4">C3-H3</f>
        <v>621.79999999999995</v>
      </c>
      <c r="N3" s="46">
        <f t="shared" ref="N3:N10" si="5">(M3-O3)/O3</f>
        <v>1.7183975942432702E-3</v>
      </c>
      <c r="O3" s="32">
        <f>AVERAGE(M2:M10)</f>
        <v>620.73333333333335</v>
      </c>
      <c r="P3" s="41">
        <f>_xlfn.STDEV.S(M2:M10)</f>
        <v>8.2251139809731448</v>
      </c>
      <c r="Q3" s="19">
        <v>1.2494145859112848E-2</v>
      </c>
      <c r="T3" s="336"/>
      <c r="U3" s="336"/>
    </row>
    <row r="4" spans="1:21" x14ac:dyDescent="0.2">
      <c r="A4" s="52" t="s">
        <v>177</v>
      </c>
      <c r="B4" s="52" t="s">
        <v>193</v>
      </c>
      <c r="C4" s="28">
        <v>738.8</v>
      </c>
      <c r="D4" s="25">
        <f t="shared" si="0"/>
        <v>1.9081337072968767E-2</v>
      </c>
      <c r="E4" s="22">
        <f>AVERAGE(C2:C10)</f>
        <v>724.9666666666667</v>
      </c>
      <c r="F4" s="22">
        <f>_xlfn.STDEV.S(C2:C10)</f>
        <v>8.3867454951250195</v>
      </c>
      <c r="G4" s="19">
        <f t="shared" si="1"/>
        <v>1.1568456703928942E-2</v>
      </c>
      <c r="H4" s="37">
        <v>106.7</v>
      </c>
      <c r="I4" s="46">
        <f t="shared" si="2"/>
        <v>2.3664854493124419E-2</v>
      </c>
      <c r="J4" s="22">
        <f>AVERAGE(H2:H10)</f>
        <v>104.23333333333333</v>
      </c>
      <c r="K4" s="22">
        <f>_xlfn.STDEV.S(H2:H10)</f>
        <v>1.8641351882307262</v>
      </c>
      <c r="L4" s="16">
        <f t="shared" si="3"/>
        <v>1.7884251885808056E-2</v>
      </c>
      <c r="M4" s="49">
        <f t="shared" si="4"/>
        <v>632.09999999999991</v>
      </c>
      <c r="N4" s="46">
        <f t="shared" si="5"/>
        <v>1.831167436365572E-2</v>
      </c>
      <c r="O4" s="32">
        <f>AVERAGE(M2:M10)</f>
        <v>620.73333333333335</v>
      </c>
      <c r="P4" s="41">
        <f>_xlfn.STDEV.S(M2:M10)</f>
        <v>8.2251139809731448</v>
      </c>
      <c r="Q4" s="19">
        <v>1.2494145859112848E-2</v>
      </c>
    </row>
    <row r="5" spans="1:21" x14ac:dyDescent="0.2">
      <c r="A5" s="52" t="s">
        <v>177</v>
      </c>
      <c r="B5" s="52" t="s">
        <v>193</v>
      </c>
      <c r="C5" s="28">
        <v>717.4</v>
      </c>
      <c r="D5" s="25">
        <f t="shared" si="0"/>
        <v>-1.043726148328666E-2</v>
      </c>
      <c r="E5" s="22">
        <f>AVERAGE(C2:C10)</f>
        <v>724.9666666666667</v>
      </c>
      <c r="F5" s="22">
        <f>_xlfn.STDEV.S(C2:C10)</f>
        <v>8.3867454951250195</v>
      </c>
      <c r="G5" s="19">
        <f t="shared" si="1"/>
        <v>1.1568456703928942E-2</v>
      </c>
      <c r="H5" s="37">
        <v>104.1</v>
      </c>
      <c r="I5" s="46">
        <f t="shared" si="2"/>
        <v>-1.2791813239527339E-3</v>
      </c>
      <c r="J5" s="22">
        <f>AVERAGE(H2:H10)</f>
        <v>104.23333333333333</v>
      </c>
      <c r="K5" s="22">
        <f>_xlfn.STDEV.S(H2:H10)</f>
        <v>1.8641351882307262</v>
      </c>
      <c r="L5" s="16">
        <f t="shared" si="3"/>
        <v>1.7884251885808056E-2</v>
      </c>
      <c r="M5" s="49">
        <f t="shared" si="4"/>
        <v>613.29999999999995</v>
      </c>
      <c r="N5" s="46">
        <f t="shared" si="5"/>
        <v>-1.1975083234883568E-2</v>
      </c>
      <c r="O5" s="32">
        <f>AVERAGE(M2:M10)</f>
        <v>620.73333333333335</v>
      </c>
      <c r="P5" s="41">
        <f>_xlfn.STDEV.S(M2:M10)</f>
        <v>8.2251139809731448</v>
      </c>
      <c r="Q5" s="19">
        <v>1.2494145859112848E-2</v>
      </c>
    </row>
    <row r="6" spans="1:21" x14ac:dyDescent="0.2">
      <c r="A6" s="52" t="s">
        <v>177</v>
      </c>
      <c r="B6" s="52" t="s">
        <v>193</v>
      </c>
      <c r="C6" s="30">
        <v>720</v>
      </c>
      <c r="D6" s="25">
        <f t="shared" si="0"/>
        <v>-6.8508896960780222E-3</v>
      </c>
      <c r="E6" s="22">
        <f>AVERAGE(C2:C10)</f>
        <v>724.9666666666667</v>
      </c>
      <c r="F6" s="22">
        <f>_xlfn.STDEV.S(C2:C10)</f>
        <v>8.3867454951250195</v>
      </c>
      <c r="G6" s="19">
        <f t="shared" si="1"/>
        <v>1.1568456703928942E-2</v>
      </c>
      <c r="H6" s="37">
        <v>101.6</v>
      </c>
      <c r="I6" s="46">
        <f t="shared" si="2"/>
        <v>-2.52638311480653E-2</v>
      </c>
      <c r="J6" s="22">
        <f>AVERAGE(H2:H10)</f>
        <v>104.23333333333333</v>
      </c>
      <c r="K6" s="22">
        <f>_xlfn.STDEV.S(H2:H10)</f>
        <v>1.8641351882307262</v>
      </c>
      <c r="L6" s="16">
        <f t="shared" si="3"/>
        <v>1.7884251885808056E-2</v>
      </c>
      <c r="M6" s="49">
        <f t="shared" si="4"/>
        <v>618.4</v>
      </c>
      <c r="N6" s="46">
        <f t="shared" si="5"/>
        <v>-3.7589947374074284E-3</v>
      </c>
      <c r="O6" s="32">
        <f>AVERAGE(M2:M10)</f>
        <v>620.73333333333335</v>
      </c>
      <c r="P6" s="41">
        <f>_xlfn.STDEV.S(M2:M10)</f>
        <v>8.2251139809731448</v>
      </c>
      <c r="Q6" s="19">
        <v>1.2494145859112848E-2</v>
      </c>
    </row>
    <row r="7" spans="1:21" x14ac:dyDescent="0.2">
      <c r="A7" s="52" t="s">
        <v>177</v>
      </c>
      <c r="B7" s="52" t="s">
        <v>193</v>
      </c>
      <c r="C7" s="28">
        <v>710.7</v>
      </c>
      <c r="D7" s="25">
        <f t="shared" si="0"/>
        <v>-1.9679065704170284E-2</v>
      </c>
      <c r="E7" s="22">
        <f>AVERAGE(C2:C10)</f>
        <v>724.9666666666667</v>
      </c>
      <c r="F7" s="22">
        <f>_xlfn.STDEV.S(C2:C10)</f>
        <v>8.3867454951250195</v>
      </c>
      <c r="G7" s="19">
        <f t="shared" si="1"/>
        <v>1.1568456703928942E-2</v>
      </c>
      <c r="H7" s="37">
        <v>106.2</v>
      </c>
      <c r="I7" s="46">
        <f t="shared" si="2"/>
        <v>1.8867924528301903E-2</v>
      </c>
      <c r="J7" s="22">
        <f>AVERAGE(H2:H10)</f>
        <v>104.23333333333333</v>
      </c>
      <c r="K7" s="22">
        <f>_xlfn.STDEV.S(H2:H10)</f>
        <v>1.8641351882307262</v>
      </c>
      <c r="L7" s="16">
        <f t="shared" si="3"/>
        <v>1.7884251885808056E-2</v>
      </c>
      <c r="M7" s="49">
        <f t="shared" si="4"/>
        <v>604.5</v>
      </c>
      <c r="N7" s="46">
        <f t="shared" si="5"/>
        <v>-2.6151863387391283E-2</v>
      </c>
      <c r="O7" s="32">
        <f>AVERAGE(M2:M10)</f>
        <v>620.73333333333335</v>
      </c>
      <c r="P7" s="41">
        <f>_xlfn.STDEV.S(M2:M10)</f>
        <v>8.2251139809731448</v>
      </c>
      <c r="Q7" s="19">
        <v>1.2494145859112848E-2</v>
      </c>
    </row>
    <row r="8" spans="1:21" x14ac:dyDescent="0.2">
      <c r="A8" s="52" t="s">
        <v>177</v>
      </c>
      <c r="B8" s="52" t="s">
        <v>193</v>
      </c>
      <c r="C8" s="28">
        <v>726.4</v>
      </c>
      <c r="D8" s="25">
        <f t="shared" si="0"/>
        <v>1.9771023955123643E-3</v>
      </c>
      <c r="E8" s="22">
        <f>AVERAGE(C2:C10)</f>
        <v>724.9666666666667</v>
      </c>
      <c r="F8" s="22">
        <f>_xlfn.STDEV.S(C2:C10)</f>
        <v>8.3867454951250195</v>
      </c>
      <c r="G8" s="19">
        <f t="shared" si="1"/>
        <v>1.1568456703928942E-2</v>
      </c>
      <c r="H8" s="37">
        <v>105.8</v>
      </c>
      <c r="I8" s="46">
        <f t="shared" si="2"/>
        <v>1.503038055644384E-2</v>
      </c>
      <c r="J8" s="22">
        <f>AVERAGE(H2:H10)</f>
        <v>104.23333333333333</v>
      </c>
      <c r="K8" s="22">
        <f>_xlfn.STDEV.S(H2:H10)</f>
        <v>1.8641351882307262</v>
      </c>
      <c r="L8" s="16">
        <f t="shared" si="3"/>
        <v>1.7884251885808056E-2</v>
      </c>
      <c r="M8" s="49">
        <f t="shared" si="4"/>
        <v>620.6</v>
      </c>
      <c r="N8" s="46">
        <f t="shared" si="5"/>
        <v>-2.1479969928040878E-4</v>
      </c>
      <c r="O8" s="32">
        <f>AVERAGE(M2:M10)</f>
        <v>620.73333333333335</v>
      </c>
      <c r="P8" s="41">
        <f>_xlfn.STDEV.S(M2:M10)</f>
        <v>8.2251139809731448</v>
      </c>
      <c r="Q8" s="19">
        <v>1.2494145859112848E-2</v>
      </c>
    </row>
    <row r="9" spans="1:21" x14ac:dyDescent="0.2">
      <c r="A9" s="52" t="s">
        <v>177</v>
      </c>
      <c r="B9" s="52" t="s">
        <v>193</v>
      </c>
      <c r="C9" s="28">
        <v>732.7</v>
      </c>
      <c r="D9" s="25">
        <f t="shared" si="0"/>
        <v>1.0667157110671776E-2</v>
      </c>
      <c r="E9" s="22">
        <f>AVERAGE(C2:C10)</f>
        <v>724.9666666666667</v>
      </c>
      <c r="F9" s="22">
        <f>_xlfn.STDEV.S(C2:C10)</f>
        <v>8.3867454951250195</v>
      </c>
      <c r="G9" s="19">
        <f t="shared" si="1"/>
        <v>1.1568456703928942E-2</v>
      </c>
      <c r="H9" s="37">
        <v>103.6</v>
      </c>
      <c r="I9" s="46">
        <f t="shared" si="2"/>
        <v>-6.0761112887752471E-3</v>
      </c>
      <c r="J9" s="22">
        <f>AVERAGE(H2:H10)</f>
        <v>104.23333333333333</v>
      </c>
      <c r="K9" s="22">
        <f>_xlfn.STDEV.S(H2:H10)</f>
        <v>1.8641351882307262</v>
      </c>
      <c r="L9" s="16">
        <f t="shared" si="3"/>
        <v>1.7884251885808056E-2</v>
      </c>
      <c r="M9" s="49">
        <f t="shared" si="4"/>
        <v>629.1</v>
      </c>
      <c r="N9" s="46">
        <f t="shared" si="5"/>
        <v>1.347868112984643E-2</v>
      </c>
      <c r="O9" s="32">
        <f>AVERAGE(M2:M10)</f>
        <v>620.73333333333335</v>
      </c>
      <c r="P9" s="41">
        <f>_xlfn.STDEV.S(M2:M10)</f>
        <v>8.2251139809731448</v>
      </c>
      <c r="Q9" s="19">
        <v>1.2494145859112848E-2</v>
      </c>
    </row>
    <row r="10" spans="1:21" ht="16" thickBot="1" x14ac:dyDescent="0.25">
      <c r="A10" s="51" t="s">
        <v>177</v>
      </c>
      <c r="B10" s="51" t="s">
        <v>193</v>
      </c>
      <c r="C10" s="29">
        <v>729.6</v>
      </c>
      <c r="D10" s="26">
        <f t="shared" si="0"/>
        <v>6.3910984413076358E-3</v>
      </c>
      <c r="E10" s="21">
        <f>AVERAGE(C2:C10)</f>
        <v>724.9666666666667</v>
      </c>
      <c r="F10" s="21">
        <f>_xlfn.STDEV.S(C2:C10)</f>
        <v>8.3867454951250195</v>
      </c>
      <c r="G10" s="18">
        <f t="shared" si="1"/>
        <v>1.1568456703928942E-2</v>
      </c>
      <c r="H10" s="38">
        <v>105.1</v>
      </c>
      <c r="I10" s="47">
        <f t="shared" si="2"/>
        <v>8.3146786056922939E-3</v>
      </c>
      <c r="J10" s="21">
        <f>AVERAGE(H2:H10)</f>
        <v>104.23333333333333</v>
      </c>
      <c r="K10" s="21">
        <f>_xlfn.STDEV.S(H2:H10)</f>
        <v>1.8641351882307262</v>
      </c>
      <c r="L10" s="15">
        <f t="shared" si="3"/>
        <v>1.7884251885808056E-2</v>
      </c>
      <c r="M10" s="50">
        <f t="shared" si="4"/>
        <v>624.5</v>
      </c>
      <c r="N10" s="47">
        <f t="shared" si="5"/>
        <v>6.0680915046718688E-3</v>
      </c>
      <c r="O10" s="31">
        <f>AVERAGE(M2:M10)</f>
        <v>620.73333333333335</v>
      </c>
      <c r="P10" s="40">
        <f>_xlfn.STDEV.S(M2:M10)</f>
        <v>8.2251139809731448</v>
      </c>
      <c r="Q10" s="18">
        <v>1.2494145859112848E-2</v>
      </c>
    </row>
    <row r="11" spans="1:21" x14ac:dyDescent="0.2">
      <c r="A11" s="57" t="s">
        <v>127</v>
      </c>
      <c r="B11" s="57" t="str">
        <f>LOOKUP(A11,'Table 1'!$A$3:$A$999,'Table 1'!$I$3:$I$999)</f>
        <v>DRC</v>
      </c>
      <c r="C11" s="58">
        <v>667.4</v>
      </c>
      <c r="D11" s="119">
        <f>(C11-E11)/E11</f>
        <v>2.1238829722120205E-2</v>
      </c>
      <c r="E11" s="23">
        <f>AVERAGE(C11:C15)</f>
        <v>653.52</v>
      </c>
      <c r="F11" s="23">
        <f>_xlfn.STDEV.S(C11:C15)</f>
        <v>20.027281393139681</v>
      </c>
      <c r="G11" s="39">
        <f t="shared" si="1"/>
        <v>3.0645246347685888E-2</v>
      </c>
      <c r="H11" s="61">
        <v>103.7</v>
      </c>
      <c r="I11" s="119">
        <f>(H11-J11)/J11</f>
        <v>2.8361761205870681E-2</v>
      </c>
      <c r="J11" s="23">
        <f>AVERAGE(H11:H15)</f>
        <v>100.84</v>
      </c>
      <c r="K11" s="23">
        <f>_xlfn.STDEV.S(H11:H15)</f>
        <v>2.9568564388552927</v>
      </c>
      <c r="L11" s="39">
        <f t="shared" si="3"/>
        <v>2.9322257426173073E-2</v>
      </c>
      <c r="M11" s="64">
        <f t="shared" si="4"/>
        <v>563.69999999999993</v>
      </c>
      <c r="N11" s="119">
        <f>(M11-O11)/O11</f>
        <v>1.9939205326771129E-2</v>
      </c>
      <c r="O11" s="23">
        <f>AVERAGE(M11:M15)</f>
        <v>552.68000000000006</v>
      </c>
      <c r="P11" s="23">
        <f>_xlfn.STDEV.S(M11:M15)</f>
        <v>17.372737262734379</v>
      </c>
      <c r="Q11" s="39">
        <f t="shared" ref="Q11:Q15" si="6">P11/O11</f>
        <v>3.1433627529012048E-2</v>
      </c>
    </row>
    <row r="12" spans="1:21" x14ac:dyDescent="0.2">
      <c r="A12" s="56" t="s">
        <v>127</v>
      </c>
      <c r="B12" s="56" t="str">
        <f>LOOKUP(A12,'Table 1'!$A$3:$A$999,'Table 1'!$I$3:$I$999)</f>
        <v>DRC</v>
      </c>
      <c r="C12" s="59">
        <v>670.5</v>
      </c>
      <c r="D12" s="120">
        <f t="shared" si="0"/>
        <v>2.598237238340069E-2</v>
      </c>
      <c r="E12" s="22">
        <f>AVERAGE(C11:C15)</f>
        <v>653.52</v>
      </c>
      <c r="F12" s="122">
        <f>_xlfn.STDEV.S(C11:C15)</f>
        <v>20.027281393139681</v>
      </c>
      <c r="G12" s="19">
        <f t="shared" si="1"/>
        <v>3.0645246347685888E-2</v>
      </c>
      <c r="H12" s="62">
        <v>102.9</v>
      </c>
      <c r="I12" s="120">
        <f t="shared" ref="I12:I16" si="7">(H12-J12)/J12</f>
        <v>2.0428401428004783E-2</v>
      </c>
      <c r="J12" s="22">
        <f>AVERAGE(H11:H15)</f>
        <v>100.84</v>
      </c>
      <c r="K12" s="122">
        <f>_xlfn.STDEV.S(H11:H15)</f>
        <v>2.9568564388552927</v>
      </c>
      <c r="L12" s="19">
        <f t="shared" si="3"/>
        <v>2.9322257426173073E-2</v>
      </c>
      <c r="M12" s="65">
        <f t="shared" si="4"/>
        <v>567.6</v>
      </c>
      <c r="N12" s="120">
        <f t="shared" ref="N12:N16" si="8">(M12-O12)/O12</f>
        <v>2.6995729897951723E-2</v>
      </c>
      <c r="O12" s="22">
        <f>AVERAGE(M11:M15)</f>
        <v>552.68000000000006</v>
      </c>
      <c r="P12" s="122">
        <f>_xlfn.STDEV.S(M11:M15)</f>
        <v>17.372737262734379</v>
      </c>
      <c r="Q12" s="19">
        <f t="shared" si="6"/>
        <v>3.1433627529012048E-2</v>
      </c>
    </row>
    <row r="13" spans="1:21" x14ac:dyDescent="0.2">
      <c r="A13" s="56" t="s">
        <v>127</v>
      </c>
      <c r="B13" s="56" t="str">
        <f>LOOKUP(A13,'Table 1'!$A$3:$A$999,'Table 1'!$I$3:$I$999)</f>
        <v>DRC</v>
      </c>
      <c r="C13" s="59">
        <v>636.1</v>
      </c>
      <c r="D13" s="120">
        <f t="shared" si="0"/>
        <v>-2.6655649406292017E-2</v>
      </c>
      <c r="E13" s="22">
        <f>AVERAGE(C11:C15)</f>
        <v>653.52</v>
      </c>
      <c r="F13" s="122">
        <f>_xlfn.STDEV.S(C11:C15)</f>
        <v>20.027281393139681</v>
      </c>
      <c r="G13" s="19">
        <f t="shared" si="1"/>
        <v>3.0645246347685888E-2</v>
      </c>
      <c r="H13" s="62">
        <v>100</v>
      </c>
      <c r="I13" s="120">
        <f t="shared" si="7"/>
        <v>-8.3300277667592553E-3</v>
      </c>
      <c r="J13" s="22">
        <f>AVERAGE(H11:H15)</f>
        <v>100.84</v>
      </c>
      <c r="K13" s="122">
        <f>_xlfn.STDEV.S(H11:H15)</f>
        <v>2.9568564388552927</v>
      </c>
      <c r="L13" s="19">
        <f t="shared" si="3"/>
        <v>2.9322257426173073E-2</v>
      </c>
      <c r="M13" s="65">
        <f t="shared" si="4"/>
        <v>536.1</v>
      </c>
      <c r="N13" s="120">
        <f t="shared" si="8"/>
        <v>-2.9999276253890206E-2</v>
      </c>
      <c r="O13" s="22">
        <f>AVERAGE(M11:M15)</f>
        <v>552.68000000000006</v>
      </c>
      <c r="P13" s="122">
        <f>_xlfn.STDEV.S(M11:M15)</f>
        <v>17.372737262734379</v>
      </c>
      <c r="Q13" s="19">
        <f t="shared" si="6"/>
        <v>3.1433627529012048E-2</v>
      </c>
    </row>
    <row r="14" spans="1:21" x14ac:dyDescent="0.2">
      <c r="A14" s="56" t="s">
        <v>127</v>
      </c>
      <c r="B14" s="56" t="str">
        <f>LOOKUP(A14,'Table 1'!$A$3:$A$999,'Table 1'!$I$3:$I$999)</f>
        <v>DRC</v>
      </c>
      <c r="C14" s="59">
        <v>627.70000000000005</v>
      </c>
      <c r="D14" s="120">
        <f t="shared" si="0"/>
        <v>-3.950911984330998E-2</v>
      </c>
      <c r="E14" s="22">
        <f>AVERAGE(C11:C15)</f>
        <v>653.52</v>
      </c>
      <c r="F14" s="122">
        <f>_xlfn.STDEV.S(C11:C15)</f>
        <v>20.027281393139681</v>
      </c>
      <c r="G14" s="19">
        <f t="shared" si="1"/>
        <v>3.0645246347685888E-2</v>
      </c>
      <c r="H14" s="62">
        <v>96.2</v>
      </c>
      <c r="I14" s="120">
        <f t="shared" si="7"/>
        <v>-4.6013486711622378E-2</v>
      </c>
      <c r="J14" s="22">
        <f>AVERAGE(H11:H15)</f>
        <v>100.84</v>
      </c>
      <c r="K14" s="122">
        <f>_xlfn.STDEV.S(H11:H15)</f>
        <v>2.9568564388552927</v>
      </c>
      <c r="L14" s="19">
        <f t="shared" si="3"/>
        <v>2.9322257426173073E-2</v>
      </c>
      <c r="M14" s="65">
        <f t="shared" si="4"/>
        <v>531.5</v>
      </c>
      <c r="N14" s="120">
        <f t="shared" si="8"/>
        <v>-3.832235651733383E-2</v>
      </c>
      <c r="O14" s="22">
        <f>AVERAGE(M11:M15)</f>
        <v>552.68000000000006</v>
      </c>
      <c r="P14" s="122">
        <f>_xlfn.STDEV.S(M11:M15)</f>
        <v>17.372737262734379</v>
      </c>
      <c r="Q14" s="19">
        <f t="shared" si="6"/>
        <v>3.1433627529012048E-2</v>
      </c>
    </row>
    <row r="15" spans="1:21" ht="16" thickBot="1" x14ac:dyDescent="0.25">
      <c r="A15" s="55" t="s">
        <v>127</v>
      </c>
      <c r="B15" s="55" t="str">
        <f>LOOKUP(A15,'Table 1'!$A$3:$A$999,'Table 1'!$I$3:$I$999)</f>
        <v>DRC</v>
      </c>
      <c r="C15" s="60">
        <v>665.9</v>
      </c>
      <c r="D15" s="121">
        <f t="shared" si="0"/>
        <v>1.8943567144081276E-2</v>
      </c>
      <c r="E15" s="21">
        <f>AVERAGE(C11:C15)</f>
        <v>653.52</v>
      </c>
      <c r="F15" s="123">
        <f>_xlfn.STDEV.S(C11:C15)</f>
        <v>20.027281393139681</v>
      </c>
      <c r="G15" s="18">
        <f t="shared" si="1"/>
        <v>3.0645246347685888E-2</v>
      </c>
      <c r="H15" s="63">
        <v>101.4</v>
      </c>
      <c r="I15" s="121">
        <f t="shared" si="7"/>
        <v>5.5533518445061705E-3</v>
      </c>
      <c r="J15" s="21">
        <f>AVERAGE(H11:H15)</f>
        <v>100.84</v>
      </c>
      <c r="K15" s="123">
        <f>_xlfn.STDEV.S(H11:H15)</f>
        <v>2.9568564388552927</v>
      </c>
      <c r="L15" s="18">
        <f t="shared" si="3"/>
        <v>2.9322257426173073E-2</v>
      </c>
      <c r="M15" s="66">
        <f t="shared" si="4"/>
        <v>564.5</v>
      </c>
      <c r="N15" s="121">
        <f t="shared" si="8"/>
        <v>2.138669754650057E-2</v>
      </c>
      <c r="O15" s="21">
        <f>AVERAGE(M11:M15)</f>
        <v>552.68000000000006</v>
      </c>
      <c r="P15" s="123">
        <f>_xlfn.STDEV.S(M11:M15)</f>
        <v>17.372737262734379</v>
      </c>
      <c r="Q15" s="18">
        <f t="shared" si="6"/>
        <v>3.1433627529012048E-2</v>
      </c>
    </row>
    <row r="16" spans="1:21" x14ac:dyDescent="0.2">
      <c r="A16" s="4" t="s">
        <v>124</v>
      </c>
      <c r="B16" s="4" t="str">
        <f>LOOKUP(A16,'Table 1'!$A$3:$A$999,'Table 1'!$I$3:$I$999)</f>
        <v>DRC</v>
      </c>
      <c r="C16" s="68">
        <v>659.5</v>
      </c>
      <c r="D16" s="119">
        <f>(C16-E16)/E16</f>
        <v>-2.9932877789198538E-3</v>
      </c>
      <c r="E16" s="23">
        <f t="shared" ref="E16" si="9">AVERAGE(C16:C20)</f>
        <v>661.4799999999999</v>
      </c>
      <c r="F16" s="23">
        <f>_xlfn.STDEV.S(C16:C20)</f>
        <v>10.349975845382449</v>
      </c>
      <c r="G16" s="39">
        <f t="shared" ref="G16:G50" si="10">F16/E16</f>
        <v>1.5646695055606293E-2</v>
      </c>
      <c r="H16" s="73">
        <v>100.3</v>
      </c>
      <c r="I16" s="119">
        <f t="shared" si="7"/>
        <v>3.019720624486455E-2</v>
      </c>
      <c r="J16" s="23">
        <f t="shared" ref="J16" si="11">AVERAGE(H16:H20)</f>
        <v>97.359999999999985</v>
      </c>
      <c r="K16" s="23">
        <f t="shared" ref="K16" si="12">_xlfn.STDEV.S(H16:H20)</f>
        <v>2.037891066764852</v>
      </c>
      <c r="L16" s="39">
        <f t="shared" ref="L16:L79" si="13">K16/J16</f>
        <v>2.093150232913776E-2</v>
      </c>
      <c r="M16" s="116">
        <f t="shared" si="4"/>
        <v>559.20000000000005</v>
      </c>
      <c r="N16" s="119">
        <f t="shared" si="8"/>
        <v>-8.7215486066793569E-3</v>
      </c>
      <c r="O16" s="23">
        <f t="shared" ref="O16" si="14">AVERAGE(M16:M20)</f>
        <v>564.12</v>
      </c>
      <c r="P16" s="23">
        <f t="shared" ref="P16" si="15">_xlfn.STDEV.S(M16:M20)</f>
        <v>9.9296022075408423</v>
      </c>
      <c r="Q16" s="39">
        <f t="shared" ref="Q16:Q79" si="16">P16/O16</f>
        <v>1.7601932580906265E-2</v>
      </c>
    </row>
    <row r="17" spans="1:17" x14ac:dyDescent="0.2">
      <c r="A17" s="4" t="s">
        <v>124</v>
      </c>
      <c r="B17" s="4" t="str">
        <f>LOOKUP(A17,'Table 1'!$A$3:$A$999,'Table 1'!$I$3:$I$999)</f>
        <v>DRC</v>
      </c>
      <c r="C17" s="68">
        <v>650.29999999999995</v>
      </c>
      <c r="D17" s="120">
        <f t="shared" ref="D17:D20" si="17">(C17-E17)/E17</f>
        <v>-1.6901493620366376E-2</v>
      </c>
      <c r="E17" s="22">
        <f t="shared" ref="E17" si="18">AVERAGE(C16:C20)</f>
        <v>661.4799999999999</v>
      </c>
      <c r="F17" s="122">
        <f>_xlfn.STDEV.S(C16:C20)</f>
        <v>10.349975845382449</v>
      </c>
      <c r="G17" s="19">
        <f t="shared" si="10"/>
        <v>1.5646695055606293E-2</v>
      </c>
      <c r="H17" s="73">
        <v>96.5</v>
      </c>
      <c r="I17" s="120">
        <f t="shared" ref="I17:I80" si="19">(H17-J17)/J17</f>
        <v>-8.8331963845520271E-3</v>
      </c>
      <c r="J17" s="22">
        <f t="shared" ref="J17" si="20">AVERAGE(H16:H20)</f>
        <v>97.359999999999985</v>
      </c>
      <c r="K17" s="122">
        <f t="shared" ref="K17" si="21">_xlfn.STDEV.S(H16:H20)</f>
        <v>2.037891066764852</v>
      </c>
      <c r="L17" s="19">
        <f t="shared" si="13"/>
        <v>2.093150232913776E-2</v>
      </c>
      <c r="M17" s="117">
        <f t="shared" si="4"/>
        <v>553.79999999999995</v>
      </c>
      <c r="N17" s="120">
        <f t="shared" ref="N17:N80" si="22">(M17-O17)/O17</f>
        <v>-1.8293980004254501E-2</v>
      </c>
      <c r="O17" s="22">
        <f t="shared" ref="O17" si="23">AVERAGE(M16:M20)</f>
        <v>564.12</v>
      </c>
      <c r="P17" s="122">
        <f t="shared" ref="P17" si="24">_xlfn.STDEV.S(M16:M20)</f>
        <v>9.9296022075408423</v>
      </c>
      <c r="Q17" s="19">
        <f t="shared" si="16"/>
        <v>1.7601932580906265E-2</v>
      </c>
    </row>
    <row r="18" spans="1:17" x14ac:dyDescent="0.2">
      <c r="A18" s="4" t="s">
        <v>124</v>
      </c>
      <c r="B18" s="4" t="str">
        <f>LOOKUP(A18,'Table 1'!$A$3:$A$999,'Table 1'!$I$3:$I$999)</f>
        <v>DRC</v>
      </c>
      <c r="C18" s="68">
        <v>677.4</v>
      </c>
      <c r="D18" s="120">
        <f t="shared" si="17"/>
        <v>2.4067243151720499E-2</v>
      </c>
      <c r="E18" s="22">
        <f t="shared" ref="E18" si="25">AVERAGE(C16:C20)</f>
        <v>661.4799999999999</v>
      </c>
      <c r="F18" s="122">
        <f>_xlfn.STDEV.S(C16:C20)</f>
        <v>10.349975845382449</v>
      </c>
      <c r="G18" s="19">
        <f t="shared" si="10"/>
        <v>1.5646695055606293E-2</v>
      </c>
      <c r="H18" s="73">
        <v>98.6</v>
      </c>
      <c r="I18" s="120">
        <f t="shared" si="19"/>
        <v>1.2736236647493933E-2</v>
      </c>
      <c r="J18" s="22">
        <f t="shared" ref="J18" si="26">AVERAGE(H16:H20)</f>
        <v>97.359999999999985</v>
      </c>
      <c r="K18" s="122">
        <f t="shared" ref="K18" si="27">_xlfn.STDEV.S(H16:H20)</f>
        <v>2.037891066764852</v>
      </c>
      <c r="L18" s="19">
        <f t="shared" si="13"/>
        <v>2.093150232913776E-2</v>
      </c>
      <c r="M18" s="117">
        <f t="shared" si="4"/>
        <v>578.79999999999995</v>
      </c>
      <c r="N18" s="120">
        <f t="shared" si="22"/>
        <v>2.6022832021555607E-2</v>
      </c>
      <c r="O18" s="22">
        <f t="shared" ref="O18" si="28">AVERAGE(M16:M20)</f>
        <v>564.12</v>
      </c>
      <c r="P18" s="122">
        <f t="shared" ref="P18" si="29">_xlfn.STDEV.S(M16:M20)</f>
        <v>9.9296022075408423</v>
      </c>
      <c r="Q18" s="19">
        <f t="shared" si="16"/>
        <v>1.7601932580906265E-2</v>
      </c>
    </row>
    <row r="19" spans="1:17" x14ac:dyDescent="0.2">
      <c r="A19" s="4" t="s">
        <v>124</v>
      </c>
      <c r="B19" s="4" t="str">
        <f>LOOKUP(A19,'Table 1'!$A$3:$A$999,'Table 1'!$I$3:$I$999)</f>
        <v>DRC</v>
      </c>
      <c r="C19" s="68">
        <v>664.7</v>
      </c>
      <c r="D19" s="120">
        <f t="shared" si="17"/>
        <v>4.8678720445064728E-3</v>
      </c>
      <c r="E19" s="22">
        <f t="shared" ref="E19" si="30">AVERAGE(C16:C20)</f>
        <v>661.4799999999999</v>
      </c>
      <c r="F19" s="122">
        <f>_xlfn.STDEV.S(C16:C20)</f>
        <v>10.349975845382449</v>
      </c>
      <c r="G19" s="19">
        <f t="shared" si="10"/>
        <v>1.5646695055606293E-2</v>
      </c>
      <c r="H19" s="73">
        <v>95.4</v>
      </c>
      <c r="I19" s="120">
        <f t="shared" si="19"/>
        <v>-2.0131470829909407E-2</v>
      </c>
      <c r="J19" s="22">
        <f t="shared" ref="J19" si="31">AVERAGE(H16:H20)</f>
        <v>97.359999999999985</v>
      </c>
      <c r="K19" s="122">
        <f t="shared" ref="K19" si="32">_xlfn.STDEV.S(H16:H20)</f>
        <v>2.037891066764852</v>
      </c>
      <c r="L19" s="19">
        <f t="shared" si="13"/>
        <v>2.093150232913776E-2</v>
      </c>
      <c r="M19" s="117">
        <f t="shared" si="4"/>
        <v>569.30000000000007</v>
      </c>
      <c r="N19" s="120">
        <f t="shared" si="22"/>
        <v>9.1824434517479674E-3</v>
      </c>
      <c r="O19" s="22">
        <f t="shared" ref="O19" si="33">AVERAGE(M16:M20)</f>
        <v>564.12</v>
      </c>
      <c r="P19" s="122">
        <f t="shared" ref="P19" si="34">_xlfn.STDEV.S(M16:M20)</f>
        <v>9.9296022075408423</v>
      </c>
      <c r="Q19" s="19">
        <f t="shared" si="16"/>
        <v>1.7601932580906265E-2</v>
      </c>
    </row>
    <row r="20" spans="1:17" ht="16" thickBot="1" x14ac:dyDescent="0.25">
      <c r="A20" s="4" t="s">
        <v>124</v>
      </c>
      <c r="B20" s="4" t="str">
        <f>LOOKUP(A20,'Table 1'!$A$3:$A$999,'Table 1'!$I$3:$I$999)</f>
        <v>DRC</v>
      </c>
      <c r="C20" s="68">
        <v>655.5</v>
      </c>
      <c r="D20" s="121">
        <f t="shared" si="17"/>
        <v>-9.0403337969400515E-3</v>
      </c>
      <c r="E20" s="21">
        <f t="shared" ref="E20" si="35">AVERAGE(C16:C20)</f>
        <v>661.4799999999999</v>
      </c>
      <c r="F20" s="123">
        <f>_xlfn.STDEV.S(C16:C20)</f>
        <v>10.349975845382449</v>
      </c>
      <c r="G20" s="18">
        <f t="shared" si="10"/>
        <v>1.5646695055606293E-2</v>
      </c>
      <c r="H20" s="73">
        <v>96</v>
      </c>
      <c r="I20" s="121">
        <f t="shared" si="19"/>
        <v>-1.3968775677896316E-2</v>
      </c>
      <c r="J20" s="21">
        <f t="shared" ref="J20" si="36">AVERAGE(H16:H20)</f>
        <v>97.359999999999985</v>
      </c>
      <c r="K20" s="123">
        <f t="shared" ref="K20" si="37">_xlfn.STDEV.S(H16:H20)</f>
        <v>2.037891066764852</v>
      </c>
      <c r="L20" s="18">
        <f t="shared" si="13"/>
        <v>2.093150232913776E-2</v>
      </c>
      <c r="M20" s="118">
        <f t="shared" si="4"/>
        <v>559.5</v>
      </c>
      <c r="N20" s="121">
        <f t="shared" si="22"/>
        <v>-8.1897468623697168E-3</v>
      </c>
      <c r="O20" s="21">
        <f t="shared" ref="O20" si="38">AVERAGE(M16:M20)</f>
        <v>564.12</v>
      </c>
      <c r="P20" s="123">
        <f t="shared" ref="P20" si="39">_xlfn.STDEV.S(M16:M20)</f>
        <v>9.9296022075408423</v>
      </c>
      <c r="Q20" s="18">
        <f t="shared" si="16"/>
        <v>1.7601932580906265E-2</v>
      </c>
    </row>
    <row r="21" spans="1:17" x14ac:dyDescent="0.2">
      <c r="A21" s="57" t="s">
        <v>120</v>
      </c>
      <c r="B21" s="57" t="str">
        <f>LOOKUP(A21,'Table 1'!$A$3:$A$999,'Table 1'!$I$3:$I$999)</f>
        <v>DRC</v>
      </c>
      <c r="C21" s="67">
        <v>672</v>
      </c>
      <c r="D21" s="119">
        <f>(C21-E21)/E21</f>
        <v>-7.7665889023417756E-3</v>
      </c>
      <c r="E21" s="23">
        <f t="shared" ref="E21" si="40">AVERAGE(C21:C25)</f>
        <v>677.26</v>
      </c>
      <c r="F21" s="23">
        <f>_xlfn.STDEV.S(C21:C25)</f>
        <v>7.3951335349674228</v>
      </c>
      <c r="G21" s="39">
        <f t="shared" si="10"/>
        <v>1.091919430494555E-2</v>
      </c>
      <c r="H21" s="72">
        <v>101.4</v>
      </c>
      <c r="I21" s="119">
        <f t="shared" si="19"/>
        <v>5.3397049657178321E-2</v>
      </c>
      <c r="J21" s="23">
        <f t="shared" ref="J21" si="41">AVERAGE(H21:H25)</f>
        <v>96.260000000000019</v>
      </c>
      <c r="K21" s="23">
        <f t="shared" ref="K21" si="42">_xlfn.STDEV.S(H21:H25)</f>
        <v>2.9236962906567467</v>
      </c>
      <c r="L21" s="39">
        <f t="shared" si="13"/>
        <v>3.0372909730487702E-2</v>
      </c>
      <c r="M21" s="116">
        <f t="shared" si="4"/>
        <v>570.6</v>
      </c>
      <c r="N21" s="119">
        <f t="shared" si="22"/>
        <v>-1.7900172117039547E-2</v>
      </c>
      <c r="O21" s="23">
        <f t="shared" ref="O21" si="43">AVERAGE(M21:M25)</f>
        <v>581</v>
      </c>
      <c r="P21" s="23">
        <f t="shared" ref="P21" si="44">_xlfn.STDEV.S(M21:M25)</f>
        <v>9.3131627280961862</v>
      </c>
      <c r="Q21" s="39">
        <f t="shared" si="16"/>
        <v>1.6029539979511509E-2</v>
      </c>
    </row>
    <row r="22" spans="1:17" x14ac:dyDescent="0.2">
      <c r="A22" s="56" t="s">
        <v>120</v>
      </c>
      <c r="B22" s="56" t="str">
        <f>LOOKUP(A22,'Table 1'!$A$3:$A$999,'Table 1'!$I$3:$I$999)</f>
        <v>DRC</v>
      </c>
      <c r="C22" s="68">
        <v>680.9</v>
      </c>
      <c r="D22" s="120">
        <f t="shared" ref="D22:D25" si="45">(C22-E22)/E22</f>
        <v>5.3745976434456284E-3</v>
      </c>
      <c r="E22" s="22">
        <f t="shared" ref="E22" si="46">AVERAGE(C21:C25)</f>
        <v>677.26</v>
      </c>
      <c r="F22" s="122">
        <f>_xlfn.STDEV.S(C21:C25)</f>
        <v>7.3951335349674228</v>
      </c>
      <c r="G22" s="19">
        <f t="shared" si="10"/>
        <v>1.091919430494555E-2</v>
      </c>
      <c r="H22" s="73">
        <v>94.6</v>
      </c>
      <c r="I22" s="120">
        <f t="shared" si="19"/>
        <v>-1.7244961562435327E-2</v>
      </c>
      <c r="J22" s="22">
        <f t="shared" ref="J22" si="47">AVERAGE(H21:H25)</f>
        <v>96.260000000000019</v>
      </c>
      <c r="K22" s="122">
        <f t="shared" ref="K22" si="48">_xlfn.STDEV.S(H21:H25)</f>
        <v>2.9236962906567467</v>
      </c>
      <c r="L22" s="19">
        <f t="shared" si="13"/>
        <v>3.0372909730487702E-2</v>
      </c>
      <c r="M22" s="117">
        <f t="shared" si="4"/>
        <v>586.29999999999995</v>
      </c>
      <c r="N22" s="120">
        <f t="shared" si="22"/>
        <v>9.1222030981066345E-3</v>
      </c>
      <c r="O22" s="22">
        <f t="shared" ref="O22" si="49">AVERAGE(M21:M25)</f>
        <v>581</v>
      </c>
      <c r="P22" s="122">
        <f t="shared" ref="P22" si="50">_xlfn.STDEV.S(M21:M25)</f>
        <v>9.3131627280961862</v>
      </c>
      <c r="Q22" s="19">
        <f t="shared" si="16"/>
        <v>1.6029539979511509E-2</v>
      </c>
    </row>
    <row r="23" spans="1:17" x14ac:dyDescent="0.2">
      <c r="A23" s="56" t="s">
        <v>120</v>
      </c>
      <c r="B23" s="56" t="str">
        <f>LOOKUP(A23,'Table 1'!$A$3:$A$999,'Table 1'!$I$3:$I$999)</f>
        <v>DRC</v>
      </c>
      <c r="C23" s="68">
        <v>668.2</v>
      </c>
      <c r="D23" s="120">
        <f t="shared" si="45"/>
        <v>-1.3377432596048705E-2</v>
      </c>
      <c r="E23" s="22">
        <f t="shared" ref="E23" si="51">AVERAGE(C21:C25)</f>
        <v>677.26</v>
      </c>
      <c r="F23" s="122">
        <f>_xlfn.STDEV.S(C21:C25)</f>
        <v>7.3951335349674228</v>
      </c>
      <c r="G23" s="19">
        <f t="shared" si="10"/>
        <v>1.091919430494555E-2</v>
      </c>
      <c r="H23" s="73">
        <v>95.6</v>
      </c>
      <c r="I23" s="120">
        <f t="shared" si="19"/>
        <v>-6.8564305007274553E-3</v>
      </c>
      <c r="J23" s="22">
        <f t="shared" ref="J23" si="52">AVERAGE(H21:H25)</f>
        <v>96.260000000000019</v>
      </c>
      <c r="K23" s="122">
        <f t="shared" ref="K23" si="53">_xlfn.STDEV.S(H21:H25)</f>
        <v>2.9236962906567467</v>
      </c>
      <c r="L23" s="19">
        <f t="shared" si="13"/>
        <v>3.0372909730487702E-2</v>
      </c>
      <c r="M23" s="117">
        <f t="shared" si="4"/>
        <v>572.6</v>
      </c>
      <c r="N23" s="120">
        <f t="shared" si="22"/>
        <v>-1.4457831325301165E-2</v>
      </c>
      <c r="O23" s="22">
        <f t="shared" ref="O23" si="54">AVERAGE(M21:M25)</f>
        <v>581</v>
      </c>
      <c r="P23" s="122">
        <f t="shared" ref="P23" si="55">_xlfn.STDEV.S(M21:M25)</f>
        <v>9.3131627280961862</v>
      </c>
      <c r="Q23" s="19">
        <f t="shared" si="16"/>
        <v>1.6029539979511509E-2</v>
      </c>
    </row>
    <row r="24" spans="1:17" x14ac:dyDescent="0.2">
      <c r="A24" s="56" t="s">
        <v>120</v>
      </c>
      <c r="B24" s="56" t="str">
        <f>LOOKUP(A24,'Table 1'!$A$3:$A$999,'Table 1'!$I$3:$I$999)</f>
        <v>DRC</v>
      </c>
      <c r="C24" s="68">
        <v>687</v>
      </c>
      <c r="D24" s="120">
        <f t="shared" si="45"/>
        <v>1.4381478309659523E-2</v>
      </c>
      <c r="E24" s="22">
        <f t="shared" ref="E24" si="56">AVERAGE(C21:C25)</f>
        <v>677.26</v>
      </c>
      <c r="F24" s="122">
        <f>_xlfn.STDEV.S(C21:C25)</f>
        <v>7.3951335349674228</v>
      </c>
      <c r="G24" s="19">
        <f t="shared" si="10"/>
        <v>1.091919430494555E-2</v>
      </c>
      <c r="H24" s="73">
        <v>94.3</v>
      </c>
      <c r="I24" s="120">
        <f t="shared" si="19"/>
        <v>-2.036152088094766E-2</v>
      </c>
      <c r="J24" s="22">
        <f t="shared" ref="J24" si="57">AVERAGE(H21:H25)</f>
        <v>96.260000000000019</v>
      </c>
      <c r="K24" s="122">
        <f t="shared" ref="K24" si="58">_xlfn.STDEV.S(H21:H25)</f>
        <v>2.9236962906567467</v>
      </c>
      <c r="L24" s="19">
        <f t="shared" si="13"/>
        <v>3.0372909730487702E-2</v>
      </c>
      <c r="M24" s="117">
        <f t="shared" si="4"/>
        <v>592.70000000000005</v>
      </c>
      <c r="N24" s="120">
        <f t="shared" si="22"/>
        <v>2.0137693631669614E-2</v>
      </c>
      <c r="O24" s="22">
        <f t="shared" ref="O24" si="59">AVERAGE(M21:M25)</f>
        <v>581</v>
      </c>
      <c r="P24" s="122">
        <f t="shared" ref="P24" si="60">_xlfn.STDEV.S(M21:M25)</f>
        <v>9.3131627280961862</v>
      </c>
      <c r="Q24" s="19">
        <f t="shared" si="16"/>
        <v>1.6029539979511509E-2</v>
      </c>
    </row>
    <row r="25" spans="1:17" ht="16" thickBot="1" x14ac:dyDescent="0.25">
      <c r="A25" s="55" t="s">
        <v>120</v>
      </c>
      <c r="B25" s="55" t="str">
        <f>LOOKUP(A25,'Table 1'!$A$3:$A$999,'Table 1'!$I$3:$I$999)</f>
        <v>DRC</v>
      </c>
      <c r="C25" s="69">
        <v>678.2</v>
      </c>
      <c r="D25" s="121">
        <f t="shared" si="45"/>
        <v>1.3879455452854954E-3</v>
      </c>
      <c r="E25" s="21">
        <f t="shared" ref="E25" si="61">AVERAGE(C21:C25)</f>
        <v>677.26</v>
      </c>
      <c r="F25" s="123">
        <f>_xlfn.STDEV.S(C21:C25)</f>
        <v>7.3951335349674228</v>
      </c>
      <c r="G25" s="18">
        <f t="shared" si="10"/>
        <v>1.091919430494555E-2</v>
      </c>
      <c r="H25" s="74">
        <v>95.4</v>
      </c>
      <c r="I25" s="121">
        <f t="shared" si="19"/>
        <v>-8.9341367130689117E-3</v>
      </c>
      <c r="J25" s="21">
        <f t="shared" ref="J25" si="62">AVERAGE(H21:H25)</f>
        <v>96.260000000000019</v>
      </c>
      <c r="K25" s="123">
        <f t="shared" ref="K25" si="63">_xlfn.STDEV.S(H21:H25)</f>
        <v>2.9236962906567467</v>
      </c>
      <c r="L25" s="18">
        <f t="shared" si="13"/>
        <v>3.0372909730487702E-2</v>
      </c>
      <c r="M25" s="118">
        <f t="shared" si="4"/>
        <v>582.80000000000007</v>
      </c>
      <c r="N25" s="121">
        <f t="shared" si="22"/>
        <v>3.0981067125646611E-3</v>
      </c>
      <c r="O25" s="21">
        <f t="shared" ref="O25" si="64">AVERAGE(M21:M25)</f>
        <v>581</v>
      </c>
      <c r="P25" s="123">
        <f t="shared" ref="P25" si="65">_xlfn.STDEV.S(M21:M25)</f>
        <v>9.3131627280961862</v>
      </c>
      <c r="Q25" s="18">
        <f t="shared" si="16"/>
        <v>1.6029539979511509E-2</v>
      </c>
    </row>
    <row r="26" spans="1:17" x14ac:dyDescent="0.2">
      <c r="A26" s="57" t="s">
        <v>116</v>
      </c>
      <c r="B26" s="56" t="str">
        <f>LOOKUP(A26,'Table 1'!$A$3:$A$999,'Table 1'!$I$3:$I$999)</f>
        <v>DRC</v>
      </c>
      <c r="C26" s="68">
        <v>674.2</v>
      </c>
      <c r="D26" s="119">
        <f>(C26-E26)/E26</f>
        <v>8.6101956592726933E-4</v>
      </c>
      <c r="E26" s="23">
        <f t="shared" ref="E26" si="66">AVERAGE(C26:C30)</f>
        <v>673.62000000000012</v>
      </c>
      <c r="F26" s="23">
        <f>_xlfn.STDEV.S(C26:C30)</f>
        <v>9.6561897247309947</v>
      </c>
      <c r="G26" s="39">
        <f t="shared" si="10"/>
        <v>1.4334772905690142E-2</v>
      </c>
      <c r="H26" s="73">
        <v>99.6</v>
      </c>
      <c r="I26" s="119">
        <f t="shared" si="19"/>
        <v>-4.1991601679662828E-3</v>
      </c>
      <c r="J26" s="23">
        <f t="shared" ref="J26" si="67">AVERAGE(H26:H30)</f>
        <v>100.01999999999998</v>
      </c>
      <c r="K26" s="23">
        <f t="shared" ref="K26" si="68">_xlfn.STDEV.S(H26:H30)</f>
        <v>2.4035390573069511</v>
      </c>
      <c r="L26" s="39">
        <f t="shared" si="13"/>
        <v>2.403058445617828E-2</v>
      </c>
      <c r="M26" s="116">
        <f t="shared" si="4"/>
        <v>574.6</v>
      </c>
      <c r="N26" s="119">
        <f t="shared" si="22"/>
        <v>1.7433751743375174E-3</v>
      </c>
      <c r="O26" s="23">
        <f t="shared" ref="O26" si="69">AVERAGE(M26:M30)</f>
        <v>573.6</v>
      </c>
      <c r="P26" s="23">
        <f t="shared" ref="P26" si="70">_xlfn.STDEV.S(M26:M30)</f>
        <v>11.940058626321768</v>
      </c>
      <c r="Q26" s="39">
        <f t="shared" si="16"/>
        <v>2.0816001789263891E-2</v>
      </c>
    </row>
    <row r="27" spans="1:17" x14ac:dyDescent="0.2">
      <c r="A27" s="56" t="s">
        <v>116</v>
      </c>
      <c r="B27" s="56" t="str">
        <f>LOOKUP(A27,'Table 1'!$A$3:$A$999,'Table 1'!$I$3:$I$999)</f>
        <v>DRC</v>
      </c>
      <c r="C27" s="68">
        <v>679</v>
      </c>
      <c r="D27" s="120">
        <f t="shared" ref="D27:D30" si="71">(C27-E27)/E27</f>
        <v>7.9866987322227377E-3</v>
      </c>
      <c r="E27" s="22">
        <f t="shared" ref="E27" si="72">AVERAGE(C26:C30)</f>
        <v>673.62000000000012</v>
      </c>
      <c r="F27" s="122">
        <f>_xlfn.STDEV.S(C26:C30)</f>
        <v>9.6561897247309947</v>
      </c>
      <c r="G27" s="19">
        <f t="shared" si="10"/>
        <v>1.4334772905690142E-2</v>
      </c>
      <c r="H27" s="73">
        <v>99.3</v>
      </c>
      <c r="I27" s="120">
        <f t="shared" si="19"/>
        <v>-7.1985602879422591E-3</v>
      </c>
      <c r="J27" s="22">
        <f t="shared" ref="J27" si="73">AVERAGE(H26:H30)</f>
        <v>100.01999999999998</v>
      </c>
      <c r="K27" s="122">
        <f t="shared" ref="K27" si="74">_xlfn.STDEV.S(H26:H30)</f>
        <v>2.4035390573069511</v>
      </c>
      <c r="L27" s="19">
        <f t="shared" si="13"/>
        <v>2.403058445617828E-2</v>
      </c>
      <c r="M27" s="117">
        <f t="shared" si="4"/>
        <v>579.70000000000005</v>
      </c>
      <c r="N27" s="120">
        <f t="shared" si="22"/>
        <v>1.0634588563458896E-2</v>
      </c>
      <c r="O27" s="22">
        <f t="shared" ref="O27" si="75">AVERAGE(M26:M30)</f>
        <v>573.6</v>
      </c>
      <c r="P27" s="122">
        <f t="shared" ref="P27" si="76">_xlfn.STDEV.S(M26:M30)</f>
        <v>11.940058626321768</v>
      </c>
      <c r="Q27" s="19">
        <f t="shared" si="16"/>
        <v>2.0816001789263891E-2</v>
      </c>
    </row>
    <row r="28" spans="1:17" x14ac:dyDescent="0.2">
      <c r="A28" s="56" t="s">
        <v>116</v>
      </c>
      <c r="B28" s="56" t="str">
        <f>LOOKUP(A28,'Table 1'!$A$3:$A$999,'Table 1'!$I$3:$I$999)</f>
        <v>DRC</v>
      </c>
      <c r="C28" s="68">
        <v>678.1</v>
      </c>
      <c r="D28" s="120">
        <f t="shared" si="71"/>
        <v>6.650633888542359E-3</v>
      </c>
      <c r="E28" s="22">
        <f t="shared" ref="E28" si="77">AVERAGE(C26:C30)</f>
        <v>673.62000000000012</v>
      </c>
      <c r="F28" s="122">
        <f>_xlfn.STDEV.S(C26:C30)</f>
        <v>9.6561897247309947</v>
      </c>
      <c r="G28" s="19">
        <f t="shared" si="10"/>
        <v>1.4334772905690142E-2</v>
      </c>
      <c r="H28" s="73">
        <v>97.7</v>
      </c>
      <c r="I28" s="120">
        <f t="shared" si="19"/>
        <v>-2.319536092781423E-2</v>
      </c>
      <c r="J28" s="22">
        <f t="shared" ref="J28" si="78">AVERAGE(H26:H30)</f>
        <v>100.01999999999998</v>
      </c>
      <c r="K28" s="122">
        <f t="shared" ref="K28" si="79">_xlfn.STDEV.S(H26:H30)</f>
        <v>2.4035390573069511</v>
      </c>
      <c r="L28" s="19">
        <f t="shared" si="13"/>
        <v>2.403058445617828E-2</v>
      </c>
      <c r="M28" s="117">
        <f t="shared" si="4"/>
        <v>580.4</v>
      </c>
      <c r="N28" s="120">
        <f t="shared" si="22"/>
        <v>1.1854951185495038E-2</v>
      </c>
      <c r="O28" s="22">
        <f t="shared" ref="O28" si="80">AVERAGE(M26:M30)</f>
        <v>573.6</v>
      </c>
      <c r="P28" s="122">
        <f t="shared" ref="P28" si="81">_xlfn.STDEV.S(M26:M30)</f>
        <v>11.940058626321768</v>
      </c>
      <c r="Q28" s="19">
        <f t="shared" si="16"/>
        <v>2.0816001789263891E-2</v>
      </c>
    </row>
    <row r="29" spans="1:17" x14ac:dyDescent="0.2">
      <c r="A29" s="56" t="s">
        <v>116</v>
      </c>
      <c r="B29" s="56" t="str">
        <f>LOOKUP(A29,'Table 1'!$A$3:$A$999,'Table 1'!$I$3:$I$999)</f>
        <v>DRC</v>
      </c>
      <c r="C29" s="68">
        <v>656.8</v>
      </c>
      <c r="D29" s="120">
        <f t="shared" si="71"/>
        <v>-2.4969567411894183E-2</v>
      </c>
      <c r="E29" s="22">
        <f t="shared" ref="E29" si="82">AVERAGE(C26:C30)</f>
        <v>673.62000000000012</v>
      </c>
      <c r="F29" s="122">
        <f>_xlfn.STDEV.S(C26:C30)</f>
        <v>9.6561897247309947</v>
      </c>
      <c r="G29" s="19">
        <f t="shared" si="10"/>
        <v>1.4334772905690142E-2</v>
      </c>
      <c r="H29" s="73">
        <v>104.1</v>
      </c>
      <c r="I29" s="120">
        <f t="shared" si="19"/>
        <v>4.0791841631673799E-2</v>
      </c>
      <c r="J29" s="22">
        <f t="shared" ref="J29" si="83">AVERAGE(H26:H30)</f>
        <v>100.01999999999998</v>
      </c>
      <c r="K29" s="122">
        <f t="shared" ref="K29" si="84">_xlfn.STDEV.S(H26:H30)</f>
        <v>2.4035390573069511</v>
      </c>
      <c r="L29" s="19">
        <f t="shared" si="13"/>
        <v>2.403058445617828E-2</v>
      </c>
      <c r="M29" s="117">
        <f t="shared" si="4"/>
        <v>552.69999999999993</v>
      </c>
      <c r="N29" s="120">
        <f t="shared" si="22"/>
        <v>-3.6436541143654272E-2</v>
      </c>
      <c r="O29" s="22">
        <f t="shared" ref="O29" si="85">AVERAGE(M26:M30)</f>
        <v>573.6</v>
      </c>
      <c r="P29" s="122">
        <f t="shared" ref="P29" si="86">_xlfn.STDEV.S(M26:M30)</f>
        <v>11.940058626321768</v>
      </c>
      <c r="Q29" s="19">
        <f t="shared" si="16"/>
        <v>2.0816001789263891E-2</v>
      </c>
    </row>
    <row r="30" spans="1:17" ht="16" thickBot="1" x14ac:dyDescent="0.25">
      <c r="A30" s="55" t="s">
        <v>116</v>
      </c>
      <c r="B30" s="56" t="str">
        <f>LOOKUP(A30,'Table 1'!$A$3:$A$999,'Table 1'!$I$3:$I$999)</f>
        <v>DRC</v>
      </c>
      <c r="C30" s="68">
        <v>680</v>
      </c>
      <c r="D30" s="121">
        <f t="shared" si="71"/>
        <v>9.471215225200974E-3</v>
      </c>
      <c r="E30" s="21">
        <f t="shared" ref="E30" si="87">AVERAGE(C26:C30)</f>
        <v>673.62000000000012</v>
      </c>
      <c r="F30" s="123">
        <f>_xlfn.STDEV.S(C26:C30)</f>
        <v>9.6561897247309947</v>
      </c>
      <c r="G30" s="18">
        <f t="shared" si="10"/>
        <v>1.4334772905690142E-2</v>
      </c>
      <c r="H30" s="73">
        <v>99.4</v>
      </c>
      <c r="I30" s="121">
        <f t="shared" si="19"/>
        <v>-6.1987602479501728E-3</v>
      </c>
      <c r="J30" s="21">
        <f t="shared" ref="J30" si="88">AVERAGE(H26:H30)</f>
        <v>100.01999999999998</v>
      </c>
      <c r="K30" s="123">
        <f t="shared" ref="K30" si="89">_xlfn.STDEV.S(H26:H30)</f>
        <v>2.4035390573069511</v>
      </c>
      <c r="L30" s="18">
        <f t="shared" si="13"/>
        <v>2.403058445617828E-2</v>
      </c>
      <c r="M30" s="118">
        <f t="shared" si="4"/>
        <v>580.6</v>
      </c>
      <c r="N30" s="121">
        <f t="shared" si="22"/>
        <v>1.2203626220362621E-2</v>
      </c>
      <c r="O30" s="21">
        <f t="shared" ref="O30" si="90">AVERAGE(M26:M30)</f>
        <v>573.6</v>
      </c>
      <c r="P30" s="123">
        <f t="shared" ref="P30" si="91">_xlfn.STDEV.S(M26:M30)</f>
        <v>11.940058626321768</v>
      </c>
      <c r="Q30" s="18">
        <f t="shared" si="16"/>
        <v>2.0816001789263891E-2</v>
      </c>
    </row>
    <row r="31" spans="1:17" x14ac:dyDescent="0.2">
      <c r="A31" s="57" t="s">
        <v>114</v>
      </c>
      <c r="B31" s="57" t="str">
        <f>LOOKUP(A31,'Table 1'!$A$3:$A$999,'Table 1'!$I$3:$I$999)</f>
        <v>DRC</v>
      </c>
      <c r="C31" s="67">
        <v>710.7</v>
      </c>
      <c r="D31" s="119">
        <f>(C31-E31)/E31</f>
        <v>1.9714187327823703E-2</v>
      </c>
      <c r="E31" s="23">
        <f t="shared" ref="E31" si="92">AVERAGE(C31:C35)</f>
        <v>696.96</v>
      </c>
      <c r="F31" s="23">
        <f>_xlfn.STDEV.S(C31:C35)</f>
        <v>10.007397264024268</v>
      </c>
      <c r="G31" s="39">
        <f t="shared" si="10"/>
        <v>1.435863932510369E-2</v>
      </c>
      <c r="H31" s="72">
        <v>107.8</v>
      </c>
      <c r="I31" s="119">
        <f t="shared" si="19"/>
        <v>5.4094385375863885E-3</v>
      </c>
      <c r="J31" s="23">
        <f t="shared" ref="J31" si="93">AVERAGE(H31:H35)</f>
        <v>107.21999999999998</v>
      </c>
      <c r="K31" s="23">
        <f t="shared" ref="K31" si="94">_xlfn.STDEV.S(H31:H35)</f>
        <v>1.721046193453273</v>
      </c>
      <c r="L31" s="39">
        <f t="shared" si="13"/>
        <v>1.6051540696262575E-2</v>
      </c>
      <c r="M31" s="116">
        <f t="shared" si="4"/>
        <v>602.90000000000009</v>
      </c>
      <c r="N31" s="119">
        <f t="shared" si="22"/>
        <v>2.2314918438634111E-2</v>
      </c>
      <c r="O31" s="23">
        <f t="shared" ref="O31" si="95">AVERAGE(M31:M35)</f>
        <v>589.74</v>
      </c>
      <c r="P31" s="23">
        <f t="shared" ref="P31" si="96">_xlfn.STDEV.S(M31:M35)</f>
        <v>9.6769313317807981</v>
      </c>
      <c r="Q31" s="39">
        <f t="shared" si="16"/>
        <v>1.6408809529251531E-2</v>
      </c>
    </row>
    <row r="32" spans="1:17" x14ac:dyDescent="0.2">
      <c r="A32" s="56" t="s">
        <v>114</v>
      </c>
      <c r="B32" s="56" t="str">
        <f>LOOKUP(A32,'Table 1'!$A$3:$A$999,'Table 1'!$I$3:$I$999)</f>
        <v>DRC</v>
      </c>
      <c r="C32" s="68">
        <v>697</v>
      </c>
      <c r="D32" s="120">
        <f>(C32-E32)/E32</f>
        <v>5.7392102846596103E-5</v>
      </c>
      <c r="E32" s="22">
        <f t="shared" ref="E32" si="97">AVERAGE(C31:C35)</f>
        <v>696.96</v>
      </c>
      <c r="F32" s="122">
        <f>_xlfn.STDEV.S(C31:C35)</f>
        <v>10.007397264024268</v>
      </c>
      <c r="G32" s="19">
        <f t="shared" si="10"/>
        <v>1.435863932510369E-2</v>
      </c>
      <c r="H32" s="73">
        <v>105.6</v>
      </c>
      <c r="I32" s="120">
        <f t="shared" si="19"/>
        <v>-1.5109121432568463E-2</v>
      </c>
      <c r="J32" s="22">
        <f t="shared" ref="J32" si="98">AVERAGE(H31:H35)</f>
        <v>107.21999999999998</v>
      </c>
      <c r="K32" s="122">
        <f t="shared" ref="K32" si="99">_xlfn.STDEV.S(H31:H35)</f>
        <v>1.721046193453273</v>
      </c>
      <c r="L32" s="19">
        <f t="shared" si="13"/>
        <v>1.6051540696262575E-2</v>
      </c>
      <c r="M32" s="117">
        <f t="shared" si="4"/>
        <v>591.4</v>
      </c>
      <c r="N32" s="120">
        <f t="shared" si="22"/>
        <v>2.8147997422592469E-3</v>
      </c>
      <c r="O32" s="22">
        <f t="shared" ref="O32" si="100">AVERAGE(M31:M35)</f>
        <v>589.74</v>
      </c>
      <c r="P32" s="122">
        <f t="shared" ref="P32" si="101">_xlfn.STDEV.S(M31:M35)</f>
        <v>9.6769313317807981</v>
      </c>
      <c r="Q32" s="19">
        <f t="shared" si="16"/>
        <v>1.6408809529251531E-2</v>
      </c>
    </row>
    <row r="33" spans="1:17" x14ac:dyDescent="0.2">
      <c r="A33" s="56" t="s">
        <v>114</v>
      </c>
      <c r="B33" s="56" t="str">
        <f>LOOKUP(A33,'Table 1'!$A$3:$A$999,'Table 1'!$I$3:$I$999)</f>
        <v>DRC</v>
      </c>
      <c r="C33" s="68">
        <v>687.9</v>
      </c>
      <c r="D33" s="120">
        <f t="shared" ref="D33:D35" si="102">(C33-E33)/E33</f>
        <v>-1.2999311294765925E-2</v>
      </c>
      <c r="E33" s="22">
        <f t="shared" ref="E33" si="103">AVERAGE(C31:C35)</f>
        <v>696.96</v>
      </c>
      <c r="F33" s="122">
        <f>_xlfn.STDEV.S(C31:C35)</f>
        <v>10.007397264024268</v>
      </c>
      <c r="G33" s="19">
        <f t="shared" si="10"/>
        <v>1.435863932510369E-2</v>
      </c>
      <c r="H33" s="73">
        <v>109</v>
      </c>
      <c r="I33" s="120">
        <f t="shared" si="19"/>
        <v>1.6601380339489047E-2</v>
      </c>
      <c r="J33" s="22">
        <f t="shared" ref="J33" si="104">AVERAGE(H31:H35)</f>
        <v>107.21999999999998</v>
      </c>
      <c r="K33" s="122">
        <f t="shared" ref="K33" si="105">_xlfn.STDEV.S(H31:H35)</f>
        <v>1.721046193453273</v>
      </c>
      <c r="L33" s="19">
        <f t="shared" si="13"/>
        <v>1.6051540696262575E-2</v>
      </c>
      <c r="M33" s="117">
        <f t="shared" si="4"/>
        <v>578.9</v>
      </c>
      <c r="N33" s="120">
        <f t="shared" si="22"/>
        <v>-1.8380981449452355E-2</v>
      </c>
      <c r="O33" s="22">
        <f t="shared" ref="O33" si="106">AVERAGE(M31:M35)</f>
        <v>589.74</v>
      </c>
      <c r="P33" s="122">
        <f t="shared" ref="P33" si="107">_xlfn.STDEV.S(M31:M35)</f>
        <v>9.6769313317807981</v>
      </c>
      <c r="Q33" s="19">
        <f t="shared" si="16"/>
        <v>1.6408809529251531E-2</v>
      </c>
    </row>
    <row r="34" spans="1:17" x14ac:dyDescent="0.2">
      <c r="A34" s="56" t="s">
        <v>114</v>
      </c>
      <c r="B34" s="56" t="str">
        <f>LOOKUP(A34,'Table 1'!$A$3:$A$999,'Table 1'!$I$3:$I$999)</f>
        <v>DRC</v>
      </c>
      <c r="C34" s="68">
        <v>686.9</v>
      </c>
      <c r="D34" s="120">
        <f t="shared" si="102"/>
        <v>-1.4434113865932132E-2</v>
      </c>
      <c r="E34" s="22">
        <f t="shared" ref="E34" si="108">AVERAGE(C31:C35)</f>
        <v>696.96</v>
      </c>
      <c r="F34" s="122">
        <f>_xlfn.STDEV.S(C31:C35)</f>
        <v>10.007397264024268</v>
      </c>
      <c r="G34" s="19">
        <f t="shared" si="10"/>
        <v>1.435863932510369E-2</v>
      </c>
      <c r="H34" s="73">
        <v>105.2</v>
      </c>
      <c r="I34" s="120">
        <f t="shared" si="19"/>
        <v>-1.883976869986926E-2</v>
      </c>
      <c r="J34" s="22">
        <f t="shared" ref="J34" si="109">AVERAGE(H31:H35)</f>
        <v>107.21999999999998</v>
      </c>
      <c r="K34" s="122">
        <f t="shared" ref="K34" si="110">_xlfn.STDEV.S(H31:H35)</f>
        <v>1.721046193453273</v>
      </c>
      <c r="L34" s="19">
        <f t="shared" si="13"/>
        <v>1.6051540696262575E-2</v>
      </c>
      <c r="M34" s="117">
        <f t="shared" si="4"/>
        <v>581.69999999999993</v>
      </c>
      <c r="N34" s="120">
        <f t="shared" si="22"/>
        <v>-1.3633126462509033E-2</v>
      </c>
      <c r="O34" s="22">
        <f t="shared" ref="O34" si="111">AVERAGE(M31:M35)</f>
        <v>589.74</v>
      </c>
      <c r="P34" s="122">
        <f t="shared" ref="P34" si="112">_xlfn.STDEV.S(M31:M35)</f>
        <v>9.6769313317807981</v>
      </c>
      <c r="Q34" s="19">
        <f t="shared" si="16"/>
        <v>1.6408809529251531E-2</v>
      </c>
    </row>
    <row r="35" spans="1:17" ht="16" thickBot="1" x14ac:dyDescent="0.25">
      <c r="A35" s="55" t="s">
        <v>114</v>
      </c>
      <c r="B35" s="55" t="str">
        <f>LOOKUP(A35,'Table 1'!$A$3:$A$999,'Table 1'!$I$3:$I$999)</f>
        <v>DRC</v>
      </c>
      <c r="C35" s="69">
        <v>702.3</v>
      </c>
      <c r="D35" s="121">
        <f t="shared" si="102"/>
        <v>7.6618457300274305E-3</v>
      </c>
      <c r="E35" s="21">
        <f t="shared" ref="E35" si="113">AVERAGE(C31:C35)</f>
        <v>696.96</v>
      </c>
      <c r="F35" s="123">
        <f>_xlfn.STDEV.S(C31:C35)</f>
        <v>10.007397264024268</v>
      </c>
      <c r="G35" s="18">
        <f t="shared" si="10"/>
        <v>1.435863932510369E-2</v>
      </c>
      <c r="H35" s="74">
        <v>108.5</v>
      </c>
      <c r="I35" s="121">
        <f t="shared" si="19"/>
        <v>1.1938071255362951E-2</v>
      </c>
      <c r="J35" s="21">
        <f t="shared" ref="J35" si="114">AVERAGE(H31:H35)</f>
        <v>107.21999999999998</v>
      </c>
      <c r="K35" s="123">
        <f t="shared" ref="K35" si="115">_xlfn.STDEV.S(H31:H35)</f>
        <v>1.721046193453273</v>
      </c>
      <c r="L35" s="18">
        <f t="shared" si="13"/>
        <v>1.6051540696262575E-2</v>
      </c>
      <c r="M35" s="118">
        <f t="shared" si="4"/>
        <v>593.79999999999995</v>
      </c>
      <c r="N35" s="121">
        <f t="shared" si="22"/>
        <v>6.8843897310678359E-3</v>
      </c>
      <c r="O35" s="21">
        <f t="shared" ref="O35" si="116">AVERAGE(M31:M35)</f>
        <v>589.74</v>
      </c>
      <c r="P35" s="123">
        <f t="shared" ref="P35" si="117">_xlfn.STDEV.S(M31:M35)</f>
        <v>9.6769313317807981</v>
      </c>
      <c r="Q35" s="18">
        <f t="shared" si="16"/>
        <v>1.6408809529251531E-2</v>
      </c>
    </row>
    <row r="36" spans="1:17" x14ac:dyDescent="0.2">
      <c r="A36" s="98" t="s">
        <v>111</v>
      </c>
      <c r="B36" s="98" t="str">
        <f>LOOKUP(A36,'Table 1'!$A$3:$A$999,'Table 1'!$I$3:$I$999)</f>
        <v>DRC</v>
      </c>
      <c r="C36" s="113">
        <v>364.5</v>
      </c>
      <c r="D36" s="119">
        <f>(C36-E36)/E36</f>
        <v>-2.4357601713062157E-2</v>
      </c>
      <c r="E36" s="23">
        <f t="shared" ref="E36" si="118">AVERAGE(C36:C40)</f>
        <v>373.6</v>
      </c>
      <c r="F36" s="23">
        <f>_xlfn.STDEV.S(C36:C40)</f>
        <v>8.1470853684001678</v>
      </c>
      <c r="G36" s="39">
        <f t="shared" si="10"/>
        <v>2.1806973684154622E-2</v>
      </c>
      <c r="H36" s="72">
        <v>60.6</v>
      </c>
      <c r="I36" s="119">
        <f t="shared" si="19"/>
        <v>-2.3210831721469982E-2</v>
      </c>
      <c r="J36" s="23">
        <f t="shared" ref="J36" si="119">AVERAGE(H36:H40)</f>
        <v>62.04</v>
      </c>
      <c r="K36" s="23">
        <f t="shared" ref="K36" si="120">_xlfn.STDEV.S(H36:H40)</f>
        <v>2.9219856262480146</v>
      </c>
      <c r="L36" s="39">
        <f t="shared" si="13"/>
        <v>4.7098414349581154E-2</v>
      </c>
      <c r="M36" s="116">
        <f t="shared" si="4"/>
        <v>303.89999999999998</v>
      </c>
      <c r="N36" s="119">
        <f t="shared" si="22"/>
        <v>-2.4585954551290184E-2</v>
      </c>
      <c r="O36" s="23">
        <f t="shared" ref="O36" si="121">AVERAGE(M36:M40)</f>
        <v>311.55999999999995</v>
      </c>
      <c r="P36" s="23">
        <f t="shared" ref="P36" si="122">_xlfn.STDEV.S(M36:M40)</f>
        <v>8.4195011728724225</v>
      </c>
      <c r="Q36" s="39">
        <f t="shared" si="16"/>
        <v>2.7023691015767185E-2</v>
      </c>
    </row>
    <row r="37" spans="1:17" x14ac:dyDescent="0.2">
      <c r="A37" s="4" t="s">
        <v>111</v>
      </c>
      <c r="B37" s="4" t="str">
        <f>LOOKUP(A37,'Table 1'!$A$3:$A$999,'Table 1'!$I$3:$I$999)</f>
        <v>DRC</v>
      </c>
      <c r="C37" s="114">
        <v>375.4</v>
      </c>
      <c r="D37" s="120">
        <f t="shared" ref="D37:D40" si="123">(C37-E37)/E37</f>
        <v>4.8179871520341389E-3</v>
      </c>
      <c r="E37" s="22">
        <f t="shared" ref="E37" si="124">AVERAGE(C36:C40)</f>
        <v>373.6</v>
      </c>
      <c r="F37" s="122">
        <f>_xlfn.STDEV.S(C36:C40)</f>
        <v>8.1470853684001678</v>
      </c>
      <c r="G37" s="19">
        <f t="shared" si="10"/>
        <v>2.1806973684154622E-2</v>
      </c>
      <c r="H37" s="73">
        <v>66.7</v>
      </c>
      <c r="I37" s="120">
        <f t="shared" si="19"/>
        <v>7.511283043197943E-2</v>
      </c>
      <c r="J37" s="22">
        <f t="shared" ref="J37" si="125">AVERAGE(H36:H40)</f>
        <v>62.04</v>
      </c>
      <c r="K37" s="122">
        <f t="shared" ref="K37" si="126">_xlfn.STDEV.S(H36:H40)</f>
        <v>2.9219856262480146</v>
      </c>
      <c r="L37" s="19">
        <f t="shared" si="13"/>
        <v>4.7098414349581154E-2</v>
      </c>
      <c r="M37" s="117">
        <f t="shared" si="4"/>
        <v>308.7</v>
      </c>
      <c r="N37" s="120">
        <f t="shared" si="22"/>
        <v>-9.1796122737192107E-3</v>
      </c>
      <c r="O37" s="22">
        <f t="shared" ref="O37" si="127">AVERAGE(M36:M40)</f>
        <v>311.55999999999995</v>
      </c>
      <c r="P37" s="122">
        <f t="shared" ref="P37" si="128">_xlfn.STDEV.S(M36:M40)</f>
        <v>8.4195011728724225</v>
      </c>
      <c r="Q37" s="19">
        <f t="shared" si="16"/>
        <v>2.7023691015767185E-2</v>
      </c>
    </row>
    <row r="38" spans="1:17" x14ac:dyDescent="0.2">
      <c r="A38" s="4" t="s">
        <v>111</v>
      </c>
      <c r="B38" s="4" t="str">
        <f>LOOKUP(A38,'Table 1'!$A$3:$A$999,'Table 1'!$I$3:$I$999)</f>
        <v>DRC</v>
      </c>
      <c r="C38" s="114">
        <v>386.1</v>
      </c>
      <c r="D38" s="120">
        <f t="shared" si="123"/>
        <v>3.3458244111349032E-2</v>
      </c>
      <c r="E38" s="22">
        <f t="shared" ref="E38" si="129">AVERAGE(C36:C40)</f>
        <v>373.6</v>
      </c>
      <c r="F38" s="122">
        <f>_xlfn.STDEV.S(C36:C40)</f>
        <v>8.1470853684001678</v>
      </c>
      <c r="G38" s="19">
        <f t="shared" si="10"/>
        <v>2.1806973684154622E-2</v>
      </c>
      <c r="H38" s="73">
        <v>60.1</v>
      </c>
      <c r="I38" s="120">
        <f t="shared" si="19"/>
        <v>-3.1270148291424854E-2</v>
      </c>
      <c r="J38" s="22">
        <f t="shared" ref="J38" si="130">AVERAGE(H36:H40)</f>
        <v>62.04</v>
      </c>
      <c r="K38" s="122">
        <f t="shared" ref="K38" si="131">_xlfn.STDEV.S(H36:H40)</f>
        <v>2.9219856262480146</v>
      </c>
      <c r="L38" s="19">
        <f t="shared" si="13"/>
        <v>4.7098414349581154E-2</v>
      </c>
      <c r="M38" s="117">
        <f t="shared" si="4"/>
        <v>326</v>
      </c>
      <c r="N38" s="120">
        <f t="shared" si="22"/>
        <v>4.6347413018359408E-2</v>
      </c>
      <c r="O38" s="22">
        <f t="shared" ref="O38" si="132">AVERAGE(M36:M40)</f>
        <v>311.55999999999995</v>
      </c>
      <c r="P38" s="122">
        <f t="shared" ref="P38" si="133">_xlfn.STDEV.S(M36:M40)</f>
        <v>8.4195011728724225</v>
      </c>
      <c r="Q38" s="19">
        <f t="shared" si="16"/>
        <v>2.7023691015767185E-2</v>
      </c>
    </row>
    <row r="39" spans="1:17" x14ac:dyDescent="0.2">
      <c r="A39" s="4" t="s">
        <v>111</v>
      </c>
      <c r="B39" s="4" t="str">
        <f>LOOKUP(A39,'Table 1'!$A$3:$A$999,'Table 1'!$I$3:$I$999)</f>
        <v>DRC</v>
      </c>
      <c r="C39" s="114">
        <v>373.2</v>
      </c>
      <c r="D39" s="120">
        <f t="shared" si="123"/>
        <v>-1.0706638115632603E-3</v>
      </c>
      <c r="E39" s="22">
        <f t="shared" ref="E39" si="134">AVERAGE(C36:C40)</f>
        <v>373.6</v>
      </c>
      <c r="F39" s="122">
        <f>_xlfn.STDEV.S(C36:C40)</f>
        <v>8.1470853684001678</v>
      </c>
      <c r="G39" s="19">
        <f t="shared" si="10"/>
        <v>2.1806973684154622E-2</v>
      </c>
      <c r="H39" s="73">
        <v>63.1</v>
      </c>
      <c r="I39" s="120">
        <f t="shared" si="19"/>
        <v>1.7085751128304356E-2</v>
      </c>
      <c r="J39" s="22">
        <f t="shared" ref="J39" si="135">AVERAGE(H36:H40)</f>
        <v>62.04</v>
      </c>
      <c r="K39" s="122">
        <f t="shared" ref="K39" si="136">_xlfn.STDEV.S(H36:H40)</f>
        <v>2.9219856262480146</v>
      </c>
      <c r="L39" s="19">
        <f t="shared" si="13"/>
        <v>4.7098414349581154E-2</v>
      </c>
      <c r="M39" s="117">
        <f t="shared" si="4"/>
        <v>310.09999999999997</v>
      </c>
      <c r="N39" s="120">
        <f t="shared" si="22"/>
        <v>-4.6860957760944278E-3</v>
      </c>
      <c r="O39" s="22">
        <f t="shared" ref="O39" si="137">AVERAGE(M36:M40)</f>
        <v>311.55999999999995</v>
      </c>
      <c r="P39" s="122">
        <f t="shared" ref="P39" si="138">_xlfn.STDEV.S(M36:M40)</f>
        <v>8.4195011728724225</v>
      </c>
      <c r="Q39" s="19">
        <f t="shared" si="16"/>
        <v>2.7023691015767185E-2</v>
      </c>
    </row>
    <row r="40" spans="1:17" ht="16" thickBot="1" x14ac:dyDescent="0.25">
      <c r="A40" s="97" t="s">
        <v>111</v>
      </c>
      <c r="B40" s="97" t="str">
        <f>LOOKUP(A40,'Table 1'!$A$3:$A$999,'Table 1'!$I$3:$I$999)</f>
        <v>DRC</v>
      </c>
      <c r="C40" s="115">
        <v>368.8</v>
      </c>
      <c r="D40" s="121">
        <f t="shared" si="123"/>
        <v>-1.2847965738758059E-2</v>
      </c>
      <c r="E40" s="21">
        <f t="shared" ref="E40" si="139">AVERAGE(C36:C40)</f>
        <v>373.6</v>
      </c>
      <c r="F40" s="123">
        <f>_xlfn.STDEV.S(C36:C40)</f>
        <v>8.1470853684001678</v>
      </c>
      <c r="G40" s="18">
        <f t="shared" si="10"/>
        <v>2.1806973684154622E-2</v>
      </c>
      <c r="H40" s="74">
        <v>59.7</v>
      </c>
      <c r="I40" s="121">
        <f t="shared" si="19"/>
        <v>-3.7717601547388721E-2</v>
      </c>
      <c r="J40" s="21">
        <f t="shared" ref="J40" si="140">AVERAGE(H36:H40)</f>
        <v>62.04</v>
      </c>
      <c r="K40" s="123">
        <f t="shared" ref="K40" si="141">_xlfn.STDEV.S(H36:H40)</f>
        <v>2.9219856262480146</v>
      </c>
      <c r="L40" s="18">
        <f t="shared" si="13"/>
        <v>4.7098414349581154E-2</v>
      </c>
      <c r="M40" s="118">
        <f t="shared" si="4"/>
        <v>309.10000000000002</v>
      </c>
      <c r="N40" s="121">
        <f t="shared" si="22"/>
        <v>-7.8957504172548574E-3</v>
      </c>
      <c r="O40" s="21">
        <f t="shared" ref="O40" si="142">AVERAGE(M36:M40)</f>
        <v>311.55999999999995</v>
      </c>
      <c r="P40" s="123">
        <f t="shared" ref="P40" si="143">_xlfn.STDEV.S(M36:M40)</f>
        <v>8.4195011728724225</v>
      </c>
      <c r="Q40" s="18">
        <f t="shared" si="16"/>
        <v>2.7023691015767185E-2</v>
      </c>
    </row>
    <row r="41" spans="1:17" x14ac:dyDescent="0.2">
      <c r="A41" s="98" t="s">
        <v>107</v>
      </c>
      <c r="B41" s="98" t="str">
        <f>LOOKUP(A41,'Table 1'!$A$3:$A$999,'Table 1'!$I$3:$I$999)</f>
        <v>DRC</v>
      </c>
      <c r="C41" s="113">
        <v>700.5</v>
      </c>
      <c r="D41" s="119">
        <f>(C41-E41)/E41</f>
        <v>1.7754402278142657E-2</v>
      </c>
      <c r="E41" s="23">
        <f t="shared" ref="E41" si="144">AVERAGE(C41:C45)</f>
        <v>688.28</v>
      </c>
      <c r="F41" s="23">
        <f>_xlfn.STDEV.S(C41:C45)</f>
        <v>10.212100665387114</v>
      </c>
      <c r="G41" s="39">
        <f t="shared" si="10"/>
        <v>1.4837131204432955E-2</v>
      </c>
      <c r="H41" s="72">
        <v>96.3</v>
      </c>
      <c r="I41" s="119">
        <f t="shared" si="19"/>
        <v>1.304439301493788E-2</v>
      </c>
      <c r="J41" s="23">
        <f t="shared" ref="J41" si="145">AVERAGE(H41:H45)</f>
        <v>95.06</v>
      </c>
      <c r="K41" s="23">
        <f t="shared" ref="K41" si="146">_xlfn.STDEV.S(H41:H45)</f>
        <v>2.5025986494042551</v>
      </c>
      <c r="L41" s="39">
        <f t="shared" si="13"/>
        <v>2.6326516404420946E-2</v>
      </c>
      <c r="M41" s="116">
        <f t="shared" si="4"/>
        <v>604.20000000000005</v>
      </c>
      <c r="N41" s="119">
        <f t="shared" si="22"/>
        <v>1.8509153433801991E-2</v>
      </c>
      <c r="O41" s="23">
        <f t="shared" ref="O41" si="147">AVERAGE(M41:M45)</f>
        <v>593.22</v>
      </c>
      <c r="P41" s="23">
        <f t="shared" ref="P41" si="148">_xlfn.STDEV.S(M41:M45)</f>
        <v>9.3435539277086548</v>
      </c>
      <c r="Q41" s="39">
        <f t="shared" si="16"/>
        <v>1.575057133560678E-2</v>
      </c>
    </row>
    <row r="42" spans="1:17" x14ac:dyDescent="0.2">
      <c r="A42" s="4" t="s">
        <v>107</v>
      </c>
      <c r="B42" s="4" t="str">
        <f>LOOKUP(A42,'Table 1'!$A$3:$A$999,'Table 1'!$I$3:$I$999)</f>
        <v>DRC</v>
      </c>
      <c r="C42" s="114">
        <v>695.4</v>
      </c>
      <c r="D42" s="120">
        <f t="shared" ref="D42:D45" si="149">(C42-E42)/E42</f>
        <v>1.0344627186610108E-2</v>
      </c>
      <c r="E42" s="22">
        <f t="shared" ref="E42" si="150">AVERAGE(C41:C45)</f>
        <v>688.28</v>
      </c>
      <c r="F42" s="122">
        <f>_xlfn.STDEV.S(C41:C45)</f>
        <v>10.212100665387114</v>
      </c>
      <c r="G42" s="19">
        <f t="shared" si="10"/>
        <v>1.4837131204432955E-2</v>
      </c>
      <c r="H42" s="73">
        <v>94.2</v>
      </c>
      <c r="I42" s="120">
        <f t="shared" si="19"/>
        <v>-9.0469177361666257E-3</v>
      </c>
      <c r="J42" s="22">
        <f t="shared" ref="J42" si="151">AVERAGE(H41:H45)</f>
        <v>95.06</v>
      </c>
      <c r="K42" s="122">
        <f t="shared" ref="K42" si="152">_xlfn.STDEV.S(H41:H45)</f>
        <v>2.5025986494042551</v>
      </c>
      <c r="L42" s="19">
        <f t="shared" si="13"/>
        <v>2.6326516404420946E-2</v>
      </c>
      <c r="M42" s="117">
        <f t="shared" si="4"/>
        <v>601.19999999999993</v>
      </c>
      <c r="N42" s="120">
        <f t="shared" si="22"/>
        <v>1.3452007686861374E-2</v>
      </c>
      <c r="O42" s="22">
        <f t="shared" ref="O42" si="153">AVERAGE(M41:M45)</f>
        <v>593.22</v>
      </c>
      <c r="P42" s="122">
        <f t="shared" ref="P42" si="154">_xlfn.STDEV.S(M41:M45)</f>
        <v>9.3435539277086548</v>
      </c>
      <c r="Q42" s="19">
        <f t="shared" si="16"/>
        <v>1.575057133560678E-2</v>
      </c>
    </row>
    <row r="43" spans="1:17" x14ac:dyDescent="0.2">
      <c r="A43" s="4" t="s">
        <v>107</v>
      </c>
      <c r="B43" s="4" t="str">
        <f>LOOKUP(A43,'Table 1'!$A$3:$A$999,'Table 1'!$I$3:$I$999)</f>
        <v>DRC</v>
      </c>
      <c r="C43" s="114">
        <v>685.3</v>
      </c>
      <c r="D43" s="120">
        <f t="shared" si="149"/>
        <v>-4.32963328877785E-3</v>
      </c>
      <c r="E43" s="22">
        <f t="shared" ref="E43" si="155">AVERAGE(C41:C45)</f>
        <v>688.28</v>
      </c>
      <c r="F43" s="122">
        <f>_xlfn.STDEV.S(C41:C45)</f>
        <v>10.212100665387114</v>
      </c>
      <c r="G43" s="19">
        <f t="shared" si="10"/>
        <v>1.4837131204432955E-2</v>
      </c>
      <c r="H43" s="73">
        <v>98.5</v>
      </c>
      <c r="I43" s="120">
        <f t="shared" si="19"/>
        <v>3.6187670944666503E-2</v>
      </c>
      <c r="J43" s="22">
        <f t="shared" ref="J43" si="156">AVERAGE(H41:H45)</f>
        <v>95.06</v>
      </c>
      <c r="K43" s="122">
        <f t="shared" ref="K43" si="157">_xlfn.STDEV.S(H41:H45)</f>
        <v>2.5025986494042551</v>
      </c>
      <c r="L43" s="19">
        <f t="shared" si="13"/>
        <v>2.6326516404420946E-2</v>
      </c>
      <c r="M43" s="117">
        <f t="shared" si="4"/>
        <v>586.79999999999995</v>
      </c>
      <c r="N43" s="120">
        <f t="shared" si="22"/>
        <v>-1.0822291898452635E-2</v>
      </c>
      <c r="O43" s="22">
        <f t="shared" ref="O43" si="158">AVERAGE(M41:M45)</f>
        <v>593.22</v>
      </c>
      <c r="P43" s="122">
        <f t="shared" ref="P43" si="159">_xlfn.STDEV.S(M41:M45)</f>
        <v>9.3435539277086548</v>
      </c>
      <c r="Q43" s="19">
        <f t="shared" si="16"/>
        <v>1.575057133560678E-2</v>
      </c>
    </row>
    <row r="44" spans="1:17" x14ac:dyDescent="0.2">
      <c r="A44" s="4" t="s">
        <v>107</v>
      </c>
      <c r="B44" s="4" t="str">
        <f>LOOKUP(A44,'Table 1'!$A$3:$A$999,'Table 1'!$I$3:$I$999)</f>
        <v>DRC</v>
      </c>
      <c r="C44" s="114">
        <v>674</v>
      </c>
      <c r="D44" s="120">
        <f t="shared" si="149"/>
        <v>-2.0747370256291007E-2</v>
      </c>
      <c r="E44" s="22">
        <f t="shared" ref="E44" si="160">AVERAGE(C41:C45)</f>
        <v>688.28</v>
      </c>
      <c r="F44" s="122">
        <f>_xlfn.STDEV.S(C41:C45)</f>
        <v>10.212100665387114</v>
      </c>
      <c r="G44" s="19">
        <f t="shared" si="10"/>
        <v>1.4837131204432955E-2</v>
      </c>
      <c r="H44" s="73">
        <v>91.8</v>
      </c>
      <c r="I44" s="120">
        <f t="shared" si="19"/>
        <v>-3.4294130023143334E-2</v>
      </c>
      <c r="J44" s="22">
        <f t="shared" ref="J44" si="161">AVERAGE(H41:H45)</f>
        <v>95.06</v>
      </c>
      <c r="K44" s="122">
        <f t="shared" ref="K44" si="162">_xlfn.STDEV.S(H41:H45)</f>
        <v>2.5025986494042551</v>
      </c>
      <c r="L44" s="19">
        <f t="shared" si="13"/>
        <v>2.6326516404420946E-2</v>
      </c>
      <c r="M44" s="117">
        <f t="shared" si="4"/>
        <v>582.20000000000005</v>
      </c>
      <c r="N44" s="120">
        <f t="shared" si="22"/>
        <v>-1.8576582043761135E-2</v>
      </c>
      <c r="O44" s="22">
        <f t="shared" ref="O44" si="163">AVERAGE(M41:M45)</f>
        <v>593.22</v>
      </c>
      <c r="P44" s="122">
        <f t="shared" ref="P44" si="164">_xlfn.STDEV.S(M41:M45)</f>
        <v>9.3435539277086548</v>
      </c>
      <c r="Q44" s="19">
        <f t="shared" si="16"/>
        <v>1.575057133560678E-2</v>
      </c>
    </row>
    <row r="45" spans="1:17" ht="16" thickBot="1" x14ac:dyDescent="0.25">
      <c r="A45" s="97" t="s">
        <v>107</v>
      </c>
      <c r="B45" s="97" t="str">
        <f>LOOKUP(A45,'Table 1'!$A$3:$A$999,'Table 1'!$I$3:$I$999)</f>
        <v>DRC</v>
      </c>
      <c r="C45" s="115">
        <v>686.2</v>
      </c>
      <c r="D45" s="121">
        <f t="shared" si="149"/>
        <v>-3.0220259196837439E-3</v>
      </c>
      <c r="E45" s="21">
        <f t="shared" ref="E45" si="165">AVERAGE(C41:C45)</f>
        <v>688.28</v>
      </c>
      <c r="F45" s="123">
        <f>_xlfn.STDEV.S(C41:C45)</f>
        <v>10.212100665387114</v>
      </c>
      <c r="G45" s="18">
        <f t="shared" si="10"/>
        <v>1.4837131204432955E-2</v>
      </c>
      <c r="H45" s="74">
        <v>94.5</v>
      </c>
      <c r="I45" s="121">
        <f t="shared" si="19"/>
        <v>-5.891016200294575E-3</v>
      </c>
      <c r="J45" s="21">
        <f t="shared" ref="J45" si="166">AVERAGE(H41:H45)</f>
        <v>95.06</v>
      </c>
      <c r="K45" s="123">
        <f t="shared" ref="K45" si="167">_xlfn.STDEV.S(H41:H45)</f>
        <v>2.5025986494042551</v>
      </c>
      <c r="L45" s="18">
        <f t="shared" si="13"/>
        <v>2.6326516404420946E-2</v>
      </c>
      <c r="M45" s="118">
        <f t="shared" si="4"/>
        <v>591.70000000000005</v>
      </c>
      <c r="N45" s="121">
        <f t="shared" si="22"/>
        <v>-2.5622871784497857E-3</v>
      </c>
      <c r="O45" s="21">
        <f t="shared" ref="O45" si="168">AVERAGE(M41:M45)</f>
        <v>593.22</v>
      </c>
      <c r="P45" s="123">
        <f t="shared" ref="P45" si="169">_xlfn.STDEV.S(M41:M45)</f>
        <v>9.3435539277086548</v>
      </c>
      <c r="Q45" s="18">
        <f t="shared" si="16"/>
        <v>1.575057133560678E-2</v>
      </c>
    </row>
    <row r="46" spans="1:17" x14ac:dyDescent="0.2">
      <c r="A46" s="98" t="s">
        <v>184</v>
      </c>
      <c r="B46" s="98" t="str">
        <f>LOOKUP(A46,'Table 1'!$A$3:$A$999,'Table 1'!$I$3:$I$999)</f>
        <v>GHA</v>
      </c>
      <c r="C46" s="113">
        <v>812.4</v>
      </c>
      <c r="D46" s="119">
        <f>(C46-E46)/E46</f>
        <v>1.8990040890048399E-2</v>
      </c>
      <c r="E46" s="23">
        <f t="shared" ref="E46" si="170">AVERAGE(C46:C50)</f>
        <v>797.26</v>
      </c>
      <c r="F46" s="23">
        <f>_xlfn.STDEV.S(C46:C50)</f>
        <v>9.5356174419908513</v>
      </c>
      <c r="G46" s="39">
        <f t="shared" si="10"/>
        <v>1.1960486468643668E-2</v>
      </c>
      <c r="H46" s="75">
        <v>154.5</v>
      </c>
      <c r="I46" s="119">
        <f t="shared" si="19"/>
        <v>9.9359393384756845E-3</v>
      </c>
      <c r="J46" s="23">
        <f t="shared" ref="J46" si="171">AVERAGE(H46:H50)</f>
        <v>152.97999999999999</v>
      </c>
      <c r="K46" s="23">
        <f t="shared" ref="K46" si="172">_xlfn.STDEV.S(H46:H50)</f>
        <v>1.1432410069622225</v>
      </c>
      <c r="L46" s="39">
        <f t="shared" si="13"/>
        <v>7.4731403252858057E-3</v>
      </c>
      <c r="M46" s="116">
        <f t="shared" si="4"/>
        <v>657.9</v>
      </c>
      <c r="N46" s="119">
        <f t="shared" si="22"/>
        <v>2.1139877072080471E-2</v>
      </c>
      <c r="O46" s="23">
        <f t="shared" ref="O46" si="173">AVERAGE(M46:M50)</f>
        <v>644.28</v>
      </c>
      <c r="P46" s="23">
        <f t="shared" ref="P46" si="174">_xlfn.STDEV.S(M46:M50)</f>
        <v>8.5365098254497411</v>
      </c>
      <c r="Q46" s="39">
        <f t="shared" si="16"/>
        <v>1.3249689305037782E-2</v>
      </c>
    </row>
    <row r="47" spans="1:17" x14ac:dyDescent="0.2">
      <c r="A47" s="4" t="s">
        <v>184</v>
      </c>
      <c r="B47" s="4" t="str">
        <f>LOOKUP(A47,'Table 1'!$A$3:$A$999,'Table 1'!$I$3:$I$999)</f>
        <v>GHA</v>
      </c>
      <c r="C47" s="114">
        <v>787.3</v>
      </c>
      <c r="D47" s="120">
        <f t="shared" ref="D47:D51" si="175">(C47-E47)/E47</f>
        <v>-1.249278779820891E-2</v>
      </c>
      <c r="E47" s="22">
        <f t="shared" ref="E47" si="176">AVERAGE(C46:C50)</f>
        <v>797.26</v>
      </c>
      <c r="F47" s="122">
        <f>_xlfn.STDEV.S(C46:C50)</f>
        <v>9.5356174419908513</v>
      </c>
      <c r="G47" s="19">
        <f t="shared" si="10"/>
        <v>1.1960486468643668E-2</v>
      </c>
      <c r="H47" s="76">
        <v>151.4</v>
      </c>
      <c r="I47" s="120">
        <f t="shared" si="19"/>
        <v>-1.0328147470257447E-2</v>
      </c>
      <c r="J47" s="22">
        <f t="shared" ref="J47" si="177">AVERAGE(H46:H50)</f>
        <v>152.97999999999999</v>
      </c>
      <c r="K47" s="122">
        <f t="shared" ref="K47" si="178">_xlfn.STDEV.S(H46:H50)</f>
        <v>1.1432410069622225</v>
      </c>
      <c r="L47" s="19">
        <f t="shared" si="13"/>
        <v>7.4731403252858057E-3</v>
      </c>
      <c r="M47" s="117">
        <f t="shared" si="4"/>
        <v>635.9</v>
      </c>
      <c r="N47" s="120">
        <f t="shared" si="22"/>
        <v>-1.3006767244055374E-2</v>
      </c>
      <c r="O47" s="22">
        <f t="shared" ref="O47" si="179">AVERAGE(M46:M50)</f>
        <v>644.28</v>
      </c>
      <c r="P47" s="122">
        <f t="shared" ref="P47" si="180">_xlfn.STDEV.S(M46:M50)</f>
        <v>8.5365098254497411</v>
      </c>
      <c r="Q47" s="19">
        <f t="shared" si="16"/>
        <v>1.3249689305037782E-2</v>
      </c>
    </row>
    <row r="48" spans="1:17" x14ac:dyDescent="0.2">
      <c r="A48" s="4" t="s">
        <v>184</v>
      </c>
      <c r="B48" s="4" t="str">
        <f>LOOKUP(A48,'Table 1'!$A$3:$A$999,'Table 1'!$I$3:$I$999)</f>
        <v>GHA</v>
      </c>
      <c r="C48" s="114">
        <v>797</v>
      </c>
      <c r="D48" s="120">
        <f t="shared" si="175"/>
        <v>-3.2611695055564173E-4</v>
      </c>
      <c r="E48" s="22">
        <f t="shared" ref="E48" si="181">AVERAGE(C46:C50)</f>
        <v>797.26</v>
      </c>
      <c r="F48" s="122">
        <f>_xlfn.STDEV.S(C46:C50)</f>
        <v>9.5356174419908513</v>
      </c>
      <c r="G48" s="19">
        <f t="shared" si="10"/>
        <v>1.1960486468643668E-2</v>
      </c>
      <c r="H48" s="76">
        <v>153.5</v>
      </c>
      <c r="I48" s="120">
        <f t="shared" si="19"/>
        <v>3.399137142110147E-3</v>
      </c>
      <c r="J48" s="22">
        <f t="shared" ref="J48" si="182">AVERAGE(H46:H50)</f>
        <v>152.97999999999999</v>
      </c>
      <c r="K48" s="122">
        <f t="shared" ref="K48" si="183">_xlfn.STDEV.S(H46:H50)</f>
        <v>1.1432410069622225</v>
      </c>
      <c r="L48" s="19">
        <f t="shared" si="13"/>
        <v>7.4731403252858057E-3</v>
      </c>
      <c r="M48" s="117">
        <f t="shared" si="4"/>
        <v>643.5</v>
      </c>
      <c r="N48" s="120">
        <f t="shared" si="22"/>
        <v>-1.2106537530265922E-3</v>
      </c>
      <c r="O48" s="22">
        <f t="shared" ref="O48" si="184">AVERAGE(M46:M50)</f>
        <v>644.28</v>
      </c>
      <c r="P48" s="122">
        <f t="shared" ref="P48" si="185">_xlfn.STDEV.S(M46:M50)</f>
        <v>8.5365098254497411</v>
      </c>
      <c r="Q48" s="19">
        <f t="shared" si="16"/>
        <v>1.3249689305037782E-2</v>
      </c>
    </row>
    <row r="49" spans="1:17" x14ac:dyDescent="0.2">
      <c r="A49" s="4" t="s">
        <v>184</v>
      </c>
      <c r="B49" s="4" t="str">
        <f>LOOKUP(A49,'Table 1'!$A$3:$A$999,'Table 1'!$I$3:$I$999)</f>
        <v>GHA</v>
      </c>
      <c r="C49" s="114">
        <v>798.2</v>
      </c>
      <c r="D49" s="120">
        <f t="shared" si="175"/>
        <v>1.1790382058551221E-3</v>
      </c>
      <c r="E49" s="22">
        <f t="shared" ref="E49" si="186">AVERAGE(C46:C50)</f>
        <v>797.26</v>
      </c>
      <c r="F49" s="122">
        <f>_xlfn.STDEV.S(C46:C50)</f>
        <v>9.5356174419908513</v>
      </c>
      <c r="G49" s="19">
        <f t="shared" si="10"/>
        <v>1.1960486468643668E-2</v>
      </c>
      <c r="H49" s="76">
        <v>152.6</v>
      </c>
      <c r="I49" s="120">
        <f t="shared" si="19"/>
        <v>-2.4839848346188747E-3</v>
      </c>
      <c r="J49" s="22">
        <f t="shared" ref="J49" si="187">AVERAGE(H46:H50)</f>
        <v>152.97999999999999</v>
      </c>
      <c r="K49" s="122">
        <f t="shared" ref="K49" si="188">_xlfn.STDEV.S(H46:H50)</f>
        <v>1.1432410069622225</v>
      </c>
      <c r="L49" s="19">
        <f t="shared" si="13"/>
        <v>7.4731403252858057E-3</v>
      </c>
      <c r="M49" s="117">
        <f t="shared" si="4"/>
        <v>645.6</v>
      </c>
      <c r="N49" s="120">
        <f t="shared" si="22"/>
        <v>2.0487986589682282E-3</v>
      </c>
      <c r="O49" s="22">
        <f t="shared" ref="O49" si="189">AVERAGE(M46:M50)</f>
        <v>644.28</v>
      </c>
      <c r="P49" s="122">
        <f t="shared" ref="P49" si="190">_xlfn.STDEV.S(M46:M50)</f>
        <v>8.5365098254497411</v>
      </c>
      <c r="Q49" s="19">
        <f t="shared" si="16"/>
        <v>1.3249689305037782E-2</v>
      </c>
    </row>
    <row r="50" spans="1:17" ht="16" thickBot="1" x14ac:dyDescent="0.25">
      <c r="A50" s="97" t="s">
        <v>184</v>
      </c>
      <c r="B50" s="97" t="str">
        <f>LOOKUP(A50,'Table 1'!$A$3:$A$999,'Table 1'!$I$3:$I$999)</f>
        <v>GHA</v>
      </c>
      <c r="C50" s="115">
        <v>791.4</v>
      </c>
      <c r="D50" s="121">
        <f t="shared" si="175"/>
        <v>-7.3501743471389679E-3</v>
      </c>
      <c r="E50" s="21">
        <f t="shared" ref="E50" si="191">AVERAGE(C46:C50)</f>
        <v>797.26</v>
      </c>
      <c r="F50" s="123">
        <f>_xlfn.STDEV.S(C46:C50)</f>
        <v>9.5356174419908513</v>
      </c>
      <c r="G50" s="18">
        <f t="shared" si="10"/>
        <v>1.1960486468643668E-2</v>
      </c>
      <c r="H50" s="77">
        <v>152.9</v>
      </c>
      <c r="I50" s="121">
        <f t="shared" si="19"/>
        <v>-5.2294417570913898E-4</v>
      </c>
      <c r="J50" s="21">
        <f t="shared" ref="J50" si="192">AVERAGE(H46:H50)</f>
        <v>152.97999999999999</v>
      </c>
      <c r="K50" s="123">
        <f t="shared" ref="K50" si="193">_xlfn.STDEV.S(H46:H50)</f>
        <v>1.1432410069622225</v>
      </c>
      <c r="L50" s="18">
        <f t="shared" si="13"/>
        <v>7.4731403252858057E-3</v>
      </c>
      <c r="M50" s="118">
        <f t="shared" si="4"/>
        <v>638.5</v>
      </c>
      <c r="N50" s="121">
        <f t="shared" si="22"/>
        <v>-8.9712547339665556E-3</v>
      </c>
      <c r="O50" s="21">
        <f t="shared" ref="O50" si="194">AVERAGE(M46:M50)</f>
        <v>644.28</v>
      </c>
      <c r="P50" s="123">
        <f t="shared" ref="P50" si="195">_xlfn.STDEV.S(M46:M50)</f>
        <v>8.5365098254497411</v>
      </c>
      <c r="Q50" s="18">
        <f t="shared" si="16"/>
        <v>1.3249689305037782E-2</v>
      </c>
    </row>
    <row r="51" spans="1:17" x14ac:dyDescent="0.2">
      <c r="A51" s="98" t="s">
        <v>185</v>
      </c>
      <c r="B51" s="98" t="str">
        <f>LOOKUP(A51,'Table 1'!$A$3:$A$999,'Table 1'!$I$3:$I$999)</f>
        <v>GHA</v>
      </c>
      <c r="C51" s="113">
        <v>793.9</v>
      </c>
      <c r="D51" s="119">
        <f t="shared" si="175"/>
        <v>-2.738418249422391E-3</v>
      </c>
      <c r="E51" s="23">
        <f t="shared" ref="E51" si="196">AVERAGE(C51:C55)</f>
        <v>796.08000000000015</v>
      </c>
      <c r="F51" s="23">
        <f t="shared" ref="F51" si="197">_xlfn.STDEV.S(C51:C55)</f>
        <v>8.9901056723488999</v>
      </c>
      <c r="G51" s="39">
        <f t="shared" ref="G51:G95" si="198">F51/E51</f>
        <v>1.12929676318321E-2</v>
      </c>
      <c r="H51" s="75">
        <v>158.4</v>
      </c>
      <c r="I51" s="119">
        <f t="shared" si="19"/>
        <v>2.285935683843485E-2</v>
      </c>
      <c r="J51" s="23">
        <f t="shared" ref="J51" si="199">AVERAGE(H51:H55)</f>
        <v>154.85999999999999</v>
      </c>
      <c r="K51" s="23">
        <f t="shared" ref="K51" si="200">_xlfn.STDEV.S(H51:H55)</f>
        <v>2.5957657829627125</v>
      </c>
      <c r="L51" s="39">
        <f t="shared" si="13"/>
        <v>1.6762015904447324E-2</v>
      </c>
      <c r="M51" s="116">
        <f t="shared" si="4"/>
        <v>635.5</v>
      </c>
      <c r="N51" s="119">
        <f t="shared" si="22"/>
        <v>-8.9204953058233168E-3</v>
      </c>
      <c r="O51" s="23">
        <f t="shared" ref="O51" si="201">AVERAGE(M51:M55)</f>
        <v>641.22</v>
      </c>
      <c r="P51" s="23">
        <f t="shared" ref="P51" si="202">_xlfn.STDEV.S(M51:M55)</f>
        <v>8.5353383061247321</v>
      </c>
      <c r="Q51" s="39">
        <f t="shared" si="16"/>
        <v>1.3311091834510357E-2</v>
      </c>
    </row>
    <row r="52" spans="1:17" x14ac:dyDescent="0.2">
      <c r="A52" s="4" t="s">
        <v>185</v>
      </c>
      <c r="B52" s="4" t="str">
        <f>LOOKUP(A52,'Table 1'!$A$3:$A$999,'Table 1'!$I$3:$I$999)</f>
        <v>GHA</v>
      </c>
      <c r="C52" s="114">
        <v>785.5</v>
      </c>
      <c r="D52" s="120">
        <f t="shared" ref="D52:D95" si="203">(C52-E52)/E52</f>
        <v>-1.3290121595819708E-2</v>
      </c>
      <c r="E52" s="22">
        <f t="shared" ref="E52" si="204">AVERAGE(C51:C55)</f>
        <v>796.08000000000015</v>
      </c>
      <c r="F52" s="122">
        <f t="shared" ref="F52" si="205">_xlfn.STDEV.S(C51:C55)</f>
        <v>8.9901056723488999</v>
      </c>
      <c r="G52" s="19">
        <f t="shared" si="198"/>
        <v>1.12929676318321E-2</v>
      </c>
      <c r="H52" s="76">
        <v>152.19999999999999</v>
      </c>
      <c r="I52" s="120">
        <f t="shared" si="19"/>
        <v>-1.7176804855998946E-2</v>
      </c>
      <c r="J52" s="22">
        <f t="shared" ref="J52" si="206">AVERAGE(H51:H55)</f>
        <v>154.85999999999999</v>
      </c>
      <c r="K52" s="122">
        <f t="shared" ref="K52" si="207">_xlfn.STDEV.S(H51:H55)</f>
        <v>2.5957657829627125</v>
      </c>
      <c r="L52" s="19">
        <f t="shared" si="13"/>
        <v>1.6762015904447324E-2</v>
      </c>
      <c r="M52" s="117">
        <f t="shared" si="4"/>
        <v>633.29999999999995</v>
      </c>
      <c r="N52" s="120">
        <f t="shared" si="22"/>
        <v>-1.2351455038832339E-2</v>
      </c>
      <c r="O52" s="22">
        <f t="shared" ref="O52" si="208">AVERAGE(M51:M55)</f>
        <v>641.22</v>
      </c>
      <c r="P52" s="122">
        <f t="shared" ref="P52" si="209">_xlfn.STDEV.S(M51:M55)</f>
        <v>8.5353383061247321</v>
      </c>
      <c r="Q52" s="19">
        <f t="shared" si="16"/>
        <v>1.3311091834510357E-2</v>
      </c>
    </row>
    <row r="53" spans="1:17" x14ac:dyDescent="0.2">
      <c r="A53" s="4" t="s">
        <v>185</v>
      </c>
      <c r="B53" s="4" t="str">
        <f>LOOKUP(A53,'Table 1'!$A$3:$A$999,'Table 1'!$I$3:$I$999)</f>
        <v>GHA</v>
      </c>
      <c r="C53" s="114">
        <v>795.7</v>
      </c>
      <c r="D53" s="120">
        <f t="shared" si="203"/>
        <v>-4.7733896090858843E-4</v>
      </c>
      <c r="E53" s="22">
        <f t="shared" ref="E53" si="210">AVERAGE(C51:C55)</f>
        <v>796.08000000000015</v>
      </c>
      <c r="F53" s="122">
        <f t="shared" ref="F53" si="211">_xlfn.STDEV.S(C51:C55)</f>
        <v>8.9901056723488999</v>
      </c>
      <c r="G53" s="19">
        <f t="shared" si="198"/>
        <v>1.12929676318321E-2</v>
      </c>
      <c r="H53" s="76">
        <v>152.4</v>
      </c>
      <c r="I53" s="120">
        <f t="shared" si="19"/>
        <v>-1.5885315769081622E-2</v>
      </c>
      <c r="J53" s="22">
        <f t="shared" ref="J53" si="212">AVERAGE(H51:H55)</f>
        <v>154.85999999999999</v>
      </c>
      <c r="K53" s="122">
        <f t="shared" ref="K53" si="213">_xlfn.STDEV.S(H51:H55)</f>
        <v>2.5957657829627125</v>
      </c>
      <c r="L53" s="19">
        <f t="shared" si="13"/>
        <v>1.6762015904447324E-2</v>
      </c>
      <c r="M53" s="117">
        <f t="shared" si="4"/>
        <v>643.30000000000007</v>
      </c>
      <c r="N53" s="120">
        <f t="shared" si="22"/>
        <v>3.2438164748448909E-3</v>
      </c>
      <c r="O53" s="22">
        <f t="shared" ref="O53" si="214">AVERAGE(M51:M55)</f>
        <v>641.22</v>
      </c>
      <c r="P53" s="122">
        <f t="shared" ref="P53" si="215">_xlfn.STDEV.S(M51:M55)</f>
        <v>8.5353383061247321</v>
      </c>
      <c r="Q53" s="19">
        <f t="shared" si="16"/>
        <v>1.3311091834510357E-2</v>
      </c>
    </row>
    <row r="54" spans="1:17" x14ac:dyDescent="0.2">
      <c r="A54" s="4" t="s">
        <v>185</v>
      </c>
      <c r="B54" s="4" t="str">
        <f>LOOKUP(A54,'Table 1'!$A$3:$A$999,'Table 1'!$I$3:$I$999)</f>
        <v>GHA</v>
      </c>
      <c r="C54" s="114">
        <v>794.9</v>
      </c>
      <c r="D54" s="120">
        <f t="shared" si="203"/>
        <v>-1.4822630891369926E-3</v>
      </c>
      <c r="E54" s="22">
        <f t="shared" ref="E54" si="216">AVERAGE(C51:C55)</f>
        <v>796.08000000000015</v>
      </c>
      <c r="F54" s="122">
        <f t="shared" ref="F54" si="217">_xlfn.STDEV.S(C51:C55)</f>
        <v>8.9901056723488999</v>
      </c>
      <c r="G54" s="19">
        <f t="shared" si="198"/>
        <v>1.12929676318321E-2</v>
      </c>
      <c r="H54" s="76">
        <v>155.80000000000001</v>
      </c>
      <c r="I54" s="120">
        <f t="shared" si="19"/>
        <v>6.0699987085110823E-3</v>
      </c>
      <c r="J54" s="22">
        <f t="shared" ref="J54" si="218">AVERAGE(H51:H55)</f>
        <v>154.85999999999999</v>
      </c>
      <c r="K54" s="122">
        <f t="shared" ref="K54" si="219">_xlfn.STDEV.S(H51:H55)</f>
        <v>2.5957657829627125</v>
      </c>
      <c r="L54" s="19">
        <f t="shared" si="13"/>
        <v>1.6762015904447324E-2</v>
      </c>
      <c r="M54" s="117">
        <f t="shared" si="4"/>
        <v>639.09999999999991</v>
      </c>
      <c r="N54" s="120">
        <f t="shared" si="22"/>
        <v>-3.3061975608997193E-3</v>
      </c>
      <c r="O54" s="22">
        <f t="shared" ref="O54" si="220">AVERAGE(M51:M55)</f>
        <v>641.22</v>
      </c>
      <c r="P54" s="122">
        <f t="shared" ref="P54" si="221">_xlfn.STDEV.S(M51:M55)</f>
        <v>8.5353383061247321</v>
      </c>
      <c r="Q54" s="19">
        <f t="shared" si="16"/>
        <v>1.3311091834510357E-2</v>
      </c>
    </row>
    <row r="55" spans="1:17" ht="16" thickBot="1" x14ac:dyDescent="0.25">
      <c r="A55" s="97" t="s">
        <v>185</v>
      </c>
      <c r="B55" s="97" t="str">
        <f>LOOKUP(A55,'Table 1'!$A$3:$A$999,'Table 1'!$I$3:$I$999)</f>
        <v>GHA</v>
      </c>
      <c r="C55" s="115">
        <v>810.4</v>
      </c>
      <c r="D55" s="121">
        <f t="shared" si="203"/>
        <v>1.7988141895286681E-2</v>
      </c>
      <c r="E55" s="21">
        <f t="shared" ref="E55" si="222">AVERAGE(C51:C55)</f>
        <v>796.08000000000015</v>
      </c>
      <c r="F55" s="123">
        <f t="shared" ref="F55" si="223">_xlfn.STDEV.S(C51:C55)</f>
        <v>8.9901056723488999</v>
      </c>
      <c r="G55" s="18">
        <f t="shared" si="198"/>
        <v>1.12929676318321E-2</v>
      </c>
      <c r="H55" s="77">
        <v>155.5</v>
      </c>
      <c r="I55" s="121">
        <f t="shared" si="19"/>
        <v>4.1327650781351859E-3</v>
      </c>
      <c r="J55" s="21">
        <f t="shared" ref="J55" si="224">AVERAGE(H51:H55)</f>
        <v>154.85999999999999</v>
      </c>
      <c r="K55" s="123">
        <f t="shared" ref="K55" si="225">_xlfn.STDEV.S(H51:H55)</f>
        <v>2.5957657829627125</v>
      </c>
      <c r="L55" s="18">
        <f t="shared" si="13"/>
        <v>1.6762015904447324E-2</v>
      </c>
      <c r="M55" s="118">
        <f t="shared" si="4"/>
        <v>654.9</v>
      </c>
      <c r="N55" s="121">
        <f t="shared" si="22"/>
        <v>2.1334331430710129E-2</v>
      </c>
      <c r="O55" s="21">
        <f t="shared" ref="O55" si="226">AVERAGE(M51:M55)</f>
        <v>641.22</v>
      </c>
      <c r="P55" s="123">
        <f t="shared" ref="P55" si="227">_xlfn.STDEV.S(M51:M55)</f>
        <v>8.5353383061247321</v>
      </c>
      <c r="Q55" s="18">
        <f t="shared" si="16"/>
        <v>1.3311091834510357E-2</v>
      </c>
    </row>
    <row r="56" spans="1:17" x14ac:dyDescent="0.2">
      <c r="A56" s="98" t="s">
        <v>186</v>
      </c>
      <c r="B56" s="57" t="str">
        <f>LOOKUP(A56,'Table 1'!$A$3:$A$999,'Table 1'!$I$3:$I$999)</f>
        <v>GHA</v>
      </c>
      <c r="C56" s="113">
        <v>805.6</v>
      </c>
      <c r="D56" s="119">
        <f t="shared" si="203"/>
        <v>-1.2411567580988299E-4</v>
      </c>
      <c r="E56" s="23">
        <f t="shared" ref="E56" si="228">AVERAGE(C56:C60)</f>
        <v>805.7</v>
      </c>
      <c r="F56" s="23">
        <f t="shared" ref="F56" si="229">_xlfn.STDEV.S(C56:C60)</f>
        <v>9.6584160192031394</v>
      </c>
      <c r="G56" s="39">
        <f t="shared" si="198"/>
        <v>1.198760831476125E-2</v>
      </c>
      <c r="H56" s="75">
        <v>153</v>
      </c>
      <c r="I56" s="119">
        <f t="shared" si="19"/>
        <v>5.2314935914211686E-4</v>
      </c>
      <c r="J56" s="23">
        <f t="shared" ref="J56" si="230">AVERAGE(H56:H60)</f>
        <v>152.91999999999999</v>
      </c>
      <c r="K56" s="23">
        <f t="shared" ref="K56" si="231">_xlfn.STDEV.S(H56:H60)</f>
        <v>1.1519548602267446</v>
      </c>
      <c r="L56" s="39">
        <f t="shared" si="13"/>
        <v>7.5330555861021758E-3</v>
      </c>
      <c r="M56" s="116">
        <f t="shared" si="4"/>
        <v>652.6</v>
      </c>
      <c r="N56" s="119">
        <f t="shared" si="22"/>
        <v>-2.757437421488863E-4</v>
      </c>
      <c r="O56" s="23">
        <f t="shared" ref="O56" si="232">AVERAGE(M56:M60)</f>
        <v>652.78</v>
      </c>
      <c r="P56" s="23">
        <f t="shared" ref="P56" si="233">_xlfn.STDEV.S(M56:M60)</f>
        <v>9.7248136228927162</v>
      </c>
      <c r="Q56" s="39">
        <f t="shared" si="16"/>
        <v>1.4897536111542506E-2</v>
      </c>
    </row>
    <row r="57" spans="1:17" x14ac:dyDescent="0.2">
      <c r="A57" s="4" t="s">
        <v>186</v>
      </c>
      <c r="B57" s="56" t="str">
        <f>LOOKUP(A57,'Table 1'!$A$3:$A$999,'Table 1'!$I$3:$I$999)</f>
        <v>GHA</v>
      </c>
      <c r="C57" s="114">
        <v>813.8</v>
      </c>
      <c r="D57" s="120">
        <f t="shared" si="203"/>
        <v>1.0053369740598124E-2</v>
      </c>
      <c r="E57" s="22">
        <f t="shared" ref="E57" si="234">AVERAGE(C56:C60)</f>
        <v>805.7</v>
      </c>
      <c r="F57" s="122">
        <f t="shared" ref="F57" si="235">_xlfn.STDEV.S(C56:C60)</f>
        <v>9.6584160192031394</v>
      </c>
      <c r="G57" s="19">
        <f t="shared" si="198"/>
        <v>1.198760831476125E-2</v>
      </c>
      <c r="H57" s="76">
        <v>152.6</v>
      </c>
      <c r="I57" s="120">
        <f t="shared" si="19"/>
        <v>-2.0925974365680958E-3</v>
      </c>
      <c r="J57" s="22">
        <f t="shared" ref="J57" si="236">AVERAGE(H56:H60)</f>
        <v>152.91999999999999</v>
      </c>
      <c r="K57" s="122">
        <f t="shared" ref="K57" si="237">_xlfn.STDEV.S(H56:H60)</f>
        <v>1.1519548602267446</v>
      </c>
      <c r="L57" s="19">
        <f t="shared" si="13"/>
        <v>7.5330555861021758E-3</v>
      </c>
      <c r="M57" s="117">
        <f t="shared" si="4"/>
        <v>661.19999999999993</v>
      </c>
      <c r="N57" s="120">
        <f t="shared" si="22"/>
        <v>1.2898679493856979E-2</v>
      </c>
      <c r="O57" s="22">
        <f t="shared" ref="O57" si="238">AVERAGE(M56:M60)</f>
        <v>652.78</v>
      </c>
      <c r="P57" s="122">
        <f t="shared" ref="P57" si="239">_xlfn.STDEV.S(M56:M60)</f>
        <v>9.7248136228927162</v>
      </c>
      <c r="Q57" s="19">
        <f t="shared" si="16"/>
        <v>1.4897536111542506E-2</v>
      </c>
    </row>
    <row r="58" spans="1:17" x14ac:dyDescent="0.2">
      <c r="A58" s="4" t="s">
        <v>186</v>
      </c>
      <c r="B58" s="56" t="str">
        <f>LOOKUP(A58,'Table 1'!$A$3:$A$999,'Table 1'!$I$3:$I$999)</f>
        <v>GHA</v>
      </c>
      <c r="C58" s="114">
        <v>790.1</v>
      </c>
      <c r="D58" s="120">
        <f t="shared" si="203"/>
        <v>-1.9362045426337373E-2</v>
      </c>
      <c r="E58" s="22">
        <f t="shared" ref="E58" si="240">AVERAGE(C56:C60)</f>
        <v>805.7</v>
      </c>
      <c r="F58" s="122">
        <f t="shared" ref="F58" si="241">_xlfn.STDEV.S(C56:C60)</f>
        <v>9.6584160192031394</v>
      </c>
      <c r="G58" s="19">
        <f t="shared" si="198"/>
        <v>1.198760831476125E-2</v>
      </c>
      <c r="H58" s="76">
        <v>153.5</v>
      </c>
      <c r="I58" s="120">
        <f t="shared" si="19"/>
        <v>3.7928328537798362E-3</v>
      </c>
      <c r="J58" s="22">
        <f t="shared" ref="J58" si="242">AVERAGE(H56:H60)</f>
        <v>152.91999999999999</v>
      </c>
      <c r="K58" s="122">
        <f t="shared" ref="K58" si="243">_xlfn.STDEV.S(H56:H60)</f>
        <v>1.1519548602267446</v>
      </c>
      <c r="L58" s="19">
        <f t="shared" si="13"/>
        <v>7.5330555861021758E-3</v>
      </c>
      <c r="M58" s="117">
        <f t="shared" si="4"/>
        <v>636.6</v>
      </c>
      <c r="N58" s="120">
        <f t="shared" si="22"/>
        <v>-2.4786298599834479E-2</v>
      </c>
      <c r="O58" s="22">
        <f t="shared" ref="O58" si="244">AVERAGE(M56:M60)</f>
        <v>652.78</v>
      </c>
      <c r="P58" s="122">
        <f t="shared" ref="P58" si="245">_xlfn.STDEV.S(M56:M60)</f>
        <v>9.7248136228927162</v>
      </c>
      <c r="Q58" s="19">
        <f t="shared" si="16"/>
        <v>1.4897536111542506E-2</v>
      </c>
    </row>
    <row r="59" spans="1:17" x14ac:dyDescent="0.2">
      <c r="A59" s="4" t="s">
        <v>186</v>
      </c>
      <c r="B59" s="56" t="str">
        <f>LOOKUP(A59,'Table 1'!$A$3:$A$999,'Table 1'!$I$3:$I$999)</f>
        <v>GHA</v>
      </c>
      <c r="C59" s="114">
        <v>805.3</v>
      </c>
      <c r="D59" s="120">
        <f t="shared" si="203"/>
        <v>-4.9646270323953196E-4</v>
      </c>
      <c r="E59" s="22">
        <f t="shared" ref="E59" si="246">AVERAGE(C56:C60)</f>
        <v>805.7</v>
      </c>
      <c r="F59" s="122">
        <f t="shared" ref="F59" si="247">_xlfn.STDEV.S(C56:C60)</f>
        <v>9.6584160192031394</v>
      </c>
      <c r="G59" s="19">
        <f t="shared" si="198"/>
        <v>1.198760831476125E-2</v>
      </c>
      <c r="H59" s="76">
        <v>151.19999999999999</v>
      </c>
      <c r="I59" s="120">
        <f t="shared" si="19"/>
        <v>-1.1247711221553746E-2</v>
      </c>
      <c r="J59" s="22">
        <f t="shared" ref="J59" si="248">AVERAGE(H56:H60)</f>
        <v>152.91999999999999</v>
      </c>
      <c r="K59" s="122">
        <f t="shared" ref="K59" si="249">_xlfn.STDEV.S(H56:H60)</f>
        <v>1.1519548602267446</v>
      </c>
      <c r="L59" s="19">
        <f t="shared" si="13"/>
        <v>7.5330555861021758E-3</v>
      </c>
      <c r="M59" s="117">
        <f t="shared" si="4"/>
        <v>654.09999999999991</v>
      </c>
      <c r="N59" s="120">
        <f t="shared" si="22"/>
        <v>2.0221207757589637E-3</v>
      </c>
      <c r="O59" s="22">
        <f t="shared" ref="O59" si="250">AVERAGE(M56:M60)</f>
        <v>652.78</v>
      </c>
      <c r="P59" s="122">
        <f t="shared" ref="P59" si="251">_xlfn.STDEV.S(M56:M60)</f>
        <v>9.7248136228927162</v>
      </c>
      <c r="Q59" s="19">
        <f t="shared" si="16"/>
        <v>1.4897536111542506E-2</v>
      </c>
    </row>
    <row r="60" spans="1:17" ht="16" thickBot="1" x14ac:dyDescent="0.25">
      <c r="A60" s="97" t="s">
        <v>186</v>
      </c>
      <c r="B60" s="55" t="str">
        <f>LOOKUP(A60,'Table 1'!$A$3:$A$999,'Table 1'!$I$3:$I$999)</f>
        <v>GHA</v>
      </c>
      <c r="C60" s="115">
        <v>813.7</v>
      </c>
      <c r="D60" s="121">
        <f t="shared" si="203"/>
        <v>9.9292540647883815E-3</v>
      </c>
      <c r="E60" s="21">
        <f t="shared" ref="E60" si="252">AVERAGE(C56:C60)</f>
        <v>805.7</v>
      </c>
      <c r="F60" s="123">
        <f t="shared" ref="F60" si="253">_xlfn.STDEV.S(C56:C60)</f>
        <v>9.6584160192031394</v>
      </c>
      <c r="G60" s="18">
        <f t="shared" si="198"/>
        <v>1.198760831476125E-2</v>
      </c>
      <c r="H60" s="77">
        <v>154.30000000000001</v>
      </c>
      <c r="I60" s="121">
        <f t="shared" si="19"/>
        <v>9.0243264452002613E-3</v>
      </c>
      <c r="J60" s="21">
        <f t="shared" ref="J60" si="254">AVERAGE(H56:H60)</f>
        <v>152.91999999999999</v>
      </c>
      <c r="K60" s="123">
        <f t="shared" ref="K60" si="255">_xlfn.STDEV.S(H56:H60)</f>
        <v>1.1519548602267446</v>
      </c>
      <c r="L60" s="18">
        <f t="shared" si="13"/>
        <v>7.5330555861021758E-3</v>
      </c>
      <c r="M60" s="118">
        <f t="shared" si="4"/>
        <v>659.40000000000009</v>
      </c>
      <c r="N60" s="121">
        <f t="shared" si="22"/>
        <v>1.0141242072367595E-2</v>
      </c>
      <c r="O60" s="21">
        <f t="shared" ref="O60" si="256">AVERAGE(M56:M60)</f>
        <v>652.78</v>
      </c>
      <c r="P60" s="123">
        <f t="shared" ref="P60" si="257">_xlfn.STDEV.S(M56:M60)</f>
        <v>9.7248136228927162</v>
      </c>
      <c r="Q60" s="18">
        <f t="shared" si="16"/>
        <v>1.4897536111542506E-2</v>
      </c>
    </row>
    <row r="61" spans="1:17" x14ac:dyDescent="0.2">
      <c r="A61" s="98" t="s">
        <v>187</v>
      </c>
      <c r="B61" s="57" t="str">
        <f>LOOKUP(A61,'Table 1'!$A$3:$A$999,'Table 1'!$I$3:$I$999)</f>
        <v>GHA</v>
      </c>
      <c r="C61" s="114">
        <v>806.4</v>
      </c>
      <c r="D61" s="119">
        <f t="shared" si="203"/>
        <v>1.4799154334038044E-2</v>
      </c>
      <c r="E61" s="23">
        <f t="shared" ref="E61" si="258">AVERAGE(C61:C65)</f>
        <v>794.64</v>
      </c>
      <c r="F61" s="23">
        <f t="shared" ref="F61" si="259">_xlfn.STDEV.S(C61:C65)</f>
        <v>6.883531070606125</v>
      </c>
      <c r="G61" s="39">
        <f t="shared" si="198"/>
        <v>8.6624522684563138E-3</v>
      </c>
      <c r="H61" s="75">
        <v>156.9</v>
      </c>
      <c r="I61" s="119">
        <f t="shared" si="19"/>
        <v>2.4278047533859374E-3</v>
      </c>
      <c r="J61" s="23">
        <f t="shared" ref="J61" si="260">AVERAGE(H61:H65)</f>
        <v>156.52000000000004</v>
      </c>
      <c r="K61" s="23">
        <f t="shared" ref="K61" si="261">_xlfn.STDEV.S(H61:H65)</f>
        <v>1.6223439832538635</v>
      </c>
      <c r="L61" s="39">
        <f t="shared" si="13"/>
        <v>1.0365090616239862E-2</v>
      </c>
      <c r="M61" s="116">
        <f t="shared" si="4"/>
        <v>649.5</v>
      </c>
      <c r="N61" s="119">
        <f t="shared" si="22"/>
        <v>1.7833636306650781E-2</v>
      </c>
      <c r="O61" s="23">
        <f t="shared" ref="O61" si="262">AVERAGE(M61:M65)</f>
        <v>638.12</v>
      </c>
      <c r="P61" s="23">
        <f t="shared" ref="P61" si="263">_xlfn.STDEV.S(M61:M65)</f>
        <v>7.23132076456299</v>
      </c>
      <c r="Q61" s="39">
        <f t="shared" si="16"/>
        <v>1.1332227111770498E-2</v>
      </c>
    </row>
    <row r="62" spans="1:17" x14ac:dyDescent="0.2">
      <c r="A62" s="4" t="s">
        <v>187</v>
      </c>
      <c r="B62" s="56" t="str">
        <f>LOOKUP(A62,'Table 1'!$A$3:$A$999,'Table 1'!$I$3:$I$999)</f>
        <v>GHA</v>
      </c>
      <c r="C62" s="70">
        <v>792.2</v>
      </c>
      <c r="D62" s="120">
        <f t="shared" si="203"/>
        <v>-3.070572838014624E-3</v>
      </c>
      <c r="E62" s="22">
        <f t="shared" ref="E62" si="264">AVERAGE(C61:C65)</f>
        <v>794.64</v>
      </c>
      <c r="F62" s="122">
        <f t="shared" ref="F62" si="265">_xlfn.STDEV.S(C61:C65)</f>
        <v>6.883531070606125</v>
      </c>
      <c r="G62" s="19">
        <f t="shared" si="198"/>
        <v>8.6624522684563138E-3</v>
      </c>
      <c r="H62" s="76">
        <v>157.69999999999999</v>
      </c>
      <c r="I62" s="120">
        <f t="shared" si="19"/>
        <v>7.5389726552514032E-3</v>
      </c>
      <c r="J62" s="22">
        <f t="shared" ref="J62" si="266">AVERAGE(H61:H65)</f>
        <v>156.52000000000004</v>
      </c>
      <c r="K62" s="122">
        <f t="shared" ref="K62" si="267">_xlfn.STDEV.S(H61:H65)</f>
        <v>1.6223439832538635</v>
      </c>
      <c r="L62" s="19">
        <f t="shared" si="13"/>
        <v>1.0365090616239862E-2</v>
      </c>
      <c r="M62" s="117">
        <f t="shared" si="4"/>
        <v>634.5</v>
      </c>
      <c r="N62" s="120">
        <f t="shared" si="22"/>
        <v>-5.6729141854196773E-3</v>
      </c>
      <c r="O62" s="22">
        <f t="shared" ref="O62" si="268">AVERAGE(M61:M65)</f>
        <v>638.12</v>
      </c>
      <c r="P62" s="122">
        <f t="shared" ref="P62" si="269">_xlfn.STDEV.S(M61:M65)</f>
        <v>7.23132076456299</v>
      </c>
      <c r="Q62" s="19">
        <f t="shared" si="16"/>
        <v>1.1332227111770498E-2</v>
      </c>
    </row>
    <row r="63" spans="1:17" x14ac:dyDescent="0.2">
      <c r="A63" s="4" t="s">
        <v>187</v>
      </c>
      <c r="B63" s="56" t="str">
        <f>LOOKUP(A63,'Table 1'!$A$3:$A$999,'Table 1'!$I$3:$I$999)</f>
        <v>GHA</v>
      </c>
      <c r="C63" s="70">
        <v>790.3</v>
      </c>
      <c r="D63" s="120">
        <f t="shared" si="203"/>
        <v>-5.4615926708950369E-3</v>
      </c>
      <c r="E63" s="22">
        <f t="shared" ref="E63" si="270">AVERAGE(C61:C65)</f>
        <v>794.64</v>
      </c>
      <c r="F63" s="122">
        <f t="shared" ref="F63" si="271">_xlfn.STDEV.S(C61:C65)</f>
        <v>6.883531070606125</v>
      </c>
      <c r="G63" s="19">
        <f t="shared" si="198"/>
        <v>8.6624522684563138E-3</v>
      </c>
      <c r="H63" s="76">
        <v>157.5</v>
      </c>
      <c r="I63" s="120">
        <f t="shared" si="19"/>
        <v>6.2611806797850823E-3</v>
      </c>
      <c r="J63" s="22">
        <f t="shared" ref="J63" si="272">AVERAGE(H61:H65)</f>
        <v>156.52000000000004</v>
      </c>
      <c r="K63" s="122">
        <f t="shared" ref="K63" si="273">_xlfn.STDEV.S(H61:H65)</f>
        <v>1.6223439832538635</v>
      </c>
      <c r="L63" s="19">
        <f t="shared" si="13"/>
        <v>1.0365090616239862E-2</v>
      </c>
      <c r="M63" s="117">
        <f t="shared" si="4"/>
        <v>632.79999999999995</v>
      </c>
      <c r="N63" s="120">
        <f t="shared" si="22"/>
        <v>-8.3369899078544005E-3</v>
      </c>
      <c r="O63" s="22">
        <f t="shared" ref="O63" si="274">AVERAGE(M61:M65)</f>
        <v>638.12</v>
      </c>
      <c r="P63" s="122">
        <f t="shared" ref="P63" si="275">_xlfn.STDEV.S(M61:M65)</f>
        <v>7.23132076456299</v>
      </c>
      <c r="Q63" s="19">
        <f t="shared" si="16"/>
        <v>1.1332227111770498E-2</v>
      </c>
    </row>
    <row r="64" spans="1:17" x14ac:dyDescent="0.2">
      <c r="A64" s="4" t="s">
        <v>187</v>
      </c>
      <c r="B64" s="56" t="str">
        <f>LOOKUP(A64,'Table 1'!$A$3:$A$999,'Table 1'!$I$3:$I$999)</f>
        <v>GHA</v>
      </c>
      <c r="C64" s="70">
        <v>789.5</v>
      </c>
      <c r="D64" s="120">
        <f t="shared" si="203"/>
        <v>-6.468337863686684E-3</v>
      </c>
      <c r="E64" s="22">
        <f t="shared" ref="E64" si="276">AVERAGE(C61:C65)</f>
        <v>794.64</v>
      </c>
      <c r="F64" s="122">
        <f t="shared" ref="F64" si="277">_xlfn.STDEV.S(C61:C65)</f>
        <v>6.883531070606125</v>
      </c>
      <c r="G64" s="19">
        <f t="shared" si="198"/>
        <v>8.6624522684563138E-3</v>
      </c>
      <c r="H64" s="76">
        <v>156.80000000000001</v>
      </c>
      <c r="I64" s="120">
        <f t="shared" si="19"/>
        <v>1.7889087656527769E-3</v>
      </c>
      <c r="J64" s="22">
        <f t="shared" ref="J64" si="278">AVERAGE(H61:H65)</f>
        <v>156.52000000000004</v>
      </c>
      <c r="K64" s="122">
        <f t="shared" ref="K64" si="279">_xlfn.STDEV.S(H61:H65)</f>
        <v>1.6223439832538635</v>
      </c>
      <c r="L64" s="19">
        <f t="shared" si="13"/>
        <v>1.0365090616239862E-2</v>
      </c>
      <c r="M64" s="117">
        <f t="shared" si="4"/>
        <v>632.70000000000005</v>
      </c>
      <c r="N64" s="120">
        <f t="shared" si="22"/>
        <v>-8.4937002444680602E-3</v>
      </c>
      <c r="O64" s="22">
        <f t="shared" ref="O64" si="280">AVERAGE(M61:M65)</f>
        <v>638.12</v>
      </c>
      <c r="P64" s="122">
        <f t="shared" ref="P64" si="281">_xlfn.STDEV.S(M61:M65)</f>
        <v>7.23132076456299</v>
      </c>
      <c r="Q64" s="19">
        <f t="shared" si="16"/>
        <v>1.1332227111770498E-2</v>
      </c>
    </row>
    <row r="65" spans="1:17" ht="16" thickBot="1" x14ac:dyDescent="0.25">
      <c r="A65" s="97" t="s">
        <v>187</v>
      </c>
      <c r="B65" s="55" t="str">
        <f>LOOKUP(A65,'Table 1'!$A$3:$A$999,'Table 1'!$I$3:$I$999)</f>
        <v>GHA</v>
      </c>
      <c r="C65" s="71">
        <v>794.8</v>
      </c>
      <c r="D65" s="121">
        <f t="shared" si="203"/>
        <v>2.0134903855830084E-4</v>
      </c>
      <c r="E65" s="21">
        <f t="shared" ref="E65" si="282">AVERAGE(C61:C65)</f>
        <v>794.64</v>
      </c>
      <c r="F65" s="123">
        <f t="shared" ref="F65" si="283">_xlfn.STDEV.S(C61:C65)</f>
        <v>6.883531070606125</v>
      </c>
      <c r="G65" s="18">
        <f t="shared" si="198"/>
        <v>8.6624522684563138E-3</v>
      </c>
      <c r="H65" s="77">
        <v>153.69999999999999</v>
      </c>
      <c r="I65" s="121">
        <f t="shared" si="19"/>
        <v>-1.8016866854076472E-2</v>
      </c>
      <c r="J65" s="21">
        <f t="shared" ref="J65" si="284">AVERAGE(H61:H65)</f>
        <v>156.52000000000004</v>
      </c>
      <c r="K65" s="123">
        <f t="shared" ref="K65" si="285">_xlfn.STDEV.S(H61:H65)</f>
        <v>1.6223439832538635</v>
      </c>
      <c r="L65" s="18">
        <f t="shared" si="13"/>
        <v>1.0365090616239862E-2</v>
      </c>
      <c r="M65" s="118">
        <f t="shared" si="4"/>
        <v>641.09999999999991</v>
      </c>
      <c r="N65" s="121">
        <f t="shared" si="22"/>
        <v>4.6699680310911809E-3</v>
      </c>
      <c r="O65" s="21">
        <f t="shared" ref="O65" si="286">AVERAGE(M61:M65)</f>
        <v>638.12</v>
      </c>
      <c r="P65" s="123">
        <f t="shared" ref="P65" si="287">_xlfn.STDEV.S(M61:M65)</f>
        <v>7.23132076456299</v>
      </c>
      <c r="Q65" s="18">
        <f t="shared" si="16"/>
        <v>1.1332227111770498E-2</v>
      </c>
    </row>
    <row r="66" spans="1:17" x14ac:dyDescent="0.2">
      <c r="A66" s="98" t="s">
        <v>98</v>
      </c>
      <c r="B66" s="57" t="str">
        <f>LOOKUP(A66,'Table 1'!$A$3:$A$999,'Table 1'!$I$3:$I$999)</f>
        <v>DRC</v>
      </c>
      <c r="C66" s="78">
        <v>612.70000000000005</v>
      </c>
      <c r="D66" s="119">
        <f t="shared" si="203"/>
        <v>-3.4662045060658578E-2</v>
      </c>
      <c r="E66" s="23">
        <f t="shared" ref="E66" si="288">AVERAGE(C66:C70)</f>
        <v>634.70000000000005</v>
      </c>
      <c r="F66" s="23">
        <f t="shared" ref="F66" si="289">_xlfn.STDEV.S(C66:C70)</f>
        <v>28.216395942784768</v>
      </c>
      <c r="G66" s="39">
        <f t="shared" si="198"/>
        <v>4.4456272164463156E-2</v>
      </c>
      <c r="H66" s="72">
        <v>95.8</v>
      </c>
      <c r="I66" s="119">
        <f t="shared" si="19"/>
        <v>-6.2591278948468884E-4</v>
      </c>
      <c r="J66" s="23">
        <f t="shared" ref="J66" si="290">AVERAGE(H66:H70)</f>
        <v>95.86</v>
      </c>
      <c r="K66" s="23">
        <f t="shared" ref="K66" si="291">_xlfn.STDEV.S(H66:H70)</f>
        <v>1.2320714265009145</v>
      </c>
      <c r="L66" s="39">
        <f t="shared" si="13"/>
        <v>1.2852821056758966E-2</v>
      </c>
      <c r="M66" s="116">
        <f t="shared" ref="M66:M131" si="292">C66-H66</f>
        <v>516.90000000000009</v>
      </c>
      <c r="N66" s="119">
        <f t="shared" si="22"/>
        <v>-4.0717095983965446E-2</v>
      </c>
      <c r="O66" s="23">
        <f t="shared" ref="O66" si="293">AVERAGE(M66:M70)</f>
        <v>538.84</v>
      </c>
      <c r="P66" s="23">
        <f t="shared" ref="P66" si="294">_xlfn.STDEV.S(M66:M70)</f>
        <v>28.603636132491964</v>
      </c>
      <c r="Q66" s="39">
        <f t="shared" si="16"/>
        <v>5.3083728254197833E-2</v>
      </c>
    </row>
    <row r="67" spans="1:17" x14ac:dyDescent="0.2">
      <c r="A67" s="4" t="s">
        <v>98</v>
      </c>
      <c r="B67" s="56" t="str">
        <f>LOOKUP(A67,'Table 1'!$A$3:$A$999,'Table 1'!$I$3:$I$999)</f>
        <v>DRC</v>
      </c>
      <c r="C67" s="79">
        <v>648.6</v>
      </c>
      <c r="D67" s="120">
        <f t="shared" si="203"/>
        <v>2.1900110288325156E-2</v>
      </c>
      <c r="E67" s="22">
        <f t="shared" ref="E67" si="295">AVERAGE(C66:C70)</f>
        <v>634.70000000000005</v>
      </c>
      <c r="F67" s="122">
        <f t="shared" ref="F67" si="296">_xlfn.STDEV.S(C66:C70)</f>
        <v>28.216395942784768</v>
      </c>
      <c r="G67" s="19">
        <f t="shared" si="198"/>
        <v>4.4456272164463156E-2</v>
      </c>
      <c r="H67" s="73">
        <v>97.7</v>
      </c>
      <c r="I67" s="120">
        <f t="shared" si="19"/>
        <v>1.9194658877529767E-2</v>
      </c>
      <c r="J67" s="22">
        <f t="shared" ref="J67" si="297">AVERAGE(H66:H70)</f>
        <v>95.86</v>
      </c>
      <c r="K67" s="122">
        <f t="shared" ref="K67" si="298">_xlfn.STDEV.S(H66:H70)</f>
        <v>1.2320714265009145</v>
      </c>
      <c r="L67" s="19">
        <f t="shared" si="13"/>
        <v>1.2852821056758966E-2</v>
      </c>
      <c r="M67" s="117">
        <f t="shared" si="292"/>
        <v>550.9</v>
      </c>
      <c r="N67" s="120">
        <f t="shared" si="22"/>
        <v>2.2381411921906215E-2</v>
      </c>
      <c r="O67" s="22">
        <f t="shared" ref="O67" si="299">AVERAGE(M66:M70)</f>
        <v>538.84</v>
      </c>
      <c r="P67" s="122">
        <f t="shared" ref="P67" si="300">_xlfn.STDEV.S(M66:M70)</f>
        <v>28.603636132491964</v>
      </c>
      <c r="Q67" s="19">
        <f t="shared" si="16"/>
        <v>5.3083728254197833E-2</v>
      </c>
    </row>
    <row r="68" spans="1:17" x14ac:dyDescent="0.2">
      <c r="A68" s="4" t="s">
        <v>98</v>
      </c>
      <c r="B68" s="56" t="str">
        <f>LOOKUP(A68,'Table 1'!$A$3:$A$999,'Table 1'!$I$3:$I$999)</f>
        <v>DRC</v>
      </c>
      <c r="C68" s="79">
        <v>598.9</v>
      </c>
      <c r="D68" s="120">
        <f t="shared" si="203"/>
        <v>-5.6404600598708152E-2</v>
      </c>
      <c r="E68" s="22">
        <f t="shared" ref="E68" si="301">AVERAGE(C66:C70)</f>
        <v>634.70000000000005</v>
      </c>
      <c r="F68" s="122">
        <f t="shared" ref="F68" si="302">_xlfn.STDEV.S(C66:C70)</f>
        <v>28.216395942784768</v>
      </c>
      <c r="G68" s="19">
        <f t="shared" si="198"/>
        <v>4.4456272164463156E-2</v>
      </c>
      <c r="H68" s="73">
        <v>96.2</v>
      </c>
      <c r="I68" s="120">
        <f t="shared" si="19"/>
        <v>3.5468391404131381E-3</v>
      </c>
      <c r="J68" s="22">
        <f t="shared" ref="J68" si="303">AVERAGE(H66:H70)</f>
        <v>95.86</v>
      </c>
      <c r="K68" s="122">
        <f t="shared" ref="K68" si="304">_xlfn.STDEV.S(H66:H70)</f>
        <v>1.2320714265009145</v>
      </c>
      <c r="L68" s="19">
        <f t="shared" si="13"/>
        <v>1.2852821056758966E-2</v>
      </c>
      <c r="M68" s="117">
        <f t="shared" si="292"/>
        <v>502.7</v>
      </c>
      <c r="N68" s="120">
        <f t="shared" si="22"/>
        <v>-6.7070002227006237E-2</v>
      </c>
      <c r="O68" s="22">
        <f t="shared" ref="O68" si="305">AVERAGE(M66:M70)</f>
        <v>538.84</v>
      </c>
      <c r="P68" s="122">
        <f t="shared" ref="P68" si="306">_xlfn.STDEV.S(M66:M70)</f>
        <v>28.603636132491964</v>
      </c>
      <c r="Q68" s="19">
        <f t="shared" si="16"/>
        <v>5.3083728254197833E-2</v>
      </c>
    </row>
    <row r="69" spans="1:17" x14ac:dyDescent="0.2">
      <c r="A69" s="4" t="s">
        <v>98</v>
      </c>
      <c r="B69" s="56" t="str">
        <f>LOOKUP(A69,'Table 1'!$A$3:$A$999,'Table 1'!$I$3:$I$999)</f>
        <v>DRC</v>
      </c>
      <c r="C69" s="79">
        <v>668.1</v>
      </c>
      <c r="D69" s="120">
        <f t="shared" si="203"/>
        <v>5.2623286592090715E-2</v>
      </c>
      <c r="E69" s="22">
        <f t="shared" ref="E69" si="307">AVERAGE(C66:C70)</f>
        <v>634.70000000000005</v>
      </c>
      <c r="F69" s="122">
        <f t="shared" ref="F69" si="308">_xlfn.STDEV.S(C66:C70)</f>
        <v>28.216395942784768</v>
      </c>
      <c r="G69" s="19">
        <f t="shared" si="198"/>
        <v>4.4456272164463156E-2</v>
      </c>
      <c r="H69" s="73">
        <v>94.4</v>
      </c>
      <c r="I69" s="120">
        <f t="shared" si="19"/>
        <v>-1.5230544544126786E-2</v>
      </c>
      <c r="J69" s="22">
        <f t="shared" ref="J69" si="309">AVERAGE(H66:H70)</f>
        <v>95.86</v>
      </c>
      <c r="K69" s="122">
        <f t="shared" ref="K69" si="310">_xlfn.STDEV.S(H66:H70)</f>
        <v>1.2320714265009145</v>
      </c>
      <c r="L69" s="19">
        <f t="shared" si="13"/>
        <v>1.2852821056758966E-2</v>
      </c>
      <c r="M69" s="117">
        <f t="shared" si="292"/>
        <v>573.70000000000005</v>
      </c>
      <c r="N69" s="120">
        <f t="shared" si="22"/>
        <v>6.4694528988196887E-2</v>
      </c>
      <c r="O69" s="22">
        <f t="shared" ref="O69" si="311">AVERAGE(M66:M70)</f>
        <v>538.84</v>
      </c>
      <c r="P69" s="122">
        <f t="shared" ref="P69" si="312">_xlfn.STDEV.S(M66:M70)</f>
        <v>28.603636132491964</v>
      </c>
      <c r="Q69" s="19">
        <f t="shared" si="16"/>
        <v>5.3083728254197833E-2</v>
      </c>
    </row>
    <row r="70" spans="1:17" ht="16" thickBot="1" x14ac:dyDescent="0.25">
      <c r="A70" s="97" t="s">
        <v>98</v>
      </c>
      <c r="B70" s="55" t="str">
        <f>LOOKUP(A70,'Table 1'!$A$3:$A$999,'Table 1'!$I$3:$I$999)</f>
        <v>DRC</v>
      </c>
      <c r="C70" s="80">
        <v>645.20000000000005</v>
      </c>
      <c r="D70" s="121">
        <f t="shared" si="203"/>
        <v>1.6543248778950685E-2</v>
      </c>
      <c r="E70" s="21">
        <f t="shared" ref="E70" si="313">AVERAGE(C66:C70)</f>
        <v>634.70000000000005</v>
      </c>
      <c r="F70" s="123">
        <f t="shared" ref="F70" si="314">_xlfn.STDEV.S(C66:C70)</f>
        <v>28.216395942784768</v>
      </c>
      <c r="G70" s="18">
        <f t="shared" si="198"/>
        <v>4.4456272164463156E-2</v>
      </c>
      <c r="H70" s="74">
        <v>95.2</v>
      </c>
      <c r="I70" s="121">
        <f t="shared" si="19"/>
        <v>-6.8850406843312811E-3</v>
      </c>
      <c r="J70" s="21">
        <f t="shared" ref="J70" si="315">AVERAGE(H66:H70)</f>
        <v>95.86</v>
      </c>
      <c r="K70" s="123">
        <f t="shared" ref="K70" si="316">_xlfn.STDEV.S(H66:H70)</f>
        <v>1.2320714265009145</v>
      </c>
      <c r="L70" s="18">
        <f t="shared" si="13"/>
        <v>1.2852821056758966E-2</v>
      </c>
      <c r="M70" s="118">
        <f t="shared" si="292"/>
        <v>550</v>
      </c>
      <c r="N70" s="121">
        <f t="shared" si="22"/>
        <v>2.0711157300868473E-2</v>
      </c>
      <c r="O70" s="21">
        <f t="shared" ref="O70" si="317">AVERAGE(M66:M70)</f>
        <v>538.84</v>
      </c>
      <c r="P70" s="123">
        <f t="shared" ref="P70" si="318">_xlfn.STDEV.S(M66:M70)</f>
        <v>28.603636132491964</v>
      </c>
      <c r="Q70" s="18">
        <f t="shared" si="16"/>
        <v>5.3083728254197833E-2</v>
      </c>
    </row>
    <row r="71" spans="1:17" x14ac:dyDescent="0.2">
      <c r="A71" s="98" t="s">
        <v>188</v>
      </c>
      <c r="B71" s="57" t="str">
        <f>LOOKUP(A71,'Table 1'!$A$3:$A$999,'Table 1'!$I$3:$I$999)</f>
        <v>HAI</v>
      </c>
      <c r="C71" s="81">
        <v>707.9</v>
      </c>
      <c r="D71" s="119">
        <f t="shared" si="203"/>
        <v>0.13347423703846034</v>
      </c>
      <c r="E71" s="23">
        <f t="shared" ref="E71" si="319">AVERAGE(C71:C75)</f>
        <v>624.54</v>
      </c>
      <c r="F71" s="23">
        <f t="shared" ref="F71" si="320">_xlfn.STDEV.S(C71:C75)</f>
        <v>66.404088729535317</v>
      </c>
      <c r="G71" s="39">
        <f t="shared" si="198"/>
        <v>0.10632479701786166</v>
      </c>
      <c r="H71" s="87">
        <v>91</v>
      </c>
      <c r="I71" s="119">
        <f t="shared" si="19"/>
        <v>-5.6818181818181386E-3</v>
      </c>
      <c r="J71" s="23">
        <f t="shared" ref="J71" si="321">AVERAGE(H71:H75)</f>
        <v>91.52</v>
      </c>
      <c r="K71" s="23">
        <f t="shared" ref="K71" si="322">_xlfn.STDEV.S(H71:H75)</f>
        <v>2.1936271333114039</v>
      </c>
      <c r="L71" s="39">
        <f t="shared" si="13"/>
        <v>2.396882794265083E-2</v>
      </c>
      <c r="M71" s="116">
        <f t="shared" si="292"/>
        <v>616.9</v>
      </c>
      <c r="N71" s="119">
        <f t="shared" si="22"/>
        <v>0.15736745337886007</v>
      </c>
      <c r="O71" s="23">
        <f t="shared" ref="O71" si="323">AVERAGE(M71:M75)</f>
        <v>533.02</v>
      </c>
      <c r="P71" s="23">
        <f t="shared" ref="P71" si="324">_xlfn.STDEV.S(M71:M75)</f>
        <v>66.071605096288806</v>
      </c>
      <c r="Q71" s="39">
        <f t="shared" si="16"/>
        <v>0.12395708434259278</v>
      </c>
    </row>
    <row r="72" spans="1:17" x14ac:dyDescent="0.2">
      <c r="A72" s="4" t="s">
        <v>188</v>
      </c>
      <c r="B72" s="56" t="str">
        <f>LOOKUP(A72,'Table 1'!$A$3:$A$999,'Table 1'!$I$3:$I$999)</f>
        <v>HAI</v>
      </c>
      <c r="C72" s="82">
        <v>670.1</v>
      </c>
      <c r="D72" s="120">
        <f t="shared" si="203"/>
        <v>7.2949690972555895E-2</v>
      </c>
      <c r="E72" s="22">
        <f t="shared" ref="E72" si="325">AVERAGE(C71:C75)</f>
        <v>624.54</v>
      </c>
      <c r="F72" s="122">
        <f t="shared" ref="F72" si="326">_xlfn.STDEV.S(C71:C75)</f>
        <v>66.404088729535317</v>
      </c>
      <c r="G72" s="19">
        <f t="shared" si="198"/>
        <v>0.10632479701786166</v>
      </c>
      <c r="H72" s="88">
        <v>91.7</v>
      </c>
      <c r="I72" s="120">
        <f t="shared" si="19"/>
        <v>1.9667832167832916E-3</v>
      </c>
      <c r="J72" s="22">
        <f t="shared" ref="J72" si="327">AVERAGE(H71:H75)</f>
        <v>91.52</v>
      </c>
      <c r="K72" s="122">
        <f t="shared" ref="K72" si="328">_xlfn.STDEV.S(H71:H75)</f>
        <v>2.1936271333114039</v>
      </c>
      <c r="L72" s="19">
        <f t="shared" si="13"/>
        <v>2.396882794265083E-2</v>
      </c>
      <c r="M72" s="117">
        <f t="shared" si="292"/>
        <v>578.4</v>
      </c>
      <c r="N72" s="120">
        <f t="shared" si="22"/>
        <v>8.5137518291996547E-2</v>
      </c>
      <c r="O72" s="22">
        <f t="shared" ref="O72" si="329">AVERAGE(M71:M75)</f>
        <v>533.02</v>
      </c>
      <c r="P72" s="122">
        <f t="shared" ref="P72" si="330">_xlfn.STDEV.S(M71:M75)</f>
        <v>66.071605096288806</v>
      </c>
      <c r="Q72" s="19">
        <f t="shared" si="16"/>
        <v>0.12395708434259278</v>
      </c>
    </row>
    <row r="73" spans="1:17" x14ac:dyDescent="0.2">
      <c r="A73" s="4" t="s">
        <v>188</v>
      </c>
      <c r="B73" s="56" t="str">
        <f>LOOKUP(A73,'Table 1'!$A$3:$A$999,'Table 1'!$I$3:$I$999)</f>
        <v>HAI</v>
      </c>
      <c r="C73" s="82">
        <v>560.4</v>
      </c>
      <c r="D73" s="120">
        <f t="shared" si="203"/>
        <v>-0.1026995868959554</v>
      </c>
      <c r="E73" s="22">
        <f t="shared" ref="E73" si="331">AVERAGE(C71:C75)</f>
        <v>624.54</v>
      </c>
      <c r="F73" s="122">
        <f t="shared" ref="F73" si="332">_xlfn.STDEV.S(C71:C75)</f>
        <v>66.404088729535317</v>
      </c>
      <c r="G73" s="19">
        <f t="shared" si="198"/>
        <v>0.10632479701786166</v>
      </c>
      <c r="H73" s="88">
        <v>93.1</v>
      </c>
      <c r="I73" s="120">
        <f t="shared" si="19"/>
        <v>1.7263986013985995E-2</v>
      </c>
      <c r="J73" s="22">
        <f t="shared" ref="J73" si="333">AVERAGE(H71:H75)</f>
        <v>91.52</v>
      </c>
      <c r="K73" s="122">
        <f t="shared" ref="K73" si="334">_xlfn.STDEV.S(H71:H75)</f>
        <v>2.1936271333114039</v>
      </c>
      <c r="L73" s="19">
        <f t="shared" si="13"/>
        <v>2.396882794265083E-2</v>
      </c>
      <c r="M73" s="117">
        <f t="shared" si="292"/>
        <v>467.29999999999995</v>
      </c>
      <c r="N73" s="120">
        <f t="shared" si="22"/>
        <v>-0.12329743724438114</v>
      </c>
      <c r="O73" s="22">
        <f t="shared" ref="O73" si="335">AVERAGE(M71:M75)</f>
        <v>533.02</v>
      </c>
      <c r="P73" s="122">
        <f t="shared" ref="P73" si="336">_xlfn.STDEV.S(M71:M75)</f>
        <v>66.071605096288806</v>
      </c>
      <c r="Q73" s="19">
        <f t="shared" si="16"/>
        <v>0.12395708434259278</v>
      </c>
    </row>
    <row r="74" spans="1:17" x14ac:dyDescent="0.2">
      <c r="A74" s="4" t="s">
        <v>188</v>
      </c>
      <c r="B74" s="56" t="str">
        <f>LOOKUP(A74,'Table 1'!$A$3:$A$999,'Table 1'!$I$3:$I$999)</f>
        <v>HAI</v>
      </c>
      <c r="C74" s="82">
        <v>557.5</v>
      </c>
      <c r="D74" s="120">
        <f t="shared" si="203"/>
        <v>-0.10734300445127609</v>
      </c>
      <c r="E74" s="22">
        <f t="shared" ref="E74" si="337">AVERAGE(C71:C75)</f>
        <v>624.54</v>
      </c>
      <c r="F74" s="122">
        <f t="shared" ref="F74" si="338">_xlfn.STDEV.S(C71:C75)</f>
        <v>66.404088729535317</v>
      </c>
      <c r="G74" s="19">
        <f t="shared" si="198"/>
        <v>0.10632479701786166</v>
      </c>
      <c r="H74" s="88">
        <v>88.1</v>
      </c>
      <c r="I74" s="120">
        <f t="shared" si="19"/>
        <v>-3.7368881118881141E-2</v>
      </c>
      <c r="J74" s="22">
        <f t="shared" ref="J74" si="339">AVERAGE(H71:H75)</f>
        <v>91.52</v>
      </c>
      <c r="K74" s="122">
        <f t="shared" ref="K74" si="340">_xlfn.STDEV.S(H71:H75)</f>
        <v>2.1936271333114039</v>
      </c>
      <c r="L74" s="19">
        <f t="shared" si="13"/>
        <v>2.396882794265083E-2</v>
      </c>
      <c r="M74" s="117">
        <f t="shared" si="292"/>
        <v>469.4</v>
      </c>
      <c r="N74" s="120">
        <f t="shared" si="22"/>
        <v>-0.11935762260327944</v>
      </c>
      <c r="O74" s="22">
        <f t="shared" ref="O74" si="341">AVERAGE(M71:M75)</f>
        <v>533.02</v>
      </c>
      <c r="P74" s="122">
        <f t="shared" ref="P74" si="342">_xlfn.STDEV.S(M71:M75)</f>
        <v>66.071605096288806</v>
      </c>
      <c r="Q74" s="19">
        <f t="shared" si="16"/>
        <v>0.12395708434259278</v>
      </c>
    </row>
    <row r="75" spans="1:17" ht="16" thickBot="1" x14ac:dyDescent="0.25">
      <c r="A75" s="97" t="s">
        <v>188</v>
      </c>
      <c r="B75" s="55" t="str">
        <f>LOOKUP(A75,'Table 1'!$A$3:$A$999,'Table 1'!$I$3:$I$999)</f>
        <v>HAI</v>
      </c>
      <c r="C75" s="83">
        <v>626.79999999999995</v>
      </c>
      <c r="D75" s="121">
        <f t="shared" si="203"/>
        <v>3.6186633362154403E-3</v>
      </c>
      <c r="E75" s="21">
        <f t="shared" ref="E75" si="343">AVERAGE(C71:C75)</f>
        <v>624.54</v>
      </c>
      <c r="F75" s="123">
        <f t="shared" ref="F75" si="344">_xlfn.STDEV.S(C71:C75)</f>
        <v>66.404088729535317</v>
      </c>
      <c r="G75" s="18">
        <f t="shared" si="198"/>
        <v>0.10632479701786166</v>
      </c>
      <c r="H75" s="89">
        <v>93.7</v>
      </c>
      <c r="I75" s="121">
        <f t="shared" si="19"/>
        <v>2.3819930069930145E-2</v>
      </c>
      <c r="J75" s="21">
        <f t="shared" ref="J75" si="345">AVERAGE(H71:H75)</f>
        <v>91.52</v>
      </c>
      <c r="K75" s="123">
        <f t="shared" ref="K75" si="346">_xlfn.STDEV.S(H71:H75)</f>
        <v>2.1936271333114039</v>
      </c>
      <c r="L75" s="18">
        <f t="shared" si="13"/>
        <v>2.396882794265083E-2</v>
      </c>
      <c r="M75" s="118">
        <f t="shared" si="292"/>
        <v>533.09999999999991</v>
      </c>
      <c r="N75" s="121">
        <f t="shared" si="22"/>
        <v>1.5008817680373579E-4</v>
      </c>
      <c r="O75" s="21">
        <f t="shared" ref="O75" si="347">AVERAGE(M71:M75)</f>
        <v>533.02</v>
      </c>
      <c r="P75" s="123">
        <f t="shared" ref="P75" si="348">_xlfn.STDEV.S(M71:M75)</f>
        <v>66.071605096288806</v>
      </c>
      <c r="Q75" s="18">
        <f t="shared" si="16"/>
        <v>0.12395708434259278</v>
      </c>
    </row>
    <row r="76" spans="1:17" x14ac:dyDescent="0.2">
      <c r="A76" s="98" t="s">
        <v>189</v>
      </c>
      <c r="B76" s="57" t="str">
        <f>LOOKUP(A76,'Table 1'!$A$3:$A$999,'Table 1'!$I$3:$I$999)</f>
        <v>HAI</v>
      </c>
      <c r="C76" s="81">
        <v>695.9</v>
      </c>
      <c r="D76" s="119">
        <f t="shared" si="203"/>
        <v>8.6226718786012763E-5</v>
      </c>
      <c r="E76" s="23">
        <f t="shared" ref="E76" si="349">AVERAGE(C76:C80)</f>
        <v>695.83999999999992</v>
      </c>
      <c r="F76" s="23">
        <f t="shared" ref="F76" si="350">_xlfn.STDEV.S(C76:C80)</f>
        <v>15.549855304793009</v>
      </c>
      <c r="G76" s="39">
        <f t="shared" si="198"/>
        <v>2.2346883342137577E-2</v>
      </c>
      <c r="H76" s="87">
        <v>92.6</v>
      </c>
      <c r="I76" s="119">
        <f t="shared" si="19"/>
        <v>1.5350877192982362E-2</v>
      </c>
      <c r="J76" s="23">
        <f t="shared" ref="J76" si="351">AVERAGE(H76:H80)</f>
        <v>91.2</v>
      </c>
      <c r="K76" s="23">
        <f t="shared" ref="K76" si="352">_xlfn.STDEV.S(H76:H80)</f>
        <v>2.0988091861815343</v>
      </c>
      <c r="L76" s="39">
        <f t="shared" si="13"/>
        <v>2.3013258620411561E-2</v>
      </c>
      <c r="M76" s="116">
        <f t="shared" si="292"/>
        <v>603.29999999999995</v>
      </c>
      <c r="N76" s="119">
        <f t="shared" si="22"/>
        <v>-2.2161947605187082E-3</v>
      </c>
      <c r="O76" s="23">
        <f t="shared" ref="O76" si="353">AVERAGE(M76:M80)</f>
        <v>604.64</v>
      </c>
      <c r="P76" s="23">
        <f t="shared" ref="P76" si="354">_xlfn.STDEV.S(M76:M80)</f>
        <v>17.029327643803189</v>
      </c>
      <c r="Q76" s="39">
        <f t="shared" si="16"/>
        <v>2.8164407984591144E-2</v>
      </c>
    </row>
    <row r="77" spans="1:17" x14ac:dyDescent="0.2">
      <c r="A77" s="4" t="s">
        <v>189</v>
      </c>
      <c r="B77" s="56" t="str">
        <f>LOOKUP(A77,'Table 1'!$A$3:$A$999,'Table 1'!$I$3:$I$999)</f>
        <v>HAI</v>
      </c>
      <c r="C77" s="82">
        <v>679.5</v>
      </c>
      <c r="D77" s="120">
        <f t="shared" si="203"/>
        <v>-2.3482409749367557E-2</v>
      </c>
      <c r="E77" s="22">
        <f t="shared" ref="E77" si="355">AVERAGE(C76:C80)</f>
        <v>695.83999999999992</v>
      </c>
      <c r="F77" s="122">
        <f t="shared" ref="F77" si="356">_xlfn.STDEV.S(C76:C80)</f>
        <v>15.549855304793009</v>
      </c>
      <c r="G77" s="19">
        <f t="shared" si="198"/>
        <v>2.2346883342137577E-2</v>
      </c>
      <c r="H77" s="88">
        <v>91</v>
      </c>
      <c r="I77" s="120">
        <f t="shared" si="19"/>
        <v>-2.192982456140382E-3</v>
      </c>
      <c r="J77" s="22">
        <f t="shared" ref="J77" si="357">AVERAGE(H76:H80)</f>
        <v>91.2</v>
      </c>
      <c r="K77" s="122">
        <f t="shared" ref="K77" si="358">_xlfn.STDEV.S(H76:H80)</f>
        <v>2.0988091861815343</v>
      </c>
      <c r="L77" s="19">
        <f t="shared" si="13"/>
        <v>2.3013258620411561E-2</v>
      </c>
      <c r="M77" s="117">
        <f t="shared" si="292"/>
        <v>588.5</v>
      </c>
      <c r="N77" s="120">
        <f t="shared" si="22"/>
        <v>-2.6693569727441101E-2</v>
      </c>
      <c r="O77" s="22">
        <f t="shared" ref="O77" si="359">AVERAGE(M76:M80)</f>
        <v>604.64</v>
      </c>
      <c r="P77" s="122">
        <f t="shared" ref="P77" si="360">_xlfn.STDEV.S(M76:M80)</f>
        <v>17.029327643803189</v>
      </c>
      <c r="Q77" s="19">
        <f t="shared" si="16"/>
        <v>2.8164407984591144E-2</v>
      </c>
    </row>
    <row r="78" spans="1:17" x14ac:dyDescent="0.2">
      <c r="A78" s="4" t="s">
        <v>189</v>
      </c>
      <c r="B78" s="56" t="str">
        <f>LOOKUP(A78,'Table 1'!$A$3:$A$999,'Table 1'!$I$3:$I$999)</f>
        <v>HAI</v>
      </c>
      <c r="C78" s="82">
        <v>710.4</v>
      </c>
      <c r="D78" s="120">
        <f t="shared" si="203"/>
        <v>2.0924350425385232E-2</v>
      </c>
      <c r="E78" s="22">
        <f t="shared" ref="E78" si="361">AVERAGE(C76:C80)</f>
        <v>695.83999999999992</v>
      </c>
      <c r="F78" s="122">
        <f t="shared" ref="F78" si="362">_xlfn.STDEV.S(C76:C80)</f>
        <v>15.549855304793009</v>
      </c>
      <c r="G78" s="19">
        <f t="shared" si="198"/>
        <v>2.2346883342137577E-2</v>
      </c>
      <c r="H78" s="88">
        <v>90.9</v>
      </c>
      <c r="I78" s="120">
        <f t="shared" si="19"/>
        <v>-3.2894736842104949E-3</v>
      </c>
      <c r="J78" s="22">
        <f t="shared" ref="J78" si="363">AVERAGE(H76:H80)</f>
        <v>91.2</v>
      </c>
      <c r="K78" s="122">
        <f t="shared" ref="K78" si="364">_xlfn.STDEV.S(H76:H80)</f>
        <v>2.0988091861815343</v>
      </c>
      <c r="L78" s="19">
        <f t="shared" si="13"/>
        <v>2.3013258620411561E-2</v>
      </c>
      <c r="M78" s="117">
        <f t="shared" si="292"/>
        <v>619.5</v>
      </c>
      <c r="N78" s="120">
        <f t="shared" si="22"/>
        <v>2.4576607568139744E-2</v>
      </c>
      <c r="O78" s="22">
        <f t="shared" ref="O78" si="365">AVERAGE(M76:M80)</f>
        <v>604.64</v>
      </c>
      <c r="P78" s="122">
        <f t="shared" ref="P78" si="366">_xlfn.STDEV.S(M76:M80)</f>
        <v>17.029327643803189</v>
      </c>
      <c r="Q78" s="19">
        <f t="shared" si="16"/>
        <v>2.8164407984591144E-2</v>
      </c>
    </row>
    <row r="79" spans="1:17" x14ac:dyDescent="0.2">
      <c r="A79" s="4" t="s">
        <v>189</v>
      </c>
      <c r="B79" s="56" t="str">
        <f>LOOKUP(A79,'Table 1'!$A$3:$A$999,'Table 1'!$I$3:$I$999)</f>
        <v>HAI</v>
      </c>
      <c r="C79" s="82">
        <v>681.1</v>
      </c>
      <c r="D79" s="120">
        <f t="shared" si="203"/>
        <v>-2.1183030581742781E-2</v>
      </c>
      <c r="E79" s="22">
        <f t="shared" ref="E79" si="367">AVERAGE(C76:C80)</f>
        <v>695.83999999999992</v>
      </c>
      <c r="F79" s="122">
        <f t="shared" ref="F79" si="368">_xlfn.STDEV.S(C76:C80)</f>
        <v>15.549855304793009</v>
      </c>
      <c r="G79" s="19">
        <f t="shared" si="198"/>
        <v>2.2346883342137577E-2</v>
      </c>
      <c r="H79" s="88">
        <v>93.5</v>
      </c>
      <c r="I79" s="120">
        <f t="shared" si="19"/>
        <v>2.5219298245614002E-2</v>
      </c>
      <c r="J79" s="22">
        <f t="shared" ref="J79" si="369">AVERAGE(H76:H80)</f>
        <v>91.2</v>
      </c>
      <c r="K79" s="122">
        <f t="shared" ref="K79" si="370">_xlfn.STDEV.S(H76:H80)</f>
        <v>2.0988091861815343</v>
      </c>
      <c r="L79" s="19">
        <f t="shared" si="13"/>
        <v>2.3013258620411561E-2</v>
      </c>
      <c r="M79" s="117">
        <f t="shared" si="292"/>
        <v>587.6</v>
      </c>
      <c r="N79" s="120">
        <f t="shared" si="22"/>
        <v>-2.8182058745699862E-2</v>
      </c>
      <c r="O79" s="22">
        <f t="shared" ref="O79" si="371">AVERAGE(M76:M80)</f>
        <v>604.64</v>
      </c>
      <c r="P79" s="122">
        <f t="shared" ref="P79" si="372">_xlfn.STDEV.S(M76:M80)</f>
        <v>17.029327643803189</v>
      </c>
      <c r="Q79" s="19">
        <f t="shared" si="16"/>
        <v>2.8164407984591144E-2</v>
      </c>
    </row>
    <row r="80" spans="1:17" ht="16" thickBot="1" x14ac:dyDescent="0.25">
      <c r="A80" s="97" t="s">
        <v>189</v>
      </c>
      <c r="B80" s="55" t="str">
        <f>LOOKUP(A80,'Table 1'!$A$3:$A$999,'Table 1'!$I$3:$I$999)</f>
        <v>HAI</v>
      </c>
      <c r="C80" s="83">
        <v>712.3</v>
      </c>
      <c r="D80" s="121">
        <f t="shared" si="203"/>
        <v>2.365486318693958E-2</v>
      </c>
      <c r="E80" s="21">
        <f t="shared" ref="E80" si="373">AVERAGE(C76:C80)</f>
        <v>695.83999999999992</v>
      </c>
      <c r="F80" s="123">
        <f t="shared" ref="F80" si="374">_xlfn.STDEV.S(C76:C80)</f>
        <v>15.549855304793009</v>
      </c>
      <c r="G80" s="18">
        <f t="shared" si="198"/>
        <v>2.2346883342137577E-2</v>
      </c>
      <c r="H80" s="89">
        <v>88</v>
      </c>
      <c r="I80" s="121">
        <f t="shared" si="19"/>
        <v>-3.5087719298245647E-2</v>
      </c>
      <c r="J80" s="21">
        <f t="shared" ref="J80" si="375">AVERAGE(H76:H80)</f>
        <v>91.2</v>
      </c>
      <c r="K80" s="123">
        <f t="shared" ref="K80" si="376">_xlfn.STDEV.S(H76:H80)</f>
        <v>2.0988091861815343</v>
      </c>
      <c r="L80" s="18">
        <f t="shared" ref="L80:L95" si="377">K80/J80</f>
        <v>2.3013258620411561E-2</v>
      </c>
      <c r="M80" s="118">
        <f t="shared" si="292"/>
        <v>624.29999999999995</v>
      </c>
      <c r="N80" s="121">
        <f t="shared" si="22"/>
        <v>3.2515215665519924E-2</v>
      </c>
      <c r="O80" s="21">
        <f t="shared" ref="O80" si="378">AVERAGE(M76:M80)</f>
        <v>604.64</v>
      </c>
      <c r="P80" s="123">
        <f t="shared" ref="P80" si="379">_xlfn.STDEV.S(M76:M80)</f>
        <v>17.029327643803189</v>
      </c>
      <c r="Q80" s="18">
        <f t="shared" ref="Q80:Q95" si="380">P80/O80</f>
        <v>2.8164407984591144E-2</v>
      </c>
    </row>
    <row r="81" spans="1:17" x14ac:dyDescent="0.2">
      <c r="A81" s="98" t="s">
        <v>190</v>
      </c>
      <c r="B81" s="57" t="str">
        <f>LOOKUP(A81,'Table 1'!$A$3:$A$999,'Table 1'!$I$3:$I$999)</f>
        <v>HAI</v>
      </c>
      <c r="C81" s="81">
        <v>701.4</v>
      </c>
      <c r="D81" s="119">
        <f t="shared" si="203"/>
        <v>1.4023420558045296E-2</v>
      </c>
      <c r="E81" s="23">
        <f t="shared" ref="E81" si="381">AVERAGE(C81:C85)</f>
        <v>691.7</v>
      </c>
      <c r="F81" s="23">
        <f t="shared" ref="F81" si="382">_xlfn.STDEV.S(C81:C85)</f>
        <v>30.302887651179358</v>
      </c>
      <c r="G81" s="39">
        <f t="shared" si="198"/>
        <v>4.3809292541823558E-2</v>
      </c>
      <c r="H81" s="87">
        <v>91.5</v>
      </c>
      <c r="I81" s="119">
        <f t="shared" ref="I81:I144" si="383">(H81-J81)/J81</f>
        <v>4.6113306982872391E-3</v>
      </c>
      <c r="J81" s="23">
        <f t="shared" ref="J81" si="384">AVERAGE(H81:H85)</f>
        <v>91.08</v>
      </c>
      <c r="K81" s="23">
        <f t="shared" ref="K81" si="385">_xlfn.STDEV.S(H81:H85)</f>
        <v>0.51672042731055223</v>
      </c>
      <c r="L81" s="39">
        <f t="shared" si="377"/>
        <v>5.6732589735458087E-3</v>
      </c>
      <c r="M81" s="116">
        <f t="shared" si="292"/>
        <v>609.9</v>
      </c>
      <c r="N81" s="119">
        <f t="shared" ref="N81:N144" si="386">(M81-O81)/O81</f>
        <v>1.5450700942359516E-2</v>
      </c>
      <c r="O81" s="23">
        <f t="shared" ref="O81" si="387">AVERAGE(M81:M85)</f>
        <v>600.62</v>
      </c>
      <c r="P81" s="23">
        <f t="shared" ref="P81" si="388">_xlfn.STDEV.S(M81:M85)</f>
        <v>29.816052723323384</v>
      </c>
      <c r="Q81" s="39">
        <f t="shared" si="380"/>
        <v>4.9642124343717134E-2</v>
      </c>
    </row>
    <row r="82" spans="1:17" x14ac:dyDescent="0.2">
      <c r="A82" s="4" t="s">
        <v>190</v>
      </c>
      <c r="B82" s="56" t="str">
        <f>LOOKUP(A82,'Table 1'!$A$3:$A$999,'Table 1'!$I$3:$I$999)</f>
        <v>HAI</v>
      </c>
      <c r="C82" s="82">
        <v>702.4</v>
      </c>
      <c r="D82" s="120">
        <f t="shared" si="203"/>
        <v>1.5469134017637604E-2</v>
      </c>
      <c r="E82" s="22">
        <f t="shared" ref="E82" si="389">AVERAGE(C81:C85)</f>
        <v>691.7</v>
      </c>
      <c r="F82" s="122">
        <f t="shared" ref="F82" si="390">_xlfn.STDEV.S(C81:C85)</f>
        <v>30.302887651179358</v>
      </c>
      <c r="G82" s="19">
        <f t="shared" si="198"/>
        <v>4.3809292541823558E-2</v>
      </c>
      <c r="H82" s="88">
        <v>91.2</v>
      </c>
      <c r="I82" s="120">
        <f t="shared" si="383"/>
        <v>1.3175230566535414E-3</v>
      </c>
      <c r="J82" s="22">
        <f t="shared" ref="J82" si="391">AVERAGE(H81:H85)</f>
        <v>91.08</v>
      </c>
      <c r="K82" s="122">
        <f t="shared" ref="K82" si="392">_xlfn.STDEV.S(H81:H85)</f>
        <v>0.51672042731055223</v>
      </c>
      <c r="L82" s="19">
        <f t="shared" si="377"/>
        <v>5.6732589735458087E-3</v>
      </c>
      <c r="M82" s="117">
        <f t="shared" si="292"/>
        <v>611.19999999999993</v>
      </c>
      <c r="N82" s="120">
        <f t="shared" si="386"/>
        <v>1.7615131031267568E-2</v>
      </c>
      <c r="O82" s="22">
        <f t="shared" ref="O82" si="393">AVERAGE(M81:M85)</f>
        <v>600.62</v>
      </c>
      <c r="P82" s="122">
        <f t="shared" ref="P82" si="394">_xlfn.STDEV.S(M81:M85)</f>
        <v>29.816052723323384</v>
      </c>
      <c r="Q82" s="19">
        <f t="shared" si="380"/>
        <v>4.9642124343717134E-2</v>
      </c>
    </row>
    <row r="83" spans="1:17" x14ac:dyDescent="0.2">
      <c r="A83" s="4" t="s">
        <v>190</v>
      </c>
      <c r="B83" s="56" t="str">
        <f>LOOKUP(A83,'Table 1'!$A$3:$A$999,'Table 1'!$I$3:$I$999)</f>
        <v>HAI</v>
      </c>
      <c r="C83" s="82">
        <v>642.1</v>
      </c>
      <c r="D83" s="120">
        <f t="shared" si="203"/>
        <v>-7.1707387595778549E-2</v>
      </c>
      <c r="E83" s="22">
        <f t="shared" ref="E83" si="395">AVERAGE(C81:C85)</f>
        <v>691.7</v>
      </c>
      <c r="F83" s="122">
        <f t="shared" ref="F83" si="396">_xlfn.STDEV.S(C81:C85)</f>
        <v>30.302887651179358</v>
      </c>
      <c r="G83" s="19">
        <f t="shared" si="198"/>
        <v>4.3809292541823558E-2</v>
      </c>
      <c r="H83" s="88">
        <v>90.2</v>
      </c>
      <c r="I83" s="120">
        <f t="shared" si="383"/>
        <v>-9.6618357487922215E-3</v>
      </c>
      <c r="J83" s="22">
        <f t="shared" ref="J83" si="397">AVERAGE(H81:H85)</f>
        <v>91.08</v>
      </c>
      <c r="K83" s="122">
        <f t="shared" ref="K83" si="398">_xlfn.STDEV.S(H81:H85)</f>
        <v>0.51672042731055223</v>
      </c>
      <c r="L83" s="19">
        <f t="shared" si="377"/>
        <v>5.6732589735458087E-3</v>
      </c>
      <c r="M83" s="117">
        <f t="shared" si="292"/>
        <v>551.9</v>
      </c>
      <c r="N83" s="120">
        <f t="shared" si="386"/>
        <v>-8.1116179947387748E-2</v>
      </c>
      <c r="O83" s="22">
        <f t="shared" ref="O83" si="399">AVERAGE(M81:M85)</f>
        <v>600.62</v>
      </c>
      <c r="P83" s="122">
        <f t="shared" ref="P83" si="400">_xlfn.STDEV.S(M81:M85)</f>
        <v>29.816052723323384</v>
      </c>
      <c r="Q83" s="19">
        <f t="shared" si="380"/>
        <v>4.9642124343717134E-2</v>
      </c>
    </row>
    <row r="84" spans="1:17" x14ac:dyDescent="0.2">
      <c r="A84" s="4" t="s">
        <v>190</v>
      </c>
      <c r="B84" s="56" t="str">
        <f>LOOKUP(A84,'Table 1'!$A$3:$A$999,'Table 1'!$I$3:$I$999)</f>
        <v>HAI</v>
      </c>
      <c r="C84" s="82">
        <v>723.3</v>
      </c>
      <c r="D84" s="120">
        <f t="shared" si="203"/>
        <v>4.5684545323116825E-2</v>
      </c>
      <c r="E84" s="22">
        <f t="shared" ref="E84" si="401">AVERAGE(C81:C85)</f>
        <v>691.7</v>
      </c>
      <c r="F84" s="122">
        <f t="shared" ref="F84" si="402">_xlfn.STDEV.S(C81:C85)</f>
        <v>30.302887651179358</v>
      </c>
      <c r="G84" s="19">
        <f t="shared" si="198"/>
        <v>4.3809292541823558E-2</v>
      </c>
      <c r="H84" s="88">
        <v>91.4</v>
      </c>
      <c r="I84" s="120">
        <f t="shared" si="383"/>
        <v>3.5133948177427251E-3</v>
      </c>
      <c r="J84" s="22">
        <f t="shared" ref="J84" si="403">AVERAGE(H81:H85)</f>
        <v>91.08</v>
      </c>
      <c r="K84" s="122">
        <f t="shared" ref="K84" si="404">_xlfn.STDEV.S(H81:H85)</f>
        <v>0.51672042731055223</v>
      </c>
      <c r="L84" s="19">
        <f t="shared" si="377"/>
        <v>5.6732589735458087E-3</v>
      </c>
      <c r="M84" s="117">
        <f t="shared" si="292"/>
        <v>631.9</v>
      </c>
      <c r="N84" s="120">
        <f t="shared" si="386"/>
        <v>5.2079517831573996E-2</v>
      </c>
      <c r="O84" s="22">
        <f t="shared" ref="O84" si="405">AVERAGE(M81:M85)</f>
        <v>600.62</v>
      </c>
      <c r="P84" s="122">
        <f t="shared" ref="P84" si="406">_xlfn.STDEV.S(M81:M85)</f>
        <v>29.816052723323384</v>
      </c>
      <c r="Q84" s="19">
        <f t="shared" si="380"/>
        <v>4.9642124343717134E-2</v>
      </c>
    </row>
    <row r="85" spans="1:17" ht="16" thickBot="1" x14ac:dyDescent="0.25">
      <c r="A85" s="97" t="s">
        <v>190</v>
      </c>
      <c r="B85" s="55" t="str">
        <f>LOOKUP(A85,'Table 1'!$A$3:$A$999,'Table 1'!$I$3:$I$999)</f>
        <v>HAI</v>
      </c>
      <c r="C85" s="83">
        <v>689.3</v>
      </c>
      <c r="D85" s="121">
        <f t="shared" si="203"/>
        <v>-3.4697123030216722E-3</v>
      </c>
      <c r="E85" s="21">
        <f t="shared" ref="E85" si="407">AVERAGE(C81:C85)</f>
        <v>691.7</v>
      </c>
      <c r="F85" s="123">
        <f t="shared" ref="F85" si="408">_xlfn.STDEV.S(C81:C85)</f>
        <v>30.302887651179358</v>
      </c>
      <c r="G85" s="18">
        <f t="shared" si="198"/>
        <v>4.3809292541823558E-2</v>
      </c>
      <c r="H85" s="89">
        <v>91.1</v>
      </c>
      <c r="I85" s="121">
        <f t="shared" si="383"/>
        <v>2.1958717610887156E-4</v>
      </c>
      <c r="J85" s="21">
        <f t="shared" ref="J85" si="409">AVERAGE(H81:H85)</f>
        <v>91.08</v>
      </c>
      <c r="K85" s="123">
        <f t="shared" ref="K85" si="410">_xlfn.STDEV.S(H81:H85)</f>
        <v>0.51672042731055223</v>
      </c>
      <c r="L85" s="18">
        <f t="shared" si="377"/>
        <v>5.6732589735458087E-3</v>
      </c>
      <c r="M85" s="118">
        <f t="shared" si="292"/>
        <v>598.19999999999993</v>
      </c>
      <c r="N85" s="121">
        <f t="shared" si="386"/>
        <v>-4.0291698578137141E-3</v>
      </c>
      <c r="O85" s="21">
        <f t="shared" ref="O85" si="411">AVERAGE(M81:M85)</f>
        <v>600.62</v>
      </c>
      <c r="P85" s="123">
        <f t="shared" ref="P85" si="412">_xlfn.STDEV.S(M81:M85)</f>
        <v>29.816052723323384</v>
      </c>
      <c r="Q85" s="18">
        <f t="shared" si="380"/>
        <v>4.9642124343717134E-2</v>
      </c>
    </row>
    <row r="86" spans="1:17" x14ac:dyDescent="0.2">
      <c r="A86" s="98" t="s">
        <v>191</v>
      </c>
      <c r="B86" s="57" t="str">
        <f>LOOKUP(A86,'Table 1'!$A$3:$A$999,'Table 1'!$I$3:$I$999)</f>
        <v>HAI</v>
      </c>
      <c r="C86" s="81">
        <v>690.5</v>
      </c>
      <c r="D86" s="119">
        <f t="shared" si="203"/>
        <v>7.2538055296676063E-2</v>
      </c>
      <c r="E86" s="23">
        <f t="shared" ref="E86" si="413">AVERAGE(C86:C90)</f>
        <v>643.79999999999995</v>
      </c>
      <c r="F86" s="23">
        <f t="shared" ref="F86" si="414">_xlfn.STDEV.S(C86:C90)</f>
        <v>94.794409117837958</v>
      </c>
      <c r="G86" s="39">
        <f t="shared" si="198"/>
        <v>0.14724201478384275</v>
      </c>
      <c r="H86" s="87">
        <v>92.2</v>
      </c>
      <c r="I86" s="119">
        <f t="shared" si="383"/>
        <v>1.5207473386920089E-3</v>
      </c>
      <c r="J86" s="23">
        <f t="shared" ref="J86" si="415">AVERAGE(H86:H90)</f>
        <v>92.060000000000016</v>
      </c>
      <c r="K86" s="23">
        <f t="shared" ref="K86" si="416">_xlfn.STDEV.S(H86:H90)</f>
        <v>0.38470768123342719</v>
      </c>
      <c r="L86" s="39">
        <f t="shared" si="377"/>
        <v>4.1788798743583218E-3</v>
      </c>
      <c r="M86" s="116">
        <f t="shared" si="292"/>
        <v>598.29999999999995</v>
      </c>
      <c r="N86" s="119">
        <f t="shared" si="386"/>
        <v>8.4387573857251499E-2</v>
      </c>
      <c r="O86" s="23">
        <f t="shared" ref="O86" si="417">AVERAGE(M86:M90)</f>
        <v>551.74</v>
      </c>
      <c r="P86" s="23">
        <f t="shared" ref="P86" si="418">_xlfn.STDEV.S(M86:M90)</f>
        <v>94.683752566108382</v>
      </c>
      <c r="Q86" s="39">
        <f t="shared" si="380"/>
        <v>0.17160936775674843</v>
      </c>
    </row>
    <row r="87" spans="1:17" x14ac:dyDescent="0.2">
      <c r="A87" s="4" t="s">
        <v>191</v>
      </c>
      <c r="B87" s="56" t="str">
        <f>LOOKUP(A87,'Table 1'!$A$3:$A$999,'Table 1'!$I$3:$I$999)</f>
        <v>HAI</v>
      </c>
      <c r="C87" s="82">
        <v>475.1</v>
      </c>
      <c r="D87" s="120">
        <f t="shared" si="203"/>
        <v>-0.26203789996893434</v>
      </c>
      <c r="E87" s="22">
        <f t="shared" ref="E87" si="419">AVERAGE(C86:C90)</f>
        <v>643.79999999999995</v>
      </c>
      <c r="F87" s="122">
        <f t="shared" ref="F87" si="420">_xlfn.STDEV.S(C86:C90)</f>
        <v>94.794409117837958</v>
      </c>
      <c r="G87" s="19">
        <f t="shared" si="198"/>
        <v>0.14724201478384275</v>
      </c>
      <c r="H87" s="88">
        <v>91.8</v>
      </c>
      <c r="I87" s="120">
        <f t="shared" si="383"/>
        <v>-2.8242450575713587E-3</v>
      </c>
      <c r="J87" s="22">
        <f t="shared" ref="J87" si="421">AVERAGE(H86:H90)</f>
        <v>92.060000000000016</v>
      </c>
      <c r="K87" s="122">
        <f t="shared" ref="K87" si="422">_xlfn.STDEV.S(H86:H90)</f>
        <v>0.38470768123342719</v>
      </c>
      <c r="L87" s="19">
        <f t="shared" si="377"/>
        <v>4.1788798743583218E-3</v>
      </c>
      <c r="M87" s="117">
        <f t="shared" si="292"/>
        <v>383.3</v>
      </c>
      <c r="N87" s="120">
        <f t="shared" si="386"/>
        <v>-0.30528872294921522</v>
      </c>
      <c r="O87" s="22">
        <f t="shared" ref="O87" si="423">AVERAGE(M86:M90)</f>
        <v>551.74</v>
      </c>
      <c r="P87" s="122">
        <f t="shared" ref="P87" si="424">_xlfn.STDEV.S(M86:M90)</f>
        <v>94.683752566108382</v>
      </c>
      <c r="Q87" s="19">
        <f t="shared" si="380"/>
        <v>0.17160936775674843</v>
      </c>
    </row>
    <row r="88" spans="1:17" x14ac:dyDescent="0.2">
      <c r="A88" s="4" t="s">
        <v>191</v>
      </c>
      <c r="B88" s="56" t="str">
        <f>LOOKUP(A88,'Table 1'!$A$3:$A$999,'Table 1'!$I$3:$I$999)</f>
        <v>HAI</v>
      </c>
      <c r="C88" s="82">
        <v>671.9</v>
      </c>
      <c r="D88" s="120">
        <f t="shared" si="203"/>
        <v>4.364709537123334E-2</v>
      </c>
      <c r="E88" s="22">
        <f t="shared" ref="E88" si="425">AVERAGE(C86:C90)</f>
        <v>643.79999999999995</v>
      </c>
      <c r="F88" s="122">
        <f t="shared" ref="F88" si="426">_xlfn.STDEV.S(C86:C90)</f>
        <v>94.794409117837958</v>
      </c>
      <c r="G88" s="19">
        <f t="shared" si="198"/>
        <v>0.14724201478384275</v>
      </c>
      <c r="H88" s="88">
        <v>92.6</v>
      </c>
      <c r="I88" s="120">
        <f t="shared" si="383"/>
        <v>5.8657397349552217E-3</v>
      </c>
      <c r="J88" s="22">
        <f t="shared" ref="J88" si="427">AVERAGE(H86:H90)</f>
        <v>92.060000000000016</v>
      </c>
      <c r="K88" s="122">
        <f t="shared" ref="K88" si="428">_xlfn.STDEV.S(H86:H90)</f>
        <v>0.38470768123342719</v>
      </c>
      <c r="L88" s="19">
        <f t="shared" si="377"/>
        <v>4.1788798743583218E-3</v>
      </c>
      <c r="M88" s="117">
        <f t="shared" si="292"/>
        <v>579.29999999999995</v>
      </c>
      <c r="N88" s="120">
        <f t="shared" si="386"/>
        <v>4.9951063906912577E-2</v>
      </c>
      <c r="O88" s="22">
        <f t="shared" ref="O88" si="429">AVERAGE(M86:M90)</f>
        <v>551.74</v>
      </c>
      <c r="P88" s="122">
        <f t="shared" ref="P88" si="430">_xlfn.STDEV.S(M86:M90)</f>
        <v>94.683752566108382</v>
      </c>
      <c r="Q88" s="19">
        <f t="shared" si="380"/>
        <v>0.17160936775674843</v>
      </c>
    </row>
    <row r="89" spans="1:17" x14ac:dyDescent="0.2">
      <c r="A89" s="4" t="s">
        <v>191</v>
      </c>
      <c r="B89" s="56" t="str">
        <f>LOOKUP(A89,'Table 1'!$A$3:$A$999,'Table 1'!$I$3:$I$999)</f>
        <v>HAI</v>
      </c>
      <c r="C89" s="82">
        <v>698</v>
      </c>
      <c r="D89" s="120">
        <f t="shared" si="203"/>
        <v>8.4187635911773917E-2</v>
      </c>
      <c r="E89" s="22">
        <f t="shared" ref="E89" si="431">AVERAGE(C86:C90)</f>
        <v>643.79999999999995</v>
      </c>
      <c r="F89" s="122">
        <f t="shared" ref="F89" si="432">_xlfn.STDEV.S(C86:C90)</f>
        <v>94.794409117837958</v>
      </c>
      <c r="G89" s="19">
        <f t="shared" si="198"/>
        <v>0.14724201478384275</v>
      </c>
      <c r="H89" s="88">
        <v>91.6</v>
      </c>
      <c r="I89" s="120">
        <f t="shared" si="383"/>
        <v>-4.9967412557030428E-3</v>
      </c>
      <c r="J89" s="22">
        <f t="shared" ref="J89" si="433">AVERAGE(H86:H90)</f>
        <v>92.060000000000016</v>
      </c>
      <c r="K89" s="122">
        <f t="shared" ref="K89" si="434">_xlfn.STDEV.S(H86:H90)</f>
        <v>0.38470768123342719</v>
      </c>
      <c r="L89" s="19">
        <f t="shared" si="377"/>
        <v>4.1788798743583218E-3</v>
      </c>
      <c r="M89" s="117">
        <f t="shared" si="292"/>
        <v>606.4</v>
      </c>
      <c r="N89" s="120">
        <f t="shared" si="386"/>
        <v>9.9068401783448667E-2</v>
      </c>
      <c r="O89" s="22">
        <f t="shared" ref="O89" si="435">AVERAGE(M86:M90)</f>
        <v>551.74</v>
      </c>
      <c r="P89" s="122">
        <f t="shared" ref="P89" si="436">_xlfn.STDEV.S(M86:M90)</f>
        <v>94.683752566108382</v>
      </c>
      <c r="Q89" s="19">
        <f t="shared" si="380"/>
        <v>0.17160936775674843</v>
      </c>
    </row>
    <row r="90" spans="1:17" ht="16" thickBot="1" x14ac:dyDescent="0.25">
      <c r="A90" s="97" t="s">
        <v>191</v>
      </c>
      <c r="B90" s="55" t="str">
        <f>LOOKUP(A90,'Table 1'!$A$3:$A$999,'Table 1'!$I$3:$I$999)</f>
        <v>HAI</v>
      </c>
      <c r="C90" s="83">
        <v>683.5</v>
      </c>
      <c r="D90" s="121">
        <f t="shared" si="203"/>
        <v>6.1665113389251396E-2</v>
      </c>
      <c r="E90" s="21">
        <f t="shared" ref="E90" si="437">AVERAGE(C86:C90)</f>
        <v>643.79999999999995</v>
      </c>
      <c r="F90" s="123">
        <f t="shared" ref="F90" si="438">_xlfn.STDEV.S(C86:C90)</f>
        <v>94.794409117837958</v>
      </c>
      <c r="G90" s="18">
        <f t="shared" si="198"/>
        <v>0.14724201478384275</v>
      </c>
      <c r="H90" s="89">
        <v>92.1</v>
      </c>
      <c r="I90" s="121">
        <f t="shared" si="383"/>
        <v>4.3449923962608978E-4</v>
      </c>
      <c r="J90" s="21">
        <f t="shared" ref="J90" si="439">AVERAGE(H86:H90)</f>
        <v>92.060000000000016</v>
      </c>
      <c r="K90" s="123">
        <f t="shared" ref="K90" si="440">_xlfn.STDEV.S(H86:H90)</f>
        <v>0.38470768123342719</v>
      </c>
      <c r="L90" s="18">
        <f t="shared" si="377"/>
        <v>4.1788798743583218E-3</v>
      </c>
      <c r="M90" s="118">
        <f t="shared" si="292"/>
        <v>591.4</v>
      </c>
      <c r="N90" s="121">
        <f t="shared" si="386"/>
        <v>7.1881683401602142E-2</v>
      </c>
      <c r="O90" s="21">
        <f t="shared" ref="O90" si="441">AVERAGE(M86:M90)</f>
        <v>551.74</v>
      </c>
      <c r="P90" s="123">
        <f t="shared" ref="P90" si="442">_xlfn.STDEV.S(M86:M90)</f>
        <v>94.683752566108382</v>
      </c>
      <c r="Q90" s="18">
        <f t="shared" si="380"/>
        <v>0.17160936775674843</v>
      </c>
    </row>
    <row r="91" spans="1:17" x14ac:dyDescent="0.2">
      <c r="A91" s="98" t="s">
        <v>69</v>
      </c>
      <c r="B91" s="57" t="str">
        <f>LOOKUP(A91,'Table 1'!$A$3:$A$999,'Table 1'!$I$3:$I$999)</f>
        <v>IND</v>
      </c>
      <c r="C91" s="84">
        <v>693.7</v>
      </c>
      <c r="D91" s="119">
        <f t="shared" si="203"/>
        <v>-1.9853829774991497E-3</v>
      </c>
      <c r="E91" s="23">
        <f t="shared" ref="E91" si="443">AVERAGE(C91:C95)</f>
        <v>695.08000000000015</v>
      </c>
      <c r="F91" s="23">
        <f t="shared" ref="F91" si="444">_xlfn.STDEV.S(C91:C95)</f>
        <v>6.3416874725895855</v>
      </c>
      <c r="G91" s="39">
        <f t="shared" si="198"/>
        <v>9.1236799686217184E-3</v>
      </c>
      <c r="H91" s="91">
        <v>94.7</v>
      </c>
      <c r="I91" s="119">
        <f t="shared" si="383"/>
        <v>9.379663184821951E-3</v>
      </c>
      <c r="J91" s="23">
        <f t="shared" ref="J91" si="445">AVERAGE(H91:H95)</f>
        <v>93.820000000000007</v>
      </c>
      <c r="K91" s="23">
        <f t="shared" ref="K91" si="446">_xlfn.STDEV.S(H91:H95)</f>
        <v>1.6422545478700945</v>
      </c>
      <c r="L91" s="39">
        <f t="shared" si="377"/>
        <v>1.7504311957685936E-2</v>
      </c>
      <c r="M91" s="116">
        <f t="shared" si="292"/>
        <v>599</v>
      </c>
      <c r="N91" s="119">
        <f t="shared" si="386"/>
        <v>-3.7587732428566527E-3</v>
      </c>
      <c r="O91" s="23">
        <f t="shared" ref="O91" si="447">AVERAGE(M91:M95)</f>
        <v>601.26</v>
      </c>
      <c r="P91" s="23">
        <f t="shared" ref="P91" si="448">_xlfn.STDEV.S(M91:M95)</f>
        <v>5.3200563906785607</v>
      </c>
      <c r="Q91" s="39">
        <f t="shared" si="380"/>
        <v>8.8481794742350413E-3</v>
      </c>
    </row>
    <row r="92" spans="1:17" x14ac:dyDescent="0.2">
      <c r="A92" s="4" t="s">
        <v>69</v>
      </c>
      <c r="B92" s="56" t="str">
        <f>LOOKUP(A92,'Table 1'!$A$3:$A$999,'Table 1'!$I$3:$I$999)</f>
        <v>IND</v>
      </c>
      <c r="C92" s="85">
        <v>695</v>
      </c>
      <c r="D92" s="120">
        <f t="shared" si="203"/>
        <v>-1.1509466536248288E-4</v>
      </c>
      <c r="E92" s="22">
        <f t="shared" ref="E92" si="449">AVERAGE(C91:C95)</f>
        <v>695.08000000000015</v>
      </c>
      <c r="F92" s="122">
        <f t="shared" ref="F92" si="450">_xlfn.STDEV.S(C91:C95)</f>
        <v>6.3416874725895855</v>
      </c>
      <c r="G92" s="19">
        <f t="shared" si="198"/>
        <v>9.1236799686217184E-3</v>
      </c>
      <c r="H92" s="92">
        <v>95.2</v>
      </c>
      <c r="I92" s="120">
        <f t="shared" si="383"/>
        <v>1.4709017267107176E-2</v>
      </c>
      <c r="J92" s="22">
        <f t="shared" ref="J92" si="451">AVERAGE(H91:H95)</f>
        <v>93.820000000000007</v>
      </c>
      <c r="K92" s="122">
        <f t="shared" ref="K92" si="452">_xlfn.STDEV.S(H91:H95)</f>
        <v>1.6422545478700945</v>
      </c>
      <c r="L92" s="19">
        <f t="shared" si="377"/>
        <v>1.7504311957685936E-2</v>
      </c>
      <c r="M92" s="117">
        <f t="shared" si="292"/>
        <v>599.79999999999995</v>
      </c>
      <c r="N92" s="120">
        <f t="shared" si="386"/>
        <v>-2.4282340418455184E-3</v>
      </c>
      <c r="O92" s="22">
        <f t="shared" ref="O92" si="453">AVERAGE(M91:M95)</f>
        <v>601.26</v>
      </c>
      <c r="P92" s="122">
        <f t="shared" ref="P92" si="454">_xlfn.STDEV.S(M91:M95)</f>
        <v>5.3200563906785607</v>
      </c>
      <c r="Q92" s="19">
        <f t="shared" si="380"/>
        <v>8.8481794742350413E-3</v>
      </c>
    </row>
    <row r="93" spans="1:17" x14ac:dyDescent="0.2">
      <c r="A93" s="4" t="s">
        <v>69</v>
      </c>
      <c r="B93" s="56" t="str">
        <f>LOOKUP(A93,'Table 1'!$A$3:$A$999,'Table 1'!$I$3:$I$999)</f>
        <v>IND</v>
      </c>
      <c r="C93" s="85">
        <v>696.6</v>
      </c>
      <c r="D93" s="120">
        <f t="shared" si="203"/>
        <v>2.1867986418827585E-3</v>
      </c>
      <c r="E93" s="22">
        <f t="shared" ref="E93" si="455">AVERAGE(C91:C95)</f>
        <v>695.08000000000015</v>
      </c>
      <c r="F93" s="122">
        <f t="shared" ref="F93" si="456">_xlfn.STDEV.S(C91:C95)</f>
        <v>6.3416874725895855</v>
      </c>
      <c r="G93" s="19">
        <f t="shared" si="198"/>
        <v>9.1236799686217184E-3</v>
      </c>
      <c r="H93" s="92">
        <v>93.5</v>
      </c>
      <c r="I93" s="120">
        <f t="shared" si="383"/>
        <v>-3.4107866126626236E-3</v>
      </c>
      <c r="J93" s="22">
        <f t="shared" ref="J93" si="457">AVERAGE(H91:H95)</f>
        <v>93.820000000000007</v>
      </c>
      <c r="K93" s="122">
        <f t="shared" ref="K93" si="458">_xlfn.STDEV.S(H91:H95)</f>
        <v>1.6422545478700945</v>
      </c>
      <c r="L93" s="19">
        <f t="shared" si="377"/>
        <v>1.7504311957685936E-2</v>
      </c>
      <c r="M93" s="117">
        <f t="shared" si="292"/>
        <v>603.1</v>
      </c>
      <c r="N93" s="120">
        <f t="shared" si="386"/>
        <v>3.0602401623258356E-3</v>
      </c>
      <c r="O93" s="22">
        <f t="shared" ref="O93" si="459">AVERAGE(M91:M95)</f>
        <v>601.26</v>
      </c>
      <c r="P93" s="122">
        <f t="shared" ref="P93" si="460">_xlfn.STDEV.S(M91:M95)</f>
        <v>5.3200563906785607</v>
      </c>
      <c r="Q93" s="19">
        <f t="shared" si="380"/>
        <v>8.8481794742350413E-3</v>
      </c>
    </row>
    <row r="94" spans="1:17" x14ac:dyDescent="0.2">
      <c r="A94" s="4" t="s">
        <v>69</v>
      </c>
      <c r="B94" s="56" t="str">
        <f>LOOKUP(A94,'Table 1'!$A$3:$A$999,'Table 1'!$I$3:$I$999)</f>
        <v>IND</v>
      </c>
      <c r="C94" s="85">
        <v>703.9</v>
      </c>
      <c r="D94" s="120">
        <f t="shared" si="203"/>
        <v>1.2689186856188958E-2</v>
      </c>
      <c r="E94" s="22">
        <f t="shared" ref="E94" si="461">AVERAGE(C91:C95)</f>
        <v>695.08000000000015</v>
      </c>
      <c r="F94" s="122">
        <f t="shared" ref="F94" si="462">_xlfn.STDEV.S(C91:C95)</f>
        <v>6.3416874725895855</v>
      </c>
      <c r="G94" s="19">
        <f t="shared" si="198"/>
        <v>9.1236799686217184E-3</v>
      </c>
      <c r="H94" s="92">
        <v>94.6</v>
      </c>
      <c r="I94" s="120">
        <f t="shared" si="383"/>
        <v>8.3137923683648147E-3</v>
      </c>
      <c r="J94" s="22">
        <f t="shared" ref="J94" si="463">AVERAGE(H91:H95)</f>
        <v>93.820000000000007</v>
      </c>
      <c r="K94" s="122">
        <f t="shared" ref="K94" si="464">_xlfn.STDEV.S(H91:H95)</f>
        <v>1.6422545478700945</v>
      </c>
      <c r="L94" s="19">
        <f t="shared" si="377"/>
        <v>1.7504311957685936E-2</v>
      </c>
      <c r="M94" s="117">
        <f t="shared" si="292"/>
        <v>609.29999999999995</v>
      </c>
      <c r="N94" s="120">
        <f t="shared" si="386"/>
        <v>1.3371918970162598E-2</v>
      </c>
      <c r="O94" s="22">
        <f t="shared" ref="O94" si="465">AVERAGE(M91:M95)</f>
        <v>601.26</v>
      </c>
      <c r="P94" s="122">
        <f t="shared" ref="P94" si="466">_xlfn.STDEV.S(M91:M95)</f>
        <v>5.3200563906785607</v>
      </c>
      <c r="Q94" s="19">
        <f t="shared" si="380"/>
        <v>8.8481794742350413E-3</v>
      </c>
    </row>
    <row r="95" spans="1:17" ht="16" thickBot="1" x14ac:dyDescent="0.25">
      <c r="A95" s="97" t="s">
        <v>69</v>
      </c>
      <c r="B95" s="55" t="str">
        <f>LOOKUP(A95,'Table 1'!$A$3:$A$999,'Table 1'!$I$3:$I$999)</f>
        <v>IND</v>
      </c>
      <c r="C95" s="86">
        <v>686.2</v>
      </c>
      <c r="D95" s="121">
        <f t="shared" si="203"/>
        <v>-1.2775507855211065E-2</v>
      </c>
      <c r="E95" s="21">
        <f t="shared" ref="E95" si="467">AVERAGE(C91:C95)</f>
        <v>695.08000000000015</v>
      </c>
      <c r="F95" s="123">
        <f t="shared" ref="F95" si="468">_xlfn.STDEV.S(C91:C95)</f>
        <v>6.3416874725895855</v>
      </c>
      <c r="G95" s="18">
        <f t="shared" si="198"/>
        <v>9.1236799686217184E-3</v>
      </c>
      <c r="H95" s="93">
        <v>91.1</v>
      </c>
      <c r="I95" s="121">
        <f t="shared" si="383"/>
        <v>-2.8991686207631772E-2</v>
      </c>
      <c r="J95" s="21">
        <f t="shared" ref="J95" si="469">AVERAGE(H91:H95)</f>
        <v>93.820000000000007</v>
      </c>
      <c r="K95" s="123">
        <f t="shared" ref="K95" si="470">_xlfn.STDEV.S(H91:H95)</f>
        <v>1.6422545478700945</v>
      </c>
      <c r="L95" s="18">
        <f t="shared" si="377"/>
        <v>1.7504311957685936E-2</v>
      </c>
      <c r="M95" s="118">
        <f t="shared" si="292"/>
        <v>595.1</v>
      </c>
      <c r="N95" s="121">
        <f t="shared" si="386"/>
        <v>-1.0245151847786262E-2</v>
      </c>
      <c r="O95" s="21">
        <f t="shared" ref="O95" si="471">AVERAGE(M91:M95)</f>
        <v>601.26</v>
      </c>
      <c r="P95" s="123">
        <f t="shared" ref="P95" si="472">_xlfn.STDEV.S(M91:M95)</f>
        <v>5.3200563906785607</v>
      </c>
      <c r="Q95" s="18">
        <f t="shared" si="380"/>
        <v>8.8481794742350413E-3</v>
      </c>
    </row>
    <row r="96" spans="1:17" x14ac:dyDescent="0.2">
      <c r="A96" s="98" t="s">
        <v>64</v>
      </c>
      <c r="B96" s="57" t="str">
        <f>LOOKUP(A96,'Table 1'!$A$3:$A$999,'Table 1'!$I$3:$I$999)</f>
        <v>IDN</v>
      </c>
      <c r="C96" s="109">
        <v>716.2</v>
      </c>
      <c r="D96" s="140">
        <f t="shared" ref="D96:D130" si="473">(C96-E96)/E96</f>
        <v>1.7098386730288517E-2</v>
      </c>
      <c r="E96" s="23">
        <f t="shared" ref="E96" si="474">AVERAGE(C96:C100)</f>
        <v>704.16000000000008</v>
      </c>
      <c r="F96" s="23">
        <f t="shared" ref="F96" si="475">_xlfn.STDEV.S(C96:C100)</f>
        <v>14.236151165255306</v>
      </c>
      <c r="G96" s="39">
        <f t="shared" ref="G96:G130" si="476">F96/E96</f>
        <v>2.021721081182587E-2</v>
      </c>
      <c r="H96" s="129">
        <v>0</v>
      </c>
      <c r="I96" s="140"/>
      <c r="J96" s="23"/>
      <c r="K96" s="23"/>
      <c r="L96" s="39"/>
      <c r="M96" s="137">
        <f t="shared" si="292"/>
        <v>716.2</v>
      </c>
      <c r="N96" s="140">
        <f t="shared" si="386"/>
        <v>1.7098386730288517E-2</v>
      </c>
      <c r="O96" s="23">
        <f t="shared" ref="O96" si="477">AVERAGE(M96:M100)</f>
        <v>704.16000000000008</v>
      </c>
      <c r="P96" s="23">
        <f t="shared" ref="P96" si="478">_xlfn.STDEV.S(M96:M100)</f>
        <v>14.236151165255306</v>
      </c>
      <c r="Q96" s="39">
        <f t="shared" ref="Q96:Q130" si="479">P96/O96</f>
        <v>2.021721081182587E-2</v>
      </c>
    </row>
    <row r="97" spans="1:17" x14ac:dyDescent="0.2">
      <c r="A97" s="4" t="s">
        <v>64</v>
      </c>
      <c r="B97" s="56" t="str">
        <f>LOOKUP(A97,'Table 1'!$A$3:$A$999,'Table 1'!$I$3:$I$999)</f>
        <v>IDN</v>
      </c>
      <c r="C97" s="110">
        <v>706.8</v>
      </c>
      <c r="D97" s="141">
        <f t="shared" si="473"/>
        <v>3.7491479209268807E-3</v>
      </c>
      <c r="E97" s="22">
        <f t="shared" ref="E97" si="480">AVERAGE(C96:C100)</f>
        <v>704.16000000000008</v>
      </c>
      <c r="F97" s="143">
        <f t="shared" ref="F97" si="481">_xlfn.STDEV.S(C96:C100)</f>
        <v>14.236151165255306</v>
      </c>
      <c r="G97" s="19">
        <f t="shared" si="476"/>
        <v>2.021721081182587E-2</v>
      </c>
      <c r="H97" s="130">
        <v>0</v>
      </c>
      <c r="I97" s="141"/>
      <c r="J97" s="22"/>
      <c r="K97" s="143"/>
      <c r="L97" s="19"/>
      <c r="M97" s="138">
        <f t="shared" si="292"/>
        <v>706.8</v>
      </c>
      <c r="N97" s="141">
        <f t="shared" si="386"/>
        <v>3.7491479209268807E-3</v>
      </c>
      <c r="O97" s="22">
        <f t="shared" ref="O97" si="482">AVERAGE(M96:M100)</f>
        <v>704.16000000000008</v>
      </c>
      <c r="P97" s="143">
        <f t="shared" ref="P97" si="483">_xlfn.STDEV.S(M96:M100)</f>
        <v>14.236151165255306</v>
      </c>
      <c r="Q97" s="19">
        <f t="shared" si="479"/>
        <v>2.021721081182587E-2</v>
      </c>
    </row>
    <row r="98" spans="1:17" x14ac:dyDescent="0.2">
      <c r="A98" s="4" t="s">
        <v>64</v>
      </c>
      <c r="B98" s="56" t="str">
        <f>LOOKUP(A98,'Table 1'!$A$3:$A$999,'Table 1'!$I$3:$I$999)</f>
        <v>IDN</v>
      </c>
      <c r="C98" s="110">
        <v>718.8</v>
      </c>
      <c r="D98" s="141">
        <f t="shared" si="473"/>
        <v>2.0790729379686252E-2</v>
      </c>
      <c r="E98" s="22">
        <f t="shared" ref="E98" si="484">AVERAGE(C96:C100)</f>
        <v>704.16000000000008</v>
      </c>
      <c r="F98" s="143">
        <f t="shared" ref="F98" si="485">_xlfn.STDEV.S(C96:C100)</f>
        <v>14.236151165255306</v>
      </c>
      <c r="G98" s="19">
        <f t="shared" si="476"/>
        <v>2.021721081182587E-2</v>
      </c>
      <c r="H98" s="130">
        <v>0</v>
      </c>
      <c r="I98" s="141"/>
      <c r="J98" s="22"/>
      <c r="K98" s="143"/>
      <c r="L98" s="19"/>
      <c r="M98" s="138">
        <f t="shared" si="292"/>
        <v>718.8</v>
      </c>
      <c r="N98" s="141">
        <f t="shared" si="386"/>
        <v>2.0790729379686252E-2</v>
      </c>
      <c r="O98" s="22">
        <f t="shared" ref="O98" si="486">AVERAGE(M96:M100)</f>
        <v>704.16000000000008</v>
      </c>
      <c r="P98" s="143">
        <f t="shared" ref="P98" si="487">_xlfn.STDEV.S(M96:M100)</f>
        <v>14.236151165255306</v>
      </c>
      <c r="Q98" s="19">
        <f t="shared" si="479"/>
        <v>2.021721081182587E-2</v>
      </c>
    </row>
    <row r="99" spans="1:17" x14ac:dyDescent="0.2">
      <c r="A99" s="4" t="s">
        <v>64</v>
      </c>
      <c r="B99" s="56" t="str">
        <f>LOOKUP(A99,'Table 1'!$A$3:$A$999,'Table 1'!$I$3:$I$999)</f>
        <v>IDN</v>
      </c>
      <c r="C99" s="110">
        <v>692.2</v>
      </c>
      <c r="D99" s="141">
        <f t="shared" si="473"/>
        <v>-1.6984776187230224E-2</v>
      </c>
      <c r="E99" s="22">
        <f t="shared" ref="E99" si="488">AVERAGE(C96:C100)</f>
        <v>704.16000000000008</v>
      </c>
      <c r="F99" s="143">
        <f t="shared" ref="F99" si="489">_xlfn.STDEV.S(C96:C100)</f>
        <v>14.236151165255306</v>
      </c>
      <c r="G99" s="19">
        <f t="shared" si="476"/>
        <v>2.021721081182587E-2</v>
      </c>
      <c r="H99" s="130">
        <v>0</v>
      </c>
      <c r="I99" s="141"/>
      <c r="J99" s="22"/>
      <c r="K99" s="143"/>
      <c r="L99" s="19"/>
      <c r="M99" s="138">
        <f t="shared" si="292"/>
        <v>692.2</v>
      </c>
      <c r="N99" s="141">
        <f t="shared" si="386"/>
        <v>-1.6984776187230224E-2</v>
      </c>
      <c r="O99" s="22">
        <f t="shared" ref="O99" si="490">AVERAGE(M96:M100)</f>
        <v>704.16000000000008</v>
      </c>
      <c r="P99" s="143">
        <f t="shared" ref="P99" si="491">_xlfn.STDEV.S(M96:M100)</f>
        <v>14.236151165255306</v>
      </c>
      <c r="Q99" s="19">
        <f t="shared" si="479"/>
        <v>2.021721081182587E-2</v>
      </c>
    </row>
    <row r="100" spans="1:17" ht="16" thickBot="1" x14ac:dyDescent="0.25">
      <c r="A100" s="97" t="s">
        <v>64</v>
      </c>
      <c r="B100" s="55" t="str">
        <f>LOOKUP(A100,'Table 1'!$A$3:$A$999,'Table 1'!$I$3:$I$999)</f>
        <v>IDN</v>
      </c>
      <c r="C100" s="111">
        <v>686.8</v>
      </c>
      <c r="D100" s="142">
        <f t="shared" si="473"/>
        <v>-2.4653487843672071E-2</v>
      </c>
      <c r="E100" s="21">
        <f t="shared" ref="E100" si="492">AVERAGE(C96:C100)</f>
        <v>704.16000000000008</v>
      </c>
      <c r="F100" s="144">
        <f t="shared" ref="F100" si="493">_xlfn.STDEV.S(C96:C100)</f>
        <v>14.236151165255306</v>
      </c>
      <c r="G100" s="18">
        <f t="shared" si="476"/>
        <v>2.021721081182587E-2</v>
      </c>
      <c r="H100" s="131">
        <v>0</v>
      </c>
      <c r="I100" s="142"/>
      <c r="J100" s="21"/>
      <c r="K100" s="144"/>
      <c r="L100" s="18"/>
      <c r="M100" s="139">
        <f t="shared" si="292"/>
        <v>686.8</v>
      </c>
      <c r="N100" s="142">
        <f t="shared" si="386"/>
        <v>-2.4653487843672071E-2</v>
      </c>
      <c r="O100" s="21">
        <f t="shared" ref="O100" si="494">AVERAGE(M96:M100)</f>
        <v>704.16000000000008</v>
      </c>
      <c r="P100" s="144">
        <f t="shared" ref="P100" si="495">_xlfn.STDEV.S(M96:M100)</f>
        <v>14.236151165255306</v>
      </c>
      <c r="Q100" s="18">
        <f t="shared" si="479"/>
        <v>2.021721081182587E-2</v>
      </c>
    </row>
    <row r="101" spans="1:17" x14ac:dyDescent="0.2">
      <c r="A101" s="98" t="s">
        <v>61</v>
      </c>
      <c r="B101" s="57" t="str">
        <f>LOOKUP(A101,'Table 1'!$A$3:$A$999,'Table 1'!$I$3:$I$999)</f>
        <v>PNG</v>
      </c>
      <c r="C101" s="113">
        <v>731.3</v>
      </c>
      <c r="D101" s="140">
        <f t="shared" si="473"/>
        <v>6.9951254440802054E-3</v>
      </c>
      <c r="E101" s="23">
        <f t="shared" ref="E101" si="496">AVERAGE(C101:C105)</f>
        <v>726.22</v>
      </c>
      <c r="F101" s="23">
        <f t="shared" ref="F101" si="497">_xlfn.STDEV.S(C101:C105)</f>
        <v>10.437288920021329</v>
      </c>
      <c r="G101" s="39">
        <f t="shared" si="476"/>
        <v>1.4372075844814695E-2</v>
      </c>
      <c r="H101" s="132">
        <v>101.9</v>
      </c>
      <c r="I101" s="140">
        <f t="shared" si="383"/>
        <v>3.5454008272601872E-3</v>
      </c>
      <c r="J101" s="23">
        <f t="shared" ref="J101" si="498">AVERAGE(H101:H105)</f>
        <v>101.54</v>
      </c>
      <c r="K101" s="23">
        <f t="shared" ref="K101" si="499">_xlfn.STDEV.S(H101:H105)</f>
        <v>2.2831995094603506</v>
      </c>
      <c r="L101" s="39">
        <f t="shared" ref="L101:L120" si="500">K101/J101</f>
        <v>2.2485715082335538E-2</v>
      </c>
      <c r="M101" s="137">
        <f t="shared" si="292"/>
        <v>629.4</v>
      </c>
      <c r="N101" s="140">
        <f t="shared" si="386"/>
        <v>7.5558686047256639E-3</v>
      </c>
      <c r="O101" s="23">
        <f t="shared" ref="O101" si="501">AVERAGE(M101:M105)</f>
        <v>624.67999999999995</v>
      </c>
      <c r="P101" s="23">
        <f t="shared" ref="P101" si="502">_xlfn.STDEV.S(M101:M105)</f>
        <v>8.5593224030877622</v>
      </c>
      <c r="Q101" s="39">
        <f t="shared" si="479"/>
        <v>1.3701931233732092E-2</v>
      </c>
    </row>
    <row r="102" spans="1:17" x14ac:dyDescent="0.2">
      <c r="A102" s="4" t="s">
        <v>61</v>
      </c>
      <c r="B102" s="56" t="str">
        <f>LOOKUP(A102,'Table 1'!$A$3:$A$999,'Table 1'!$I$3:$I$999)</f>
        <v>PNG</v>
      </c>
      <c r="C102" s="114">
        <v>738.2</v>
      </c>
      <c r="D102" s="141">
        <f t="shared" si="473"/>
        <v>1.6496378507890194E-2</v>
      </c>
      <c r="E102" s="22">
        <f t="shared" ref="E102" si="503">AVERAGE(C101:C105)</f>
        <v>726.22</v>
      </c>
      <c r="F102" s="143">
        <f t="shared" ref="F102" si="504">_xlfn.STDEV.S(C101:C105)</f>
        <v>10.437288920021329</v>
      </c>
      <c r="G102" s="19">
        <f t="shared" si="476"/>
        <v>1.4372075844814695E-2</v>
      </c>
      <c r="H102" s="133">
        <v>105.3</v>
      </c>
      <c r="I102" s="141">
        <f t="shared" si="383"/>
        <v>3.7029741973606367E-2</v>
      </c>
      <c r="J102" s="22">
        <f t="shared" ref="J102" si="505">AVERAGE(H101:H105)</f>
        <v>101.54</v>
      </c>
      <c r="K102" s="143">
        <f t="shared" ref="K102" si="506">_xlfn.STDEV.S(H101:H105)</f>
        <v>2.2831995094603506</v>
      </c>
      <c r="L102" s="19">
        <f t="shared" si="500"/>
        <v>2.2485715082335538E-2</v>
      </c>
      <c r="M102" s="138">
        <f t="shared" si="292"/>
        <v>632.90000000000009</v>
      </c>
      <c r="N102" s="141">
        <f t="shared" si="386"/>
        <v>1.3158737273484251E-2</v>
      </c>
      <c r="O102" s="22">
        <f t="shared" ref="O102" si="507">AVERAGE(M101:M105)</f>
        <v>624.67999999999995</v>
      </c>
      <c r="P102" s="143">
        <f t="shared" ref="P102" si="508">_xlfn.STDEV.S(M101:M105)</f>
        <v>8.5593224030877622</v>
      </c>
      <c r="Q102" s="19">
        <f t="shared" si="479"/>
        <v>1.3701931233732092E-2</v>
      </c>
    </row>
    <row r="103" spans="1:17" x14ac:dyDescent="0.2">
      <c r="A103" s="4" t="s">
        <v>61</v>
      </c>
      <c r="B103" s="56" t="str">
        <f>LOOKUP(A103,'Table 1'!$A$3:$A$999,'Table 1'!$I$3:$I$999)</f>
        <v>PNG</v>
      </c>
      <c r="C103" s="114">
        <v>727.5</v>
      </c>
      <c r="D103" s="141">
        <f t="shared" si="473"/>
        <v>1.7625512929965749E-3</v>
      </c>
      <c r="E103" s="22">
        <f t="shared" ref="E103" si="509">AVERAGE(C101:C105)</f>
        <v>726.22</v>
      </c>
      <c r="F103" s="143">
        <f t="shared" ref="F103" si="510">_xlfn.STDEV.S(C101:C105)</f>
        <v>10.437288920021329</v>
      </c>
      <c r="G103" s="19">
        <f t="shared" si="476"/>
        <v>1.4372075844814695E-2</v>
      </c>
      <c r="H103" s="133">
        <v>100.4</v>
      </c>
      <c r="I103" s="141">
        <f t="shared" si="383"/>
        <v>-1.1227102619657283E-2</v>
      </c>
      <c r="J103" s="22">
        <f t="shared" ref="J103" si="511">AVERAGE(H101:H105)</f>
        <v>101.54</v>
      </c>
      <c r="K103" s="143">
        <f t="shared" ref="K103" si="512">_xlfn.STDEV.S(H101:H105)</f>
        <v>2.2831995094603506</v>
      </c>
      <c r="L103" s="19">
        <f t="shared" si="500"/>
        <v>2.2485715082335538E-2</v>
      </c>
      <c r="M103" s="138">
        <f t="shared" si="292"/>
        <v>627.1</v>
      </c>
      <c r="N103" s="141">
        <f t="shared" si="386"/>
        <v>3.8739834795416422E-3</v>
      </c>
      <c r="O103" s="22">
        <f t="shared" ref="O103" si="513">AVERAGE(M101:M105)</f>
        <v>624.67999999999995</v>
      </c>
      <c r="P103" s="143">
        <f t="shared" ref="P103" si="514">_xlfn.STDEV.S(M101:M105)</f>
        <v>8.5593224030877622</v>
      </c>
      <c r="Q103" s="19">
        <f t="shared" si="479"/>
        <v>1.3701931233732092E-2</v>
      </c>
    </row>
    <row r="104" spans="1:17" x14ac:dyDescent="0.2">
      <c r="A104" s="4" t="s">
        <v>61</v>
      </c>
      <c r="B104" s="56" t="str">
        <f>LOOKUP(A104,'Table 1'!$A$3:$A$999,'Table 1'!$I$3:$I$999)</f>
        <v>PNG</v>
      </c>
      <c r="C104" s="114">
        <v>724</v>
      </c>
      <c r="D104" s="141">
        <f t="shared" si="473"/>
        <v>-3.0569248987910376E-3</v>
      </c>
      <c r="E104" s="22">
        <f t="shared" ref="E104" si="515">AVERAGE(C101:C105)</f>
        <v>726.22</v>
      </c>
      <c r="F104" s="143">
        <f t="shared" ref="F104" si="516">_xlfn.STDEV.S(C101:C105)</f>
        <v>10.437288920021329</v>
      </c>
      <c r="G104" s="19">
        <f t="shared" si="476"/>
        <v>1.4372075844814695E-2</v>
      </c>
      <c r="H104" s="133">
        <v>100.7</v>
      </c>
      <c r="I104" s="141">
        <f t="shared" si="383"/>
        <v>-8.2726019302738173E-3</v>
      </c>
      <c r="J104" s="22">
        <f t="shared" ref="J104" si="517">AVERAGE(H101:H105)</f>
        <v>101.54</v>
      </c>
      <c r="K104" s="143">
        <f t="shared" ref="K104" si="518">_xlfn.STDEV.S(H101:H105)</f>
        <v>2.2831995094603506</v>
      </c>
      <c r="L104" s="19">
        <f t="shared" si="500"/>
        <v>2.2485715082335538E-2</v>
      </c>
      <c r="M104" s="138">
        <f t="shared" si="292"/>
        <v>623.29999999999995</v>
      </c>
      <c r="N104" s="141">
        <f t="shared" si="386"/>
        <v>-2.2091310751104496E-3</v>
      </c>
      <c r="O104" s="22">
        <f t="shared" ref="O104" si="519">AVERAGE(M101:M105)</f>
        <v>624.67999999999995</v>
      </c>
      <c r="P104" s="143">
        <f t="shared" ref="P104" si="520">_xlfn.STDEV.S(M101:M105)</f>
        <v>8.5593224030877622</v>
      </c>
      <c r="Q104" s="19">
        <f t="shared" si="479"/>
        <v>1.3701931233732092E-2</v>
      </c>
    </row>
    <row r="105" spans="1:17" ht="16" thickBot="1" x14ac:dyDescent="0.25">
      <c r="A105" s="97" t="s">
        <v>61</v>
      </c>
      <c r="B105" s="55" t="str">
        <f>LOOKUP(A105,'Table 1'!$A$3:$A$999,'Table 1'!$I$3:$I$999)</f>
        <v>PNG</v>
      </c>
      <c r="C105" s="115">
        <v>710.1</v>
      </c>
      <c r="D105" s="142">
        <f t="shared" si="473"/>
        <v>-2.2197130346176094E-2</v>
      </c>
      <c r="E105" s="21">
        <f t="shared" ref="E105" si="521">AVERAGE(C101:C105)</f>
        <v>726.22</v>
      </c>
      <c r="F105" s="144">
        <f t="shared" ref="F105" si="522">_xlfn.STDEV.S(C101:C105)</f>
        <v>10.437288920021329</v>
      </c>
      <c r="G105" s="18">
        <f t="shared" si="476"/>
        <v>1.4372075844814695E-2</v>
      </c>
      <c r="H105" s="134">
        <v>99.4</v>
      </c>
      <c r="I105" s="142">
        <f t="shared" si="383"/>
        <v>-2.1075438250935597E-2</v>
      </c>
      <c r="J105" s="21">
        <f t="shared" ref="J105" si="523">AVERAGE(H101:H105)</f>
        <v>101.54</v>
      </c>
      <c r="K105" s="144">
        <f t="shared" ref="K105" si="524">_xlfn.STDEV.S(H101:H105)</f>
        <v>2.2831995094603506</v>
      </c>
      <c r="L105" s="18">
        <f t="shared" si="500"/>
        <v>2.2485715082335538E-2</v>
      </c>
      <c r="M105" s="139">
        <f t="shared" si="292"/>
        <v>610.70000000000005</v>
      </c>
      <c r="N105" s="142">
        <f t="shared" si="386"/>
        <v>-2.2379458282640562E-2</v>
      </c>
      <c r="O105" s="21">
        <f t="shared" ref="O105" si="525">AVERAGE(M101:M105)</f>
        <v>624.67999999999995</v>
      </c>
      <c r="P105" s="144">
        <f t="shared" ref="P105" si="526">_xlfn.STDEV.S(M101:M105)</f>
        <v>8.5593224030877622</v>
      </c>
      <c r="Q105" s="18">
        <f t="shared" si="479"/>
        <v>1.3701931233732092E-2</v>
      </c>
    </row>
    <row r="106" spans="1:17" x14ac:dyDescent="0.2">
      <c r="A106" s="98" t="s">
        <v>57</v>
      </c>
      <c r="B106" s="57" t="str">
        <f>LOOKUP(A106,'Table 1'!$A$3:$A$999,'Table 1'!$I$3:$I$999)</f>
        <v>ETH</v>
      </c>
      <c r="C106" s="128">
        <v>707.5</v>
      </c>
      <c r="D106" s="140">
        <f t="shared" si="473"/>
        <v>9.791048184517032E-3</v>
      </c>
      <c r="E106" s="23">
        <f t="shared" ref="E106" si="527">AVERAGE(C106:C110)</f>
        <v>700.64</v>
      </c>
      <c r="F106" s="23">
        <f t="shared" ref="F106" si="528">_xlfn.STDEV.S(C106:C110)</f>
        <v>17.65298841556298</v>
      </c>
      <c r="G106" s="39">
        <f t="shared" si="476"/>
        <v>2.5195518976311629E-2</v>
      </c>
      <c r="H106" s="128">
        <v>108.4</v>
      </c>
      <c r="I106" s="140">
        <f t="shared" si="383"/>
        <v>-2.2542831379621278E-2</v>
      </c>
      <c r="J106" s="23">
        <f t="shared" ref="J106" si="529">AVERAGE(H106:H110)</f>
        <v>110.9</v>
      </c>
      <c r="K106" s="23">
        <f t="shared" ref="K106" si="530">_xlfn.STDEV.S(H106:H110)</f>
        <v>2.2449944320643653</v>
      </c>
      <c r="L106" s="39">
        <f t="shared" si="500"/>
        <v>2.024341237208625E-2</v>
      </c>
      <c r="M106" s="137">
        <f t="shared" si="292"/>
        <v>599.1</v>
      </c>
      <c r="N106" s="140">
        <f t="shared" si="386"/>
        <v>1.5871400956353671E-2</v>
      </c>
      <c r="O106" s="23">
        <f t="shared" ref="O106" si="531">AVERAGE(M106:M110)</f>
        <v>589.74</v>
      </c>
      <c r="P106" s="23">
        <f t="shared" ref="P106" si="532">_xlfn.STDEV.S(M106:M110)</f>
        <v>16.964168119893209</v>
      </c>
      <c r="Q106" s="39">
        <f t="shared" si="479"/>
        <v>2.8765503645493282E-2</v>
      </c>
    </row>
    <row r="107" spans="1:17" x14ac:dyDescent="0.2">
      <c r="A107" s="4" t="s">
        <v>57</v>
      </c>
      <c r="B107" s="56" t="str">
        <f>LOOKUP(A107,'Table 1'!$A$3:$A$999,'Table 1'!$I$3:$I$999)</f>
        <v>ETH</v>
      </c>
      <c r="C107" s="127">
        <v>724.7</v>
      </c>
      <c r="D107" s="141">
        <f t="shared" si="473"/>
        <v>3.4340031970769666E-2</v>
      </c>
      <c r="E107" s="22">
        <f t="shared" ref="E107" si="533">AVERAGE(C106:C110)</f>
        <v>700.64</v>
      </c>
      <c r="F107" s="143">
        <f t="shared" ref="F107" si="534">_xlfn.STDEV.S(C106:C110)</f>
        <v>17.65298841556298</v>
      </c>
      <c r="G107" s="19">
        <f t="shared" si="476"/>
        <v>2.5195518976311629E-2</v>
      </c>
      <c r="H107" s="127">
        <v>114.4</v>
      </c>
      <c r="I107" s="141">
        <f t="shared" si="383"/>
        <v>3.1559963931469794E-2</v>
      </c>
      <c r="J107" s="22">
        <f t="shared" ref="J107" si="535">AVERAGE(H106:H110)</f>
        <v>110.9</v>
      </c>
      <c r="K107" s="143">
        <f t="shared" ref="K107" si="536">_xlfn.STDEV.S(H106:H110)</f>
        <v>2.2449944320643653</v>
      </c>
      <c r="L107" s="19">
        <f t="shared" si="500"/>
        <v>2.024341237208625E-2</v>
      </c>
      <c r="M107" s="138">
        <f t="shared" si="292"/>
        <v>610.30000000000007</v>
      </c>
      <c r="N107" s="141">
        <f t="shared" si="386"/>
        <v>3.4862820904127345E-2</v>
      </c>
      <c r="O107" s="22">
        <f t="shared" ref="O107" si="537">AVERAGE(M106:M110)</f>
        <v>589.74</v>
      </c>
      <c r="P107" s="143">
        <f t="shared" ref="P107" si="538">_xlfn.STDEV.S(M106:M110)</f>
        <v>16.964168119893209</v>
      </c>
      <c r="Q107" s="19">
        <f t="shared" si="479"/>
        <v>2.8765503645493282E-2</v>
      </c>
    </row>
    <row r="108" spans="1:17" x14ac:dyDescent="0.2">
      <c r="A108" s="4" t="s">
        <v>57</v>
      </c>
      <c r="B108" s="56" t="str">
        <f>LOOKUP(A108,'Table 1'!$A$3:$A$999,'Table 1'!$I$3:$I$999)</f>
        <v>ETH</v>
      </c>
      <c r="C108" s="127">
        <v>676.9</v>
      </c>
      <c r="D108" s="141">
        <f t="shared" si="473"/>
        <v>-3.3883306691025364E-2</v>
      </c>
      <c r="E108" s="22">
        <f t="shared" ref="E108" si="539">AVERAGE(C106:C110)</f>
        <v>700.64</v>
      </c>
      <c r="F108" s="143">
        <f t="shared" ref="F108" si="540">_xlfn.STDEV.S(C106:C110)</f>
        <v>17.65298841556298</v>
      </c>
      <c r="G108" s="19">
        <f t="shared" si="476"/>
        <v>2.5195518976311629E-2</v>
      </c>
      <c r="H108" s="127">
        <v>111.5</v>
      </c>
      <c r="I108" s="141">
        <f t="shared" si="383"/>
        <v>5.4102795311090556E-3</v>
      </c>
      <c r="J108" s="22">
        <f t="shared" ref="J108" si="541">AVERAGE(H106:H110)</f>
        <v>110.9</v>
      </c>
      <c r="K108" s="143">
        <f t="shared" ref="K108" si="542">_xlfn.STDEV.S(H106:H110)</f>
        <v>2.2449944320643653</v>
      </c>
      <c r="L108" s="19">
        <f t="shared" si="500"/>
        <v>2.024341237208625E-2</v>
      </c>
      <c r="M108" s="138">
        <f t="shared" si="292"/>
        <v>565.4</v>
      </c>
      <c r="N108" s="141">
        <f t="shared" si="386"/>
        <v>-4.1272425136500882E-2</v>
      </c>
      <c r="O108" s="22">
        <f t="shared" ref="O108" si="543">AVERAGE(M106:M110)</f>
        <v>589.74</v>
      </c>
      <c r="P108" s="143">
        <f t="shared" ref="P108" si="544">_xlfn.STDEV.S(M106:M110)</f>
        <v>16.964168119893209</v>
      </c>
      <c r="Q108" s="19">
        <f t="shared" si="479"/>
        <v>2.8765503645493282E-2</v>
      </c>
    </row>
    <row r="109" spans="1:17" x14ac:dyDescent="0.2">
      <c r="A109" s="4" t="s">
        <v>57</v>
      </c>
      <c r="B109" s="56" t="str">
        <f>LOOKUP(A109,'Table 1'!$A$3:$A$999,'Table 1'!$I$3:$I$999)</f>
        <v>ETH</v>
      </c>
      <c r="C109" s="127">
        <v>701</v>
      </c>
      <c r="D109" s="141">
        <f t="shared" si="473"/>
        <v>5.1381593971228253E-4</v>
      </c>
      <c r="E109" s="22">
        <f t="shared" ref="E109" si="545">AVERAGE(C106:C110)</f>
        <v>700.64</v>
      </c>
      <c r="F109" s="143">
        <f t="shared" ref="F109" si="546">_xlfn.STDEV.S(C106:C110)</f>
        <v>17.65298841556298</v>
      </c>
      <c r="G109" s="19">
        <f t="shared" si="476"/>
        <v>2.5195518976311629E-2</v>
      </c>
      <c r="H109" s="127">
        <v>110</v>
      </c>
      <c r="I109" s="141">
        <f t="shared" si="383"/>
        <v>-8.1154192966637114E-3</v>
      </c>
      <c r="J109" s="22">
        <f t="shared" ref="J109" si="547">AVERAGE(H106:H110)</f>
        <v>110.9</v>
      </c>
      <c r="K109" s="143">
        <f t="shared" ref="K109" si="548">_xlfn.STDEV.S(H106:H110)</f>
        <v>2.2449944320643653</v>
      </c>
      <c r="L109" s="19">
        <f t="shared" si="500"/>
        <v>2.024341237208625E-2</v>
      </c>
      <c r="M109" s="138">
        <f t="shared" si="292"/>
        <v>591</v>
      </c>
      <c r="N109" s="141">
        <f t="shared" si="386"/>
        <v>2.136534744124514E-3</v>
      </c>
      <c r="O109" s="22">
        <f t="shared" ref="O109" si="549">AVERAGE(M106:M110)</f>
        <v>589.74</v>
      </c>
      <c r="P109" s="143">
        <f t="shared" ref="P109" si="550">_xlfn.STDEV.S(M106:M110)</f>
        <v>16.964168119893209</v>
      </c>
      <c r="Q109" s="19">
        <f t="shared" si="479"/>
        <v>2.8765503645493282E-2</v>
      </c>
    </row>
    <row r="110" spans="1:17" ht="16" thickBot="1" x14ac:dyDescent="0.25">
      <c r="A110" s="97" t="s">
        <v>57</v>
      </c>
      <c r="B110" s="55" t="str">
        <f>LOOKUP(A110,'Table 1'!$A$3:$A$999,'Table 1'!$I$3:$I$999)</f>
        <v>ETH</v>
      </c>
      <c r="C110" s="126">
        <v>693.1</v>
      </c>
      <c r="D110" s="142">
        <f t="shared" si="473"/>
        <v>-1.0761589403973459E-2</v>
      </c>
      <c r="E110" s="21">
        <f t="shared" ref="E110" si="551">AVERAGE(C106:C110)</f>
        <v>700.64</v>
      </c>
      <c r="F110" s="144">
        <f t="shared" ref="F110" si="552">_xlfn.STDEV.S(C106:C110)</f>
        <v>17.65298841556298</v>
      </c>
      <c r="G110" s="18">
        <f t="shared" si="476"/>
        <v>2.5195518976311629E-2</v>
      </c>
      <c r="H110" s="126">
        <v>110.2</v>
      </c>
      <c r="I110" s="142">
        <f t="shared" si="383"/>
        <v>-6.3119927862939837E-3</v>
      </c>
      <c r="J110" s="21">
        <f t="shared" ref="J110" si="553">AVERAGE(H106:H110)</f>
        <v>110.9</v>
      </c>
      <c r="K110" s="144">
        <f t="shared" ref="K110" si="554">_xlfn.STDEV.S(H106:H110)</f>
        <v>2.2449944320643653</v>
      </c>
      <c r="L110" s="18">
        <f t="shared" si="500"/>
        <v>2.024341237208625E-2</v>
      </c>
      <c r="M110" s="139">
        <f t="shared" si="292"/>
        <v>582.9</v>
      </c>
      <c r="N110" s="142">
        <f t="shared" si="386"/>
        <v>-1.1598331468104642E-2</v>
      </c>
      <c r="O110" s="21">
        <f t="shared" ref="O110" si="555">AVERAGE(M106:M110)</f>
        <v>589.74</v>
      </c>
      <c r="P110" s="144">
        <f t="shared" ref="P110" si="556">_xlfn.STDEV.S(M106:M110)</f>
        <v>16.964168119893209</v>
      </c>
      <c r="Q110" s="18">
        <f t="shared" si="479"/>
        <v>2.8765503645493282E-2</v>
      </c>
    </row>
    <row r="111" spans="1:17" x14ac:dyDescent="0.2">
      <c r="A111" s="98" t="s">
        <v>194</v>
      </c>
      <c r="B111" s="57" t="str">
        <f>LOOKUP(A111,'Table 1'!$A$3:$A$999,'Table 1'!$I$3:$I$999)</f>
        <v>ETH</v>
      </c>
      <c r="C111" s="128">
        <v>670.8</v>
      </c>
      <c r="D111" s="140">
        <f t="shared" si="473"/>
        <v>1.7921146953403999E-3</v>
      </c>
      <c r="E111" s="23">
        <f t="shared" ref="E111" si="557">AVERAGE(C111:C115)</f>
        <v>669.6</v>
      </c>
      <c r="F111" s="23">
        <f t="shared" ref="F111" si="558">_xlfn.STDEV.S(C111:C115)</f>
        <v>2.1656407827707453</v>
      </c>
      <c r="G111" s="39">
        <f t="shared" si="476"/>
        <v>3.2342305596934668E-3</v>
      </c>
      <c r="H111" s="128">
        <v>96.4</v>
      </c>
      <c r="I111" s="140">
        <f t="shared" si="383"/>
        <v>-7.8221490325237238E-3</v>
      </c>
      <c r="J111" s="23">
        <f t="shared" ref="J111" si="559">AVERAGE(H111:H115)</f>
        <v>97.160000000000011</v>
      </c>
      <c r="K111" s="23">
        <f t="shared" ref="K111" si="560">_xlfn.STDEV.S(H111:H115)</f>
        <v>1.7300289014926877</v>
      </c>
      <c r="L111" s="39">
        <f t="shared" si="500"/>
        <v>1.7805978813222392E-2</v>
      </c>
      <c r="M111" s="137">
        <f t="shared" si="292"/>
        <v>574.4</v>
      </c>
      <c r="N111" s="140">
        <f t="shared" si="386"/>
        <v>3.4239396268605209E-3</v>
      </c>
      <c r="O111" s="23">
        <f t="shared" ref="O111" si="561">AVERAGE(M111:M115)</f>
        <v>572.43999999999994</v>
      </c>
      <c r="P111" s="23">
        <f t="shared" ref="P111" si="562">_xlfn.STDEV.S(M111:M115)</f>
        <v>1.8311198759229168</v>
      </c>
      <c r="Q111" s="39">
        <f t="shared" si="479"/>
        <v>3.1987979105634074E-3</v>
      </c>
    </row>
    <row r="112" spans="1:17" x14ac:dyDescent="0.2">
      <c r="A112" s="4" t="s">
        <v>194</v>
      </c>
      <c r="B112" s="56" t="str">
        <f>LOOKUP(A112,'Table 1'!$A$3:$A$999,'Table 1'!$I$3:$I$999)</f>
        <v>ETH</v>
      </c>
      <c r="C112" s="127">
        <v>671.3</v>
      </c>
      <c r="D112" s="141">
        <f t="shared" si="473"/>
        <v>2.5388291517322754E-3</v>
      </c>
      <c r="E112" s="22">
        <f t="shared" ref="E112" si="563">AVERAGE(C111:C115)</f>
        <v>669.6</v>
      </c>
      <c r="F112" s="143">
        <f t="shared" ref="F112" si="564">_xlfn.STDEV.S(C111:C115)</f>
        <v>2.1656407827707453</v>
      </c>
      <c r="G112" s="19">
        <f t="shared" si="476"/>
        <v>3.2342305596934668E-3</v>
      </c>
      <c r="H112" s="127">
        <v>97.1</v>
      </c>
      <c r="I112" s="141">
        <f t="shared" si="383"/>
        <v>-6.1753808151519634E-4</v>
      </c>
      <c r="J112" s="22">
        <f t="shared" ref="J112" si="565">AVERAGE(H111:H115)</f>
        <v>97.160000000000011</v>
      </c>
      <c r="K112" s="143">
        <f t="shared" ref="K112" si="566">_xlfn.STDEV.S(H111:H115)</f>
        <v>1.7300289014926877</v>
      </c>
      <c r="L112" s="19">
        <f t="shared" si="500"/>
        <v>1.7805978813222392E-2</v>
      </c>
      <c r="M112" s="138">
        <f t="shared" si="292"/>
        <v>574.19999999999993</v>
      </c>
      <c r="N112" s="141">
        <f t="shared" si="386"/>
        <v>3.0745580322828437E-3</v>
      </c>
      <c r="O112" s="22">
        <f t="shared" ref="O112" si="567">AVERAGE(M111:M115)</f>
        <v>572.43999999999994</v>
      </c>
      <c r="P112" s="143">
        <f t="shared" ref="P112" si="568">_xlfn.STDEV.S(M111:M115)</f>
        <v>1.8311198759229168</v>
      </c>
      <c r="Q112" s="19">
        <f t="shared" si="479"/>
        <v>3.1987979105634074E-3</v>
      </c>
    </row>
    <row r="113" spans="1:17" x14ac:dyDescent="0.2">
      <c r="A113" s="4" t="s">
        <v>194</v>
      </c>
      <c r="B113" s="56" t="str">
        <f>LOOKUP(A113,'Table 1'!$A$3:$A$999,'Table 1'!$I$3:$I$999)</f>
        <v>ETH</v>
      </c>
      <c r="C113" s="127">
        <v>666.1</v>
      </c>
      <c r="D113" s="141">
        <f t="shared" si="473"/>
        <v>-5.2270011947431298E-3</v>
      </c>
      <c r="E113" s="22">
        <f t="shared" ref="E113" si="569">AVERAGE(C111:C115)</f>
        <v>669.6</v>
      </c>
      <c r="F113" s="143">
        <f t="shared" ref="F113" si="570">_xlfn.STDEV.S(C111:C115)</f>
        <v>2.1656407827707453</v>
      </c>
      <c r="G113" s="19">
        <f t="shared" si="476"/>
        <v>3.2342305596934668E-3</v>
      </c>
      <c r="H113" s="127">
        <v>95.6</v>
      </c>
      <c r="I113" s="141">
        <f t="shared" si="383"/>
        <v>-1.6055990119390864E-2</v>
      </c>
      <c r="J113" s="22">
        <f t="shared" ref="J113" si="571">AVERAGE(H111:H115)</f>
        <v>97.160000000000011</v>
      </c>
      <c r="K113" s="143">
        <f t="shared" ref="K113" si="572">_xlfn.STDEV.S(H111:H115)</f>
        <v>1.7300289014926877</v>
      </c>
      <c r="L113" s="19">
        <f t="shared" si="500"/>
        <v>1.7805978813222392E-2</v>
      </c>
      <c r="M113" s="138">
        <f t="shared" si="292"/>
        <v>570.5</v>
      </c>
      <c r="N113" s="141">
        <f t="shared" si="386"/>
        <v>-3.3890014674025945E-3</v>
      </c>
      <c r="O113" s="22">
        <f t="shared" ref="O113" si="573">AVERAGE(M111:M115)</f>
        <v>572.43999999999994</v>
      </c>
      <c r="P113" s="143">
        <f t="shared" ref="P113" si="574">_xlfn.STDEV.S(M111:M115)</f>
        <v>1.8311198759229168</v>
      </c>
      <c r="Q113" s="19">
        <f t="shared" si="479"/>
        <v>3.1987979105634074E-3</v>
      </c>
    </row>
    <row r="114" spans="1:17" x14ac:dyDescent="0.2">
      <c r="A114" s="4" t="s">
        <v>194</v>
      </c>
      <c r="B114" s="56" t="str">
        <f>LOOKUP(A114,'Table 1'!$A$3:$A$999,'Table 1'!$I$3:$I$999)</f>
        <v>ETH</v>
      </c>
      <c r="C114" s="127">
        <v>668.9</v>
      </c>
      <c r="D114" s="141">
        <f t="shared" si="473"/>
        <v>-1.0454002389486939E-3</v>
      </c>
      <c r="E114" s="22">
        <f t="shared" ref="E114" si="575">AVERAGE(C111:C115)</f>
        <v>669.6</v>
      </c>
      <c r="F114" s="143">
        <f t="shared" ref="F114" si="576">_xlfn.STDEV.S(C111:C115)</f>
        <v>2.1656407827707453</v>
      </c>
      <c r="G114" s="19">
        <f t="shared" si="476"/>
        <v>3.2342305596934668E-3</v>
      </c>
      <c r="H114" s="127">
        <v>96.6</v>
      </c>
      <c r="I114" s="141">
        <f t="shared" si="383"/>
        <v>-5.7636887608070852E-3</v>
      </c>
      <c r="J114" s="22">
        <f t="shared" ref="J114" si="577">AVERAGE(H111:H115)</f>
        <v>97.160000000000011</v>
      </c>
      <c r="K114" s="143">
        <f t="shared" ref="K114" si="578">_xlfn.STDEV.S(H111:H115)</f>
        <v>1.7300289014926877</v>
      </c>
      <c r="L114" s="19">
        <f t="shared" si="500"/>
        <v>1.7805978813222392E-2</v>
      </c>
      <c r="M114" s="138">
        <f t="shared" si="292"/>
        <v>572.29999999999995</v>
      </c>
      <c r="N114" s="141">
        <f t="shared" si="386"/>
        <v>-2.4456711620429456E-4</v>
      </c>
      <c r="O114" s="22">
        <f t="shared" ref="O114" si="579">AVERAGE(M111:M115)</f>
        <v>572.43999999999994</v>
      </c>
      <c r="P114" s="143">
        <f t="shared" ref="P114" si="580">_xlfn.STDEV.S(M111:M115)</f>
        <v>1.8311198759229168</v>
      </c>
      <c r="Q114" s="19">
        <f t="shared" si="479"/>
        <v>3.1987979105634074E-3</v>
      </c>
    </row>
    <row r="115" spans="1:17" ht="16" thickBot="1" x14ac:dyDescent="0.25">
      <c r="A115" s="97" t="s">
        <v>194</v>
      </c>
      <c r="B115" s="55" t="str">
        <f>LOOKUP(A115,'Table 1'!$A$3:$A$999,'Table 1'!$I$3:$I$999)</f>
        <v>ETH</v>
      </c>
      <c r="C115" s="126">
        <v>670.9</v>
      </c>
      <c r="D115" s="142">
        <f t="shared" si="473"/>
        <v>1.941457586618809E-3</v>
      </c>
      <c r="E115" s="21">
        <f t="shared" ref="E115" si="581">AVERAGE(C111:C115)</f>
        <v>669.6</v>
      </c>
      <c r="F115" s="144">
        <f t="shared" ref="F115" si="582">_xlfn.STDEV.S(C111:C115)</f>
        <v>2.1656407827707453</v>
      </c>
      <c r="G115" s="18">
        <f t="shared" si="476"/>
        <v>3.2342305596934668E-3</v>
      </c>
      <c r="H115" s="126">
        <v>100.1</v>
      </c>
      <c r="I115" s="142">
        <f t="shared" si="383"/>
        <v>3.0259365994236138E-2</v>
      </c>
      <c r="J115" s="21">
        <f t="shared" ref="J115" si="583">AVERAGE(H111:H115)</f>
        <v>97.160000000000011</v>
      </c>
      <c r="K115" s="144">
        <f t="shared" ref="K115" si="584">_xlfn.STDEV.S(H111:H115)</f>
        <v>1.7300289014926877</v>
      </c>
      <c r="L115" s="18">
        <f t="shared" si="500"/>
        <v>1.7805978813222392E-2</v>
      </c>
      <c r="M115" s="139">
        <f t="shared" si="292"/>
        <v>570.79999999999995</v>
      </c>
      <c r="N115" s="142">
        <f t="shared" si="386"/>
        <v>-2.8649290755362773E-3</v>
      </c>
      <c r="O115" s="21">
        <f t="shared" ref="O115" si="585">AVERAGE(M111:M115)</f>
        <v>572.43999999999994</v>
      </c>
      <c r="P115" s="144">
        <f t="shared" ref="P115" si="586">_xlfn.STDEV.S(M111:M115)</f>
        <v>1.8311198759229168</v>
      </c>
      <c r="Q115" s="18">
        <f t="shared" si="479"/>
        <v>3.1987979105634074E-3</v>
      </c>
    </row>
    <row r="116" spans="1:17" x14ac:dyDescent="0.2">
      <c r="A116" s="98" t="s">
        <v>195</v>
      </c>
      <c r="B116" s="57" t="str">
        <f>LOOKUP(A116,'Table 1'!$A$3:$A$999,'Table 1'!$I$3:$I$999)</f>
        <v>ETH</v>
      </c>
      <c r="C116" s="128">
        <v>670.3</v>
      </c>
      <c r="D116" s="140">
        <f t="shared" si="473"/>
        <v>-2.4703851419726895E-3</v>
      </c>
      <c r="E116" s="23">
        <f t="shared" ref="E116" si="587">AVERAGE(C116:C120)</f>
        <v>671.95999999999992</v>
      </c>
      <c r="F116" s="23">
        <f t="shared" ref="F116" si="588">_xlfn.STDEV.S(C116:C120)</f>
        <v>1.4380542409798172</v>
      </c>
      <c r="G116" s="39">
        <f t="shared" si="476"/>
        <v>2.1400890543779648E-3</v>
      </c>
      <c r="H116" s="128">
        <v>97.2</v>
      </c>
      <c r="I116" s="140">
        <f t="shared" si="383"/>
        <v>1.1656952539550272E-2</v>
      </c>
      <c r="J116" s="23">
        <f t="shared" ref="J116" si="589">AVERAGE(H116:H120)</f>
        <v>96.080000000000013</v>
      </c>
      <c r="K116" s="23">
        <f t="shared" ref="K116" si="590">_xlfn.STDEV.S(H116:H120)</f>
        <v>2.153369452741448</v>
      </c>
      <c r="L116" s="39">
        <f t="shared" si="500"/>
        <v>2.2412254920289837E-2</v>
      </c>
      <c r="M116" s="137">
        <f t="shared" si="292"/>
        <v>573.09999999999991</v>
      </c>
      <c r="N116" s="140">
        <f t="shared" si="386"/>
        <v>-4.8273945960965589E-3</v>
      </c>
      <c r="O116" s="23">
        <f t="shared" ref="O116" si="591">AVERAGE(M116:M120)</f>
        <v>575.88</v>
      </c>
      <c r="P116" s="23">
        <f t="shared" ref="P116" si="592">_xlfn.STDEV.S(M116:M120)</f>
        <v>1.9841874911409501</v>
      </c>
      <c r="Q116" s="39">
        <f t="shared" si="479"/>
        <v>3.4454877598474511E-3</v>
      </c>
    </row>
    <row r="117" spans="1:17" x14ac:dyDescent="0.2">
      <c r="A117" s="4" t="s">
        <v>195</v>
      </c>
      <c r="B117" s="56" t="str">
        <f>LOOKUP(A117,'Table 1'!$A$3:$A$999,'Table 1'!$I$3:$I$999)</f>
        <v>ETH</v>
      </c>
      <c r="C117" s="127">
        <v>673.2</v>
      </c>
      <c r="D117" s="141">
        <f t="shared" si="473"/>
        <v>1.8453479373774077E-3</v>
      </c>
      <c r="E117" s="22">
        <f t="shared" ref="E117" si="593">AVERAGE(C116:C120)</f>
        <v>671.95999999999992</v>
      </c>
      <c r="F117" s="143">
        <f t="shared" ref="F117" si="594">_xlfn.STDEV.S(C116:C120)</f>
        <v>1.4380542409798172</v>
      </c>
      <c r="G117" s="19">
        <f t="shared" si="476"/>
        <v>2.1400890543779648E-3</v>
      </c>
      <c r="H117" s="127">
        <v>97.6</v>
      </c>
      <c r="I117" s="141">
        <f t="shared" si="383"/>
        <v>1.5820149875103887E-2</v>
      </c>
      <c r="J117" s="22">
        <f t="shared" ref="J117" si="595">AVERAGE(H116:H120)</f>
        <v>96.080000000000013</v>
      </c>
      <c r="K117" s="143">
        <f t="shared" ref="K117" si="596">_xlfn.STDEV.S(H116:H120)</f>
        <v>2.153369452741448</v>
      </c>
      <c r="L117" s="19">
        <f t="shared" si="500"/>
        <v>2.2412254920289837E-2</v>
      </c>
      <c r="M117" s="138">
        <f t="shared" si="292"/>
        <v>575.6</v>
      </c>
      <c r="N117" s="141">
        <f t="shared" si="386"/>
        <v>-4.8621240536218086E-4</v>
      </c>
      <c r="O117" s="22">
        <f t="shared" ref="O117" si="597">AVERAGE(M116:M120)</f>
        <v>575.88</v>
      </c>
      <c r="P117" s="143">
        <f t="shared" ref="P117" si="598">_xlfn.STDEV.S(M116:M120)</f>
        <v>1.9841874911409501</v>
      </c>
      <c r="Q117" s="19">
        <f t="shared" si="479"/>
        <v>3.4454877598474511E-3</v>
      </c>
    </row>
    <row r="118" spans="1:17" x14ac:dyDescent="0.2">
      <c r="A118" s="4" t="s">
        <v>195</v>
      </c>
      <c r="B118" s="56" t="str">
        <f>LOOKUP(A118,'Table 1'!$A$3:$A$999,'Table 1'!$I$3:$I$999)</f>
        <v>ETH</v>
      </c>
      <c r="C118" s="127">
        <v>670.7</v>
      </c>
      <c r="D118" s="141">
        <f t="shared" si="473"/>
        <v>-1.8751116137863523E-3</v>
      </c>
      <c r="E118" s="22">
        <f t="shared" ref="E118" si="599">AVERAGE(C116:C120)</f>
        <v>671.95999999999992</v>
      </c>
      <c r="F118" s="143">
        <f t="shared" ref="F118" si="600">_xlfn.STDEV.S(C116:C120)</f>
        <v>1.4380542409798172</v>
      </c>
      <c r="G118" s="19">
        <f t="shared" si="476"/>
        <v>2.1400890543779648E-3</v>
      </c>
      <c r="H118" s="127">
        <v>92.3</v>
      </c>
      <c r="I118" s="141">
        <f t="shared" si="383"/>
        <v>-3.9342214820982671E-2</v>
      </c>
      <c r="J118" s="22">
        <f t="shared" ref="J118" si="601">AVERAGE(H116:H120)</f>
        <v>96.080000000000013</v>
      </c>
      <c r="K118" s="143">
        <f t="shared" ref="K118" si="602">_xlfn.STDEV.S(H116:H120)</f>
        <v>2.153369452741448</v>
      </c>
      <c r="L118" s="19">
        <f t="shared" si="500"/>
        <v>2.2412254920289837E-2</v>
      </c>
      <c r="M118" s="138">
        <f t="shared" si="292"/>
        <v>578.40000000000009</v>
      </c>
      <c r="N118" s="141">
        <f t="shared" si="386"/>
        <v>4.3759116482602204E-3</v>
      </c>
      <c r="O118" s="22">
        <f t="shared" ref="O118" si="603">AVERAGE(M116:M120)</f>
        <v>575.88</v>
      </c>
      <c r="P118" s="143">
        <f t="shared" ref="P118" si="604">_xlfn.STDEV.S(M116:M120)</f>
        <v>1.9841874911409501</v>
      </c>
      <c r="Q118" s="19">
        <f t="shared" si="479"/>
        <v>3.4454877598474511E-3</v>
      </c>
    </row>
    <row r="119" spans="1:17" x14ac:dyDescent="0.2">
      <c r="A119" s="4" t="s">
        <v>195</v>
      </c>
      <c r="B119" s="56" t="str">
        <f>LOOKUP(A119,'Table 1'!$A$3:$A$999,'Table 1'!$I$3:$I$999)</f>
        <v>ETH</v>
      </c>
      <c r="C119" s="127">
        <v>673.5</v>
      </c>
      <c r="D119" s="141">
        <f t="shared" si="473"/>
        <v>2.2918030835169913E-3</v>
      </c>
      <c r="E119" s="22">
        <f t="shared" ref="E119" si="605">AVERAGE(C116:C120)</f>
        <v>671.95999999999992</v>
      </c>
      <c r="F119" s="143">
        <f t="shared" ref="F119" si="606">_xlfn.STDEV.S(C116:C120)</f>
        <v>1.4380542409798172</v>
      </c>
      <c r="G119" s="19">
        <f t="shared" si="476"/>
        <v>2.1400890543779648E-3</v>
      </c>
      <c r="H119" s="127">
        <v>96.5</v>
      </c>
      <c r="I119" s="141">
        <f t="shared" si="383"/>
        <v>4.3713572023312596E-3</v>
      </c>
      <c r="J119" s="22">
        <f t="shared" ref="J119" si="607">AVERAGE(H116:H120)</f>
        <v>96.080000000000013</v>
      </c>
      <c r="K119" s="143">
        <f t="shared" ref="K119" si="608">_xlfn.STDEV.S(H116:H120)</f>
        <v>2.153369452741448</v>
      </c>
      <c r="L119" s="19">
        <f t="shared" si="500"/>
        <v>2.2412254920289837E-2</v>
      </c>
      <c r="M119" s="138">
        <f t="shared" si="292"/>
        <v>577</v>
      </c>
      <c r="N119" s="141">
        <f t="shared" si="386"/>
        <v>1.944849621448921E-3</v>
      </c>
      <c r="O119" s="22">
        <f t="shared" ref="O119" si="609">AVERAGE(M116:M120)</f>
        <v>575.88</v>
      </c>
      <c r="P119" s="143">
        <f t="shared" ref="P119" si="610">_xlfn.STDEV.S(M116:M120)</f>
        <v>1.9841874911409501</v>
      </c>
      <c r="Q119" s="19">
        <f t="shared" si="479"/>
        <v>3.4454877598474511E-3</v>
      </c>
    </row>
    <row r="120" spans="1:17" ht="16" thickBot="1" x14ac:dyDescent="0.25">
      <c r="A120" s="97" t="s">
        <v>195</v>
      </c>
      <c r="B120" s="55" t="str">
        <f>LOOKUP(A120,'Table 1'!$A$3:$A$999,'Table 1'!$I$3:$I$999)</f>
        <v>ETH</v>
      </c>
      <c r="C120" s="126">
        <v>672.1</v>
      </c>
      <c r="D120" s="142">
        <f t="shared" si="473"/>
        <v>2.0834573486531945E-4</v>
      </c>
      <c r="E120" s="21">
        <f t="shared" ref="E120" si="611">AVERAGE(C116:C120)</f>
        <v>671.95999999999992</v>
      </c>
      <c r="F120" s="144">
        <f t="shared" ref="F120" si="612">_xlfn.STDEV.S(C116:C120)</f>
        <v>1.4380542409798172</v>
      </c>
      <c r="G120" s="18">
        <f t="shared" si="476"/>
        <v>2.1400890543779648E-3</v>
      </c>
      <c r="H120" s="126">
        <v>96.8</v>
      </c>
      <c r="I120" s="142">
        <f t="shared" si="383"/>
        <v>7.4937552039965084E-3</v>
      </c>
      <c r="J120" s="21">
        <f t="shared" ref="J120" si="613">AVERAGE(H116:H120)</f>
        <v>96.080000000000013</v>
      </c>
      <c r="K120" s="144">
        <f t="shared" ref="K120" si="614">_xlfn.STDEV.S(H116:H120)</f>
        <v>2.153369452741448</v>
      </c>
      <c r="L120" s="18">
        <f t="shared" si="500"/>
        <v>2.2412254920289837E-2</v>
      </c>
      <c r="M120" s="139">
        <f t="shared" si="292"/>
        <v>575.30000000000007</v>
      </c>
      <c r="N120" s="142">
        <f t="shared" si="386"/>
        <v>-1.0071542682502036E-3</v>
      </c>
      <c r="O120" s="21">
        <f t="shared" ref="O120" si="615">AVERAGE(M116:M120)</f>
        <v>575.88</v>
      </c>
      <c r="P120" s="144">
        <f t="shared" ref="P120" si="616">_xlfn.STDEV.S(M116:M120)</f>
        <v>1.9841874911409501</v>
      </c>
      <c r="Q120" s="18">
        <f t="shared" si="479"/>
        <v>3.4454877598474511E-3</v>
      </c>
    </row>
    <row r="121" spans="1:17" x14ac:dyDescent="0.2">
      <c r="A121" s="98" t="s">
        <v>196</v>
      </c>
      <c r="B121" s="57" t="str">
        <f>LOOKUP(A121,'Table 1'!$A$3:$A$999,'Table 1'!$I$3:$I$999)</f>
        <v>ETH</v>
      </c>
      <c r="C121" s="128">
        <v>683.9</v>
      </c>
      <c r="D121" s="140">
        <f t="shared" si="473"/>
        <v>-7.2291255371037307E-3</v>
      </c>
      <c r="E121" s="23">
        <f t="shared" ref="E121" si="617">AVERAGE(C121:C125)</f>
        <v>688.88</v>
      </c>
      <c r="F121" s="23">
        <f t="shared" ref="F121" si="618">_xlfn.STDEV.S(C121:C125)</f>
        <v>6.6732301024316421</v>
      </c>
      <c r="G121" s="39">
        <f t="shared" si="476"/>
        <v>9.6870719173609947E-3</v>
      </c>
      <c r="H121" s="128">
        <v>0</v>
      </c>
      <c r="I121" s="140"/>
      <c r="J121" s="23"/>
      <c r="K121" s="23"/>
      <c r="L121" s="39"/>
      <c r="M121" s="137">
        <f t="shared" si="292"/>
        <v>683.9</v>
      </c>
      <c r="N121" s="140">
        <f t="shared" si="386"/>
        <v>-7.2291255371037307E-3</v>
      </c>
      <c r="O121" s="23">
        <f t="shared" ref="O121" si="619">AVERAGE(M121:M125)</f>
        <v>688.88</v>
      </c>
      <c r="P121" s="23">
        <f t="shared" ref="P121" si="620">_xlfn.STDEV.S(M121:M125)</f>
        <v>6.6732301024316421</v>
      </c>
      <c r="Q121" s="39">
        <f t="shared" si="479"/>
        <v>9.6870719173609947E-3</v>
      </c>
    </row>
    <row r="122" spans="1:17" x14ac:dyDescent="0.2">
      <c r="A122" s="4" t="s">
        <v>196</v>
      </c>
      <c r="B122" s="56" t="str">
        <f>LOOKUP(A122,'Table 1'!$A$3:$A$999,'Table 1'!$I$3:$I$999)</f>
        <v>ETH</v>
      </c>
      <c r="C122" s="127">
        <v>688.1</v>
      </c>
      <c r="D122" s="141">
        <f t="shared" si="473"/>
        <v>-1.1322726744860828E-3</v>
      </c>
      <c r="E122" s="22">
        <f t="shared" ref="E122" si="621">AVERAGE(C121:C125)</f>
        <v>688.88</v>
      </c>
      <c r="F122" s="143">
        <f t="shared" ref="F122" si="622">_xlfn.STDEV.S(C121:C125)</f>
        <v>6.6732301024316421</v>
      </c>
      <c r="G122" s="19">
        <f t="shared" si="476"/>
        <v>9.6870719173609947E-3</v>
      </c>
      <c r="H122" s="127">
        <v>0</v>
      </c>
      <c r="I122" s="141"/>
      <c r="J122" s="22"/>
      <c r="K122" s="143"/>
      <c r="L122" s="19"/>
      <c r="M122" s="138">
        <f t="shared" si="292"/>
        <v>688.1</v>
      </c>
      <c r="N122" s="141">
        <f t="shared" si="386"/>
        <v>-1.1322726744860828E-3</v>
      </c>
      <c r="O122" s="22">
        <f t="shared" ref="O122" si="623">AVERAGE(M121:M125)</f>
        <v>688.88</v>
      </c>
      <c r="P122" s="143">
        <f t="shared" ref="P122" si="624">_xlfn.STDEV.S(M121:M125)</f>
        <v>6.6732301024316421</v>
      </c>
      <c r="Q122" s="19">
        <f t="shared" si="479"/>
        <v>9.6870719173609947E-3</v>
      </c>
    </row>
    <row r="123" spans="1:17" x14ac:dyDescent="0.2">
      <c r="A123" s="4" t="s">
        <v>196</v>
      </c>
      <c r="B123" s="56" t="str">
        <f>LOOKUP(A123,'Table 1'!$A$3:$A$999,'Table 1'!$I$3:$I$999)</f>
        <v>ETH</v>
      </c>
      <c r="C123" s="127">
        <v>698.9</v>
      </c>
      <c r="D123" s="141">
        <f t="shared" si="473"/>
        <v>1.4545348972244777E-2</v>
      </c>
      <c r="E123" s="22">
        <f t="shared" ref="E123" si="625">AVERAGE(C121:C125)</f>
        <v>688.88</v>
      </c>
      <c r="F123" s="143">
        <f t="shared" ref="F123" si="626">_xlfn.STDEV.S(C121:C125)</f>
        <v>6.6732301024316421</v>
      </c>
      <c r="G123" s="19">
        <f t="shared" si="476"/>
        <v>9.6870719173609947E-3</v>
      </c>
      <c r="H123" s="127">
        <v>0</v>
      </c>
      <c r="I123" s="141"/>
      <c r="J123" s="22"/>
      <c r="K123" s="143"/>
      <c r="L123" s="19"/>
      <c r="M123" s="138">
        <f t="shared" si="292"/>
        <v>698.9</v>
      </c>
      <c r="N123" s="141">
        <f t="shared" si="386"/>
        <v>1.4545348972244777E-2</v>
      </c>
      <c r="O123" s="22">
        <f t="shared" ref="O123" si="627">AVERAGE(M121:M125)</f>
        <v>688.88</v>
      </c>
      <c r="P123" s="143">
        <f t="shared" ref="P123" si="628">_xlfn.STDEV.S(M121:M125)</f>
        <v>6.6732301024316421</v>
      </c>
      <c r="Q123" s="19">
        <f t="shared" si="479"/>
        <v>9.6870719173609947E-3</v>
      </c>
    </row>
    <row r="124" spans="1:17" x14ac:dyDescent="0.2">
      <c r="A124" s="4" t="s">
        <v>196</v>
      </c>
      <c r="B124" s="56" t="str">
        <f>LOOKUP(A124,'Table 1'!$A$3:$A$999,'Table 1'!$I$3:$I$999)</f>
        <v>ETH</v>
      </c>
      <c r="C124" s="127">
        <v>682.1</v>
      </c>
      <c r="D124" s="141">
        <f t="shared" si="473"/>
        <v>-9.8420624782254856E-3</v>
      </c>
      <c r="E124" s="22">
        <f t="shared" ref="E124" si="629">AVERAGE(C121:C125)</f>
        <v>688.88</v>
      </c>
      <c r="F124" s="143">
        <f t="shared" ref="F124" si="630">_xlfn.STDEV.S(C121:C125)</f>
        <v>6.6732301024316421</v>
      </c>
      <c r="G124" s="19">
        <f t="shared" si="476"/>
        <v>9.6870719173609947E-3</v>
      </c>
      <c r="H124" s="127">
        <v>0</v>
      </c>
      <c r="I124" s="141"/>
      <c r="J124" s="22"/>
      <c r="K124" s="143"/>
      <c r="L124" s="19"/>
      <c r="M124" s="138">
        <f t="shared" si="292"/>
        <v>682.1</v>
      </c>
      <c r="N124" s="141">
        <f t="shared" si="386"/>
        <v>-9.8420624782254856E-3</v>
      </c>
      <c r="O124" s="22">
        <f t="shared" ref="O124" si="631">AVERAGE(M121:M125)</f>
        <v>688.88</v>
      </c>
      <c r="P124" s="143">
        <f t="shared" ref="P124" si="632">_xlfn.STDEV.S(M121:M125)</f>
        <v>6.6732301024316421</v>
      </c>
      <c r="Q124" s="19">
        <f t="shared" si="479"/>
        <v>9.6870719173609947E-3</v>
      </c>
    </row>
    <row r="125" spans="1:17" ht="16" thickBot="1" x14ac:dyDescent="0.25">
      <c r="A125" s="97" t="s">
        <v>196</v>
      </c>
      <c r="B125" s="55" t="str">
        <f>LOOKUP(A125,'Table 1'!$A$3:$A$999,'Table 1'!$I$3:$I$999)</f>
        <v>ETH</v>
      </c>
      <c r="C125" s="126">
        <v>691.4</v>
      </c>
      <c r="D125" s="142">
        <f t="shared" si="473"/>
        <v>3.6581117175705229E-3</v>
      </c>
      <c r="E125" s="21">
        <f t="shared" ref="E125" si="633">AVERAGE(C121:C125)</f>
        <v>688.88</v>
      </c>
      <c r="F125" s="144">
        <f t="shared" ref="F125" si="634">_xlfn.STDEV.S(C121:C125)</f>
        <v>6.6732301024316421</v>
      </c>
      <c r="G125" s="18">
        <f t="shared" si="476"/>
        <v>9.6870719173609947E-3</v>
      </c>
      <c r="H125" s="126">
        <v>0</v>
      </c>
      <c r="I125" s="142"/>
      <c r="J125" s="21"/>
      <c r="K125" s="144"/>
      <c r="L125" s="18"/>
      <c r="M125" s="139">
        <f t="shared" si="292"/>
        <v>691.4</v>
      </c>
      <c r="N125" s="142">
        <f t="shared" si="386"/>
        <v>3.6581117175705229E-3</v>
      </c>
      <c r="O125" s="21">
        <f t="shared" ref="O125" si="635">AVERAGE(M121:M125)</f>
        <v>688.88</v>
      </c>
      <c r="P125" s="144">
        <f t="shared" ref="P125" si="636">_xlfn.STDEV.S(M121:M125)</f>
        <v>6.6732301024316421</v>
      </c>
      <c r="Q125" s="18">
        <f t="shared" si="479"/>
        <v>9.6870719173609947E-3</v>
      </c>
    </row>
    <row r="126" spans="1:17" x14ac:dyDescent="0.2">
      <c r="A126" s="98" t="s">
        <v>197</v>
      </c>
      <c r="B126" s="57" t="str">
        <f>LOOKUP(A126,'Table 1'!$A$3:$A$999,'Table 1'!$I$3:$I$999)</f>
        <v>ETH</v>
      </c>
      <c r="C126" s="128">
        <v>688.1</v>
      </c>
      <c r="D126" s="140">
        <f t="shared" si="473"/>
        <v>9.8920601670005222E-4</v>
      </c>
      <c r="E126" s="23">
        <f t="shared" ref="E126" si="637">AVERAGE(C126:C130)</f>
        <v>687.42000000000007</v>
      </c>
      <c r="F126" s="23">
        <f t="shared" ref="F126" si="638">_xlfn.STDEV.S(C126:C130)</f>
        <v>8.8598532719227467</v>
      </c>
      <c r="G126" s="39">
        <f t="shared" si="476"/>
        <v>1.2888559064215103E-2</v>
      </c>
      <c r="H126" s="128">
        <v>0</v>
      </c>
      <c r="I126" s="140"/>
      <c r="J126" s="23"/>
      <c r="K126" s="23"/>
      <c r="L126" s="39"/>
      <c r="M126" s="137">
        <f t="shared" si="292"/>
        <v>688.1</v>
      </c>
      <c r="N126" s="140">
        <f t="shared" si="386"/>
        <v>9.8920601670005222E-4</v>
      </c>
      <c r="O126" s="23">
        <f t="shared" ref="O126" si="639">AVERAGE(M126:M130)</f>
        <v>687.42000000000007</v>
      </c>
      <c r="P126" s="23">
        <f t="shared" ref="P126" si="640">_xlfn.STDEV.S(M126:M130)</f>
        <v>8.8598532719227467</v>
      </c>
      <c r="Q126" s="39">
        <f t="shared" si="479"/>
        <v>1.2888559064215103E-2</v>
      </c>
    </row>
    <row r="127" spans="1:17" x14ac:dyDescent="0.2">
      <c r="A127" s="4" t="s">
        <v>197</v>
      </c>
      <c r="B127" s="56" t="str">
        <f>LOOKUP(A127,'Table 1'!$A$3:$A$999,'Table 1'!$I$3:$I$999)</f>
        <v>ETH</v>
      </c>
      <c r="C127" s="127">
        <v>700.5</v>
      </c>
      <c r="D127" s="141">
        <f t="shared" si="473"/>
        <v>1.9027668674172885E-2</v>
      </c>
      <c r="E127" s="22">
        <f t="shared" ref="E127" si="641">AVERAGE(C126:C130)</f>
        <v>687.42000000000007</v>
      </c>
      <c r="F127" s="143">
        <f t="shared" ref="F127" si="642">_xlfn.STDEV.S(C126:C130)</f>
        <v>8.8598532719227467</v>
      </c>
      <c r="G127" s="19">
        <f t="shared" si="476"/>
        <v>1.2888559064215103E-2</v>
      </c>
      <c r="H127" s="127">
        <v>0</v>
      </c>
      <c r="I127" s="141"/>
      <c r="J127" s="22"/>
      <c r="K127" s="143"/>
      <c r="L127" s="19"/>
      <c r="M127" s="138">
        <f t="shared" si="292"/>
        <v>700.5</v>
      </c>
      <c r="N127" s="141">
        <f t="shared" si="386"/>
        <v>1.9027668674172885E-2</v>
      </c>
      <c r="O127" s="22">
        <f t="shared" ref="O127" si="643">AVERAGE(M126:M130)</f>
        <v>687.42000000000007</v>
      </c>
      <c r="P127" s="143">
        <f t="shared" ref="P127" si="644">_xlfn.STDEV.S(M126:M130)</f>
        <v>8.8598532719227467</v>
      </c>
      <c r="Q127" s="19">
        <f t="shared" si="479"/>
        <v>1.2888559064215103E-2</v>
      </c>
    </row>
    <row r="128" spans="1:17" x14ac:dyDescent="0.2">
      <c r="A128" s="4" t="s">
        <v>197</v>
      </c>
      <c r="B128" s="56" t="str">
        <f>LOOKUP(A128,'Table 1'!$A$3:$A$999,'Table 1'!$I$3:$I$999)</f>
        <v>ETH</v>
      </c>
      <c r="C128" s="127">
        <v>688.2</v>
      </c>
      <c r="D128" s="141">
        <f t="shared" si="473"/>
        <v>1.1346774897442213E-3</v>
      </c>
      <c r="E128" s="22">
        <f t="shared" ref="E128" si="645">AVERAGE(C126:C130)</f>
        <v>687.42000000000007</v>
      </c>
      <c r="F128" s="143">
        <f t="shared" ref="F128" si="646">_xlfn.STDEV.S(C126:C130)</f>
        <v>8.8598532719227467</v>
      </c>
      <c r="G128" s="19">
        <f t="shared" si="476"/>
        <v>1.2888559064215103E-2</v>
      </c>
      <c r="H128" s="127">
        <v>0</v>
      </c>
      <c r="I128" s="141"/>
      <c r="J128" s="22"/>
      <c r="K128" s="143"/>
      <c r="L128" s="19"/>
      <c r="M128" s="138">
        <f t="shared" si="292"/>
        <v>688.2</v>
      </c>
      <c r="N128" s="141">
        <f t="shared" si="386"/>
        <v>1.1346774897442213E-3</v>
      </c>
      <c r="O128" s="22">
        <f t="shared" ref="O128" si="647">AVERAGE(M126:M130)</f>
        <v>687.42000000000007</v>
      </c>
      <c r="P128" s="143">
        <f t="shared" ref="P128" si="648">_xlfn.STDEV.S(M126:M130)</f>
        <v>8.8598532719227467</v>
      </c>
      <c r="Q128" s="19">
        <f t="shared" si="479"/>
        <v>1.2888559064215103E-2</v>
      </c>
    </row>
    <row r="129" spans="1:17" x14ac:dyDescent="0.2">
      <c r="A129" s="4" t="s">
        <v>197</v>
      </c>
      <c r="B129" s="56" t="str">
        <f>LOOKUP(A129,'Table 1'!$A$3:$A$999,'Table 1'!$I$3:$I$999)</f>
        <v>ETH</v>
      </c>
      <c r="C129" s="127">
        <v>675.9</v>
      </c>
      <c r="D129" s="141">
        <f t="shared" si="473"/>
        <v>-1.6758313694684609E-2</v>
      </c>
      <c r="E129" s="22">
        <f t="shared" ref="E129" si="649">AVERAGE(C126:C130)</f>
        <v>687.42000000000007</v>
      </c>
      <c r="F129" s="143">
        <f t="shared" ref="F129" si="650">_xlfn.STDEV.S(C126:C130)</f>
        <v>8.8598532719227467</v>
      </c>
      <c r="G129" s="19">
        <f t="shared" si="476"/>
        <v>1.2888559064215103E-2</v>
      </c>
      <c r="H129" s="127">
        <v>0</v>
      </c>
      <c r="I129" s="141"/>
      <c r="J129" s="22"/>
      <c r="K129" s="143"/>
      <c r="L129" s="19"/>
      <c r="M129" s="138">
        <f t="shared" si="292"/>
        <v>675.9</v>
      </c>
      <c r="N129" s="141">
        <f t="shared" si="386"/>
        <v>-1.6758313694684609E-2</v>
      </c>
      <c r="O129" s="22">
        <f t="shared" ref="O129" si="651">AVERAGE(M126:M130)</f>
        <v>687.42000000000007</v>
      </c>
      <c r="P129" s="143">
        <f t="shared" ref="P129" si="652">_xlfn.STDEV.S(M126:M130)</f>
        <v>8.8598532719227467</v>
      </c>
      <c r="Q129" s="19">
        <f t="shared" si="479"/>
        <v>1.2888559064215103E-2</v>
      </c>
    </row>
    <row r="130" spans="1:17" ht="16" thickBot="1" x14ac:dyDescent="0.25">
      <c r="A130" s="97" t="s">
        <v>197</v>
      </c>
      <c r="B130" s="55" t="str">
        <f>LOOKUP(A130,'Table 1'!$A$3:$A$999,'Table 1'!$I$3:$I$999)</f>
        <v>ETH</v>
      </c>
      <c r="C130" s="126">
        <v>684.4</v>
      </c>
      <c r="D130" s="142">
        <f t="shared" si="473"/>
        <v>-4.3932384859330471E-3</v>
      </c>
      <c r="E130" s="21">
        <f t="shared" ref="E130" si="653">AVERAGE(C126:C130)</f>
        <v>687.42000000000007</v>
      </c>
      <c r="F130" s="144">
        <f t="shared" ref="F130" si="654">_xlfn.STDEV.S(C126:C130)</f>
        <v>8.8598532719227467</v>
      </c>
      <c r="G130" s="18">
        <f t="shared" si="476"/>
        <v>1.2888559064215103E-2</v>
      </c>
      <c r="H130" s="126">
        <v>0</v>
      </c>
      <c r="I130" s="142"/>
      <c r="J130" s="21"/>
      <c r="K130" s="144"/>
      <c r="L130" s="18"/>
      <c r="M130" s="139">
        <f t="shared" ref="M130" si="655">C130-H130</f>
        <v>684.4</v>
      </c>
      <c r="N130" s="142">
        <f t="shared" si="386"/>
        <v>-4.3932384859330471E-3</v>
      </c>
      <c r="O130" s="21">
        <f t="shared" ref="O130" si="656">AVERAGE(M126:M130)</f>
        <v>687.42000000000007</v>
      </c>
      <c r="P130" s="144">
        <f t="shared" ref="P130" si="657">_xlfn.STDEV.S(M126:M130)</f>
        <v>8.8598532719227467</v>
      </c>
      <c r="Q130" s="18">
        <f t="shared" si="479"/>
        <v>1.2888559064215103E-2</v>
      </c>
    </row>
    <row r="131" spans="1:17" x14ac:dyDescent="0.2">
      <c r="A131" s="57" t="s">
        <v>198</v>
      </c>
      <c r="B131" s="57" t="str">
        <f>LOOKUP(A131,'Table 1'!$A$3:$A$999,'Table 1'!$I$3:$I$999)</f>
        <v>SLE</v>
      </c>
      <c r="C131" s="128">
        <v>385.8</v>
      </c>
      <c r="D131" s="140">
        <f t="shared" ref="D131:D135" si="658">(C131-E131)/E131</f>
        <v>-1.9119292179396008E-2</v>
      </c>
      <c r="E131" s="23">
        <f t="shared" ref="E131" si="659">AVERAGE(C131:C135)</f>
        <v>393.32000000000005</v>
      </c>
      <c r="F131" s="23">
        <f t="shared" ref="F131" si="660">_xlfn.STDEV.S(C131:C135)</f>
        <v>4.6964880495961987</v>
      </c>
      <c r="G131" s="39">
        <f t="shared" ref="G131:G135" si="661">F131/E131</f>
        <v>1.194062862197752E-2</v>
      </c>
      <c r="H131" s="128">
        <v>80.900000000000006</v>
      </c>
      <c r="I131" s="140">
        <f t="shared" si="383"/>
        <v>7.974084226264647E-3</v>
      </c>
      <c r="J131" s="23">
        <f t="shared" ref="J131" si="662">AVERAGE(H131:H135)</f>
        <v>80.260000000000005</v>
      </c>
      <c r="K131" s="23">
        <f t="shared" ref="K131" si="663">_xlfn.STDEV.S(H131:H135)</f>
        <v>1.9730686759461784</v>
      </c>
      <c r="L131" s="39">
        <f t="shared" ref="L131:L135" si="664">K131/J131</f>
        <v>2.4583462197186372E-2</v>
      </c>
      <c r="M131" s="137">
        <f t="shared" si="292"/>
        <v>304.89999999999998</v>
      </c>
      <c r="N131" s="140">
        <f t="shared" si="386"/>
        <v>-2.6065290998530714E-2</v>
      </c>
      <c r="O131" s="23">
        <f t="shared" ref="O131" si="665">AVERAGE(M131:M135)</f>
        <v>313.06</v>
      </c>
      <c r="P131" s="23">
        <f t="shared" ref="P131" si="666">_xlfn.STDEV.S(M131:M135)</f>
        <v>5.2386066849879072</v>
      </c>
      <c r="Q131" s="39">
        <f t="shared" ref="Q131:Q135" si="667">P131/O131</f>
        <v>1.6733554861649229E-2</v>
      </c>
    </row>
    <row r="132" spans="1:17" x14ac:dyDescent="0.2">
      <c r="A132" s="56" t="s">
        <v>198</v>
      </c>
      <c r="B132" s="56" t="str">
        <f>LOOKUP(A132,'Table 1'!$A$3:$A$999,'Table 1'!$I$3:$I$999)</f>
        <v>SLE</v>
      </c>
      <c r="C132" s="127">
        <v>393.4</v>
      </c>
      <c r="D132" s="141">
        <f t="shared" si="658"/>
        <v>2.0339672531253746E-4</v>
      </c>
      <c r="E132" s="22">
        <f t="shared" ref="E132" si="668">AVERAGE(C131:C135)</f>
        <v>393.32000000000005</v>
      </c>
      <c r="F132" s="143">
        <f t="shared" ref="F132" si="669">_xlfn.STDEV.S(C131:C135)</f>
        <v>4.6964880495961987</v>
      </c>
      <c r="G132" s="19">
        <f t="shared" si="661"/>
        <v>1.194062862197752E-2</v>
      </c>
      <c r="H132" s="127">
        <v>80.599999999999994</v>
      </c>
      <c r="I132" s="141">
        <f t="shared" si="383"/>
        <v>4.2362322452029555E-3</v>
      </c>
      <c r="J132" s="22">
        <f t="shared" ref="J132" si="670">AVERAGE(H131:H135)</f>
        <v>80.260000000000005</v>
      </c>
      <c r="K132" s="143">
        <f t="shared" ref="K132" si="671">_xlfn.STDEV.S(H131:H135)</f>
        <v>1.9730686759461784</v>
      </c>
      <c r="L132" s="19">
        <f t="shared" si="664"/>
        <v>2.4583462197186372E-2</v>
      </c>
      <c r="M132" s="138">
        <f t="shared" ref="M132:M136" si="672">C132-H132</f>
        <v>312.79999999999995</v>
      </c>
      <c r="N132" s="141">
        <f t="shared" si="386"/>
        <v>-8.3051172299255019E-4</v>
      </c>
      <c r="O132" s="22">
        <f t="shared" ref="O132" si="673">AVERAGE(M131:M135)</f>
        <v>313.06</v>
      </c>
      <c r="P132" s="143">
        <f t="shared" ref="P132" si="674">_xlfn.STDEV.S(M131:M135)</f>
        <v>5.2386066849879072</v>
      </c>
      <c r="Q132" s="19">
        <f t="shared" si="667"/>
        <v>1.6733554861649229E-2</v>
      </c>
    </row>
    <row r="133" spans="1:17" x14ac:dyDescent="0.2">
      <c r="A133" s="56" t="s">
        <v>198</v>
      </c>
      <c r="B133" s="56" t="str">
        <f>LOOKUP(A133,'Table 1'!$A$3:$A$999,'Table 1'!$I$3:$I$999)</f>
        <v>SLE</v>
      </c>
      <c r="C133" s="127">
        <v>393.8</v>
      </c>
      <c r="D133" s="141">
        <f t="shared" si="658"/>
        <v>1.2203803518762363E-3</v>
      </c>
      <c r="E133" s="22">
        <f t="shared" ref="E133" si="675">AVERAGE(C131:C135)</f>
        <v>393.32000000000005</v>
      </c>
      <c r="F133" s="143">
        <f t="shared" ref="F133" si="676">_xlfn.STDEV.S(C131:C135)</f>
        <v>4.6964880495961987</v>
      </c>
      <c r="G133" s="19">
        <f t="shared" si="661"/>
        <v>1.194062862197752E-2</v>
      </c>
      <c r="H133" s="127">
        <v>81.5</v>
      </c>
      <c r="I133" s="141">
        <f t="shared" si="383"/>
        <v>1.5449788188387674E-2</v>
      </c>
      <c r="J133" s="22">
        <f t="shared" ref="J133" si="677">AVERAGE(H131:H135)</f>
        <v>80.260000000000005</v>
      </c>
      <c r="K133" s="143">
        <f t="shared" ref="K133" si="678">_xlfn.STDEV.S(H131:H135)</f>
        <v>1.9730686759461784</v>
      </c>
      <c r="L133" s="19">
        <f t="shared" si="664"/>
        <v>2.4583462197186372E-2</v>
      </c>
      <c r="M133" s="138">
        <f t="shared" si="672"/>
        <v>312.3</v>
      </c>
      <c r="N133" s="141">
        <f t="shared" si="386"/>
        <v>-2.4276496518239026E-3</v>
      </c>
      <c r="O133" s="22">
        <f t="shared" ref="O133" si="679">AVERAGE(M131:M135)</f>
        <v>313.06</v>
      </c>
      <c r="P133" s="143">
        <f t="shared" ref="P133" si="680">_xlfn.STDEV.S(M131:M135)</f>
        <v>5.2386066849879072</v>
      </c>
      <c r="Q133" s="19">
        <f t="shared" si="667"/>
        <v>1.6733554861649229E-2</v>
      </c>
    </row>
    <row r="134" spans="1:17" x14ac:dyDescent="0.2">
      <c r="A134" s="56" t="s">
        <v>198</v>
      </c>
      <c r="B134" s="56" t="str">
        <f>LOOKUP(A134,'Table 1'!$A$3:$A$999,'Table 1'!$I$3:$I$999)</f>
        <v>SLE</v>
      </c>
      <c r="C134" s="127">
        <v>394.9</v>
      </c>
      <c r="D134" s="141">
        <f t="shared" si="658"/>
        <v>4.0170853249260835E-3</v>
      </c>
      <c r="E134" s="22">
        <f t="shared" ref="E134" si="681">AVERAGE(C131:C135)</f>
        <v>393.32000000000005</v>
      </c>
      <c r="F134" s="143">
        <f t="shared" ref="F134" si="682">_xlfn.STDEV.S(C131:C135)</f>
        <v>4.6964880495961987</v>
      </c>
      <c r="G134" s="19">
        <f t="shared" si="661"/>
        <v>1.194062862197752E-2</v>
      </c>
      <c r="H134" s="127">
        <v>76.8</v>
      </c>
      <c r="I134" s="141">
        <f t="shared" si="383"/>
        <v>-4.3109892848243306E-2</v>
      </c>
      <c r="J134" s="22">
        <f t="shared" ref="J134" si="683">AVERAGE(H131:H135)</f>
        <v>80.260000000000005</v>
      </c>
      <c r="K134" s="143">
        <f t="shared" ref="K134" si="684">_xlfn.STDEV.S(H131:H135)</f>
        <v>1.9730686759461784</v>
      </c>
      <c r="L134" s="19">
        <f t="shared" si="664"/>
        <v>2.4583462197186372E-2</v>
      </c>
      <c r="M134" s="138">
        <f t="shared" si="672"/>
        <v>318.09999999999997</v>
      </c>
      <c r="N134" s="141">
        <f t="shared" si="386"/>
        <v>1.6099150322621745E-2</v>
      </c>
      <c r="O134" s="22">
        <f t="shared" ref="O134" si="685">AVERAGE(M131:M135)</f>
        <v>313.06</v>
      </c>
      <c r="P134" s="143">
        <f t="shared" ref="P134" si="686">_xlfn.STDEV.S(M131:M135)</f>
        <v>5.2386066849879072</v>
      </c>
      <c r="Q134" s="19">
        <f t="shared" si="667"/>
        <v>1.6733554861649229E-2</v>
      </c>
    </row>
    <row r="135" spans="1:17" ht="16" thickBot="1" x14ac:dyDescent="0.25">
      <c r="A135" s="55" t="s">
        <v>198</v>
      </c>
      <c r="B135" s="55" t="str">
        <f>LOOKUP(A135,'Table 1'!$A$3:$A$999,'Table 1'!$I$3:$I$999)</f>
        <v>SLE</v>
      </c>
      <c r="C135" s="126">
        <v>398.7</v>
      </c>
      <c r="D135" s="142">
        <f t="shared" si="658"/>
        <v>1.3678429777280428E-2</v>
      </c>
      <c r="E135" s="21">
        <f t="shared" ref="E135" si="687">AVERAGE(C131:C135)</f>
        <v>393.32000000000005</v>
      </c>
      <c r="F135" s="144">
        <f t="shared" ref="F135" si="688">_xlfn.STDEV.S(C131:C135)</f>
        <v>4.6964880495961987</v>
      </c>
      <c r="G135" s="18">
        <f t="shared" si="661"/>
        <v>1.194062862197752E-2</v>
      </c>
      <c r="H135" s="126">
        <v>81.5</v>
      </c>
      <c r="I135" s="142">
        <f t="shared" si="383"/>
        <v>1.5449788188387674E-2</v>
      </c>
      <c r="J135" s="21">
        <f t="shared" ref="J135" si="689">AVERAGE(H131:H135)</f>
        <v>80.260000000000005</v>
      </c>
      <c r="K135" s="144">
        <f t="shared" ref="K135" si="690">_xlfn.STDEV.S(H131:H135)</f>
        <v>1.9730686759461784</v>
      </c>
      <c r="L135" s="18">
        <f t="shared" si="664"/>
        <v>2.4583462197186372E-2</v>
      </c>
      <c r="M135" s="139">
        <f t="shared" si="672"/>
        <v>317.2</v>
      </c>
      <c r="N135" s="142">
        <f t="shared" si="386"/>
        <v>1.3224302050725056E-2</v>
      </c>
      <c r="O135" s="21">
        <f t="shared" ref="O135" si="691">AVERAGE(M131:M135)</f>
        <v>313.06</v>
      </c>
      <c r="P135" s="144">
        <f t="shared" ref="P135" si="692">_xlfn.STDEV.S(M131:M135)</f>
        <v>5.2386066849879072</v>
      </c>
      <c r="Q135" s="18">
        <f t="shared" si="667"/>
        <v>1.6733554861649229E-2</v>
      </c>
    </row>
    <row r="136" spans="1:17" x14ac:dyDescent="0.2">
      <c r="A136" s="57" t="s">
        <v>199</v>
      </c>
      <c r="B136" s="57" t="str">
        <f>LOOKUP(A136,'Table 1'!$A$3:$A$999,'Table 1'!$I$3:$I$999)</f>
        <v>SLE</v>
      </c>
      <c r="C136" s="128">
        <v>397.3</v>
      </c>
      <c r="D136" s="140">
        <f t="shared" ref="D136:D199" si="693">(C136-E136)/E136</f>
        <v>1.2693719412724354E-2</v>
      </c>
      <c r="E136" s="23">
        <f t="shared" ref="E136" si="694">AVERAGE(C136:C140)</f>
        <v>392.32</v>
      </c>
      <c r="F136" s="23">
        <f t="shared" ref="F136" si="695">_xlfn.STDEV.S(C136:C140)</f>
        <v>7.0258095618939036</v>
      </c>
      <c r="G136" s="39">
        <f t="shared" ref="G136:G199" si="696">F136/E136</f>
        <v>1.7908364503196123E-2</v>
      </c>
      <c r="H136" s="128">
        <v>78.2</v>
      </c>
      <c r="I136" s="140">
        <f t="shared" si="383"/>
        <v>2.8212362144141201E-3</v>
      </c>
      <c r="J136" s="23">
        <f t="shared" ref="J136" si="697">AVERAGE(H136:H140)</f>
        <v>77.97999999999999</v>
      </c>
      <c r="K136" s="23">
        <f t="shared" ref="K136" si="698">_xlfn.STDEV.S(H136:H140)</f>
        <v>2.5013996082193644</v>
      </c>
      <c r="L136" s="39">
        <f t="shared" ref="L136:L199" si="699">K136/J136</f>
        <v>3.2077450733769747E-2</v>
      </c>
      <c r="M136" s="137">
        <f t="shared" si="672"/>
        <v>319.10000000000002</v>
      </c>
      <c r="N136" s="140">
        <f t="shared" si="386"/>
        <v>1.5142838964179067E-2</v>
      </c>
      <c r="O136" s="23">
        <f t="shared" ref="O136" si="700">AVERAGE(M136:M140)</f>
        <v>314.33999999999997</v>
      </c>
      <c r="P136" s="23">
        <f t="shared" ref="P136" si="701">_xlfn.STDEV.S(M136:M140)</f>
        <v>6.6972382367659478</v>
      </c>
      <c r="Q136" s="39">
        <f t="shared" ref="Q136:Q199" si="702">P136/O136</f>
        <v>2.1305714311783255E-2</v>
      </c>
    </row>
    <row r="137" spans="1:17" x14ac:dyDescent="0.2">
      <c r="A137" s="56" t="s">
        <v>199</v>
      </c>
      <c r="B137" s="56" t="str">
        <f>LOOKUP(A137,'Table 1'!$A$3:$A$999,'Table 1'!$I$3:$I$999)</f>
        <v>SLE</v>
      </c>
      <c r="C137" s="127">
        <v>398.7</v>
      </c>
      <c r="D137" s="141">
        <f t="shared" si="693"/>
        <v>1.6262234910277312E-2</v>
      </c>
      <c r="E137" s="22">
        <f t="shared" ref="E137" si="703">AVERAGE(C136:C140)</f>
        <v>392.32</v>
      </c>
      <c r="F137" s="143">
        <f t="shared" ref="F137" si="704">_xlfn.STDEV.S(C136:C140)</f>
        <v>7.0258095618939036</v>
      </c>
      <c r="G137" s="19">
        <f t="shared" si="696"/>
        <v>1.7908364503196123E-2</v>
      </c>
      <c r="H137" s="127">
        <v>75.900000000000006</v>
      </c>
      <c r="I137" s="141">
        <f t="shared" si="383"/>
        <v>-2.6673506027186256E-2</v>
      </c>
      <c r="J137" s="22">
        <f t="shared" ref="J137" si="705">AVERAGE(H136:H140)</f>
        <v>77.97999999999999</v>
      </c>
      <c r="K137" s="143">
        <f t="shared" ref="K137" si="706">_xlfn.STDEV.S(H136:H140)</f>
        <v>2.5013996082193644</v>
      </c>
      <c r="L137" s="19">
        <f t="shared" si="699"/>
        <v>3.2077450733769747E-2</v>
      </c>
      <c r="M137" s="138">
        <f t="shared" ref="M137:M200" si="707">C137-H137</f>
        <v>322.79999999999995</v>
      </c>
      <c r="N137" s="141">
        <f t="shared" si="386"/>
        <v>2.6913533117006998E-2</v>
      </c>
      <c r="O137" s="22">
        <f t="shared" ref="O137" si="708">AVERAGE(M136:M140)</f>
        <v>314.33999999999997</v>
      </c>
      <c r="P137" s="143">
        <f t="shared" ref="P137" si="709">_xlfn.STDEV.S(M136:M140)</f>
        <v>6.6972382367659478</v>
      </c>
      <c r="Q137" s="19">
        <f t="shared" si="702"/>
        <v>2.1305714311783255E-2</v>
      </c>
    </row>
    <row r="138" spans="1:17" x14ac:dyDescent="0.2">
      <c r="A138" s="56" t="s">
        <v>199</v>
      </c>
      <c r="B138" s="56" t="str">
        <f>LOOKUP(A138,'Table 1'!$A$3:$A$999,'Table 1'!$I$3:$I$999)</f>
        <v>SLE</v>
      </c>
      <c r="C138" s="127">
        <v>381.6</v>
      </c>
      <c r="D138" s="141">
        <f t="shared" si="693"/>
        <v>-2.7324632952691604E-2</v>
      </c>
      <c r="E138" s="22">
        <f t="shared" ref="E138" si="710">AVERAGE(C136:C140)</f>
        <v>392.32</v>
      </c>
      <c r="F138" s="143">
        <f t="shared" ref="F138" si="711">_xlfn.STDEV.S(C136:C140)</f>
        <v>7.0258095618939036</v>
      </c>
      <c r="G138" s="19">
        <f t="shared" si="696"/>
        <v>1.7908364503196123E-2</v>
      </c>
      <c r="H138" s="127">
        <v>75.099999999999994</v>
      </c>
      <c r="I138" s="141">
        <f t="shared" si="383"/>
        <v>-3.6932546806873502E-2</v>
      </c>
      <c r="J138" s="22">
        <f t="shared" ref="J138" si="712">AVERAGE(H136:H140)</f>
        <v>77.97999999999999</v>
      </c>
      <c r="K138" s="143">
        <f t="shared" ref="K138" si="713">_xlfn.STDEV.S(H136:H140)</f>
        <v>2.5013996082193644</v>
      </c>
      <c r="L138" s="19">
        <f t="shared" si="699"/>
        <v>3.2077450733769747E-2</v>
      </c>
      <c r="M138" s="138">
        <f t="shared" si="707"/>
        <v>306.5</v>
      </c>
      <c r="N138" s="141">
        <f t="shared" si="386"/>
        <v>-2.4941146529235781E-2</v>
      </c>
      <c r="O138" s="22">
        <f t="shared" ref="O138" si="714">AVERAGE(M136:M140)</f>
        <v>314.33999999999997</v>
      </c>
      <c r="P138" s="143">
        <f t="shared" ref="P138" si="715">_xlfn.STDEV.S(M136:M140)</f>
        <v>6.6972382367659478</v>
      </c>
      <c r="Q138" s="19">
        <f t="shared" si="702"/>
        <v>2.1305714311783255E-2</v>
      </c>
    </row>
    <row r="139" spans="1:17" x14ac:dyDescent="0.2">
      <c r="A139" s="56" t="s">
        <v>199</v>
      </c>
      <c r="B139" s="56" t="str">
        <f>LOOKUP(A139,'Table 1'!$A$3:$A$999,'Table 1'!$I$3:$I$999)</f>
        <v>SLE</v>
      </c>
      <c r="C139" s="127">
        <v>394.9</v>
      </c>
      <c r="D139" s="141">
        <f t="shared" si="693"/>
        <v>6.5762642740619494E-3</v>
      </c>
      <c r="E139" s="22">
        <f t="shared" ref="E139" si="716">AVERAGE(C136:C140)</f>
        <v>392.32</v>
      </c>
      <c r="F139" s="143">
        <f t="shared" ref="F139" si="717">_xlfn.STDEV.S(C136:C140)</f>
        <v>7.0258095618939036</v>
      </c>
      <c r="G139" s="19">
        <f t="shared" si="696"/>
        <v>1.7908364503196123E-2</v>
      </c>
      <c r="H139" s="127">
        <v>81.099999999999994</v>
      </c>
      <c r="I139" s="141">
        <f t="shared" si="383"/>
        <v>4.0010259040779754E-2</v>
      </c>
      <c r="J139" s="22">
        <f t="shared" ref="J139" si="718">AVERAGE(H136:H140)</f>
        <v>77.97999999999999</v>
      </c>
      <c r="K139" s="143">
        <f t="shared" ref="K139" si="719">_xlfn.STDEV.S(H136:H140)</f>
        <v>2.5013996082193644</v>
      </c>
      <c r="L139" s="19">
        <f t="shared" si="699"/>
        <v>3.2077450733769747E-2</v>
      </c>
      <c r="M139" s="138">
        <f t="shared" si="707"/>
        <v>313.79999999999995</v>
      </c>
      <c r="N139" s="141">
        <f t="shared" si="386"/>
        <v>-1.7178850925749841E-3</v>
      </c>
      <c r="O139" s="22">
        <f t="shared" ref="O139" si="720">AVERAGE(M136:M140)</f>
        <v>314.33999999999997</v>
      </c>
      <c r="P139" s="143">
        <f t="shared" ref="P139" si="721">_xlfn.STDEV.S(M136:M140)</f>
        <v>6.6972382367659478</v>
      </c>
      <c r="Q139" s="19">
        <f t="shared" si="702"/>
        <v>2.1305714311783255E-2</v>
      </c>
    </row>
    <row r="140" spans="1:17" ht="16" thickBot="1" x14ac:dyDescent="0.25">
      <c r="A140" s="55" t="s">
        <v>199</v>
      </c>
      <c r="B140" s="55" t="str">
        <f>LOOKUP(A140,'Table 1'!$A$3:$A$999,'Table 1'!$I$3:$I$999)</f>
        <v>SLE</v>
      </c>
      <c r="C140" s="126">
        <v>389.1</v>
      </c>
      <c r="D140" s="142">
        <f t="shared" si="693"/>
        <v>-8.2075856443718665E-3</v>
      </c>
      <c r="E140" s="21">
        <f t="shared" ref="E140" si="722">AVERAGE(C136:C140)</f>
        <v>392.32</v>
      </c>
      <c r="F140" s="144">
        <f t="shared" ref="F140" si="723">_xlfn.STDEV.S(C136:C140)</f>
        <v>7.0258095618939036</v>
      </c>
      <c r="G140" s="18">
        <f t="shared" si="696"/>
        <v>1.7908364503196123E-2</v>
      </c>
      <c r="H140" s="126">
        <v>79.599999999999994</v>
      </c>
      <c r="I140" s="142">
        <f t="shared" si="383"/>
        <v>2.0774557578866436E-2</v>
      </c>
      <c r="J140" s="21">
        <f t="shared" ref="J140" si="724">AVERAGE(H136:H140)</f>
        <v>77.97999999999999</v>
      </c>
      <c r="K140" s="144">
        <f t="shared" ref="K140" si="725">_xlfn.STDEV.S(H136:H140)</f>
        <v>2.5013996082193644</v>
      </c>
      <c r="L140" s="18">
        <f t="shared" si="699"/>
        <v>3.2077450733769747E-2</v>
      </c>
      <c r="M140" s="139">
        <f t="shared" si="707"/>
        <v>309.5</v>
      </c>
      <c r="N140" s="142">
        <f t="shared" si="386"/>
        <v>-1.539734045937512E-2</v>
      </c>
      <c r="O140" s="21">
        <f t="shared" ref="O140" si="726">AVERAGE(M136:M140)</f>
        <v>314.33999999999997</v>
      </c>
      <c r="P140" s="144">
        <f t="shared" ref="P140" si="727">_xlfn.STDEV.S(M136:M140)</f>
        <v>6.6972382367659478</v>
      </c>
      <c r="Q140" s="18">
        <f t="shared" si="702"/>
        <v>2.1305714311783255E-2</v>
      </c>
    </row>
    <row r="141" spans="1:17" x14ac:dyDescent="0.2">
      <c r="A141" s="57" t="s">
        <v>200</v>
      </c>
      <c r="B141" s="57" t="str">
        <f>LOOKUP(A141,'Table 1'!$A$3:$A$999,'Table 1'!$I$3:$I$999)</f>
        <v>SLE</v>
      </c>
      <c r="C141" s="128">
        <v>392.7</v>
      </c>
      <c r="D141" s="140">
        <f t="shared" si="693"/>
        <v>5.4793117574765552E-3</v>
      </c>
      <c r="E141" s="23">
        <f t="shared" ref="E141" si="728">AVERAGE(C141:C145)</f>
        <v>390.55999999999995</v>
      </c>
      <c r="F141" s="23">
        <f t="shared" ref="F141" si="729">_xlfn.STDEV.S(C141:C145)</f>
        <v>2.7134848442546975</v>
      </c>
      <c r="G141" s="39">
        <f t="shared" si="696"/>
        <v>6.9476772947938805E-3</v>
      </c>
      <c r="H141" s="128">
        <v>76.8</v>
      </c>
      <c r="I141" s="140">
        <f t="shared" si="383"/>
        <v>-5.0210239920850878E-2</v>
      </c>
      <c r="J141" s="23">
        <f t="shared" ref="J141" si="730">AVERAGE(H141:H145)</f>
        <v>80.86</v>
      </c>
      <c r="K141" s="23">
        <f t="shared" ref="K141" si="731">_xlfn.STDEV.S(H141:H145)</f>
        <v>5.5410287853430278</v>
      </c>
      <c r="L141" s="39">
        <f t="shared" si="699"/>
        <v>6.852620313310695E-2</v>
      </c>
      <c r="M141" s="137">
        <f t="shared" si="707"/>
        <v>315.89999999999998</v>
      </c>
      <c r="N141" s="140">
        <f t="shared" si="386"/>
        <v>2.0019373587342553E-2</v>
      </c>
      <c r="O141" s="23">
        <f t="shared" ref="O141" si="732">AVERAGE(M141:M145)</f>
        <v>309.7</v>
      </c>
      <c r="P141" s="23">
        <f t="shared" ref="P141" si="733">_xlfn.STDEV.S(M141:M145)</f>
        <v>5.1696228102251256</v>
      </c>
      <c r="Q141" s="39">
        <f t="shared" si="702"/>
        <v>1.6692356507023332E-2</v>
      </c>
    </row>
    <row r="142" spans="1:17" x14ac:dyDescent="0.2">
      <c r="A142" s="56" t="s">
        <v>200</v>
      </c>
      <c r="B142" s="56" t="str">
        <f>LOOKUP(A142,'Table 1'!$A$3:$A$999,'Table 1'!$I$3:$I$999)</f>
        <v>SLE</v>
      </c>
      <c r="C142" s="127">
        <v>388.6</v>
      </c>
      <c r="D142" s="141">
        <f t="shared" si="693"/>
        <v>-5.018435067595051E-3</v>
      </c>
      <c r="E142" s="22">
        <f t="shared" ref="E142" si="734">AVERAGE(C141:C145)</f>
        <v>390.55999999999995</v>
      </c>
      <c r="F142" s="143">
        <f t="shared" ref="F142" si="735">_xlfn.STDEV.S(C141:C145)</f>
        <v>2.7134848442546975</v>
      </c>
      <c r="G142" s="19">
        <f t="shared" si="696"/>
        <v>6.9476772947938805E-3</v>
      </c>
      <c r="H142" s="127">
        <v>77.900000000000006</v>
      </c>
      <c r="I142" s="141">
        <f t="shared" si="383"/>
        <v>-3.66064803363838E-2</v>
      </c>
      <c r="J142" s="22">
        <f t="shared" ref="J142" si="736">AVERAGE(H141:H145)</f>
        <v>80.86</v>
      </c>
      <c r="K142" s="143">
        <f t="shared" ref="K142" si="737">_xlfn.STDEV.S(H141:H145)</f>
        <v>5.5410287853430278</v>
      </c>
      <c r="L142" s="19">
        <f t="shared" si="699"/>
        <v>6.852620313310695E-2</v>
      </c>
      <c r="M142" s="138">
        <f t="shared" si="707"/>
        <v>310.70000000000005</v>
      </c>
      <c r="N142" s="141">
        <f t="shared" si="386"/>
        <v>3.2289312237651175E-3</v>
      </c>
      <c r="O142" s="22">
        <f t="shared" ref="O142" si="738">AVERAGE(M141:M145)</f>
        <v>309.7</v>
      </c>
      <c r="P142" s="143">
        <f t="shared" ref="P142" si="739">_xlfn.STDEV.S(M141:M145)</f>
        <v>5.1696228102251256</v>
      </c>
      <c r="Q142" s="19">
        <f t="shared" si="702"/>
        <v>1.6692356507023332E-2</v>
      </c>
    </row>
    <row r="143" spans="1:17" x14ac:dyDescent="0.2">
      <c r="A143" s="56" t="s">
        <v>200</v>
      </c>
      <c r="B143" s="56" t="str">
        <f>LOOKUP(A143,'Table 1'!$A$3:$A$999,'Table 1'!$I$3:$I$999)</f>
        <v>SLE</v>
      </c>
      <c r="C143" s="127">
        <v>387</v>
      </c>
      <c r="D143" s="141">
        <f t="shared" si="693"/>
        <v>-9.1151167554279645E-3</v>
      </c>
      <c r="E143" s="22">
        <f t="shared" ref="E143" si="740">AVERAGE(C141:C145)</f>
        <v>390.55999999999995</v>
      </c>
      <c r="F143" s="143">
        <f t="shared" ref="F143" si="741">_xlfn.STDEV.S(C141:C145)</f>
        <v>2.7134848442546975</v>
      </c>
      <c r="G143" s="19">
        <f t="shared" si="696"/>
        <v>6.9476772947938805E-3</v>
      </c>
      <c r="H143" s="127">
        <v>80.900000000000006</v>
      </c>
      <c r="I143" s="141">
        <f t="shared" si="383"/>
        <v>4.946821667079675E-4</v>
      </c>
      <c r="J143" s="22">
        <f t="shared" ref="J143" si="742">AVERAGE(H141:H145)</f>
        <v>80.86</v>
      </c>
      <c r="K143" s="143">
        <f t="shared" ref="K143" si="743">_xlfn.STDEV.S(H141:H145)</f>
        <v>5.5410287853430278</v>
      </c>
      <c r="L143" s="19">
        <f t="shared" si="699"/>
        <v>6.852620313310695E-2</v>
      </c>
      <c r="M143" s="138">
        <f t="shared" si="707"/>
        <v>306.10000000000002</v>
      </c>
      <c r="N143" s="141">
        <f t="shared" si="386"/>
        <v>-1.1624152405553652E-2</v>
      </c>
      <c r="O143" s="22">
        <f t="shared" ref="O143" si="744">AVERAGE(M141:M145)</f>
        <v>309.7</v>
      </c>
      <c r="P143" s="143">
        <f t="shared" ref="P143" si="745">_xlfn.STDEV.S(M141:M145)</f>
        <v>5.1696228102251256</v>
      </c>
      <c r="Q143" s="19">
        <f t="shared" si="702"/>
        <v>1.6692356507023332E-2</v>
      </c>
    </row>
    <row r="144" spans="1:17" x14ac:dyDescent="0.2">
      <c r="A144" s="56" t="s">
        <v>200</v>
      </c>
      <c r="B144" s="56" t="str">
        <f>LOOKUP(A144,'Table 1'!$A$3:$A$999,'Table 1'!$I$3:$I$999)</f>
        <v>SLE</v>
      </c>
      <c r="C144" s="127">
        <v>393.4</v>
      </c>
      <c r="D144" s="141">
        <f t="shared" si="693"/>
        <v>7.2716099959034006E-3</v>
      </c>
      <c r="E144" s="22">
        <f t="shared" ref="E144" si="746">AVERAGE(C141:C145)</f>
        <v>390.55999999999995</v>
      </c>
      <c r="F144" s="143">
        <f t="shared" ref="F144" si="747">_xlfn.STDEV.S(C141:C145)</f>
        <v>2.7134848442546975</v>
      </c>
      <c r="G144" s="19">
        <f t="shared" si="696"/>
        <v>6.9476772947938805E-3</v>
      </c>
      <c r="H144" s="127">
        <v>90.4</v>
      </c>
      <c r="I144" s="141">
        <f t="shared" si="383"/>
        <v>0.11798169675983189</v>
      </c>
      <c r="J144" s="22">
        <f t="shared" ref="J144" si="748">AVERAGE(H141:H145)</f>
        <v>80.86</v>
      </c>
      <c r="K144" s="143">
        <f t="shared" ref="K144" si="749">_xlfn.STDEV.S(H141:H145)</f>
        <v>5.5410287853430278</v>
      </c>
      <c r="L144" s="19">
        <f t="shared" si="699"/>
        <v>6.852620313310695E-2</v>
      </c>
      <c r="M144" s="138">
        <f t="shared" si="707"/>
        <v>303</v>
      </c>
      <c r="N144" s="141">
        <f t="shared" si="386"/>
        <v>-2.163383919922502E-2</v>
      </c>
      <c r="O144" s="22">
        <f t="shared" ref="O144" si="750">AVERAGE(M141:M145)</f>
        <v>309.7</v>
      </c>
      <c r="P144" s="143">
        <f t="shared" ref="P144" si="751">_xlfn.STDEV.S(M141:M145)</f>
        <v>5.1696228102251256</v>
      </c>
      <c r="Q144" s="19">
        <f t="shared" si="702"/>
        <v>1.6692356507023332E-2</v>
      </c>
    </row>
    <row r="145" spans="1:17" ht="16" thickBot="1" x14ac:dyDescent="0.25">
      <c r="A145" s="55" t="s">
        <v>200</v>
      </c>
      <c r="B145" s="55" t="str">
        <f>LOOKUP(A145,'Table 1'!$A$3:$A$999,'Table 1'!$I$3:$I$999)</f>
        <v>SLE</v>
      </c>
      <c r="C145" s="126">
        <v>391.1</v>
      </c>
      <c r="D145" s="142">
        <f t="shared" si="693"/>
        <v>1.3826300696437868E-3</v>
      </c>
      <c r="E145" s="21">
        <f t="shared" ref="E145" si="752">AVERAGE(C141:C145)</f>
        <v>390.55999999999995</v>
      </c>
      <c r="F145" s="144">
        <f t="shared" ref="F145" si="753">_xlfn.STDEV.S(C141:C145)</f>
        <v>2.7134848442546975</v>
      </c>
      <c r="G145" s="18">
        <f t="shared" si="696"/>
        <v>6.9476772947938805E-3</v>
      </c>
      <c r="H145" s="126">
        <v>78.3</v>
      </c>
      <c r="I145" s="142">
        <f t="shared" ref="I145:I288" si="754">(H145-J145)/J145</f>
        <v>-3.1659658669305001E-2</v>
      </c>
      <c r="J145" s="21">
        <f t="shared" ref="J145" si="755">AVERAGE(H141:H145)</f>
        <v>80.86</v>
      </c>
      <c r="K145" s="144">
        <f t="shared" ref="K145" si="756">_xlfn.STDEV.S(H141:H145)</f>
        <v>5.5410287853430278</v>
      </c>
      <c r="L145" s="18">
        <f t="shared" si="699"/>
        <v>6.852620313310695E-2</v>
      </c>
      <c r="M145" s="139">
        <f t="shared" si="707"/>
        <v>312.8</v>
      </c>
      <c r="N145" s="142">
        <f t="shared" ref="N145:N288" si="757">(M145-O145)/O145</f>
        <v>1.0009686793671368E-2</v>
      </c>
      <c r="O145" s="21">
        <f t="shared" ref="O145" si="758">AVERAGE(M141:M145)</f>
        <v>309.7</v>
      </c>
      <c r="P145" s="144">
        <f t="shared" ref="P145" si="759">_xlfn.STDEV.S(M141:M145)</f>
        <v>5.1696228102251256</v>
      </c>
      <c r="Q145" s="18">
        <f t="shared" si="702"/>
        <v>1.6692356507023332E-2</v>
      </c>
    </row>
    <row r="146" spans="1:17" x14ac:dyDescent="0.2">
      <c r="A146" s="57" t="s">
        <v>38</v>
      </c>
      <c r="B146" s="57" t="str">
        <f>LOOKUP(A146,'Table 1'!$A$3:$A$999,'Table 1'!$I$3:$I$999)</f>
        <v>SLE</v>
      </c>
      <c r="C146" s="128">
        <v>688.8</v>
      </c>
      <c r="D146" s="140">
        <f t="shared" si="693"/>
        <v>-7.4069804305849207E-3</v>
      </c>
      <c r="E146" s="23">
        <f t="shared" ref="E146" si="760">AVERAGE(C146:C150)</f>
        <v>693.94</v>
      </c>
      <c r="F146" s="23">
        <f t="shared" ref="F146" si="761">_xlfn.STDEV.S(C146:C150)</f>
        <v>8.0571707193033877</v>
      </c>
      <c r="G146" s="39">
        <f t="shared" si="696"/>
        <v>1.1610759891782268E-2</v>
      </c>
      <c r="H146" s="128">
        <v>101.2</v>
      </c>
      <c r="I146" s="140">
        <f t="shared" si="754"/>
        <v>-4.4200982244049801E-2</v>
      </c>
      <c r="J146" s="23">
        <f t="shared" ref="J146" si="762">AVERAGE(H146:H150)</f>
        <v>105.88</v>
      </c>
      <c r="K146" s="23">
        <f t="shared" ref="K146" si="763">_xlfn.STDEV.S(H146:H150)</f>
        <v>2.6376125568399909</v>
      </c>
      <c r="L146" s="39">
        <f t="shared" si="699"/>
        <v>2.491133884435201E-2</v>
      </c>
      <c r="M146" s="137">
        <f t="shared" si="707"/>
        <v>587.59999999999991</v>
      </c>
      <c r="N146" s="140">
        <f t="shared" si="757"/>
        <v>-7.8223310546568384E-4</v>
      </c>
      <c r="O146" s="23">
        <f t="shared" ref="O146" si="764">AVERAGE(M146:M150)</f>
        <v>588.06000000000006</v>
      </c>
      <c r="P146" s="23">
        <f t="shared" ref="P146" si="765">_xlfn.STDEV.S(M146:M150)</f>
        <v>7.3707530144483622</v>
      </c>
      <c r="Q146" s="39">
        <f t="shared" si="702"/>
        <v>1.2534015261110025E-2</v>
      </c>
    </row>
    <row r="147" spans="1:17" x14ac:dyDescent="0.2">
      <c r="A147" s="56" t="str">
        <f>A146</f>
        <v>AMX0032</v>
      </c>
      <c r="B147" s="56" t="str">
        <f>LOOKUP(A147,'Table 1'!$A$3:$A$999,'Table 1'!$I$3:$I$999)</f>
        <v>SLE</v>
      </c>
      <c r="C147" s="127">
        <v>684</v>
      </c>
      <c r="D147" s="141">
        <f t="shared" si="693"/>
        <v>-1.4324004957200988E-2</v>
      </c>
      <c r="E147" s="22">
        <f t="shared" ref="E147" si="766">AVERAGE(C146:C150)</f>
        <v>693.94</v>
      </c>
      <c r="F147" s="143">
        <f t="shared" ref="F147" si="767">_xlfn.STDEV.S(C146:C150)</f>
        <v>8.0571707193033877</v>
      </c>
      <c r="G147" s="19">
        <f t="shared" si="696"/>
        <v>1.1610759891782268E-2</v>
      </c>
      <c r="H147" s="127">
        <v>107</v>
      </c>
      <c r="I147" s="141">
        <f t="shared" si="754"/>
        <v>1.0578012844729926E-2</v>
      </c>
      <c r="J147" s="22">
        <f t="shared" ref="J147" si="768">AVERAGE(H146:H150)</f>
        <v>105.88</v>
      </c>
      <c r="K147" s="143">
        <f t="shared" ref="K147" si="769">_xlfn.STDEV.S(H146:H150)</f>
        <v>2.6376125568399909</v>
      </c>
      <c r="L147" s="19">
        <f t="shared" si="699"/>
        <v>2.491133884435201E-2</v>
      </c>
      <c r="M147" s="138">
        <f t="shared" si="707"/>
        <v>577</v>
      </c>
      <c r="N147" s="141">
        <f t="shared" si="757"/>
        <v>-1.8807604666190622E-2</v>
      </c>
      <c r="O147" s="22">
        <f t="shared" ref="O147" si="770">AVERAGE(M146:M150)</f>
        <v>588.06000000000006</v>
      </c>
      <c r="P147" s="143">
        <f t="shared" ref="P147" si="771">_xlfn.STDEV.S(M146:M150)</f>
        <v>7.3707530144483622</v>
      </c>
      <c r="Q147" s="19">
        <f t="shared" si="702"/>
        <v>1.2534015261110025E-2</v>
      </c>
    </row>
    <row r="148" spans="1:17" x14ac:dyDescent="0.2">
      <c r="A148" s="56" t="str">
        <f>A146</f>
        <v>AMX0032</v>
      </c>
      <c r="B148" s="56" t="str">
        <f>LOOKUP(A148,'Table 1'!$A$3:$A$999,'Table 1'!$I$3:$I$999)</f>
        <v>SLE</v>
      </c>
      <c r="C148" s="127">
        <v>698</v>
      </c>
      <c r="D148" s="141">
        <f t="shared" si="693"/>
        <v>5.8506499120960674E-3</v>
      </c>
      <c r="E148" s="22">
        <f t="shared" ref="E148" si="772">AVERAGE(C146:C150)</f>
        <v>693.94</v>
      </c>
      <c r="F148" s="143">
        <f t="shared" ref="F148" si="773">_xlfn.STDEV.S(C146:C150)</f>
        <v>8.0571707193033877</v>
      </c>
      <c r="G148" s="19">
        <f t="shared" si="696"/>
        <v>1.1610759891782268E-2</v>
      </c>
      <c r="H148" s="127">
        <v>106.7</v>
      </c>
      <c r="I148" s="141">
        <f t="shared" si="754"/>
        <v>7.7446165470344483E-3</v>
      </c>
      <c r="J148" s="22">
        <f t="shared" ref="J148" si="774">AVERAGE(H146:H150)</f>
        <v>105.88</v>
      </c>
      <c r="K148" s="143">
        <f t="shared" ref="K148" si="775">_xlfn.STDEV.S(H146:H150)</f>
        <v>2.6376125568399909</v>
      </c>
      <c r="L148" s="19">
        <f t="shared" si="699"/>
        <v>2.491133884435201E-2</v>
      </c>
      <c r="M148" s="138">
        <f t="shared" si="707"/>
        <v>591.29999999999995</v>
      </c>
      <c r="N148" s="141">
        <f t="shared" si="757"/>
        <v>5.5096418732780584E-3</v>
      </c>
      <c r="O148" s="22">
        <f t="shared" ref="O148" si="776">AVERAGE(M146:M150)</f>
        <v>588.06000000000006</v>
      </c>
      <c r="P148" s="143">
        <f t="shared" ref="P148" si="777">_xlfn.STDEV.S(M146:M150)</f>
        <v>7.3707530144483622</v>
      </c>
      <c r="Q148" s="19">
        <f t="shared" si="702"/>
        <v>1.2534015261110025E-2</v>
      </c>
    </row>
    <row r="149" spans="1:17" x14ac:dyDescent="0.2">
      <c r="A149" s="56" t="str">
        <f>A146</f>
        <v>AMX0032</v>
      </c>
      <c r="B149" s="56" t="str">
        <f>LOOKUP(A149,'Table 1'!$A$3:$A$999,'Table 1'!$I$3:$I$999)</f>
        <v>SLE</v>
      </c>
      <c r="C149" s="127">
        <v>704.8</v>
      </c>
      <c r="D149" s="141">
        <f t="shared" si="693"/>
        <v>1.5649767991468857E-2</v>
      </c>
      <c r="E149" s="22">
        <f t="shared" ref="E149" si="778">AVERAGE(C146:C150)</f>
        <v>693.94</v>
      </c>
      <c r="F149" s="143">
        <f t="shared" ref="F149" si="779">_xlfn.STDEV.S(C146:C150)</f>
        <v>8.0571707193033877</v>
      </c>
      <c r="G149" s="19">
        <f t="shared" si="696"/>
        <v>1.1610759891782268E-2</v>
      </c>
      <c r="H149" s="127">
        <v>107.6</v>
      </c>
      <c r="I149" s="141">
        <f t="shared" si="754"/>
        <v>1.6244805440120882E-2</v>
      </c>
      <c r="J149" s="22">
        <f t="shared" ref="J149" si="780">AVERAGE(H146:H150)</f>
        <v>105.88</v>
      </c>
      <c r="K149" s="143">
        <f t="shared" ref="K149" si="781">_xlfn.STDEV.S(H146:H150)</f>
        <v>2.6376125568399909</v>
      </c>
      <c r="L149" s="19">
        <f t="shared" si="699"/>
        <v>2.491133884435201E-2</v>
      </c>
      <c r="M149" s="138">
        <f t="shared" si="707"/>
        <v>597.19999999999993</v>
      </c>
      <c r="N149" s="141">
        <f t="shared" si="757"/>
        <v>1.5542631704247648E-2</v>
      </c>
      <c r="O149" s="22">
        <f t="shared" ref="O149" si="782">AVERAGE(M146:M150)</f>
        <v>588.06000000000006</v>
      </c>
      <c r="P149" s="143">
        <f t="shared" ref="P149" si="783">_xlfn.STDEV.S(M146:M150)</f>
        <v>7.3707530144483622</v>
      </c>
      <c r="Q149" s="19">
        <f t="shared" si="702"/>
        <v>1.2534015261110025E-2</v>
      </c>
    </row>
    <row r="150" spans="1:17" ht="16" thickBot="1" x14ac:dyDescent="0.25">
      <c r="A150" s="55" t="str">
        <f>A146</f>
        <v>AMX0032</v>
      </c>
      <c r="B150" s="55" t="str">
        <f>LOOKUP(A150,'Table 1'!$A$3:$A$999,'Table 1'!$I$3:$I$999)</f>
        <v>SLE</v>
      </c>
      <c r="C150" s="126">
        <v>694.1</v>
      </c>
      <c r="D150" s="142">
        <f t="shared" si="693"/>
        <v>2.305674842204919E-4</v>
      </c>
      <c r="E150" s="21">
        <f t="shared" ref="E150" si="784">AVERAGE(C146:C150)</f>
        <v>693.94</v>
      </c>
      <c r="F150" s="144">
        <f t="shared" ref="F150" si="785">_xlfn.STDEV.S(C146:C150)</f>
        <v>8.0571707193033877</v>
      </c>
      <c r="G150" s="18">
        <f t="shared" si="696"/>
        <v>1.1610759891782268E-2</v>
      </c>
      <c r="H150" s="126">
        <v>106.9</v>
      </c>
      <c r="I150" s="142">
        <f t="shared" si="754"/>
        <v>9.6335474121648119E-3</v>
      </c>
      <c r="J150" s="21">
        <f t="shared" ref="J150" si="786">AVERAGE(H146:H150)</f>
        <v>105.88</v>
      </c>
      <c r="K150" s="144">
        <f t="shared" ref="K150" si="787">_xlfn.STDEV.S(H146:H150)</f>
        <v>2.6376125568399909</v>
      </c>
      <c r="L150" s="18">
        <f t="shared" si="699"/>
        <v>2.491133884435201E-2</v>
      </c>
      <c r="M150" s="139">
        <f t="shared" si="707"/>
        <v>587.20000000000005</v>
      </c>
      <c r="N150" s="142">
        <f t="shared" si="757"/>
        <v>-1.4624358058701725E-3</v>
      </c>
      <c r="O150" s="21">
        <f t="shared" ref="O150" si="788">AVERAGE(M146:M150)</f>
        <v>588.06000000000006</v>
      </c>
      <c r="P150" s="144">
        <f t="shared" ref="P150" si="789">_xlfn.STDEV.S(M146:M150)</f>
        <v>7.3707530144483622</v>
      </c>
      <c r="Q150" s="18">
        <f t="shared" si="702"/>
        <v>1.2534015261110025E-2</v>
      </c>
    </row>
    <row r="151" spans="1:17" x14ac:dyDescent="0.2">
      <c r="A151" s="57" t="s">
        <v>201</v>
      </c>
      <c r="B151" s="57" t="str">
        <f>LOOKUP(A151,'Table 1'!$A$3:$A$999,'Table 1'!$I$3:$I$999)</f>
        <v>SLE</v>
      </c>
      <c r="C151" s="128">
        <v>725.7</v>
      </c>
      <c r="D151" s="140">
        <f t="shared" si="693"/>
        <v>-2.5016494391907436E-3</v>
      </c>
      <c r="E151" s="23">
        <f t="shared" ref="E151" si="790">AVERAGE(C151:C155)</f>
        <v>727.5200000000001</v>
      </c>
      <c r="F151" s="23">
        <f t="shared" ref="F151" si="791">_xlfn.STDEV.S(C151:C155)</f>
        <v>2.8656587375331326</v>
      </c>
      <c r="G151" s="39">
        <f t="shared" si="696"/>
        <v>3.9389415239899006E-3</v>
      </c>
      <c r="H151" s="128">
        <v>127</v>
      </c>
      <c r="I151" s="140">
        <f t="shared" si="754"/>
        <v>-6.5707133917397012E-3</v>
      </c>
      <c r="J151" s="23">
        <f t="shared" ref="J151" si="792">AVERAGE(H151:H155)</f>
        <v>127.84</v>
      </c>
      <c r="K151" s="23">
        <f t="shared" ref="K151" si="793">_xlfn.STDEV.S(H151:H155)</f>
        <v>1.7008821240756207</v>
      </c>
      <c r="L151" s="39">
        <f t="shared" si="699"/>
        <v>1.3304772560040838E-2</v>
      </c>
      <c r="M151" s="137">
        <f t="shared" si="707"/>
        <v>598.70000000000005</v>
      </c>
      <c r="N151" s="140">
        <f t="shared" si="757"/>
        <v>-1.6342049092849822E-3</v>
      </c>
      <c r="O151" s="23">
        <f t="shared" ref="O151" si="794">AVERAGE(M151:M155)</f>
        <v>599.68000000000006</v>
      </c>
      <c r="P151" s="23">
        <f t="shared" ref="P151" si="795">_xlfn.STDEV.S(M151:M155)</f>
        <v>4.2593426722911243</v>
      </c>
      <c r="Q151" s="39">
        <f t="shared" si="702"/>
        <v>7.1026925565153476E-3</v>
      </c>
    </row>
    <row r="152" spans="1:17" x14ac:dyDescent="0.2">
      <c r="A152" s="56" t="str">
        <f>A151</f>
        <v>AMX0033A</v>
      </c>
      <c r="B152" s="56" t="str">
        <f>LOOKUP(A152,'Table 1'!$A$3:$A$999,'Table 1'!$I$3:$I$999)</f>
        <v>SLE</v>
      </c>
      <c r="C152" s="127">
        <v>729.7</v>
      </c>
      <c r="D152" s="141">
        <f t="shared" si="693"/>
        <v>2.996481196393157E-3</v>
      </c>
      <c r="E152" s="22">
        <f t="shared" ref="E152" si="796">AVERAGE(C151:C155)</f>
        <v>727.5200000000001</v>
      </c>
      <c r="F152" s="143">
        <f t="shared" ref="F152" si="797">_xlfn.STDEV.S(C151:C155)</f>
        <v>2.8656587375331326</v>
      </c>
      <c r="G152" s="19">
        <f t="shared" si="696"/>
        <v>3.9389415239899006E-3</v>
      </c>
      <c r="H152" s="127">
        <v>127.8</v>
      </c>
      <c r="I152" s="141">
        <f t="shared" si="754"/>
        <v>-3.1289111389241436E-4</v>
      </c>
      <c r="J152" s="22">
        <f t="shared" ref="J152" si="798">AVERAGE(H151:H155)</f>
        <v>127.84</v>
      </c>
      <c r="K152" s="143">
        <f t="shared" ref="K152" si="799">_xlfn.STDEV.S(H151:H155)</f>
        <v>1.7008821240756207</v>
      </c>
      <c r="L152" s="19">
        <f t="shared" si="699"/>
        <v>1.3304772560040838E-2</v>
      </c>
      <c r="M152" s="138">
        <f t="shared" si="707"/>
        <v>601.90000000000009</v>
      </c>
      <c r="N152" s="141">
        <f t="shared" si="757"/>
        <v>3.701974386339426E-3</v>
      </c>
      <c r="O152" s="22">
        <f t="shared" ref="O152" si="800">AVERAGE(M151:M155)</f>
        <v>599.68000000000006</v>
      </c>
      <c r="P152" s="143">
        <f t="shared" ref="P152" si="801">_xlfn.STDEV.S(M151:M155)</f>
        <v>4.2593426722911243</v>
      </c>
      <c r="Q152" s="19">
        <f t="shared" si="702"/>
        <v>7.1026925565153476E-3</v>
      </c>
    </row>
    <row r="153" spans="1:17" x14ac:dyDescent="0.2">
      <c r="A153" s="56" t="str">
        <f>A151</f>
        <v>AMX0033A</v>
      </c>
      <c r="B153" s="56" t="str">
        <f>LOOKUP(A153,'Table 1'!$A$3:$A$999,'Table 1'!$I$3:$I$999)</f>
        <v>SLE</v>
      </c>
      <c r="C153" s="127">
        <v>723.7</v>
      </c>
      <c r="D153" s="141">
        <f t="shared" si="693"/>
        <v>-5.2507147569826936E-3</v>
      </c>
      <c r="E153" s="22">
        <f t="shared" ref="E153" si="802">AVERAGE(C151:C155)</f>
        <v>727.5200000000001</v>
      </c>
      <c r="F153" s="143">
        <f t="shared" ref="F153" si="803">_xlfn.STDEV.S(C151:C155)</f>
        <v>2.8656587375331326</v>
      </c>
      <c r="G153" s="19">
        <f t="shared" si="696"/>
        <v>3.9389415239899006E-3</v>
      </c>
      <c r="H153" s="127">
        <v>130.1</v>
      </c>
      <c r="I153" s="141">
        <f t="shared" si="754"/>
        <v>1.7678347934918577E-2</v>
      </c>
      <c r="J153" s="22">
        <f t="shared" ref="J153" si="804">AVERAGE(H151:H155)</f>
        <v>127.84</v>
      </c>
      <c r="K153" s="143">
        <f t="shared" ref="K153" si="805">_xlfn.STDEV.S(H151:H155)</f>
        <v>1.7008821240756207</v>
      </c>
      <c r="L153" s="19">
        <f t="shared" si="699"/>
        <v>1.3304772560040838E-2</v>
      </c>
      <c r="M153" s="138">
        <f t="shared" si="707"/>
        <v>593.6</v>
      </c>
      <c r="N153" s="141">
        <f t="shared" si="757"/>
        <v>-1.01387406616863E-2</v>
      </c>
      <c r="O153" s="22">
        <f t="shared" ref="O153" si="806">AVERAGE(M151:M155)</f>
        <v>599.68000000000006</v>
      </c>
      <c r="P153" s="143">
        <f t="shared" ref="P153" si="807">_xlfn.STDEV.S(M151:M155)</f>
        <v>4.2593426722911243</v>
      </c>
      <c r="Q153" s="19">
        <f t="shared" si="702"/>
        <v>7.1026925565153476E-3</v>
      </c>
    </row>
    <row r="154" spans="1:17" x14ac:dyDescent="0.2">
      <c r="A154" s="56" t="str">
        <f>A151</f>
        <v>AMX0033A</v>
      </c>
      <c r="B154" s="56" t="str">
        <f>LOOKUP(A154,'Table 1'!$A$3:$A$999,'Table 1'!$I$3:$I$999)</f>
        <v>SLE</v>
      </c>
      <c r="C154" s="127">
        <v>730.7</v>
      </c>
      <c r="D154" s="141">
        <f t="shared" si="693"/>
        <v>4.371013855289132E-3</v>
      </c>
      <c r="E154" s="22">
        <f t="shared" ref="E154" si="808">AVERAGE(C151:C155)</f>
        <v>727.5200000000001</v>
      </c>
      <c r="F154" s="143">
        <f t="shared" ref="F154" si="809">_xlfn.STDEV.S(C151:C155)</f>
        <v>2.8656587375331326</v>
      </c>
      <c r="G154" s="19">
        <f t="shared" si="696"/>
        <v>3.9389415239899006E-3</v>
      </c>
      <c r="H154" s="127">
        <v>125.6</v>
      </c>
      <c r="I154" s="141">
        <f t="shared" si="754"/>
        <v>-1.7521902377972538E-2</v>
      </c>
      <c r="J154" s="22">
        <f t="shared" ref="J154" si="810">AVERAGE(H151:H155)</f>
        <v>127.84</v>
      </c>
      <c r="K154" s="143">
        <f t="shared" ref="K154" si="811">_xlfn.STDEV.S(H151:H155)</f>
        <v>1.7008821240756207</v>
      </c>
      <c r="L154" s="19">
        <f t="shared" si="699"/>
        <v>1.3304772560040838E-2</v>
      </c>
      <c r="M154" s="138">
        <f t="shared" si="707"/>
        <v>605.1</v>
      </c>
      <c r="N154" s="141">
        <f t="shared" si="757"/>
        <v>9.0381536819636454E-3</v>
      </c>
      <c r="O154" s="22">
        <f t="shared" ref="O154" si="812">AVERAGE(M151:M155)</f>
        <v>599.68000000000006</v>
      </c>
      <c r="P154" s="143">
        <f t="shared" ref="P154" si="813">_xlfn.STDEV.S(M151:M155)</f>
        <v>4.2593426722911243</v>
      </c>
      <c r="Q154" s="19">
        <f t="shared" si="702"/>
        <v>7.1026925565153476E-3</v>
      </c>
    </row>
    <row r="155" spans="1:17" ht="16" thickBot="1" x14ac:dyDescent="0.25">
      <c r="A155" s="55" t="str">
        <f>A151</f>
        <v>AMX0033A</v>
      </c>
      <c r="B155" s="55" t="str">
        <f>LOOKUP(A155,'Table 1'!$A$3:$A$999,'Table 1'!$I$3:$I$999)</f>
        <v>SLE</v>
      </c>
      <c r="C155" s="126">
        <v>727.8</v>
      </c>
      <c r="D155" s="142">
        <f t="shared" si="693"/>
        <v>3.8486914449067927E-4</v>
      </c>
      <c r="E155" s="21">
        <f t="shared" ref="E155" si="814">AVERAGE(C151:C155)</f>
        <v>727.5200000000001</v>
      </c>
      <c r="F155" s="144">
        <f t="shared" ref="F155" si="815">_xlfn.STDEV.S(C151:C155)</f>
        <v>2.8656587375331326</v>
      </c>
      <c r="G155" s="18">
        <f t="shared" si="696"/>
        <v>3.9389415239899006E-3</v>
      </c>
      <c r="H155" s="126">
        <v>128.69999999999999</v>
      </c>
      <c r="I155" s="142">
        <f t="shared" si="754"/>
        <v>6.7271589486857415E-3</v>
      </c>
      <c r="J155" s="21">
        <f t="shared" ref="J155" si="816">AVERAGE(H151:H155)</f>
        <v>127.84</v>
      </c>
      <c r="K155" s="144">
        <f t="shared" ref="K155" si="817">_xlfn.STDEV.S(H151:H155)</f>
        <v>1.7008821240756207</v>
      </c>
      <c r="L155" s="18">
        <f t="shared" si="699"/>
        <v>1.3304772560040838E-2</v>
      </c>
      <c r="M155" s="139">
        <f t="shared" si="707"/>
        <v>599.09999999999991</v>
      </c>
      <c r="N155" s="142">
        <f t="shared" si="757"/>
        <v>-9.6718249733216809E-4</v>
      </c>
      <c r="O155" s="21">
        <f t="shared" ref="O155" si="818">AVERAGE(M151:M155)</f>
        <v>599.68000000000006</v>
      </c>
      <c r="P155" s="144">
        <f t="shared" ref="P155" si="819">_xlfn.STDEV.S(M151:M155)</f>
        <v>4.2593426722911243</v>
      </c>
      <c r="Q155" s="18">
        <f t="shared" si="702"/>
        <v>7.1026925565153476E-3</v>
      </c>
    </row>
    <row r="156" spans="1:17" x14ac:dyDescent="0.2">
      <c r="A156" s="57" t="s">
        <v>202</v>
      </c>
      <c r="B156" s="57" t="str">
        <f>LOOKUP(A156,'Table 1'!$A$3:$A$999,'Table 1'!$I$3:$I$999)</f>
        <v>SLE</v>
      </c>
      <c r="C156" s="128">
        <v>729.3</v>
      </c>
      <c r="D156" s="140">
        <f t="shared" si="693"/>
        <v>-8.294805548001119E-3</v>
      </c>
      <c r="E156" s="23">
        <f t="shared" ref="E156" si="820">AVERAGE(C156:C160)</f>
        <v>735.4</v>
      </c>
      <c r="F156" s="23">
        <f t="shared" ref="F156" si="821">_xlfn.STDEV.S(C156:C160)</f>
        <v>8.3060219118420431</v>
      </c>
      <c r="G156" s="39">
        <f t="shared" si="696"/>
        <v>1.129456338297803E-2</v>
      </c>
      <c r="H156" s="128">
        <v>128</v>
      </c>
      <c r="I156" s="140">
        <f t="shared" si="754"/>
        <v>-3.5808812081580227E-3</v>
      </c>
      <c r="J156" s="23">
        <f t="shared" ref="J156" si="822">AVERAGE(H156:H160)</f>
        <v>128.45999999999998</v>
      </c>
      <c r="K156" s="23">
        <f t="shared" ref="K156" si="823">_xlfn.STDEV.S(H156:H160)</f>
        <v>2.1524404753674373</v>
      </c>
      <c r="L156" s="39">
        <f t="shared" si="699"/>
        <v>1.675572532591809E-2</v>
      </c>
      <c r="M156" s="137">
        <f t="shared" si="707"/>
        <v>601.29999999999995</v>
      </c>
      <c r="N156" s="140">
        <f t="shared" si="757"/>
        <v>-9.292516558473447E-3</v>
      </c>
      <c r="O156" s="23">
        <f t="shared" ref="O156" si="824">AVERAGE(M156:M160)</f>
        <v>606.93999999999983</v>
      </c>
      <c r="P156" s="23">
        <f t="shared" ref="P156" si="825">_xlfn.STDEV.S(M156:M160)</f>
        <v>9.0096059847254448</v>
      </c>
      <c r="Q156" s="39">
        <f t="shared" si="702"/>
        <v>1.4844310779855418E-2</v>
      </c>
    </row>
    <row r="157" spans="1:17" x14ac:dyDescent="0.2">
      <c r="A157" s="56" t="str">
        <f>A156</f>
        <v>AMX0033B</v>
      </c>
      <c r="B157" s="56" t="str">
        <f>LOOKUP(A157,'Table 1'!$A$3:$A$999,'Table 1'!$I$3:$I$999)</f>
        <v>SLE</v>
      </c>
      <c r="C157" s="127">
        <v>734.9</v>
      </c>
      <c r="D157" s="141">
        <f t="shared" si="693"/>
        <v>-6.7990209409844987E-4</v>
      </c>
      <c r="E157" s="22">
        <f t="shared" ref="E157" si="826">AVERAGE(C156:C160)</f>
        <v>735.4</v>
      </c>
      <c r="F157" s="143">
        <f t="shared" ref="F157" si="827">_xlfn.STDEV.S(C156:C160)</f>
        <v>8.3060219118420431</v>
      </c>
      <c r="G157" s="19">
        <f t="shared" si="696"/>
        <v>1.129456338297803E-2</v>
      </c>
      <c r="H157" s="127">
        <v>131.5</v>
      </c>
      <c r="I157" s="141">
        <f t="shared" si="754"/>
        <v>2.3664954071306407E-2</v>
      </c>
      <c r="J157" s="22">
        <f t="shared" ref="J157" si="828">AVERAGE(H156:H160)</f>
        <v>128.45999999999998</v>
      </c>
      <c r="K157" s="143">
        <f t="shared" ref="K157" si="829">_xlfn.STDEV.S(H156:H160)</f>
        <v>2.1524404753674373</v>
      </c>
      <c r="L157" s="19">
        <f t="shared" si="699"/>
        <v>1.675572532591809E-2</v>
      </c>
      <c r="M157" s="138">
        <f t="shared" si="707"/>
        <v>603.4</v>
      </c>
      <c r="N157" s="141">
        <f t="shared" si="757"/>
        <v>-5.8325369888289633E-3</v>
      </c>
      <c r="O157" s="22">
        <f t="shared" ref="O157" si="830">AVERAGE(M156:M160)</f>
        <v>606.93999999999983</v>
      </c>
      <c r="P157" s="143">
        <f t="shared" ref="P157" si="831">_xlfn.STDEV.S(M156:M160)</f>
        <v>9.0096059847254448</v>
      </c>
      <c r="Q157" s="19">
        <f t="shared" si="702"/>
        <v>1.4844310779855418E-2</v>
      </c>
    </row>
    <row r="158" spans="1:17" x14ac:dyDescent="0.2">
      <c r="A158" s="56" t="str">
        <f>A156</f>
        <v>AMX0033B</v>
      </c>
      <c r="B158" s="56" t="str">
        <f>LOOKUP(A158,'Table 1'!$A$3:$A$999,'Table 1'!$I$3:$I$999)</f>
        <v>SLE</v>
      </c>
      <c r="C158" s="127">
        <v>744.3</v>
      </c>
      <c r="D158" s="141">
        <f t="shared" si="693"/>
        <v>1.2102257274952377E-2</v>
      </c>
      <c r="E158" s="22">
        <f t="shared" ref="E158" si="832">AVERAGE(C156:C160)</f>
        <v>735.4</v>
      </c>
      <c r="F158" s="143">
        <f t="shared" ref="F158" si="833">_xlfn.STDEV.S(C156:C160)</f>
        <v>8.3060219118420431</v>
      </c>
      <c r="G158" s="19">
        <f t="shared" si="696"/>
        <v>1.129456338297803E-2</v>
      </c>
      <c r="H158" s="127">
        <v>129</v>
      </c>
      <c r="I158" s="141">
        <f t="shared" si="754"/>
        <v>4.2036431574032423E-3</v>
      </c>
      <c r="J158" s="22">
        <f t="shared" ref="J158" si="834">AVERAGE(H156:H160)</f>
        <v>128.45999999999998</v>
      </c>
      <c r="K158" s="143">
        <f t="shared" ref="K158" si="835">_xlfn.STDEV.S(H156:H160)</f>
        <v>2.1524404753674373</v>
      </c>
      <c r="L158" s="19">
        <f t="shared" si="699"/>
        <v>1.675572532591809E-2</v>
      </c>
      <c r="M158" s="138">
        <f t="shared" si="707"/>
        <v>615.29999999999995</v>
      </c>
      <c r="N158" s="141">
        <f t="shared" si="757"/>
        <v>1.3774013905822865E-2</v>
      </c>
      <c r="O158" s="22">
        <f t="shared" ref="O158" si="836">AVERAGE(M156:M160)</f>
        <v>606.93999999999983</v>
      </c>
      <c r="P158" s="143">
        <f t="shared" ref="P158" si="837">_xlfn.STDEV.S(M156:M160)</f>
        <v>9.0096059847254448</v>
      </c>
      <c r="Q158" s="19">
        <f t="shared" si="702"/>
        <v>1.4844310779855418E-2</v>
      </c>
    </row>
    <row r="159" spans="1:17" x14ac:dyDescent="0.2">
      <c r="A159" s="56" t="str">
        <f>A156</f>
        <v>AMX0033B</v>
      </c>
      <c r="B159" s="56" t="str">
        <f>LOOKUP(A159,'Table 1'!$A$3:$A$999,'Table 1'!$I$3:$I$999)</f>
        <v>SLE</v>
      </c>
      <c r="C159" s="127">
        <v>725.4</v>
      </c>
      <c r="D159" s="141">
        <f t="shared" si="693"/>
        <v>-1.3598041881968996E-2</v>
      </c>
      <c r="E159" s="22">
        <f t="shared" ref="E159" si="838">AVERAGE(C156:C160)</f>
        <v>735.4</v>
      </c>
      <c r="F159" s="143">
        <f t="shared" ref="F159" si="839">_xlfn.STDEV.S(C156:C160)</f>
        <v>8.3060219118420431</v>
      </c>
      <c r="G159" s="19">
        <f t="shared" si="696"/>
        <v>1.129456338297803E-2</v>
      </c>
      <c r="H159" s="127">
        <v>128.30000000000001</v>
      </c>
      <c r="I159" s="141">
        <f t="shared" si="754"/>
        <v>-1.2455238984895546E-3</v>
      </c>
      <c r="J159" s="22">
        <f t="shared" ref="J159" si="840">AVERAGE(H156:H160)</f>
        <v>128.45999999999998</v>
      </c>
      <c r="K159" s="143">
        <f t="shared" ref="K159" si="841">_xlfn.STDEV.S(H156:H160)</f>
        <v>2.1524404753674373</v>
      </c>
      <c r="L159" s="19">
        <f t="shared" si="699"/>
        <v>1.675572532591809E-2</v>
      </c>
      <c r="M159" s="138">
        <f t="shared" si="707"/>
        <v>597.09999999999991</v>
      </c>
      <c r="N159" s="141">
        <f t="shared" si="757"/>
        <v>-1.6212475697762418E-2</v>
      </c>
      <c r="O159" s="22">
        <f t="shared" ref="O159" si="842">AVERAGE(M156:M160)</f>
        <v>606.93999999999983</v>
      </c>
      <c r="P159" s="143">
        <f t="shared" ref="P159" si="843">_xlfn.STDEV.S(M156:M160)</f>
        <v>9.0096059847254448</v>
      </c>
      <c r="Q159" s="19">
        <f t="shared" si="702"/>
        <v>1.4844310779855418E-2</v>
      </c>
    </row>
    <row r="160" spans="1:17" ht="16" thickBot="1" x14ac:dyDescent="0.25">
      <c r="A160" s="55" t="str">
        <f>A156</f>
        <v>AMX0033B</v>
      </c>
      <c r="B160" s="55" t="str">
        <f>LOOKUP(A160,'Table 1'!$A$3:$A$999,'Table 1'!$I$3:$I$999)</f>
        <v>SLE</v>
      </c>
      <c r="C160" s="126">
        <v>743.1</v>
      </c>
      <c r="D160" s="142">
        <f t="shared" si="693"/>
        <v>1.0470492249116189E-2</v>
      </c>
      <c r="E160" s="21">
        <f t="shared" ref="E160" si="844">AVERAGE(C156:C160)</f>
        <v>735.4</v>
      </c>
      <c r="F160" s="144">
        <f t="shared" ref="F160" si="845">_xlfn.STDEV.S(C156:C160)</f>
        <v>8.3060219118420431</v>
      </c>
      <c r="G160" s="18">
        <f t="shared" si="696"/>
        <v>1.129456338297803E-2</v>
      </c>
      <c r="H160" s="126">
        <v>125.5</v>
      </c>
      <c r="I160" s="142">
        <f t="shared" si="754"/>
        <v>-2.3042192122061187E-2</v>
      </c>
      <c r="J160" s="21">
        <f t="shared" ref="J160" si="846">AVERAGE(H156:H160)</f>
        <v>128.45999999999998</v>
      </c>
      <c r="K160" s="144">
        <f t="shared" ref="K160" si="847">_xlfn.STDEV.S(H156:H160)</f>
        <v>2.1524404753674373</v>
      </c>
      <c r="L160" s="18">
        <f t="shared" si="699"/>
        <v>1.675572532591809E-2</v>
      </c>
      <c r="M160" s="139">
        <f t="shared" si="707"/>
        <v>617.6</v>
      </c>
      <c r="N160" s="142">
        <f t="shared" si="757"/>
        <v>1.7563515339243087E-2</v>
      </c>
      <c r="O160" s="21">
        <f t="shared" ref="O160" si="848">AVERAGE(M156:M160)</f>
        <v>606.93999999999983</v>
      </c>
      <c r="P160" s="144">
        <f t="shared" ref="P160" si="849">_xlfn.STDEV.S(M156:M160)</f>
        <v>9.0096059847254448</v>
      </c>
      <c r="Q160" s="18">
        <f t="shared" si="702"/>
        <v>1.4844310779855418E-2</v>
      </c>
    </row>
    <row r="161" spans="1:17" x14ac:dyDescent="0.2">
      <c r="A161" s="57" t="s">
        <v>203</v>
      </c>
      <c r="B161" s="57" t="str">
        <f>LOOKUP(A161,'Table 1'!$A$3:$A$999,'Table 1'!$I$3:$I$999)</f>
        <v>SLE</v>
      </c>
      <c r="C161" s="128">
        <v>720.7</v>
      </c>
      <c r="D161" s="140">
        <f t="shared" si="693"/>
        <v>-9.5376834698476451E-3</v>
      </c>
      <c r="E161" s="23">
        <f t="shared" ref="E161" si="850">AVERAGE(C161:C165)</f>
        <v>727.64</v>
      </c>
      <c r="F161" s="23">
        <f t="shared" ref="F161" si="851">_xlfn.STDEV.S(C161:C165)</f>
        <v>8.7403089190256527</v>
      </c>
      <c r="G161" s="39">
        <f t="shared" si="696"/>
        <v>1.2011858774978908E-2</v>
      </c>
      <c r="H161" s="128">
        <v>126.2</v>
      </c>
      <c r="I161" s="140">
        <f t="shared" si="754"/>
        <v>-6.335128286347663E-4</v>
      </c>
      <c r="J161" s="23">
        <f t="shared" ref="J161" si="852">AVERAGE(H161:H165)</f>
        <v>126.28</v>
      </c>
      <c r="K161" s="23">
        <f t="shared" ref="K161" si="853">_xlfn.STDEV.S(H161:H165)</f>
        <v>1.756986055721556</v>
      </c>
      <c r="L161" s="39">
        <f t="shared" si="699"/>
        <v>1.3913415075400348E-2</v>
      </c>
      <c r="M161" s="137">
        <f t="shared" si="707"/>
        <v>594.5</v>
      </c>
      <c r="N161" s="140">
        <f t="shared" si="757"/>
        <v>-1.1407476386856481E-2</v>
      </c>
      <c r="O161" s="23">
        <f t="shared" ref="O161" si="854">AVERAGE(M161:M165)</f>
        <v>601.36</v>
      </c>
      <c r="P161" s="23">
        <f t="shared" ref="P161" si="855">_xlfn.STDEV.S(M161:M165)</f>
        <v>8.0435066979520276</v>
      </c>
      <c r="Q161" s="39">
        <f t="shared" si="702"/>
        <v>1.3375526636211299E-2</v>
      </c>
    </row>
    <row r="162" spans="1:17" x14ac:dyDescent="0.2">
      <c r="A162" s="56" t="str">
        <f>A161</f>
        <v>AMX0033C</v>
      </c>
      <c r="B162" s="56" t="str">
        <f>LOOKUP(A162,'Table 1'!$A$3:$A$999,'Table 1'!$I$3:$I$999)</f>
        <v>SLE</v>
      </c>
      <c r="C162" s="127">
        <v>716.2</v>
      </c>
      <c r="D162" s="141">
        <f t="shared" si="693"/>
        <v>-1.5722060359518363E-2</v>
      </c>
      <c r="E162" s="22">
        <f t="shared" ref="E162" si="856">AVERAGE(C161:C165)</f>
        <v>727.64</v>
      </c>
      <c r="F162" s="143">
        <f t="shared" ref="F162" si="857">_xlfn.STDEV.S(C161:C165)</f>
        <v>8.7403089190256527</v>
      </c>
      <c r="G162" s="19">
        <f t="shared" si="696"/>
        <v>1.2011858774978908E-2</v>
      </c>
      <c r="H162" s="127">
        <v>125.3</v>
      </c>
      <c r="I162" s="141">
        <f t="shared" si="754"/>
        <v>-7.7605321507760849E-3</v>
      </c>
      <c r="J162" s="22">
        <f t="shared" ref="J162" si="858">AVERAGE(H161:H165)</f>
        <v>126.28</v>
      </c>
      <c r="K162" s="143">
        <f t="shared" ref="K162" si="859">_xlfn.STDEV.S(H161:H165)</f>
        <v>1.756986055721556</v>
      </c>
      <c r="L162" s="19">
        <f t="shared" si="699"/>
        <v>1.3913415075400348E-2</v>
      </c>
      <c r="M162" s="138">
        <f t="shared" si="707"/>
        <v>590.90000000000009</v>
      </c>
      <c r="N162" s="141">
        <f t="shared" si="757"/>
        <v>-1.7393907143807241E-2</v>
      </c>
      <c r="O162" s="22">
        <f t="shared" ref="O162" si="860">AVERAGE(M161:M165)</f>
        <v>601.36</v>
      </c>
      <c r="P162" s="143">
        <f t="shared" ref="P162" si="861">_xlfn.STDEV.S(M161:M165)</f>
        <v>8.0435066979520276</v>
      </c>
      <c r="Q162" s="19">
        <f t="shared" si="702"/>
        <v>1.3375526636211299E-2</v>
      </c>
    </row>
    <row r="163" spans="1:17" x14ac:dyDescent="0.2">
      <c r="A163" s="56" t="str">
        <f>A161</f>
        <v>AMX0033C</v>
      </c>
      <c r="B163" s="56" t="str">
        <f>LOOKUP(A163,'Table 1'!$A$3:$A$999,'Table 1'!$I$3:$I$999)</f>
        <v>SLE</v>
      </c>
      <c r="C163" s="127">
        <v>736.8</v>
      </c>
      <c r="D163" s="141">
        <f t="shared" si="693"/>
        <v>1.258864273541857E-2</v>
      </c>
      <c r="E163" s="22">
        <f t="shared" ref="E163" si="862">AVERAGE(C161:C165)</f>
        <v>727.64</v>
      </c>
      <c r="F163" s="143">
        <f t="shared" ref="F163" si="863">_xlfn.STDEV.S(C161:C165)</f>
        <v>8.7403089190256527</v>
      </c>
      <c r="G163" s="19">
        <f t="shared" si="696"/>
        <v>1.2011858774978908E-2</v>
      </c>
      <c r="H163" s="127">
        <v>129.19999999999999</v>
      </c>
      <c r="I163" s="141">
        <f t="shared" si="754"/>
        <v>2.3123218245169365E-2</v>
      </c>
      <c r="J163" s="22">
        <f t="shared" ref="J163" si="864">AVERAGE(H161:H165)</f>
        <v>126.28</v>
      </c>
      <c r="K163" s="143">
        <f t="shared" ref="K163" si="865">_xlfn.STDEV.S(H161:H165)</f>
        <v>1.756986055721556</v>
      </c>
      <c r="L163" s="19">
        <f t="shared" si="699"/>
        <v>1.3913415075400348E-2</v>
      </c>
      <c r="M163" s="138">
        <f t="shared" si="707"/>
        <v>607.59999999999991</v>
      </c>
      <c r="N163" s="141">
        <f t="shared" si="757"/>
        <v>1.0376479978714739E-2</v>
      </c>
      <c r="O163" s="22">
        <f t="shared" ref="O163" si="866">AVERAGE(M161:M165)</f>
        <v>601.36</v>
      </c>
      <c r="P163" s="143">
        <f t="shared" ref="P163" si="867">_xlfn.STDEV.S(M161:M165)</f>
        <v>8.0435066979520276</v>
      </c>
      <c r="Q163" s="19">
        <f t="shared" si="702"/>
        <v>1.3375526636211299E-2</v>
      </c>
    </row>
    <row r="164" spans="1:17" x14ac:dyDescent="0.2">
      <c r="A164" s="56" t="str">
        <f>A161</f>
        <v>AMX0033C</v>
      </c>
      <c r="B164" s="56" t="str">
        <f>LOOKUP(A164,'Table 1'!$A$3:$A$999,'Table 1'!$I$3:$I$999)</f>
        <v>SLE</v>
      </c>
      <c r="C164" s="127">
        <v>732.5</v>
      </c>
      <c r="D164" s="141">
        <f t="shared" si="693"/>
        <v>6.6791270408443921E-3</v>
      </c>
      <c r="E164" s="22">
        <f t="shared" ref="E164" si="868">AVERAGE(C161:C165)</f>
        <v>727.64</v>
      </c>
      <c r="F164" s="143">
        <f t="shared" ref="F164" si="869">_xlfn.STDEV.S(C161:C165)</f>
        <v>8.7403089190256527</v>
      </c>
      <c r="G164" s="19">
        <f t="shared" si="696"/>
        <v>1.2011858774978908E-2</v>
      </c>
      <c r="H164" s="127">
        <v>124.6</v>
      </c>
      <c r="I164" s="141">
        <f t="shared" si="754"/>
        <v>-1.3303769401330431E-2</v>
      </c>
      <c r="J164" s="22">
        <f t="shared" ref="J164" si="870">AVERAGE(H161:H165)</f>
        <v>126.28</v>
      </c>
      <c r="K164" s="143">
        <f t="shared" ref="K164" si="871">_xlfn.STDEV.S(H161:H165)</f>
        <v>1.756986055721556</v>
      </c>
      <c r="L164" s="19">
        <f t="shared" si="699"/>
        <v>1.3913415075400348E-2</v>
      </c>
      <c r="M164" s="138">
        <f t="shared" si="707"/>
        <v>607.9</v>
      </c>
      <c r="N164" s="141">
        <f t="shared" si="757"/>
        <v>1.0875349208460762E-2</v>
      </c>
      <c r="O164" s="22">
        <f t="shared" ref="O164" si="872">AVERAGE(M161:M165)</f>
        <v>601.36</v>
      </c>
      <c r="P164" s="143">
        <f t="shared" ref="P164" si="873">_xlfn.STDEV.S(M161:M165)</f>
        <v>8.0435066979520276</v>
      </c>
      <c r="Q164" s="19">
        <f t="shared" si="702"/>
        <v>1.3375526636211299E-2</v>
      </c>
    </row>
    <row r="165" spans="1:17" ht="16" thickBot="1" x14ac:dyDescent="0.25">
      <c r="A165" s="55" t="str">
        <f>A161</f>
        <v>AMX0033C</v>
      </c>
      <c r="B165" s="55" t="str">
        <f>LOOKUP(A165,'Table 1'!$A$3:$A$999,'Table 1'!$I$3:$I$999)</f>
        <v>SLE</v>
      </c>
      <c r="C165" s="126">
        <v>732</v>
      </c>
      <c r="D165" s="142">
        <f t="shared" si="693"/>
        <v>5.9919740531032021E-3</v>
      </c>
      <c r="E165" s="21">
        <f t="shared" ref="E165" si="874">AVERAGE(C161:C165)</f>
        <v>727.64</v>
      </c>
      <c r="F165" s="144">
        <f t="shared" ref="F165" si="875">_xlfn.STDEV.S(C161:C165)</f>
        <v>8.7403089190256527</v>
      </c>
      <c r="G165" s="18">
        <f t="shared" si="696"/>
        <v>1.2011858774978908E-2</v>
      </c>
      <c r="H165" s="126">
        <v>126.1</v>
      </c>
      <c r="I165" s="142">
        <f t="shared" si="754"/>
        <v>-1.4254038644283087E-3</v>
      </c>
      <c r="J165" s="21">
        <f t="shared" ref="J165" si="876">AVERAGE(H161:H165)</f>
        <v>126.28</v>
      </c>
      <c r="K165" s="144">
        <f t="shared" ref="K165" si="877">_xlfn.STDEV.S(H161:H165)</f>
        <v>1.756986055721556</v>
      </c>
      <c r="L165" s="18">
        <f t="shared" si="699"/>
        <v>1.3913415075400348E-2</v>
      </c>
      <c r="M165" s="139">
        <f t="shared" si="707"/>
        <v>605.9</v>
      </c>
      <c r="N165" s="142">
        <f t="shared" si="757"/>
        <v>7.5495543434880331E-3</v>
      </c>
      <c r="O165" s="21">
        <f t="shared" ref="O165" si="878">AVERAGE(M161:M165)</f>
        <v>601.36</v>
      </c>
      <c r="P165" s="144">
        <f t="shared" ref="P165" si="879">_xlfn.STDEV.S(M161:M165)</f>
        <v>8.0435066979520276</v>
      </c>
      <c r="Q165" s="18">
        <f t="shared" si="702"/>
        <v>1.3375526636211299E-2</v>
      </c>
    </row>
    <row r="166" spans="1:17" x14ac:dyDescent="0.2">
      <c r="A166" s="57" t="s">
        <v>204</v>
      </c>
      <c r="B166" s="57" t="str">
        <f>LOOKUP(A166,'Table 1'!$A$3:$A$999,'Table 1'!$I$3:$I$999)</f>
        <v>SLE</v>
      </c>
      <c r="C166" s="128">
        <v>736.4</v>
      </c>
      <c r="D166" s="140">
        <f t="shared" si="693"/>
        <v>3.4884988553362385E-3</v>
      </c>
      <c r="E166" s="23">
        <f t="shared" ref="E166" si="880">AVERAGE(C166:C170)</f>
        <v>733.84</v>
      </c>
      <c r="F166" s="23">
        <f t="shared" ref="F166" si="881">_xlfn.STDEV.S(C166:C170)</f>
        <v>4.1800717697187739</v>
      </c>
      <c r="G166" s="39">
        <f t="shared" si="696"/>
        <v>5.6961623374560851E-3</v>
      </c>
      <c r="H166" s="128">
        <v>124.6</v>
      </c>
      <c r="I166" s="140">
        <f t="shared" si="754"/>
        <v>-2.5039123630672948E-2</v>
      </c>
      <c r="J166" s="23">
        <f t="shared" ref="J166" si="882">AVERAGE(H166:H170)</f>
        <v>127.8</v>
      </c>
      <c r="K166" s="23">
        <f t="shared" ref="K166" si="883">_xlfn.STDEV.S(H166:H170)</f>
        <v>2.3558437978779554</v>
      </c>
      <c r="L166" s="39">
        <f t="shared" si="699"/>
        <v>1.8433832534256303E-2</v>
      </c>
      <c r="M166" s="137">
        <f t="shared" si="707"/>
        <v>611.79999999999995</v>
      </c>
      <c r="N166" s="140">
        <f t="shared" si="757"/>
        <v>9.5043231469869836E-3</v>
      </c>
      <c r="O166" s="23">
        <f t="shared" ref="O166" si="884">AVERAGE(M166:M170)</f>
        <v>606.04</v>
      </c>
      <c r="P166" s="23">
        <f t="shared" ref="P166" si="885">_xlfn.STDEV.S(M166:M170)</f>
        <v>5.5895438096502597</v>
      </c>
      <c r="Q166" s="39">
        <f t="shared" si="702"/>
        <v>9.2230608699925085E-3</v>
      </c>
    </row>
    <row r="167" spans="1:17" x14ac:dyDescent="0.2">
      <c r="A167" s="56" t="str">
        <f>A166</f>
        <v>AMX0033D</v>
      </c>
      <c r="B167" s="56" t="str">
        <f>LOOKUP(A167,'Table 1'!$A$3:$A$999,'Table 1'!$I$3:$I$999)</f>
        <v>SLE</v>
      </c>
      <c r="C167" s="127">
        <v>727.5</v>
      </c>
      <c r="D167" s="141">
        <f t="shared" si="693"/>
        <v>-8.6394854464188816E-3</v>
      </c>
      <c r="E167" s="22">
        <f t="shared" ref="E167" si="886">AVERAGE(C166:C170)</f>
        <v>733.84</v>
      </c>
      <c r="F167" s="143">
        <f t="shared" ref="F167" si="887">_xlfn.STDEV.S(C166:C170)</f>
        <v>4.1800717697187739</v>
      </c>
      <c r="G167" s="19">
        <f t="shared" si="696"/>
        <v>5.6961623374560851E-3</v>
      </c>
      <c r="H167" s="127">
        <v>129.9</v>
      </c>
      <c r="I167" s="141">
        <f t="shared" si="754"/>
        <v>1.6431924882629175E-2</v>
      </c>
      <c r="J167" s="22">
        <f t="shared" ref="J167" si="888">AVERAGE(H166:H170)</f>
        <v>127.8</v>
      </c>
      <c r="K167" s="143">
        <f t="shared" ref="K167" si="889">_xlfn.STDEV.S(H166:H170)</f>
        <v>2.3558437978779554</v>
      </c>
      <c r="L167" s="19">
        <f t="shared" si="699"/>
        <v>1.8433832534256303E-2</v>
      </c>
      <c r="M167" s="138">
        <f t="shared" si="707"/>
        <v>597.6</v>
      </c>
      <c r="N167" s="141">
        <f t="shared" si="757"/>
        <v>-1.3926473500098907E-2</v>
      </c>
      <c r="O167" s="22">
        <f t="shared" ref="O167" si="890">AVERAGE(M166:M170)</f>
        <v>606.04</v>
      </c>
      <c r="P167" s="143">
        <f t="shared" ref="P167" si="891">_xlfn.STDEV.S(M166:M170)</f>
        <v>5.5895438096502597</v>
      </c>
      <c r="Q167" s="19">
        <f t="shared" si="702"/>
        <v>9.2230608699925085E-3</v>
      </c>
    </row>
    <row r="168" spans="1:17" x14ac:dyDescent="0.2">
      <c r="A168" s="56" t="str">
        <f>A166</f>
        <v>AMX0033D</v>
      </c>
      <c r="B168" s="56" t="str">
        <f>LOOKUP(A168,'Table 1'!$A$3:$A$999,'Table 1'!$I$3:$I$999)</f>
        <v>SLE</v>
      </c>
      <c r="C168" s="127">
        <v>736.9</v>
      </c>
      <c r="D168" s="141">
        <f t="shared" si="693"/>
        <v>4.1698462880191125E-3</v>
      </c>
      <c r="E168" s="22">
        <f t="shared" ref="E168" si="892">AVERAGE(C166:C170)</f>
        <v>733.84</v>
      </c>
      <c r="F168" s="143">
        <f t="shared" ref="F168" si="893">_xlfn.STDEV.S(C166:C170)</f>
        <v>4.1800717697187739</v>
      </c>
      <c r="G168" s="19">
        <f t="shared" si="696"/>
        <v>5.6961623374560851E-3</v>
      </c>
      <c r="H168" s="127">
        <v>130.30000000000001</v>
      </c>
      <c r="I168" s="141">
        <f t="shared" si="754"/>
        <v>1.9561815336463336E-2</v>
      </c>
      <c r="J168" s="22">
        <f t="shared" ref="J168" si="894">AVERAGE(H166:H170)</f>
        <v>127.8</v>
      </c>
      <c r="K168" s="143">
        <f t="shared" ref="K168" si="895">_xlfn.STDEV.S(H166:H170)</f>
        <v>2.3558437978779554</v>
      </c>
      <c r="L168" s="19">
        <f t="shared" si="699"/>
        <v>1.8433832534256303E-2</v>
      </c>
      <c r="M168" s="138">
        <f t="shared" si="707"/>
        <v>606.59999999999991</v>
      </c>
      <c r="N168" s="141">
        <f t="shared" si="757"/>
        <v>9.2403141706809031E-4</v>
      </c>
      <c r="O168" s="22">
        <f t="shared" ref="O168" si="896">AVERAGE(M166:M170)</f>
        <v>606.04</v>
      </c>
      <c r="P168" s="143">
        <f t="shared" ref="P168" si="897">_xlfn.STDEV.S(M166:M170)</f>
        <v>5.5895438096502597</v>
      </c>
      <c r="Q168" s="19">
        <f t="shared" si="702"/>
        <v>9.2230608699925085E-3</v>
      </c>
    </row>
    <row r="169" spans="1:17" x14ac:dyDescent="0.2">
      <c r="A169" s="56" t="str">
        <f>A166</f>
        <v>AMX0033D</v>
      </c>
      <c r="B169" s="56" t="str">
        <f>LOOKUP(A169,'Table 1'!$A$3:$A$999,'Table 1'!$I$3:$I$999)</f>
        <v>SLE</v>
      </c>
      <c r="C169" s="127">
        <v>736.8</v>
      </c>
      <c r="D169" s="141">
        <f t="shared" si="693"/>
        <v>4.0335768014825068E-3</v>
      </c>
      <c r="E169" s="22">
        <f t="shared" ref="E169" si="898">AVERAGE(C166:C170)</f>
        <v>733.84</v>
      </c>
      <c r="F169" s="143">
        <f t="shared" ref="F169" si="899">_xlfn.STDEV.S(C166:C170)</f>
        <v>4.1800717697187739</v>
      </c>
      <c r="G169" s="19">
        <f t="shared" si="696"/>
        <v>5.6961623374560851E-3</v>
      </c>
      <c r="H169" s="127">
        <v>126.7</v>
      </c>
      <c r="I169" s="141">
        <f t="shared" si="754"/>
        <v>-8.6071987480437744E-3</v>
      </c>
      <c r="J169" s="22">
        <f t="shared" ref="J169" si="900">AVERAGE(H166:H170)</f>
        <v>127.8</v>
      </c>
      <c r="K169" s="143">
        <f t="shared" ref="K169" si="901">_xlfn.STDEV.S(H166:H170)</f>
        <v>2.3558437978779554</v>
      </c>
      <c r="L169" s="19">
        <f t="shared" si="699"/>
        <v>1.8433832534256303E-2</v>
      </c>
      <c r="M169" s="138">
        <f t="shared" si="707"/>
        <v>610.09999999999991</v>
      </c>
      <c r="N169" s="141">
        <f t="shared" si="757"/>
        <v>6.6992277737442174E-3</v>
      </c>
      <c r="O169" s="22">
        <f t="shared" ref="O169" si="902">AVERAGE(M166:M170)</f>
        <v>606.04</v>
      </c>
      <c r="P169" s="143">
        <f t="shared" ref="P169" si="903">_xlfn.STDEV.S(M166:M170)</f>
        <v>5.5895438096502597</v>
      </c>
      <c r="Q169" s="19">
        <f t="shared" si="702"/>
        <v>9.2230608699925085E-3</v>
      </c>
    </row>
    <row r="170" spans="1:17" ht="16" thickBot="1" x14ac:dyDescent="0.25">
      <c r="A170" s="55" t="str">
        <f>A166</f>
        <v>AMX0033D</v>
      </c>
      <c r="B170" s="55" t="str">
        <f>LOOKUP(A170,'Table 1'!$A$3:$A$999,'Table 1'!$I$3:$I$999)</f>
        <v>SLE</v>
      </c>
      <c r="C170" s="126">
        <v>731.6</v>
      </c>
      <c r="D170" s="142">
        <f t="shared" si="693"/>
        <v>-3.0524364984192863E-3</v>
      </c>
      <c r="E170" s="21">
        <f t="shared" ref="E170" si="904">AVERAGE(C166:C170)</f>
        <v>733.84</v>
      </c>
      <c r="F170" s="144">
        <f t="shared" ref="F170" si="905">_xlfn.STDEV.S(C166:C170)</f>
        <v>4.1800717697187739</v>
      </c>
      <c r="G170" s="18">
        <f t="shared" si="696"/>
        <v>5.6961623374560851E-3</v>
      </c>
      <c r="H170" s="126">
        <v>127.5</v>
      </c>
      <c r="I170" s="142">
        <f t="shared" si="754"/>
        <v>-2.3474178403755648E-3</v>
      </c>
      <c r="J170" s="21">
        <f t="shared" ref="J170" si="906">AVERAGE(H166:H170)</f>
        <v>127.8</v>
      </c>
      <c r="K170" s="144">
        <f t="shared" ref="K170" si="907">_xlfn.STDEV.S(H166:H170)</f>
        <v>2.3558437978779554</v>
      </c>
      <c r="L170" s="18">
        <f t="shared" si="699"/>
        <v>1.8433832534256303E-2</v>
      </c>
      <c r="M170" s="139">
        <f t="shared" si="707"/>
        <v>604.1</v>
      </c>
      <c r="N170" s="142">
        <f t="shared" si="757"/>
        <v>-3.2011088377003846E-3</v>
      </c>
      <c r="O170" s="21">
        <f t="shared" ref="O170" si="908">AVERAGE(M166:M170)</f>
        <v>606.04</v>
      </c>
      <c r="P170" s="144">
        <f t="shared" ref="P170" si="909">_xlfn.STDEV.S(M166:M170)</f>
        <v>5.5895438096502597</v>
      </c>
      <c r="Q170" s="18">
        <f t="shared" si="702"/>
        <v>9.2230608699925085E-3</v>
      </c>
    </row>
    <row r="171" spans="1:17" x14ac:dyDescent="0.2">
      <c r="A171" s="4" t="s">
        <v>210</v>
      </c>
      <c r="B171" s="57" t="str">
        <f>LOOKUP(A171,'Table 1'!$A$3:$A$999,'Table 1'!$I$3:$I$999)</f>
        <v>SLE</v>
      </c>
      <c r="C171" s="128">
        <v>704.7</v>
      </c>
      <c r="D171" s="140">
        <f t="shared" si="693"/>
        <v>-1.2610340479192938E-2</v>
      </c>
      <c r="E171" s="23">
        <f t="shared" ref="E171" si="910">AVERAGE(C171:C175)</f>
        <v>713.7</v>
      </c>
      <c r="F171" s="23">
        <f t="shared" ref="F171" si="911">_xlfn.STDEV.S(C171:C175)</f>
        <v>6.0634148794222877</v>
      </c>
      <c r="G171" s="39">
        <f t="shared" si="696"/>
        <v>8.4957473440132932E-3</v>
      </c>
      <c r="H171" s="128">
        <v>107.2</v>
      </c>
      <c r="I171" s="140">
        <f t="shared" si="754"/>
        <v>-3.4755987754367126E-2</v>
      </c>
      <c r="J171" s="23">
        <f t="shared" ref="J171" si="912">AVERAGE(H171:H175)</f>
        <v>111.06000000000002</v>
      </c>
      <c r="K171" s="23">
        <f t="shared" ref="K171" si="913">_xlfn.STDEV.S(H171:H175)</f>
        <v>2.2423202269078328</v>
      </c>
      <c r="L171" s="39">
        <f t="shared" si="699"/>
        <v>2.0190169520149761E-2</v>
      </c>
      <c r="M171" s="137">
        <f t="shared" si="707"/>
        <v>597.5</v>
      </c>
      <c r="N171" s="140">
        <f t="shared" si="757"/>
        <v>-8.5291384574538477E-3</v>
      </c>
      <c r="O171" s="23">
        <f t="shared" ref="O171" si="914">AVERAGE(M171:M175)</f>
        <v>602.64</v>
      </c>
      <c r="P171" s="23">
        <f t="shared" ref="P171" si="915">_xlfn.STDEV.S(M171:M175)</f>
        <v>4.8701129350354595</v>
      </c>
      <c r="Q171" s="39">
        <f t="shared" si="702"/>
        <v>8.0812971841156579E-3</v>
      </c>
    </row>
    <row r="172" spans="1:17" x14ac:dyDescent="0.2">
      <c r="A172" s="4" t="s">
        <v>210</v>
      </c>
      <c r="B172" s="56" t="str">
        <f>LOOKUP(A172,'Table 1'!$A$3:$A$999,'Table 1'!$I$3:$I$999)</f>
        <v>SLE</v>
      </c>
      <c r="C172" s="127">
        <v>714.3</v>
      </c>
      <c r="D172" s="141">
        <f t="shared" si="693"/>
        <v>8.4068936527940171E-4</v>
      </c>
      <c r="E172" s="22">
        <f t="shared" ref="E172" si="916">AVERAGE(C171:C175)</f>
        <v>713.7</v>
      </c>
      <c r="F172" s="143">
        <f t="shared" ref="F172" si="917">_xlfn.STDEV.S(C171:C175)</f>
        <v>6.0634148794222877</v>
      </c>
      <c r="G172" s="19">
        <f t="shared" si="696"/>
        <v>8.4957473440132932E-3</v>
      </c>
      <c r="H172" s="127">
        <v>112</v>
      </c>
      <c r="I172" s="141">
        <f t="shared" si="754"/>
        <v>8.4638933909596918E-3</v>
      </c>
      <c r="J172" s="22">
        <f t="shared" ref="J172" si="918">AVERAGE(H171:H175)</f>
        <v>111.06000000000002</v>
      </c>
      <c r="K172" s="143">
        <f t="shared" ref="K172" si="919">_xlfn.STDEV.S(H171:H175)</f>
        <v>2.2423202269078328</v>
      </c>
      <c r="L172" s="19">
        <f t="shared" si="699"/>
        <v>2.0190169520149761E-2</v>
      </c>
      <c r="M172" s="138">
        <f t="shared" si="707"/>
        <v>602.29999999999995</v>
      </c>
      <c r="N172" s="141">
        <f t="shared" si="757"/>
        <v>-5.6418425594058114E-4</v>
      </c>
      <c r="O172" s="22">
        <f t="shared" ref="O172" si="920">AVERAGE(M171:M175)</f>
        <v>602.64</v>
      </c>
      <c r="P172" s="143">
        <f t="shared" ref="P172" si="921">_xlfn.STDEV.S(M171:M175)</f>
        <v>4.8701129350354595</v>
      </c>
      <c r="Q172" s="19">
        <f t="shared" si="702"/>
        <v>8.0812971841156579E-3</v>
      </c>
    </row>
    <row r="173" spans="1:17" x14ac:dyDescent="0.2">
      <c r="A173" s="4" t="s">
        <v>210</v>
      </c>
      <c r="B173" s="56" t="str">
        <f>LOOKUP(A173,'Table 1'!$A$3:$A$999,'Table 1'!$I$3:$I$999)</f>
        <v>SLE</v>
      </c>
      <c r="C173" s="127">
        <v>714</v>
      </c>
      <c r="D173" s="141">
        <f t="shared" si="693"/>
        <v>4.2034468263970086E-4</v>
      </c>
      <c r="E173" s="22">
        <f t="shared" ref="E173" si="922">AVERAGE(C171:C175)</f>
        <v>713.7</v>
      </c>
      <c r="F173" s="143">
        <f t="shared" ref="F173" si="923">_xlfn.STDEV.S(C171:C175)</f>
        <v>6.0634148794222877</v>
      </c>
      <c r="G173" s="19">
        <f t="shared" si="696"/>
        <v>8.4957473440132932E-3</v>
      </c>
      <c r="H173" s="127">
        <v>112.8</v>
      </c>
      <c r="I173" s="141">
        <f t="shared" si="754"/>
        <v>1.5667206915180806E-2</v>
      </c>
      <c r="J173" s="22">
        <f t="shared" ref="J173" si="924">AVERAGE(H171:H175)</f>
        <v>111.06000000000002</v>
      </c>
      <c r="K173" s="143">
        <f t="shared" ref="K173" si="925">_xlfn.STDEV.S(H171:H175)</f>
        <v>2.2423202269078328</v>
      </c>
      <c r="L173" s="19">
        <f t="shared" si="699"/>
        <v>2.0190169520149761E-2</v>
      </c>
      <c r="M173" s="138">
        <f t="shared" si="707"/>
        <v>601.20000000000005</v>
      </c>
      <c r="N173" s="141">
        <f t="shared" si="757"/>
        <v>-2.3894862604539042E-3</v>
      </c>
      <c r="O173" s="22">
        <f t="shared" ref="O173" si="926">AVERAGE(M171:M175)</f>
        <v>602.64</v>
      </c>
      <c r="P173" s="143">
        <f t="shared" ref="P173" si="927">_xlfn.STDEV.S(M171:M175)</f>
        <v>4.8701129350354595</v>
      </c>
      <c r="Q173" s="19">
        <f t="shared" si="702"/>
        <v>8.0812971841156579E-3</v>
      </c>
    </row>
    <row r="174" spans="1:17" x14ac:dyDescent="0.2">
      <c r="A174" s="4" t="s">
        <v>210</v>
      </c>
      <c r="B174" s="56" t="str">
        <f>LOOKUP(A174,'Table 1'!$A$3:$A$999,'Table 1'!$I$3:$I$999)</f>
        <v>SLE</v>
      </c>
      <c r="C174" s="127">
        <v>721.8</v>
      </c>
      <c r="D174" s="141">
        <f t="shared" si="693"/>
        <v>1.1349306431273517E-2</v>
      </c>
      <c r="E174" s="22">
        <f t="shared" ref="E174" si="928">AVERAGE(C171:C175)</f>
        <v>713.7</v>
      </c>
      <c r="F174" s="143">
        <f t="shared" ref="F174" si="929">_xlfn.STDEV.S(C171:C175)</f>
        <v>6.0634148794222877</v>
      </c>
      <c r="G174" s="19">
        <f t="shared" si="696"/>
        <v>8.4957473440132932E-3</v>
      </c>
      <c r="H174" s="127">
        <v>111.1</v>
      </c>
      <c r="I174" s="141">
        <f t="shared" si="754"/>
        <v>3.601656762108574E-4</v>
      </c>
      <c r="J174" s="22">
        <f t="shared" ref="J174" si="930">AVERAGE(H171:H175)</f>
        <v>111.06000000000002</v>
      </c>
      <c r="K174" s="143">
        <f t="shared" ref="K174" si="931">_xlfn.STDEV.S(H171:H175)</f>
        <v>2.2423202269078328</v>
      </c>
      <c r="L174" s="19">
        <f t="shared" si="699"/>
        <v>2.0190169520149761E-2</v>
      </c>
      <c r="M174" s="138">
        <f t="shared" si="707"/>
        <v>610.69999999999993</v>
      </c>
      <c r="N174" s="141">
        <f t="shared" si="757"/>
        <v>1.3374485596707729E-2</v>
      </c>
      <c r="O174" s="22">
        <f t="shared" ref="O174" si="932">AVERAGE(M171:M175)</f>
        <v>602.64</v>
      </c>
      <c r="P174" s="143">
        <f t="shared" ref="P174" si="933">_xlfn.STDEV.S(M171:M175)</f>
        <v>4.8701129350354595</v>
      </c>
      <c r="Q174" s="19">
        <f t="shared" si="702"/>
        <v>8.0812971841156579E-3</v>
      </c>
    </row>
    <row r="175" spans="1:17" ht="16" thickBot="1" x14ac:dyDescent="0.25">
      <c r="A175" s="55" t="s">
        <v>210</v>
      </c>
      <c r="B175" s="55" t="str">
        <f>LOOKUP(A175,'Table 1'!$A$3:$A$999,'Table 1'!$I$3:$I$999)</f>
        <v>SLE</v>
      </c>
      <c r="C175" s="126">
        <v>713.7</v>
      </c>
      <c r="D175" s="142">
        <f t="shared" si="693"/>
        <v>0</v>
      </c>
      <c r="E175" s="21">
        <f t="shared" ref="E175" si="934">AVERAGE(C171:C175)</f>
        <v>713.7</v>
      </c>
      <c r="F175" s="144">
        <f t="shared" ref="F175" si="935">_xlfn.STDEV.S(C171:C175)</f>
        <v>6.0634148794222877</v>
      </c>
      <c r="G175" s="18">
        <f t="shared" si="696"/>
        <v>8.4957473440132932E-3</v>
      </c>
      <c r="H175" s="126">
        <v>112.2</v>
      </c>
      <c r="I175" s="142">
        <f t="shared" si="754"/>
        <v>1.0264721772015003E-2</v>
      </c>
      <c r="J175" s="21">
        <f t="shared" ref="J175" si="936">AVERAGE(H171:H175)</f>
        <v>111.06000000000002</v>
      </c>
      <c r="K175" s="144">
        <f t="shared" ref="K175" si="937">_xlfn.STDEV.S(H171:H175)</f>
        <v>2.2423202269078328</v>
      </c>
      <c r="L175" s="18">
        <f t="shared" si="699"/>
        <v>2.0190169520149761E-2</v>
      </c>
      <c r="M175" s="139">
        <f t="shared" si="707"/>
        <v>601.5</v>
      </c>
      <c r="N175" s="142">
        <f t="shared" si="757"/>
        <v>-1.8916766228593959E-3</v>
      </c>
      <c r="O175" s="21">
        <f t="shared" ref="O175" si="938">AVERAGE(M171:M175)</f>
        <v>602.64</v>
      </c>
      <c r="P175" s="144">
        <f t="shared" ref="P175" si="939">_xlfn.STDEV.S(M171:M175)</f>
        <v>4.8701129350354595</v>
      </c>
      <c r="Q175" s="18">
        <f t="shared" si="702"/>
        <v>8.0812971841156579E-3</v>
      </c>
    </row>
    <row r="176" spans="1:17" x14ac:dyDescent="0.2">
      <c r="A176" s="286" t="s">
        <v>211</v>
      </c>
      <c r="B176" s="57" t="str">
        <f>LOOKUP(A176,'Table 1'!$A$3:$A$999,'Table 1'!$I$3:$I$999)</f>
        <v>SLE</v>
      </c>
      <c r="C176" s="128">
        <v>710.5</v>
      </c>
      <c r="D176" s="140">
        <f t="shared" si="693"/>
        <v>2.1439250754603342E-3</v>
      </c>
      <c r="E176" s="23">
        <f t="shared" ref="E176" si="940">AVERAGE(C176:C180)</f>
        <v>708.98000000000013</v>
      </c>
      <c r="F176" s="23">
        <f t="shared" ref="F176" si="941">_xlfn.STDEV.S(C176:C180)</f>
        <v>4.4448847004168428</v>
      </c>
      <c r="G176" s="39">
        <f t="shared" si="696"/>
        <v>6.2694077412858498E-3</v>
      </c>
      <c r="H176" s="128">
        <v>111.2</v>
      </c>
      <c r="I176" s="140">
        <f t="shared" si="754"/>
        <v>0</v>
      </c>
      <c r="J176" s="23">
        <f t="shared" ref="J176" si="942">AVERAGE(H176:H180)</f>
        <v>111.2</v>
      </c>
      <c r="K176" s="23">
        <f t="shared" ref="K176" si="943">_xlfn.STDEV.S(H176:H180)</f>
        <v>1.5524174696260018</v>
      </c>
      <c r="L176" s="39">
        <f t="shared" si="699"/>
        <v>1.3960588755629512E-2</v>
      </c>
      <c r="M176" s="137">
        <f t="shared" si="707"/>
        <v>599.29999999999995</v>
      </c>
      <c r="N176" s="140">
        <f t="shared" si="757"/>
        <v>2.5427414767974538E-3</v>
      </c>
      <c r="O176" s="23">
        <f t="shared" ref="O176" si="944">AVERAGE(M176:M180)</f>
        <v>597.78</v>
      </c>
      <c r="P176" s="23">
        <f t="shared" ref="P176" si="945">_xlfn.STDEV.S(M176:M180)</f>
        <v>5.2035564761036142</v>
      </c>
      <c r="Q176" s="39">
        <f t="shared" si="702"/>
        <v>8.7048018938465904E-3</v>
      </c>
    </row>
    <row r="177" spans="1:17" x14ac:dyDescent="0.2">
      <c r="A177" s="56" t="str">
        <f t="shared" ref="A177" si="946">A176</f>
        <v>AMX0034B</v>
      </c>
      <c r="B177" s="56" t="str">
        <f>LOOKUP(A177,'Table 1'!$A$3:$A$999,'Table 1'!$I$3:$I$999)</f>
        <v>SLE</v>
      </c>
      <c r="C177" s="127">
        <v>709.3</v>
      </c>
      <c r="D177" s="141">
        <f t="shared" si="693"/>
        <v>4.5135264746512256E-4</v>
      </c>
      <c r="E177" s="22">
        <f t="shared" ref="E177" si="947">AVERAGE(C176:C180)</f>
        <v>708.98000000000013</v>
      </c>
      <c r="F177" s="143">
        <f t="shared" ref="F177" si="948">_xlfn.STDEV.S(C176:C180)</f>
        <v>4.4448847004168428</v>
      </c>
      <c r="G177" s="19">
        <f t="shared" si="696"/>
        <v>6.2694077412858498E-3</v>
      </c>
      <c r="H177" s="127">
        <v>109.3</v>
      </c>
      <c r="I177" s="141">
        <f t="shared" si="754"/>
        <v>-1.7086330935251848E-2</v>
      </c>
      <c r="J177" s="22">
        <f t="shared" ref="J177" si="949">AVERAGE(H176:H180)</f>
        <v>111.2</v>
      </c>
      <c r="K177" s="143">
        <f t="shared" ref="K177" si="950">_xlfn.STDEV.S(H176:H180)</f>
        <v>1.5524174696260018</v>
      </c>
      <c r="L177" s="19">
        <f t="shared" si="699"/>
        <v>1.3960588755629512E-2</v>
      </c>
      <c r="M177" s="138">
        <f t="shared" si="707"/>
        <v>600</v>
      </c>
      <c r="N177" s="141">
        <f t="shared" si="757"/>
        <v>3.7137408411121605E-3</v>
      </c>
      <c r="O177" s="22">
        <f t="shared" ref="O177" si="951">AVERAGE(M176:M180)</f>
        <v>597.78</v>
      </c>
      <c r="P177" s="143">
        <f t="shared" ref="P177" si="952">_xlfn.STDEV.S(M176:M180)</f>
        <v>5.2035564761036142</v>
      </c>
      <c r="Q177" s="19">
        <f t="shared" si="702"/>
        <v>8.7048018938465904E-3</v>
      </c>
    </row>
    <row r="178" spans="1:17" x14ac:dyDescent="0.2">
      <c r="A178" s="56" t="str">
        <f t="shared" ref="A178" si="953">A176</f>
        <v>AMX0034B</v>
      </c>
      <c r="B178" s="56" t="str">
        <f>LOOKUP(A178,'Table 1'!$A$3:$A$999,'Table 1'!$I$3:$I$999)</f>
        <v>SLE</v>
      </c>
      <c r="C178" s="127">
        <v>709.6</v>
      </c>
      <c r="D178" s="141">
        <f t="shared" si="693"/>
        <v>8.7449575446400568E-4</v>
      </c>
      <c r="E178" s="22">
        <f t="shared" ref="E178" si="954">AVERAGE(C176:C180)</f>
        <v>708.98000000000013</v>
      </c>
      <c r="F178" s="143">
        <f t="shared" ref="F178" si="955">_xlfn.STDEV.S(C176:C180)</f>
        <v>4.4448847004168428</v>
      </c>
      <c r="G178" s="19">
        <f t="shared" si="696"/>
        <v>6.2694077412858498E-3</v>
      </c>
      <c r="H178" s="127">
        <v>110.1</v>
      </c>
      <c r="I178" s="141">
        <f t="shared" si="754"/>
        <v>-9.8920863309353291E-3</v>
      </c>
      <c r="J178" s="22">
        <f t="shared" ref="J178" si="956">AVERAGE(H176:H180)</f>
        <v>111.2</v>
      </c>
      <c r="K178" s="143">
        <f t="shared" ref="K178" si="957">_xlfn.STDEV.S(H176:H180)</f>
        <v>1.5524174696260018</v>
      </c>
      <c r="L178" s="19">
        <f t="shared" si="699"/>
        <v>1.3960588755629512E-2</v>
      </c>
      <c r="M178" s="138">
        <f t="shared" si="707"/>
        <v>599.5</v>
      </c>
      <c r="N178" s="141">
        <f t="shared" si="757"/>
        <v>2.8773127237445672E-3</v>
      </c>
      <c r="O178" s="22">
        <f t="shared" ref="O178" si="958">AVERAGE(M176:M180)</f>
        <v>597.78</v>
      </c>
      <c r="P178" s="143">
        <f t="shared" ref="P178" si="959">_xlfn.STDEV.S(M176:M180)</f>
        <v>5.2035564761036142</v>
      </c>
      <c r="Q178" s="19">
        <f t="shared" si="702"/>
        <v>8.7048018938465904E-3</v>
      </c>
    </row>
    <row r="179" spans="1:17" x14ac:dyDescent="0.2">
      <c r="A179" s="56" t="str">
        <f t="shared" ref="A179" si="960">A176</f>
        <v>AMX0034B</v>
      </c>
      <c r="B179" s="56" t="str">
        <f>LOOKUP(A179,'Table 1'!$A$3:$A$999,'Table 1'!$I$3:$I$999)</f>
        <v>SLE</v>
      </c>
      <c r="C179" s="127">
        <v>701.7</v>
      </c>
      <c r="D179" s="141">
        <f t="shared" si="693"/>
        <v>-1.026827272983735E-2</v>
      </c>
      <c r="E179" s="22">
        <f t="shared" ref="E179" si="961">AVERAGE(C176:C180)</f>
        <v>708.98000000000013</v>
      </c>
      <c r="F179" s="143">
        <f t="shared" ref="F179" si="962">_xlfn.STDEV.S(C176:C180)</f>
        <v>4.4448847004168428</v>
      </c>
      <c r="G179" s="19">
        <f t="shared" si="696"/>
        <v>6.2694077412858498E-3</v>
      </c>
      <c r="H179" s="127">
        <v>113.1</v>
      </c>
      <c r="I179" s="141">
        <f t="shared" si="754"/>
        <v>1.708633093525172E-2</v>
      </c>
      <c r="J179" s="22">
        <f t="shared" ref="J179" si="963">AVERAGE(H176:H180)</f>
        <v>111.2</v>
      </c>
      <c r="K179" s="143">
        <f t="shared" ref="K179" si="964">_xlfn.STDEV.S(H176:H180)</f>
        <v>1.5524174696260018</v>
      </c>
      <c r="L179" s="19">
        <f t="shared" si="699"/>
        <v>1.3960588755629512E-2</v>
      </c>
      <c r="M179" s="138">
        <f t="shared" si="707"/>
        <v>588.6</v>
      </c>
      <c r="N179" s="141">
        <f t="shared" si="757"/>
        <v>-1.5356820234868932E-2</v>
      </c>
      <c r="O179" s="22">
        <f t="shared" ref="O179" si="965">AVERAGE(M176:M180)</f>
        <v>597.78</v>
      </c>
      <c r="P179" s="143">
        <f t="shared" ref="P179" si="966">_xlfn.STDEV.S(M176:M180)</f>
        <v>5.2035564761036142</v>
      </c>
      <c r="Q179" s="19">
        <f t="shared" si="702"/>
        <v>8.7048018938465904E-3</v>
      </c>
    </row>
    <row r="180" spans="1:17" ht="16" thickBot="1" x14ac:dyDescent="0.25">
      <c r="A180" s="55" t="str">
        <f t="shared" ref="A180" si="967">A176</f>
        <v>AMX0034B</v>
      </c>
      <c r="B180" s="55" t="str">
        <f>LOOKUP(A180,'Table 1'!$A$3:$A$999,'Table 1'!$I$3:$I$999)</f>
        <v>SLE</v>
      </c>
      <c r="C180" s="126">
        <v>713.8</v>
      </c>
      <c r="D180" s="142">
        <f t="shared" si="693"/>
        <v>6.7984992524469266E-3</v>
      </c>
      <c r="E180" s="21">
        <f t="shared" ref="E180" si="968">AVERAGE(C176:C180)</f>
        <v>708.98000000000013</v>
      </c>
      <c r="F180" s="144">
        <f t="shared" ref="F180" si="969">_xlfn.STDEV.S(C176:C180)</f>
        <v>4.4448847004168428</v>
      </c>
      <c r="G180" s="18">
        <f t="shared" si="696"/>
        <v>6.2694077412858498E-3</v>
      </c>
      <c r="H180" s="126">
        <v>112.3</v>
      </c>
      <c r="I180" s="142">
        <f t="shared" si="754"/>
        <v>9.8920863309352007E-3</v>
      </c>
      <c r="J180" s="21">
        <f t="shared" ref="J180" si="970">AVERAGE(H176:H180)</f>
        <v>111.2</v>
      </c>
      <c r="K180" s="144">
        <f t="shared" ref="K180" si="971">_xlfn.STDEV.S(H176:H180)</f>
        <v>1.5524174696260018</v>
      </c>
      <c r="L180" s="18">
        <f t="shared" si="699"/>
        <v>1.3960588755629512E-2</v>
      </c>
      <c r="M180" s="139">
        <f t="shared" si="707"/>
        <v>601.5</v>
      </c>
      <c r="N180" s="142">
        <f t="shared" si="757"/>
        <v>6.2230251932149407E-3</v>
      </c>
      <c r="O180" s="21">
        <f t="shared" ref="O180" si="972">AVERAGE(M176:M180)</f>
        <v>597.78</v>
      </c>
      <c r="P180" s="144">
        <f t="shared" ref="P180" si="973">_xlfn.STDEV.S(M176:M180)</f>
        <v>5.2035564761036142</v>
      </c>
      <c r="Q180" s="18">
        <f t="shared" si="702"/>
        <v>8.7048018938465904E-3</v>
      </c>
    </row>
    <row r="181" spans="1:17" x14ac:dyDescent="0.2">
      <c r="A181" s="4" t="s">
        <v>212</v>
      </c>
      <c r="B181" s="57" t="str">
        <f>LOOKUP(A181,'Table 1'!$A$3:$A$999,'Table 1'!$I$3:$I$999)</f>
        <v>SLE</v>
      </c>
      <c r="C181" s="128">
        <v>677</v>
      </c>
      <c r="D181" s="140">
        <f t="shared" si="693"/>
        <v>-8.9298784950959196E-3</v>
      </c>
      <c r="E181" s="23">
        <f t="shared" ref="E181" si="974">AVERAGE(C181:C185)</f>
        <v>683.1</v>
      </c>
      <c r="F181" s="23">
        <f t="shared" ref="F181" si="975">_xlfn.STDEV.S(C181:C185)</f>
        <v>15.407790237409134</v>
      </c>
      <c r="G181" s="39">
        <f t="shared" si="696"/>
        <v>2.2555687655407896E-2</v>
      </c>
      <c r="H181" s="128">
        <v>101.6</v>
      </c>
      <c r="I181" s="140">
        <f t="shared" si="754"/>
        <v>1.2355520127540945E-2</v>
      </c>
      <c r="J181" s="23">
        <f t="shared" ref="J181" si="976">AVERAGE(H181:H185)</f>
        <v>100.35999999999999</v>
      </c>
      <c r="K181" s="23">
        <f t="shared" ref="K181" si="977">_xlfn.STDEV.S(H181:H185)</f>
        <v>2.944995755514765</v>
      </c>
      <c r="L181" s="39">
        <f t="shared" si="699"/>
        <v>2.9344318010310535E-2</v>
      </c>
      <c r="M181" s="137">
        <f t="shared" si="707"/>
        <v>575.4</v>
      </c>
      <c r="N181" s="140">
        <f t="shared" si="757"/>
        <v>-1.2595668737344325E-2</v>
      </c>
      <c r="O181" s="23">
        <f t="shared" ref="O181" si="978">AVERAGE(M181:M185)</f>
        <v>582.74</v>
      </c>
      <c r="P181" s="23">
        <f t="shared" ref="P181" si="979">_xlfn.STDEV.S(M181:M185)</f>
        <v>13.688243130511708</v>
      </c>
      <c r="Q181" s="39">
        <f t="shared" si="702"/>
        <v>2.3489451780402421E-2</v>
      </c>
    </row>
    <row r="182" spans="1:17" x14ac:dyDescent="0.2">
      <c r="A182" s="56" t="str">
        <f t="shared" ref="A182" si="980">A181</f>
        <v>AMX0035A</v>
      </c>
      <c r="B182" s="56" t="str">
        <f>LOOKUP(A182,'Table 1'!$A$3:$A$999,'Table 1'!$I$3:$I$999)</f>
        <v>SLE</v>
      </c>
      <c r="C182" s="127">
        <v>680.2</v>
      </c>
      <c r="D182" s="141">
        <f t="shared" si="693"/>
        <v>-4.2453520714389945E-3</v>
      </c>
      <c r="E182" s="22">
        <f t="shared" ref="E182" si="981">AVERAGE(C181:C185)</f>
        <v>683.1</v>
      </c>
      <c r="F182" s="143">
        <f t="shared" ref="F182" si="982">_xlfn.STDEV.S(C181:C185)</f>
        <v>15.407790237409134</v>
      </c>
      <c r="G182" s="19">
        <f t="shared" si="696"/>
        <v>2.2555687655407896E-2</v>
      </c>
      <c r="H182" s="127">
        <v>99.8</v>
      </c>
      <c r="I182" s="141">
        <f t="shared" si="754"/>
        <v>-5.579912315663493E-3</v>
      </c>
      <c r="J182" s="22">
        <f t="shared" ref="J182" si="983">AVERAGE(H181:H185)</f>
        <v>100.35999999999999</v>
      </c>
      <c r="K182" s="143">
        <f t="shared" ref="K182" si="984">_xlfn.STDEV.S(H181:H185)</f>
        <v>2.944995755514765</v>
      </c>
      <c r="L182" s="19">
        <f t="shared" si="699"/>
        <v>2.9344318010310535E-2</v>
      </c>
      <c r="M182" s="138">
        <f t="shared" si="707"/>
        <v>580.40000000000009</v>
      </c>
      <c r="N182" s="141">
        <f t="shared" si="757"/>
        <v>-4.0155129217145178E-3</v>
      </c>
      <c r="O182" s="22">
        <f t="shared" ref="O182" si="985">AVERAGE(M181:M185)</f>
        <v>582.74</v>
      </c>
      <c r="P182" s="143">
        <f t="shared" ref="P182" si="986">_xlfn.STDEV.S(M181:M185)</f>
        <v>13.688243130511708</v>
      </c>
      <c r="Q182" s="19">
        <f t="shared" si="702"/>
        <v>2.3489451780402421E-2</v>
      </c>
    </row>
    <row r="183" spans="1:17" x14ac:dyDescent="0.2">
      <c r="A183" s="56" t="str">
        <f t="shared" ref="A183" si="987">A181</f>
        <v>AMX0035A</v>
      </c>
      <c r="B183" s="56" t="str">
        <f>LOOKUP(A183,'Table 1'!$A$3:$A$999,'Table 1'!$I$3:$I$999)</f>
        <v>SLE</v>
      </c>
      <c r="C183" s="127">
        <v>662.9</v>
      </c>
      <c r="D183" s="141">
        <f t="shared" si="693"/>
        <v>-2.9571073049333985E-2</v>
      </c>
      <c r="E183" s="22">
        <f t="shared" ref="E183" si="988">AVERAGE(C181:C185)</f>
        <v>683.1</v>
      </c>
      <c r="F183" s="143">
        <f t="shared" ref="F183" si="989">_xlfn.STDEV.S(C181:C185)</f>
        <v>15.407790237409134</v>
      </c>
      <c r="G183" s="19">
        <f t="shared" si="696"/>
        <v>2.2555687655407896E-2</v>
      </c>
      <c r="H183" s="127">
        <v>97.7</v>
      </c>
      <c r="I183" s="141">
        <f t="shared" si="754"/>
        <v>-2.650458349940198E-2</v>
      </c>
      <c r="J183" s="22">
        <f t="shared" ref="J183" si="990">AVERAGE(H181:H185)</f>
        <v>100.35999999999999</v>
      </c>
      <c r="K183" s="143">
        <f t="shared" ref="K183" si="991">_xlfn.STDEV.S(H181:H185)</f>
        <v>2.944995755514765</v>
      </c>
      <c r="L183" s="19">
        <f t="shared" si="699"/>
        <v>2.9344318010310535E-2</v>
      </c>
      <c r="M183" s="138">
        <f t="shared" si="707"/>
        <v>565.19999999999993</v>
      </c>
      <c r="N183" s="141">
        <f t="shared" si="757"/>
        <v>-3.009918660122881E-2</v>
      </c>
      <c r="O183" s="22">
        <f t="shared" ref="O183" si="992">AVERAGE(M181:M185)</f>
        <v>582.74</v>
      </c>
      <c r="P183" s="143">
        <f t="shared" ref="P183" si="993">_xlfn.STDEV.S(M181:M185)</f>
        <v>13.688243130511708</v>
      </c>
      <c r="Q183" s="19">
        <f t="shared" si="702"/>
        <v>2.3489451780402421E-2</v>
      </c>
    </row>
    <row r="184" spans="1:17" x14ac:dyDescent="0.2">
      <c r="A184" s="56" t="str">
        <f t="shared" ref="A184" si="994">A181</f>
        <v>AMX0035A</v>
      </c>
      <c r="B184" s="56" t="str">
        <f>LOOKUP(A184,'Table 1'!$A$3:$A$999,'Table 1'!$I$3:$I$999)</f>
        <v>SLE</v>
      </c>
      <c r="C184" s="127">
        <v>703.6</v>
      </c>
      <c r="D184" s="141">
        <f t="shared" si="693"/>
        <v>3.0010247401551747E-2</v>
      </c>
      <c r="E184" s="22">
        <f t="shared" ref="E184" si="995">AVERAGE(C181:C185)</f>
        <v>683.1</v>
      </c>
      <c r="F184" s="143">
        <f t="shared" ref="F184" si="996">_xlfn.STDEV.S(C181:C185)</f>
        <v>15.407790237409134</v>
      </c>
      <c r="G184" s="19">
        <f t="shared" si="696"/>
        <v>2.2555687655407896E-2</v>
      </c>
      <c r="H184" s="127">
        <v>104.8</v>
      </c>
      <c r="I184" s="141">
        <f t="shared" si="754"/>
        <v>4.4240733359904472E-2</v>
      </c>
      <c r="J184" s="22">
        <f t="shared" ref="J184" si="997">AVERAGE(H181:H185)</f>
        <v>100.35999999999999</v>
      </c>
      <c r="K184" s="143">
        <f t="shared" ref="K184" si="998">_xlfn.STDEV.S(H181:H185)</f>
        <v>2.944995755514765</v>
      </c>
      <c r="L184" s="19">
        <f t="shared" si="699"/>
        <v>2.9344318010310535E-2</v>
      </c>
      <c r="M184" s="138">
        <f t="shared" si="707"/>
        <v>598.80000000000007</v>
      </c>
      <c r="N184" s="141">
        <f t="shared" si="757"/>
        <v>2.7559460479802414E-2</v>
      </c>
      <c r="O184" s="22">
        <f t="shared" ref="O184" si="999">AVERAGE(M181:M185)</f>
        <v>582.74</v>
      </c>
      <c r="P184" s="143">
        <f t="shared" ref="P184" si="1000">_xlfn.STDEV.S(M181:M185)</f>
        <v>13.688243130511708</v>
      </c>
      <c r="Q184" s="19">
        <f t="shared" si="702"/>
        <v>2.3489451780402421E-2</v>
      </c>
    </row>
    <row r="185" spans="1:17" ht="16" thickBot="1" x14ac:dyDescent="0.25">
      <c r="A185" s="55" t="str">
        <f t="shared" ref="A185" si="1001">A181</f>
        <v>AMX0035A</v>
      </c>
      <c r="B185" s="55" t="str">
        <f>LOOKUP(A185,'Table 1'!$A$3:$A$999,'Table 1'!$I$3:$I$999)</f>
        <v>SLE</v>
      </c>
      <c r="C185" s="126">
        <v>691.8</v>
      </c>
      <c r="D185" s="142">
        <f t="shared" si="693"/>
        <v>1.2736056214316983E-2</v>
      </c>
      <c r="E185" s="21">
        <f t="shared" ref="E185" si="1002">AVERAGE(C181:C185)</f>
        <v>683.1</v>
      </c>
      <c r="F185" s="144">
        <f t="shared" ref="F185" si="1003">_xlfn.STDEV.S(C181:C185)</f>
        <v>15.407790237409134</v>
      </c>
      <c r="G185" s="18">
        <f t="shared" si="696"/>
        <v>2.2555687655407896E-2</v>
      </c>
      <c r="H185" s="126">
        <v>97.9</v>
      </c>
      <c r="I185" s="142">
        <f t="shared" si="754"/>
        <v>-2.4511757672379234E-2</v>
      </c>
      <c r="J185" s="21">
        <f t="shared" ref="J185" si="1004">AVERAGE(H181:H185)</f>
        <v>100.35999999999999</v>
      </c>
      <c r="K185" s="144">
        <f t="shared" ref="K185" si="1005">_xlfn.STDEV.S(H181:H185)</f>
        <v>2.944995755514765</v>
      </c>
      <c r="L185" s="18">
        <f t="shared" si="699"/>
        <v>2.9344318010310535E-2</v>
      </c>
      <c r="M185" s="139">
        <f t="shared" si="707"/>
        <v>593.9</v>
      </c>
      <c r="N185" s="142">
        <f t="shared" si="757"/>
        <v>1.9150907780485237E-2</v>
      </c>
      <c r="O185" s="21">
        <f t="shared" ref="O185" si="1006">AVERAGE(M181:M185)</f>
        <v>582.74</v>
      </c>
      <c r="P185" s="144">
        <f t="shared" ref="P185" si="1007">_xlfn.STDEV.S(M181:M185)</f>
        <v>13.688243130511708</v>
      </c>
      <c r="Q185" s="18">
        <f t="shared" si="702"/>
        <v>2.3489451780402421E-2</v>
      </c>
    </row>
    <row r="186" spans="1:17" x14ac:dyDescent="0.2">
      <c r="A186" s="286" t="s">
        <v>213</v>
      </c>
      <c r="B186" s="57" t="str">
        <f>LOOKUP(A186,'Table 1'!$A$3:$A$999,'Table 1'!$I$3:$I$999)</f>
        <v>SLE</v>
      </c>
      <c r="C186" s="128">
        <v>674.9</v>
      </c>
      <c r="D186" s="140">
        <f t="shared" si="693"/>
        <v>-2.954646181119811E-3</v>
      </c>
      <c r="E186" s="23">
        <f t="shared" ref="E186" si="1008">AVERAGE(C186:C190)</f>
        <v>676.9</v>
      </c>
      <c r="F186" s="23">
        <f t="shared" ref="F186" si="1009">_xlfn.STDEV.S(C186:C190)</f>
        <v>12.657211383239202</v>
      </c>
      <c r="G186" s="39">
        <f t="shared" si="696"/>
        <v>1.8698790638556954E-2</v>
      </c>
      <c r="H186" s="128">
        <v>105.5</v>
      </c>
      <c r="I186" s="140">
        <f t="shared" si="754"/>
        <v>5.9236947791164722E-2</v>
      </c>
      <c r="J186" s="23">
        <f t="shared" ref="J186" si="1010">AVERAGE(H186:H190)</f>
        <v>99.6</v>
      </c>
      <c r="K186" s="23">
        <f t="shared" ref="K186" si="1011">_xlfn.STDEV.S(H186:H190)</f>
        <v>5.2028838157314272</v>
      </c>
      <c r="L186" s="39">
        <f t="shared" si="699"/>
        <v>5.2237789314572562E-2</v>
      </c>
      <c r="M186" s="137">
        <f t="shared" si="707"/>
        <v>569.4</v>
      </c>
      <c r="N186" s="140">
        <f t="shared" si="757"/>
        <v>-1.3684392863329254E-2</v>
      </c>
      <c r="O186" s="23">
        <f t="shared" ref="O186" si="1012">AVERAGE(M186:M190)</f>
        <v>577.29999999999995</v>
      </c>
      <c r="P186" s="23">
        <f t="shared" ref="P186" si="1013">_xlfn.STDEV.S(M186:M190)</f>
        <v>11.45818484752275</v>
      </c>
      <c r="Q186" s="39">
        <f t="shared" si="702"/>
        <v>1.9847886449892171E-2</v>
      </c>
    </row>
    <row r="187" spans="1:17" x14ac:dyDescent="0.2">
      <c r="A187" s="56" t="str">
        <f t="shared" ref="A187" si="1014">A186</f>
        <v>AMX0035B</v>
      </c>
      <c r="B187" s="56" t="str">
        <f>LOOKUP(A187,'Table 1'!$A$3:$A$999,'Table 1'!$I$3:$I$999)</f>
        <v>SLE</v>
      </c>
      <c r="C187" s="127">
        <v>678.1</v>
      </c>
      <c r="D187" s="141">
        <f t="shared" si="693"/>
        <v>1.7727877086719539E-3</v>
      </c>
      <c r="E187" s="22">
        <f t="shared" ref="E187" si="1015">AVERAGE(C186:C190)</f>
        <v>676.9</v>
      </c>
      <c r="F187" s="143">
        <f t="shared" ref="F187" si="1016">_xlfn.STDEV.S(C186:C190)</f>
        <v>12.657211383239202</v>
      </c>
      <c r="G187" s="19">
        <f t="shared" si="696"/>
        <v>1.8698790638556954E-2</v>
      </c>
      <c r="H187" s="127">
        <v>103.7</v>
      </c>
      <c r="I187" s="141">
        <f t="shared" si="754"/>
        <v>4.1164658634538241E-2</v>
      </c>
      <c r="J187" s="22">
        <f t="shared" ref="J187" si="1017">AVERAGE(H186:H190)</f>
        <v>99.6</v>
      </c>
      <c r="K187" s="143">
        <f t="shared" ref="K187" si="1018">_xlfn.STDEV.S(H186:H190)</f>
        <v>5.2028838157314272</v>
      </c>
      <c r="L187" s="19">
        <f t="shared" si="699"/>
        <v>5.2237789314572562E-2</v>
      </c>
      <c r="M187" s="138">
        <f t="shared" si="707"/>
        <v>574.4</v>
      </c>
      <c r="N187" s="141">
        <f t="shared" si="757"/>
        <v>-5.0233847219816E-3</v>
      </c>
      <c r="O187" s="22">
        <f t="shared" ref="O187" si="1019">AVERAGE(M186:M190)</f>
        <v>577.29999999999995</v>
      </c>
      <c r="P187" s="143">
        <f t="shared" ref="P187" si="1020">_xlfn.STDEV.S(M186:M190)</f>
        <v>11.45818484752275</v>
      </c>
      <c r="Q187" s="19">
        <f t="shared" si="702"/>
        <v>1.9847886449892171E-2</v>
      </c>
    </row>
    <row r="188" spans="1:17" x14ac:dyDescent="0.2">
      <c r="A188" s="56" t="str">
        <f t="shared" ref="A188" si="1021">A186</f>
        <v>AMX0035B</v>
      </c>
      <c r="B188" s="56" t="str">
        <f>LOOKUP(A188,'Table 1'!$A$3:$A$999,'Table 1'!$I$3:$I$999)</f>
        <v>SLE</v>
      </c>
      <c r="C188" s="127">
        <v>697</v>
      </c>
      <c r="D188" s="141">
        <f t="shared" si="693"/>
        <v>2.9694194120254133E-2</v>
      </c>
      <c r="E188" s="22">
        <f t="shared" ref="E188" si="1022">AVERAGE(C186:C190)</f>
        <v>676.9</v>
      </c>
      <c r="F188" s="143">
        <f t="shared" ref="F188" si="1023">_xlfn.STDEV.S(C186:C190)</f>
        <v>12.657211383239202</v>
      </c>
      <c r="G188" s="19">
        <f t="shared" si="696"/>
        <v>1.8698790638556954E-2</v>
      </c>
      <c r="H188" s="127">
        <v>100</v>
      </c>
      <c r="I188" s="141">
        <f t="shared" si="754"/>
        <v>4.0160642570281693E-3</v>
      </c>
      <c r="J188" s="22">
        <f t="shared" ref="J188" si="1024">AVERAGE(H186:H190)</f>
        <v>99.6</v>
      </c>
      <c r="K188" s="143">
        <f t="shared" ref="K188" si="1025">_xlfn.STDEV.S(H186:H190)</f>
        <v>5.2028838157314272</v>
      </c>
      <c r="L188" s="19">
        <f t="shared" si="699"/>
        <v>5.2237789314572562E-2</v>
      </c>
      <c r="M188" s="138">
        <f t="shared" si="707"/>
        <v>597</v>
      </c>
      <c r="N188" s="141">
        <f t="shared" si="757"/>
        <v>3.4124372076909833E-2</v>
      </c>
      <c r="O188" s="22">
        <f t="shared" ref="O188" si="1026">AVERAGE(M186:M190)</f>
        <v>577.29999999999995</v>
      </c>
      <c r="P188" s="143">
        <f t="shared" ref="P188" si="1027">_xlfn.STDEV.S(M186:M190)</f>
        <v>11.45818484752275</v>
      </c>
      <c r="Q188" s="19">
        <f t="shared" si="702"/>
        <v>1.9847886449892171E-2</v>
      </c>
    </row>
    <row r="189" spans="1:17" x14ac:dyDescent="0.2">
      <c r="A189" s="56" t="str">
        <f t="shared" ref="A189" si="1028">A186</f>
        <v>AMX0035B</v>
      </c>
      <c r="B189" s="56" t="str">
        <f>LOOKUP(A189,'Table 1'!$A$3:$A$999,'Table 1'!$I$3:$I$999)</f>
        <v>SLE</v>
      </c>
      <c r="C189" s="127">
        <v>672</v>
      </c>
      <c r="D189" s="141">
        <f t="shared" si="693"/>
        <v>-7.238883143743503E-3</v>
      </c>
      <c r="E189" s="22">
        <f t="shared" ref="E189" si="1029">AVERAGE(C186:C190)</f>
        <v>676.9</v>
      </c>
      <c r="F189" s="143">
        <f t="shared" ref="F189" si="1030">_xlfn.STDEV.S(C186:C190)</f>
        <v>12.657211383239202</v>
      </c>
      <c r="G189" s="19">
        <f t="shared" si="696"/>
        <v>1.8698790638556954E-2</v>
      </c>
      <c r="H189" s="127">
        <v>95.5</v>
      </c>
      <c r="I189" s="141">
        <f t="shared" si="754"/>
        <v>-4.1164658634538095E-2</v>
      </c>
      <c r="J189" s="22">
        <f t="shared" ref="J189" si="1031">AVERAGE(H186:H190)</f>
        <v>99.6</v>
      </c>
      <c r="K189" s="143">
        <f t="shared" ref="K189" si="1032">_xlfn.STDEV.S(H186:H190)</f>
        <v>5.2028838157314272</v>
      </c>
      <c r="L189" s="19">
        <f t="shared" si="699"/>
        <v>5.2237789314572562E-2</v>
      </c>
      <c r="M189" s="138">
        <f t="shared" si="707"/>
        <v>576.5</v>
      </c>
      <c r="N189" s="141">
        <f t="shared" si="757"/>
        <v>-1.3857613026155458E-3</v>
      </c>
      <c r="O189" s="22">
        <f t="shared" ref="O189" si="1033">AVERAGE(M186:M190)</f>
        <v>577.29999999999995</v>
      </c>
      <c r="P189" s="143">
        <f t="shared" ref="P189" si="1034">_xlfn.STDEV.S(M186:M190)</f>
        <v>11.45818484752275</v>
      </c>
      <c r="Q189" s="19">
        <f t="shared" si="702"/>
        <v>1.9847886449892171E-2</v>
      </c>
    </row>
    <row r="190" spans="1:17" ht="16" thickBot="1" x14ac:dyDescent="0.25">
      <c r="A190" s="55" t="str">
        <f t="shared" ref="A190" si="1035">A186</f>
        <v>AMX0035B</v>
      </c>
      <c r="B190" s="55" t="str">
        <f>LOOKUP(A190,'Table 1'!$A$3:$A$999,'Table 1'!$I$3:$I$999)</f>
        <v>SLE</v>
      </c>
      <c r="C190" s="126">
        <v>662.5</v>
      </c>
      <c r="D190" s="142">
        <f t="shared" si="693"/>
        <v>-2.1273452504062606E-2</v>
      </c>
      <c r="E190" s="21">
        <f t="shared" ref="E190" si="1036">AVERAGE(C186:C190)</f>
        <v>676.9</v>
      </c>
      <c r="F190" s="144">
        <f t="shared" ref="F190" si="1037">_xlfn.STDEV.S(C186:C190)</f>
        <v>12.657211383239202</v>
      </c>
      <c r="G190" s="18">
        <f t="shared" si="696"/>
        <v>1.8698790638556954E-2</v>
      </c>
      <c r="H190" s="126">
        <v>93.3</v>
      </c>
      <c r="I190" s="142">
        <f t="shared" si="754"/>
        <v>-6.3253012048192753E-2</v>
      </c>
      <c r="J190" s="21">
        <f t="shared" ref="J190" si="1038">AVERAGE(H186:H190)</f>
        <v>99.6</v>
      </c>
      <c r="K190" s="144">
        <f t="shared" ref="K190" si="1039">_xlfn.STDEV.S(H186:H190)</f>
        <v>5.2028838157314272</v>
      </c>
      <c r="L190" s="18">
        <f t="shared" si="699"/>
        <v>5.2237789314572562E-2</v>
      </c>
      <c r="M190" s="139">
        <f t="shared" si="707"/>
        <v>569.20000000000005</v>
      </c>
      <c r="N190" s="142">
        <f t="shared" si="757"/>
        <v>-1.4030833188983041E-2</v>
      </c>
      <c r="O190" s="21">
        <f t="shared" ref="O190" si="1040">AVERAGE(M186:M190)</f>
        <v>577.29999999999995</v>
      </c>
      <c r="P190" s="144">
        <f t="shared" ref="P190" si="1041">_xlfn.STDEV.S(M186:M190)</f>
        <v>11.45818484752275</v>
      </c>
      <c r="Q190" s="18">
        <f t="shared" si="702"/>
        <v>1.9847886449892171E-2</v>
      </c>
    </row>
    <row r="191" spans="1:17" x14ac:dyDescent="0.2">
      <c r="A191" s="57" t="s">
        <v>214</v>
      </c>
      <c r="B191" s="57" t="str">
        <f>LOOKUP(A191,'Table 1'!$A$3:$A$999,'Table 1'!$I$3:$I$999)</f>
        <v>SLE</v>
      </c>
      <c r="C191" s="128">
        <v>362.4</v>
      </c>
      <c r="D191" s="140">
        <f t="shared" si="693"/>
        <v>3.4069508645779831E-2</v>
      </c>
      <c r="E191" s="23">
        <f t="shared" ref="E191" si="1042">AVERAGE(C191:C195)</f>
        <v>350.46</v>
      </c>
      <c r="F191" s="23">
        <f t="shared" ref="F191" si="1043">_xlfn.STDEV.S(C191:C195)</f>
        <v>9.1898313368635804</v>
      </c>
      <c r="G191" s="39">
        <f t="shared" si="696"/>
        <v>2.6222197502892144E-2</v>
      </c>
      <c r="H191" s="128">
        <v>65.400000000000006</v>
      </c>
      <c r="I191" s="140">
        <f t="shared" si="754"/>
        <v>4.2729591836734686E-2</v>
      </c>
      <c r="J191" s="23">
        <f t="shared" ref="J191" si="1044">AVERAGE(H191:H195)</f>
        <v>62.720000000000006</v>
      </c>
      <c r="K191" s="23">
        <f t="shared" ref="K191" si="1045">_xlfn.STDEV.S(H191:H195)</f>
        <v>2.3552069972722154</v>
      </c>
      <c r="L191" s="39">
        <f t="shared" si="699"/>
        <v>3.7551131971814658E-2</v>
      </c>
      <c r="M191" s="137">
        <f t="shared" si="707"/>
        <v>297</v>
      </c>
      <c r="N191" s="140">
        <f t="shared" si="757"/>
        <v>3.2181830819489783E-2</v>
      </c>
      <c r="O191" s="23">
        <f t="shared" ref="O191" si="1046">AVERAGE(M191:M195)</f>
        <v>287.74</v>
      </c>
      <c r="P191" s="23">
        <f t="shared" ref="P191" si="1047">_xlfn.STDEV.S(M191:M195)</f>
        <v>6.9927104902176502</v>
      </c>
      <c r="Q191" s="39">
        <f t="shared" si="702"/>
        <v>2.4302184229574093E-2</v>
      </c>
    </row>
    <row r="192" spans="1:17" x14ac:dyDescent="0.2">
      <c r="A192" s="56" t="str">
        <f t="shared" ref="A192" si="1048">A191</f>
        <v>AMX0036A</v>
      </c>
      <c r="B192" s="56" t="str">
        <f>LOOKUP(A192,'Table 1'!$A$3:$A$999,'Table 1'!$I$3:$I$999)</f>
        <v>SLE</v>
      </c>
      <c r="C192" s="127">
        <v>354.2</v>
      </c>
      <c r="D192" s="141">
        <f t="shared" si="693"/>
        <v>1.0671688637790359E-2</v>
      </c>
      <c r="E192" s="22">
        <f t="shared" ref="E192" si="1049">AVERAGE(C191:C195)</f>
        <v>350.46</v>
      </c>
      <c r="F192" s="143">
        <f t="shared" ref="F192" si="1050">_xlfn.STDEV.S(C191:C195)</f>
        <v>9.1898313368635804</v>
      </c>
      <c r="G192" s="19">
        <f t="shared" si="696"/>
        <v>2.6222197502892144E-2</v>
      </c>
      <c r="H192" s="127">
        <v>64.8</v>
      </c>
      <c r="I192" s="141">
        <f t="shared" si="754"/>
        <v>3.3163265306122305E-2</v>
      </c>
      <c r="J192" s="22">
        <f t="shared" ref="J192" si="1051">AVERAGE(H191:H195)</f>
        <v>62.720000000000006</v>
      </c>
      <c r="K192" s="143">
        <f t="shared" ref="K192" si="1052">_xlfn.STDEV.S(H191:H195)</f>
        <v>2.3552069972722154</v>
      </c>
      <c r="L192" s="19">
        <f t="shared" si="699"/>
        <v>3.7551131971814658E-2</v>
      </c>
      <c r="M192" s="138">
        <f t="shared" si="707"/>
        <v>289.39999999999998</v>
      </c>
      <c r="N192" s="141">
        <f t="shared" si="757"/>
        <v>5.7690971015498995E-3</v>
      </c>
      <c r="O192" s="22">
        <f t="shared" ref="O192" si="1053">AVERAGE(M191:M195)</f>
        <v>287.74</v>
      </c>
      <c r="P192" s="143">
        <f t="shared" ref="P192" si="1054">_xlfn.STDEV.S(M191:M195)</f>
        <v>6.9927104902176502</v>
      </c>
      <c r="Q192" s="19">
        <f t="shared" si="702"/>
        <v>2.4302184229574093E-2</v>
      </c>
    </row>
    <row r="193" spans="1:17" x14ac:dyDescent="0.2">
      <c r="A193" s="56" t="str">
        <f t="shared" ref="A193" si="1055">A191</f>
        <v>AMX0036A</v>
      </c>
      <c r="B193" s="56" t="str">
        <f>LOOKUP(A193,'Table 1'!$A$3:$A$999,'Table 1'!$I$3:$I$999)</f>
        <v>SLE</v>
      </c>
      <c r="C193" s="127">
        <v>352.7</v>
      </c>
      <c r="D193" s="141">
        <f t="shared" si="693"/>
        <v>6.3915996119386217E-3</v>
      </c>
      <c r="E193" s="22">
        <f t="shared" ref="E193" si="1056">AVERAGE(C191:C195)</f>
        <v>350.46</v>
      </c>
      <c r="F193" s="143">
        <f t="shared" ref="F193" si="1057">_xlfn.STDEV.S(C191:C195)</f>
        <v>9.1898313368635804</v>
      </c>
      <c r="G193" s="19">
        <f t="shared" si="696"/>
        <v>2.6222197502892144E-2</v>
      </c>
      <c r="H193" s="127">
        <v>62.4</v>
      </c>
      <c r="I193" s="141">
        <f t="shared" si="754"/>
        <v>-5.1020408163266482E-3</v>
      </c>
      <c r="J193" s="22">
        <f t="shared" ref="J193" si="1058">AVERAGE(H191:H195)</f>
        <v>62.720000000000006</v>
      </c>
      <c r="K193" s="143">
        <f t="shared" ref="K193" si="1059">_xlfn.STDEV.S(H191:H195)</f>
        <v>2.3552069972722154</v>
      </c>
      <c r="L193" s="19">
        <f t="shared" si="699"/>
        <v>3.7551131971814658E-2</v>
      </c>
      <c r="M193" s="138">
        <f t="shared" si="707"/>
        <v>290.3</v>
      </c>
      <c r="N193" s="141">
        <f t="shared" si="757"/>
        <v>8.8969208313060474E-3</v>
      </c>
      <c r="O193" s="22">
        <f t="shared" ref="O193" si="1060">AVERAGE(M191:M195)</f>
        <v>287.74</v>
      </c>
      <c r="P193" s="143">
        <f t="shared" ref="P193" si="1061">_xlfn.STDEV.S(M191:M195)</f>
        <v>6.9927104902176502</v>
      </c>
      <c r="Q193" s="19">
        <f t="shared" si="702"/>
        <v>2.4302184229574093E-2</v>
      </c>
    </row>
    <row r="194" spans="1:17" x14ac:dyDescent="0.2">
      <c r="A194" s="56" t="str">
        <f t="shared" ref="A194" si="1062">A191</f>
        <v>AMX0036A</v>
      </c>
      <c r="B194" s="56" t="str">
        <f>LOOKUP(A194,'Table 1'!$A$3:$A$999,'Table 1'!$I$3:$I$999)</f>
        <v>SLE</v>
      </c>
      <c r="C194" s="127">
        <v>338.7</v>
      </c>
      <c r="D194" s="141">
        <f t="shared" si="693"/>
        <v>-3.3555897962677599E-2</v>
      </c>
      <c r="E194" s="22">
        <f t="shared" ref="E194" si="1063">AVERAGE(C191:C195)</f>
        <v>350.46</v>
      </c>
      <c r="F194" s="143">
        <f t="shared" ref="F194" si="1064">_xlfn.STDEV.S(C191:C195)</f>
        <v>9.1898313368635804</v>
      </c>
      <c r="G194" s="19">
        <f t="shared" si="696"/>
        <v>2.6222197502892144E-2</v>
      </c>
      <c r="H194" s="127">
        <v>59.9</v>
      </c>
      <c r="I194" s="141">
        <f t="shared" si="754"/>
        <v>-4.4961734693877667E-2</v>
      </c>
      <c r="J194" s="22">
        <f t="shared" ref="J194" si="1065">AVERAGE(H191:H195)</f>
        <v>62.720000000000006</v>
      </c>
      <c r="K194" s="143">
        <f t="shared" ref="K194" si="1066">_xlfn.STDEV.S(H191:H195)</f>
        <v>2.3552069972722154</v>
      </c>
      <c r="L194" s="19">
        <f t="shared" si="699"/>
        <v>3.7551131971814658E-2</v>
      </c>
      <c r="M194" s="138">
        <f t="shared" si="707"/>
        <v>278.8</v>
      </c>
      <c r="N194" s="141">
        <f t="shared" si="757"/>
        <v>-3.1069715715576554E-2</v>
      </c>
      <c r="O194" s="22">
        <f t="shared" ref="O194" si="1067">AVERAGE(M191:M195)</f>
        <v>287.74</v>
      </c>
      <c r="P194" s="143">
        <f t="shared" ref="P194" si="1068">_xlfn.STDEV.S(M191:M195)</f>
        <v>6.9927104902176502</v>
      </c>
      <c r="Q194" s="19">
        <f t="shared" si="702"/>
        <v>2.4302184229574093E-2</v>
      </c>
    </row>
    <row r="195" spans="1:17" ht="16" thickBot="1" x14ac:dyDescent="0.25">
      <c r="A195" s="55" t="str">
        <f t="shared" ref="A195" si="1069">A191</f>
        <v>AMX0036A</v>
      </c>
      <c r="B195" s="55" t="str">
        <f>LOOKUP(A195,'Table 1'!$A$3:$A$999,'Table 1'!$I$3:$I$999)</f>
        <v>SLE</v>
      </c>
      <c r="C195" s="126">
        <v>344.3</v>
      </c>
      <c r="D195" s="142">
        <f t="shared" si="693"/>
        <v>-1.7576898932831046E-2</v>
      </c>
      <c r="E195" s="21">
        <f t="shared" ref="E195" si="1070">AVERAGE(C191:C195)</f>
        <v>350.46</v>
      </c>
      <c r="F195" s="144">
        <f t="shared" ref="F195" si="1071">_xlfn.STDEV.S(C191:C195)</f>
        <v>9.1898313368635804</v>
      </c>
      <c r="G195" s="18">
        <f t="shared" si="696"/>
        <v>2.6222197502892144E-2</v>
      </c>
      <c r="H195" s="126">
        <v>61.1</v>
      </c>
      <c r="I195" s="142">
        <f t="shared" si="754"/>
        <v>-2.5829081632653132E-2</v>
      </c>
      <c r="J195" s="21">
        <f t="shared" ref="J195" si="1072">AVERAGE(H191:H195)</f>
        <v>62.720000000000006</v>
      </c>
      <c r="K195" s="144">
        <f t="shared" ref="K195" si="1073">_xlfn.STDEV.S(H191:H195)</f>
        <v>2.3552069972722154</v>
      </c>
      <c r="L195" s="18">
        <f t="shared" si="699"/>
        <v>3.7551131971814658E-2</v>
      </c>
      <c r="M195" s="139">
        <f t="shared" si="707"/>
        <v>283.2</v>
      </c>
      <c r="N195" s="142">
        <f t="shared" si="757"/>
        <v>-1.5778133036769375E-2</v>
      </c>
      <c r="O195" s="21">
        <f t="shared" ref="O195" si="1074">AVERAGE(M191:M195)</f>
        <v>287.74</v>
      </c>
      <c r="P195" s="144">
        <f t="shared" ref="P195" si="1075">_xlfn.STDEV.S(M191:M195)</f>
        <v>6.9927104902176502</v>
      </c>
      <c r="Q195" s="18">
        <f t="shared" si="702"/>
        <v>2.4302184229574093E-2</v>
      </c>
    </row>
    <row r="196" spans="1:17" x14ac:dyDescent="0.2">
      <c r="A196" s="4" t="s">
        <v>215</v>
      </c>
      <c r="B196" s="57" t="str">
        <f>LOOKUP(A196,'Table 1'!$A$3:$A$999,'Table 1'!$I$3:$I$999)</f>
        <v>SLE</v>
      </c>
      <c r="C196" s="128">
        <v>315</v>
      </c>
      <c r="D196" s="140">
        <f t="shared" si="693"/>
        <v>-0.11067193675889311</v>
      </c>
      <c r="E196" s="23">
        <f t="shared" ref="E196" si="1076">AVERAGE(C196:C200)</f>
        <v>354.19999999999993</v>
      </c>
      <c r="F196" s="23">
        <f t="shared" ref="F196" si="1077">_xlfn.STDEV.S(C196:C200)</f>
        <v>24.616762581623117</v>
      </c>
      <c r="G196" s="39">
        <f t="shared" si="696"/>
        <v>6.9499612031685837E-2</v>
      </c>
      <c r="H196" s="128">
        <v>64.2</v>
      </c>
      <c r="I196" s="140">
        <f t="shared" si="754"/>
        <v>-6.2266500622674731E-4</v>
      </c>
      <c r="J196" s="23">
        <f t="shared" ref="J196" si="1078">AVERAGE(H196:H200)</f>
        <v>64.240000000000009</v>
      </c>
      <c r="K196" s="23">
        <f t="shared" ref="K196" si="1079">_xlfn.STDEV.S(H196:H200)</f>
        <v>1.2095453691366858</v>
      </c>
      <c r="L196" s="39">
        <f t="shared" si="699"/>
        <v>1.882853937012275E-2</v>
      </c>
      <c r="M196" s="137">
        <f t="shared" si="707"/>
        <v>250.8</v>
      </c>
      <c r="N196" s="140">
        <f t="shared" si="757"/>
        <v>-0.13505311077389992</v>
      </c>
      <c r="O196" s="23">
        <f t="shared" ref="O196" si="1080">AVERAGE(M196:M200)</f>
        <v>289.96000000000004</v>
      </c>
      <c r="P196" s="23">
        <f t="shared" ref="P196" si="1081">_xlfn.STDEV.S(M196:M200)</f>
        <v>24.68386112422446</v>
      </c>
      <c r="Q196" s="39">
        <f t="shared" si="702"/>
        <v>8.5128504359996054E-2</v>
      </c>
    </row>
    <row r="197" spans="1:17" x14ac:dyDescent="0.2">
      <c r="A197" s="56" t="str">
        <f t="shared" ref="A197" si="1082">A196</f>
        <v>AMX0036B</v>
      </c>
      <c r="B197" s="56" t="str">
        <f>LOOKUP(A197,'Table 1'!$A$3:$A$999,'Table 1'!$I$3:$I$999)</f>
        <v>SLE</v>
      </c>
      <c r="C197" s="127">
        <v>353.3</v>
      </c>
      <c r="D197" s="141">
        <f t="shared" si="693"/>
        <v>-2.5409373235457948E-3</v>
      </c>
      <c r="E197" s="22">
        <f t="shared" ref="E197" si="1083">AVERAGE(C196:C200)</f>
        <v>354.19999999999993</v>
      </c>
      <c r="F197" s="143">
        <f t="shared" ref="F197" si="1084">_xlfn.STDEV.S(C196:C200)</f>
        <v>24.616762581623117</v>
      </c>
      <c r="G197" s="19">
        <f t="shared" si="696"/>
        <v>6.9499612031685837E-2</v>
      </c>
      <c r="H197" s="127">
        <v>62.7</v>
      </c>
      <c r="I197" s="141">
        <f t="shared" si="754"/>
        <v>-2.397260273972612E-2</v>
      </c>
      <c r="J197" s="22">
        <f t="shared" ref="J197" si="1085">AVERAGE(H196:H200)</f>
        <v>64.240000000000009</v>
      </c>
      <c r="K197" s="143">
        <f t="shared" ref="K197" si="1086">_xlfn.STDEV.S(H196:H200)</f>
        <v>1.2095453691366858</v>
      </c>
      <c r="L197" s="19">
        <f t="shared" si="699"/>
        <v>1.882853937012275E-2</v>
      </c>
      <c r="M197" s="138">
        <f t="shared" si="707"/>
        <v>290.60000000000002</v>
      </c>
      <c r="N197" s="141">
        <f t="shared" si="757"/>
        <v>2.2072009932403995E-3</v>
      </c>
      <c r="O197" s="22">
        <f t="shared" ref="O197" si="1087">AVERAGE(M196:M200)</f>
        <v>289.96000000000004</v>
      </c>
      <c r="P197" s="143">
        <f t="shared" ref="P197" si="1088">_xlfn.STDEV.S(M196:M200)</f>
        <v>24.68386112422446</v>
      </c>
      <c r="Q197" s="19">
        <f t="shared" si="702"/>
        <v>8.5128504359996054E-2</v>
      </c>
    </row>
    <row r="198" spans="1:17" x14ac:dyDescent="0.2">
      <c r="A198" s="56" t="str">
        <f t="shared" ref="A198" si="1089">A196</f>
        <v>AMX0036B</v>
      </c>
      <c r="B198" s="56" t="str">
        <f>LOOKUP(A198,'Table 1'!$A$3:$A$999,'Table 1'!$I$3:$I$999)</f>
        <v>SLE</v>
      </c>
      <c r="C198" s="127">
        <v>373.5</v>
      </c>
      <c r="D198" s="141">
        <f t="shared" si="693"/>
        <v>5.4488989271598169E-2</v>
      </c>
      <c r="E198" s="22">
        <f t="shared" ref="E198" si="1090">AVERAGE(C196:C200)</f>
        <v>354.19999999999993</v>
      </c>
      <c r="F198" s="143">
        <f t="shared" ref="F198" si="1091">_xlfn.STDEV.S(C196:C200)</f>
        <v>24.616762581623117</v>
      </c>
      <c r="G198" s="19">
        <f t="shared" si="696"/>
        <v>6.9499612031685837E-2</v>
      </c>
      <c r="H198" s="127">
        <v>64.8</v>
      </c>
      <c r="I198" s="141">
        <f t="shared" si="754"/>
        <v>8.7173100871729137E-3</v>
      </c>
      <c r="J198" s="22">
        <f t="shared" ref="J198" si="1092">AVERAGE(H196:H200)</f>
        <v>64.240000000000009</v>
      </c>
      <c r="K198" s="143">
        <f t="shared" ref="K198" si="1093">_xlfn.STDEV.S(H196:H200)</f>
        <v>1.2095453691366858</v>
      </c>
      <c r="L198" s="19">
        <f t="shared" si="699"/>
        <v>1.882853937012275E-2</v>
      </c>
      <c r="M198" s="138">
        <f t="shared" si="707"/>
        <v>308.7</v>
      </c>
      <c r="N198" s="141">
        <f t="shared" si="757"/>
        <v>6.4629604083321662E-2</v>
      </c>
      <c r="O198" s="22">
        <f t="shared" ref="O198" si="1094">AVERAGE(M196:M200)</f>
        <v>289.96000000000004</v>
      </c>
      <c r="P198" s="143">
        <f t="shared" ref="P198" si="1095">_xlfn.STDEV.S(M196:M200)</f>
        <v>24.68386112422446</v>
      </c>
      <c r="Q198" s="19">
        <f t="shared" si="702"/>
        <v>8.5128504359996054E-2</v>
      </c>
    </row>
    <row r="199" spans="1:17" x14ac:dyDescent="0.2">
      <c r="A199" s="56" t="str">
        <f t="shared" ref="A199" si="1096">A196</f>
        <v>AMX0036B</v>
      </c>
      <c r="B199" s="56" t="str">
        <f>LOOKUP(A199,'Table 1'!$A$3:$A$999,'Table 1'!$I$3:$I$999)</f>
        <v>SLE</v>
      </c>
      <c r="C199" s="127">
        <v>352.4</v>
      </c>
      <c r="D199" s="141">
        <f t="shared" si="693"/>
        <v>-5.0818746470919114E-3</v>
      </c>
      <c r="E199" s="22">
        <f t="shared" ref="E199" si="1097">AVERAGE(C196:C200)</f>
        <v>354.19999999999993</v>
      </c>
      <c r="F199" s="143">
        <f t="shared" ref="F199" si="1098">_xlfn.STDEV.S(C196:C200)</f>
        <v>24.616762581623117</v>
      </c>
      <c r="G199" s="19">
        <f t="shared" si="696"/>
        <v>6.9499612031685837E-2</v>
      </c>
      <c r="H199" s="127">
        <v>65.900000000000006</v>
      </c>
      <c r="I199" s="141">
        <f t="shared" si="754"/>
        <v>2.5840597758405921E-2</v>
      </c>
      <c r="J199" s="22">
        <f t="shared" ref="J199" si="1099">AVERAGE(H196:H200)</f>
        <v>64.240000000000009</v>
      </c>
      <c r="K199" s="143">
        <f t="shared" ref="K199" si="1100">_xlfn.STDEV.S(H196:H200)</f>
        <v>1.2095453691366858</v>
      </c>
      <c r="L199" s="19">
        <f t="shared" si="699"/>
        <v>1.882853937012275E-2</v>
      </c>
      <c r="M199" s="138">
        <f t="shared" si="707"/>
        <v>286.5</v>
      </c>
      <c r="N199" s="141">
        <f t="shared" si="757"/>
        <v>-1.1932680369706291E-2</v>
      </c>
      <c r="O199" s="22">
        <f t="shared" ref="O199" si="1101">AVERAGE(M196:M200)</f>
        <v>289.96000000000004</v>
      </c>
      <c r="P199" s="143">
        <f t="shared" ref="P199" si="1102">_xlfn.STDEV.S(M196:M200)</f>
        <v>24.68386112422446</v>
      </c>
      <c r="Q199" s="19">
        <f t="shared" si="702"/>
        <v>8.5128504359996054E-2</v>
      </c>
    </row>
    <row r="200" spans="1:17" ht="16" thickBot="1" x14ac:dyDescent="0.25">
      <c r="A200" s="55" t="str">
        <f t="shared" ref="A200" si="1103">A196</f>
        <v>AMX0036B</v>
      </c>
      <c r="B200" s="55" t="str">
        <f>LOOKUP(A200,'Table 1'!$A$3:$A$999,'Table 1'!$I$3:$I$999)</f>
        <v>SLE</v>
      </c>
      <c r="C200" s="126">
        <v>376.8</v>
      </c>
      <c r="D200" s="142">
        <f t="shared" ref="D200:D315" si="1104">(C200-E200)/E200</f>
        <v>6.3805759457933611E-2</v>
      </c>
      <c r="E200" s="21">
        <f t="shared" ref="E200" si="1105">AVERAGE(C196:C200)</f>
        <v>354.19999999999993</v>
      </c>
      <c r="F200" s="144">
        <f t="shared" ref="F200" si="1106">_xlfn.STDEV.S(C196:C200)</f>
        <v>24.616762581623117</v>
      </c>
      <c r="G200" s="18">
        <f t="shared" ref="G200:G315" si="1107">F200/E200</f>
        <v>6.9499612031685837E-2</v>
      </c>
      <c r="H200" s="126">
        <v>63.6</v>
      </c>
      <c r="I200" s="142">
        <f t="shared" si="754"/>
        <v>-9.9626400996265189E-3</v>
      </c>
      <c r="J200" s="21">
        <f t="shared" ref="J200" si="1108">AVERAGE(H196:H200)</f>
        <v>64.240000000000009</v>
      </c>
      <c r="K200" s="144">
        <f t="shared" ref="K200" si="1109">_xlfn.STDEV.S(H196:H200)</f>
        <v>1.2095453691366858</v>
      </c>
      <c r="L200" s="18">
        <f t="shared" ref="L200:L315" si="1110">K200/J200</f>
        <v>1.882853937012275E-2</v>
      </c>
      <c r="M200" s="139">
        <f t="shared" si="707"/>
        <v>313.2</v>
      </c>
      <c r="N200" s="142">
        <f t="shared" si="757"/>
        <v>8.0148986067043557E-2</v>
      </c>
      <c r="O200" s="21">
        <f t="shared" ref="O200" si="1111">AVERAGE(M196:M200)</f>
        <v>289.96000000000004</v>
      </c>
      <c r="P200" s="144">
        <f t="shared" ref="P200" si="1112">_xlfn.STDEV.S(M196:M200)</f>
        <v>24.68386112422446</v>
      </c>
      <c r="Q200" s="18">
        <f t="shared" ref="Q200:Q315" si="1113">P200/O200</f>
        <v>8.5128504359996054E-2</v>
      </c>
    </row>
    <row r="201" spans="1:17" x14ac:dyDescent="0.2">
      <c r="A201" s="4" t="s">
        <v>216</v>
      </c>
      <c r="B201" s="57" t="str">
        <f>LOOKUP(A201,'Table 1'!$A$3:$A$999,'Table 1'!$I$3:$I$999)</f>
        <v>SLE</v>
      </c>
      <c r="C201" s="128">
        <v>675.8</v>
      </c>
      <c r="D201" s="140">
        <f t="shared" si="1104"/>
        <v>-1.0570700711545658E-2</v>
      </c>
      <c r="E201" s="23">
        <f t="shared" ref="E201" si="1114">AVERAGE(C201:C205)</f>
        <v>683.01999999999987</v>
      </c>
      <c r="F201" s="23">
        <f t="shared" ref="F201" si="1115">_xlfn.STDEV.S(C201:C205)</f>
        <v>22.239312039719227</v>
      </c>
      <c r="G201" s="39">
        <f t="shared" si="1107"/>
        <v>3.2560264764895951E-2</v>
      </c>
      <c r="H201" s="128">
        <v>96.1</v>
      </c>
      <c r="I201" s="140">
        <f t="shared" si="754"/>
        <v>-1.1520263320304511E-2</v>
      </c>
      <c r="J201" s="23">
        <f t="shared" ref="J201" si="1116">AVERAGE(H201:H205)</f>
        <v>97.22</v>
      </c>
      <c r="K201" s="23">
        <f t="shared" ref="K201" si="1117">_xlfn.STDEV.S(H201:H205)</f>
        <v>5.3765230400324722</v>
      </c>
      <c r="L201" s="39">
        <f t="shared" si="1110"/>
        <v>5.5302643900766016E-2</v>
      </c>
      <c r="M201" s="137">
        <f t="shared" ref="M201:M315" si="1118">C201-H201</f>
        <v>579.69999999999993</v>
      </c>
      <c r="N201" s="140">
        <f t="shared" si="757"/>
        <v>-1.0413110276544936E-2</v>
      </c>
      <c r="O201" s="23">
        <f t="shared" ref="O201" si="1119">AVERAGE(M201:M205)</f>
        <v>585.79999999999995</v>
      </c>
      <c r="P201" s="23">
        <f t="shared" ref="P201" si="1120">_xlfn.STDEV.S(M201:M205)</f>
        <v>23.952035404115438</v>
      </c>
      <c r="Q201" s="39">
        <f t="shared" si="1113"/>
        <v>4.0887735411600276E-2</v>
      </c>
    </row>
    <row r="202" spans="1:17" x14ac:dyDescent="0.2">
      <c r="A202" s="56" t="str">
        <f t="shared" ref="A202" si="1121">A201</f>
        <v>AMX0037A</v>
      </c>
      <c r="B202" s="56" t="str">
        <f>LOOKUP(A202,'Table 1'!$A$3:$A$999,'Table 1'!$I$3:$I$999)</f>
        <v>SLE</v>
      </c>
      <c r="C202" s="127">
        <v>648.9</v>
      </c>
      <c r="D202" s="141">
        <f t="shared" si="1104"/>
        <v>-4.9954613334894878E-2</v>
      </c>
      <c r="E202" s="22">
        <f t="shared" ref="E202" si="1122">AVERAGE(C201:C205)</f>
        <v>683.01999999999987</v>
      </c>
      <c r="F202" s="143">
        <f t="shared" ref="F202" si="1123">_xlfn.STDEV.S(C201:C205)</f>
        <v>22.239312039719227</v>
      </c>
      <c r="G202" s="19">
        <f t="shared" si="1107"/>
        <v>3.2560264764895951E-2</v>
      </c>
      <c r="H202" s="127">
        <v>100.8</v>
      </c>
      <c r="I202" s="141">
        <f t="shared" si="754"/>
        <v>3.6823698827401753E-2</v>
      </c>
      <c r="J202" s="22">
        <f t="shared" ref="J202" si="1124">AVERAGE(H201:H205)</f>
        <v>97.22</v>
      </c>
      <c r="K202" s="143">
        <f t="shared" ref="K202" si="1125">_xlfn.STDEV.S(H201:H205)</f>
        <v>5.3765230400324722</v>
      </c>
      <c r="L202" s="19">
        <f t="shared" si="1110"/>
        <v>5.5302643900766016E-2</v>
      </c>
      <c r="M202" s="138">
        <f t="shared" si="1118"/>
        <v>548.1</v>
      </c>
      <c r="N202" s="141">
        <f t="shared" si="757"/>
        <v>-6.4356435643564247E-2</v>
      </c>
      <c r="O202" s="22">
        <f t="shared" ref="O202" si="1126">AVERAGE(M201:M205)</f>
        <v>585.79999999999995</v>
      </c>
      <c r="P202" s="143">
        <f t="shared" ref="P202" si="1127">_xlfn.STDEV.S(M201:M205)</f>
        <v>23.952035404115438</v>
      </c>
      <c r="Q202" s="19">
        <f t="shared" si="1113"/>
        <v>4.0887735411600276E-2</v>
      </c>
    </row>
    <row r="203" spans="1:17" x14ac:dyDescent="0.2">
      <c r="A203" s="56" t="str">
        <f t="shared" ref="A203" si="1128">A201</f>
        <v>AMX0037A</v>
      </c>
      <c r="B203" s="56" t="str">
        <f>LOOKUP(A203,'Table 1'!$A$3:$A$999,'Table 1'!$I$3:$I$999)</f>
        <v>SLE</v>
      </c>
      <c r="C203" s="127">
        <v>708.1</v>
      </c>
      <c r="D203" s="141">
        <f t="shared" si="1104"/>
        <v>3.6719276155896111E-2</v>
      </c>
      <c r="E203" s="22">
        <f t="shared" ref="E203" si="1129">AVERAGE(C201:C205)</f>
        <v>683.01999999999987</v>
      </c>
      <c r="F203" s="143">
        <f t="shared" ref="F203" si="1130">_xlfn.STDEV.S(C201:C205)</f>
        <v>22.239312039719227</v>
      </c>
      <c r="G203" s="19">
        <f t="shared" si="1107"/>
        <v>3.2560264764895951E-2</v>
      </c>
      <c r="H203" s="127">
        <v>99.7</v>
      </c>
      <c r="I203" s="141">
        <f t="shared" si="754"/>
        <v>2.5509154494959926E-2</v>
      </c>
      <c r="J203" s="22">
        <f t="shared" ref="J203" si="1131">AVERAGE(H201:H205)</f>
        <v>97.22</v>
      </c>
      <c r="K203" s="143">
        <f t="shared" ref="K203" si="1132">_xlfn.STDEV.S(H201:H205)</f>
        <v>5.3765230400324722</v>
      </c>
      <c r="L203" s="19">
        <f t="shared" si="1110"/>
        <v>5.5302643900766016E-2</v>
      </c>
      <c r="M203" s="138">
        <f t="shared" si="1118"/>
        <v>608.4</v>
      </c>
      <c r="N203" s="141">
        <f t="shared" si="757"/>
        <v>3.8579720040969656E-2</v>
      </c>
      <c r="O203" s="22">
        <f t="shared" ref="O203" si="1133">AVERAGE(M201:M205)</f>
        <v>585.79999999999995</v>
      </c>
      <c r="P203" s="143">
        <f t="shared" ref="P203" si="1134">_xlfn.STDEV.S(M201:M205)</f>
        <v>23.952035404115438</v>
      </c>
      <c r="Q203" s="19">
        <f t="shared" si="1113"/>
        <v>4.0887735411600276E-2</v>
      </c>
    </row>
    <row r="204" spans="1:17" x14ac:dyDescent="0.2">
      <c r="A204" s="56" t="str">
        <f t="shared" ref="A204" si="1135">A201</f>
        <v>AMX0037A</v>
      </c>
      <c r="B204" s="56" t="str">
        <f>LOOKUP(A204,'Table 1'!$A$3:$A$999,'Table 1'!$I$3:$I$999)</f>
        <v>SLE</v>
      </c>
      <c r="C204" s="127">
        <v>690.5</v>
      </c>
      <c r="D204" s="141">
        <f t="shared" si="1104"/>
        <v>1.0951363064039316E-2</v>
      </c>
      <c r="E204" s="22">
        <f t="shared" ref="E204" si="1136">AVERAGE(C201:C205)</f>
        <v>683.01999999999987</v>
      </c>
      <c r="F204" s="143">
        <f t="shared" ref="F204" si="1137">_xlfn.STDEV.S(C201:C205)</f>
        <v>22.239312039719227</v>
      </c>
      <c r="G204" s="19">
        <f t="shared" si="1107"/>
        <v>3.2560264764895951E-2</v>
      </c>
      <c r="H204" s="127">
        <v>101.2</v>
      </c>
      <c r="I204" s="141">
        <f t="shared" si="754"/>
        <v>4.0938078584653405E-2</v>
      </c>
      <c r="J204" s="22">
        <f t="shared" ref="J204" si="1138">AVERAGE(H201:H205)</f>
        <v>97.22</v>
      </c>
      <c r="K204" s="143">
        <f t="shared" ref="K204" si="1139">_xlfn.STDEV.S(H201:H205)</f>
        <v>5.3765230400324722</v>
      </c>
      <c r="L204" s="19">
        <f t="shared" si="1110"/>
        <v>5.5302643900766016E-2</v>
      </c>
      <c r="M204" s="138">
        <f t="shared" si="1118"/>
        <v>589.29999999999995</v>
      </c>
      <c r="N204" s="141">
        <f t="shared" si="757"/>
        <v>5.9747354045749405E-3</v>
      </c>
      <c r="O204" s="22">
        <f t="shared" ref="O204" si="1140">AVERAGE(M201:M205)</f>
        <v>585.79999999999995</v>
      </c>
      <c r="P204" s="143">
        <f t="shared" ref="P204" si="1141">_xlfn.STDEV.S(M201:M205)</f>
        <v>23.952035404115438</v>
      </c>
      <c r="Q204" s="19">
        <f t="shared" si="1113"/>
        <v>4.0887735411600276E-2</v>
      </c>
    </row>
    <row r="205" spans="1:17" ht="16" thickBot="1" x14ac:dyDescent="0.25">
      <c r="A205" s="55" t="str">
        <f t="shared" ref="A205" si="1142">A201</f>
        <v>AMX0037A</v>
      </c>
      <c r="B205" s="55" t="str">
        <f>LOOKUP(A205,'Table 1'!$A$3:$A$999,'Table 1'!$I$3:$I$999)</f>
        <v>SLE</v>
      </c>
      <c r="C205" s="126">
        <v>691.8</v>
      </c>
      <c r="D205" s="142">
        <f t="shared" si="1104"/>
        <v>1.2854674826505942E-2</v>
      </c>
      <c r="E205" s="21">
        <f t="shared" ref="E205" si="1143">AVERAGE(C201:C205)</f>
        <v>683.01999999999987</v>
      </c>
      <c r="F205" s="144">
        <f t="shared" ref="F205" si="1144">_xlfn.STDEV.S(C201:C205)</f>
        <v>22.239312039719227</v>
      </c>
      <c r="G205" s="18">
        <f t="shared" si="1107"/>
        <v>3.2560264764895951E-2</v>
      </c>
      <c r="H205" s="126">
        <v>88.3</v>
      </c>
      <c r="I205" s="142">
        <f t="shared" si="754"/>
        <v>-9.1750668586710576E-2</v>
      </c>
      <c r="J205" s="21">
        <f t="shared" ref="J205" si="1145">AVERAGE(H201:H205)</f>
        <v>97.22</v>
      </c>
      <c r="K205" s="144">
        <f t="shared" ref="K205" si="1146">_xlfn.STDEV.S(H201:H205)</f>
        <v>5.3765230400324722</v>
      </c>
      <c r="L205" s="18">
        <f t="shared" si="1110"/>
        <v>5.5302643900766016E-2</v>
      </c>
      <c r="M205" s="139">
        <f t="shared" si="1118"/>
        <v>603.5</v>
      </c>
      <c r="N205" s="142">
        <f t="shared" si="757"/>
        <v>3.0215090474564776E-2</v>
      </c>
      <c r="O205" s="21">
        <f t="shared" ref="O205" si="1147">AVERAGE(M201:M205)</f>
        <v>585.79999999999995</v>
      </c>
      <c r="P205" s="144">
        <f t="shared" ref="P205" si="1148">_xlfn.STDEV.S(M201:M205)</f>
        <v>23.952035404115438</v>
      </c>
      <c r="Q205" s="18">
        <f t="shared" si="1113"/>
        <v>4.0887735411600276E-2</v>
      </c>
    </row>
    <row r="206" spans="1:17" x14ac:dyDescent="0.2">
      <c r="A206" s="57" t="s">
        <v>223</v>
      </c>
      <c r="B206" s="57" t="str">
        <f>LOOKUP(A206,'Table 1'!$A$3:$A$999,'Table 1'!$I$3:$I$999)</f>
        <v>SLE</v>
      </c>
      <c r="C206" s="128">
        <v>370.6</v>
      </c>
      <c r="D206" s="140">
        <f t="shared" ref="D206:D237" si="1149">(C206-E206)/E206</f>
        <v>7.0205756872076402E-4</v>
      </c>
      <c r="E206" s="23">
        <f t="shared" ref="E206" si="1150">AVERAGE(C206:C210)</f>
        <v>370.34</v>
      </c>
      <c r="F206" s="23">
        <f t="shared" ref="F206" si="1151">_xlfn.STDEV.S(C206:C210)</f>
        <v>2.7061042108536828</v>
      </c>
      <c r="G206" s="39">
        <f t="shared" ref="G206:G237" si="1152">F206/E206</f>
        <v>7.3070805499100364E-3</v>
      </c>
      <c r="H206" s="128">
        <v>82.3</v>
      </c>
      <c r="I206" s="140">
        <f t="shared" ref="I206:I237" si="1153">(H206-J206)/J206</f>
        <v>1.579856825475175E-2</v>
      </c>
      <c r="J206" s="23">
        <f>AVERAGE(H206:H210)</f>
        <v>81.02000000000001</v>
      </c>
      <c r="K206" s="23">
        <f>_xlfn.STDEV.S(H206:H210)</f>
        <v>2.5878562556680009</v>
      </c>
      <c r="L206" s="39">
        <f t="shared" ref="L206:L237" si="1154">K206/J206</f>
        <v>3.194095600676377E-2</v>
      </c>
      <c r="M206" s="137">
        <f t="shared" ref="M206:M237" si="1155">C206-H206</f>
        <v>288.3</v>
      </c>
      <c r="N206" s="140">
        <f t="shared" ref="N206:N237" si="1156">(M206-O206)/O206</f>
        <v>-3.5255080879302565E-3</v>
      </c>
      <c r="O206" s="23">
        <f t="shared" ref="O206" si="1157">AVERAGE(M206:M210)</f>
        <v>289.32</v>
      </c>
      <c r="P206" s="23">
        <f t="shared" ref="P206" si="1158">_xlfn.STDEV.S(M206:M210)</f>
        <v>2.5232915011944241</v>
      </c>
      <c r="Q206" s="39">
        <f t="shared" ref="Q206:Q237" si="1159">P206/O206</f>
        <v>8.7214554859478231E-3</v>
      </c>
    </row>
    <row r="207" spans="1:17" x14ac:dyDescent="0.2">
      <c r="A207" s="56" t="str">
        <f t="shared" ref="A207" si="1160">A206</f>
        <v>AMX0038A</v>
      </c>
      <c r="B207" s="56" t="str">
        <f>LOOKUP(A207,'Table 1'!$A$3:$A$999,'Table 1'!$I$3:$I$999)</f>
        <v>SLE</v>
      </c>
      <c r="C207" s="127">
        <v>373</v>
      </c>
      <c r="D207" s="141">
        <f t="shared" si="1149"/>
        <v>7.1825889722957961E-3</v>
      </c>
      <c r="E207" s="22">
        <f t="shared" ref="E207" si="1161">AVERAGE(C206:C210)</f>
        <v>370.34</v>
      </c>
      <c r="F207" s="143">
        <f t="shared" ref="F207" si="1162">_xlfn.STDEV.S(C206:C210)</f>
        <v>2.7061042108536828</v>
      </c>
      <c r="G207" s="19">
        <f t="shared" si="1152"/>
        <v>7.3070805499100364E-3</v>
      </c>
      <c r="H207" s="127">
        <v>79.8</v>
      </c>
      <c r="I207" s="141">
        <f t="shared" si="1153"/>
        <v>-1.5058010367810577E-2</v>
      </c>
      <c r="J207" s="22">
        <f>AVERAGE(H206:H210)</f>
        <v>81.02000000000001</v>
      </c>
      <c r="K207" s="143">
        <f>_xlfn.STDEV.S(H206:H210)</f>
        <v>2.5878562556680009</v>
      </c>
      <c r="L207" s="19">
        <f t="shared" si="1154"/>
        <v>3.194095600676377E-2</v>
      </c>
      <c r="M207" s="138">
        <f t="shared" si="1155"/>
        <v>293.2</v>
      </c>
      <c r="N207" s="141">
        <f t="shared" si="1156"/>
        <v>1.341075625604865E-2</v>
      </c>
      <c r="O207" s="22">
        <f t="shared" ref="O207" si="1163">AVERAGE(M206:M210)</f>
        <v>289.32</v>
      </c>
      <c r="P207" s="143">
        <f t="shared" ref="P207" si="1164">_xlfn.STDEV.S(M206:M210)</f>
        <v>2.5232915011944241</v>
      </c>
      <c r="Q207" s="19">
        <f t="shared" si="1159"/>
        <v>8.7214554859478231E-3</v>
      </c>
    </row>
    <row r="208" spans="1:17" x14ac:dyDescent="0.2">
      <c r="A208" s="56" t="str">
        <f t="shared" ref="A208" si="1165">A206</f>
        <v>AMX0038A</v>
      </c>
      <c r="B208" s="56" t="str">
        <f>LOOKUP(A208,'Table 1'!$A$3:$A$999,'Table 1'!$I$3:$I$999)</f>
        <v>SLE</v>
      </c>
      <c r="C208" s="127">
        <v>365.9</v>
      </c>
      <c r="D208" s="141">
        <f t="shared" si="1149"/>
        <v>-1.1988983096613916E-2</v>
      </c>
      <c r="E208" s="22">
        <f t="shared" ref="E208" si="1166">AVERAGE(C206:C210)</f>
        <v>370.34</v>
      </c>
      <c r="F208" s="143">
        <f t="shared" ref="F208" si="1167">_xlfn.STDEV.S(C206:C210)</f>
        <v>2.7061042108536828</v>
      </c>
      <c r="G208" s="19">
        <f t="shared" si="1152"/>
        <v>7.3070805499100364E-3</v>
      </c>
      <c r="H208" s="127">
        <v>77.2</v>
      </c>
      <c r="I208" s="141">
        <f t="shared" si="1153"/>
        <v>-4.7148852135275324E-2</v>
      </c>
      <c r="J208" s="22">
        <f>AVERAGE(H206:H210)</f>
        <v>81.02000000000001</v>
      </c>
      <c r="K208" s="143">
        <f>_xlfn.STDEV.S(H206:H210)</f>
        <v>2.5878562556680009</v>
      </c>
      <c r="L208" s="19">
        <f t="shared" si="1154"/>
        <v>3.194095600676377E-2</v>
      </c>
      <c r="M208" s="138">
        <f t="shared" si="1155"/>
        <v>288.7</v>
      </c>
      <c r="N208" s="141">
        <f t="shared" si="1156"/>
        <v>-2.1429558965851119E-3</v>
      </c>
      <c r="O208" s="22">
        <f t="shared" ref="O208" si="1168">AVERAGE(M206:M210)</f>
        <v>289.32</v>
      </c>
      <c r="P208" s="143">
        <f t="shared" ref="P208" si="1169">_xlfn.STDEV.S(M206:M210)</f>
        <v>2.5232915011944241</v>
      </c>
      <c r="Q208" s="19">
        <f t="shared" si="1159"/>
        <v>8.7214554859478231E-3</v>
      </c>
    </row>
    <row r="209" spans="1:17" x14ac:dyDescent="0.2">
      <c r="A209" s="56" t="str">
        <f t="shared" ref="A209" si="1170">A206</f>
        <v>AMX0038A</v>
      </c>
      <c r="B209" s="56" t="str">
        <f>LOOKUP(A209,'Table 1'!$A$3:$A$999,'Table 1'!$I$3:$I$999)</f>
        <v>SLE</v>
      </c>
      <c r="C209" s="127">
        <v>370.3</v>
      </c>
      <c r="D209" s="141">
        <f t="shared" si="1149"/>
        <v>-1.0800885672615333E-4</v>
      </c>
      <c r="E209" s="22">
        <f t="shared" ref="E209" si="1171">AVERAGE(C206:C210)</f>
        <v>370.34</v>
      </c>
      <c r="F209" s="143">
        <f t="shared" ref="F209" si="1172">_xlfn.STDEV.S(C206:C210)</f>
        <v>2.7061042108536828</v>
      </c>
      <c r="G209" s="19">
        <f t="shared" si="1152"/>
        <v>7.3070805499100364E-3</v>
      </c>
      <c r="H209" s="127">
        <v>83.9</v>
      </c>
      <c r="I209" s="141">
        <f t="shared" si="1153"/>
        <v>3.5546778573191745E-2</v>
      </c>
      <c r="J209" s="22">
        <f>AVERAGE(H206:H210)</f>
        <v>81.02000000000001</v>
      </c>
      <c r="K209" s="143">
        <f>_xlfn.STDEV.S(H206:H210)</f>
        <v>2.5878562556680009</v>
      </c>
      <c r="L209" s="19">
        <f t="shared" si="1154"/>
        <v>3.194095600676377E-2</v>
      </c>
      <c r="M209" s="138">
        <f t="shared" si="1155"/>
        <v>286.39999999999998</v>
      </c>
      <c r="N209" s="141">
        <f t="shared" si="1156"/>
        <v>-1.0092630996820185E-2</v>
      </c>
      <c r="O209" s="22">
        <f t="shared" ref="O209" si="1173">AVERAGE(M206:M210)</f>
        <v>289.32</v>
      </c>
      <c r="P209" s="143">
        <f t="shared" ref="P209" si="1174">_xlfn.STDEV.S(M206:M210)</f>
        <v>2.5232915011944241</v>
      </c>
      <c r="Q209" s="19">
        <f t="shared" si="1159"/>
        <v>8.7214554859478231E-3</v>
      </c>
    </row>
    <row r="210" spans="1:17" ht="16" thickBot="1" x14ac:dyDescent="0.25">
      <c r="A210" s="55" t="str">
        <f t="shared" ref="A210" si="1175">A206</f>
        <v>AMX0038A</v>
      </c>
      <c r="B210" s="55" t="str">
        <f>LOOKUP(A210,'Table 1'!$A$3:$A$999,'Table 1'!$I$3:$I$999)</f>
        <v>SLE</v>
      </c>
      <c r="C210" s="126">
        <v>371.9</v>
      </c>
      <c r="D210" s="142">
        <f t="shared" si="1149"/>
        <v>4.2123454123238167E-3</v>
      </c>
      <c r="E210" s="21">
        <f t="shared" ref="E210" si="1176">AVERAGE(C206:C210)</f>
        <v>370.34</v>
      </c>
      <c r="F210" s="144">
        <f t="shared" ref="F210" si="1177">_xlfn.STDEV.S(C206:C210)</f>
        <v>2.7061042108536828</v>
      </c>
      <c r="G210" s="18">
        <f t="shared" si="1152"/>
        <v>7.3070805499100364E-3</v>
      </c>
      <c r="H210" s="126">
        <v>81.900000000000006</v>
      </c>
      <c r="I210" s="142">
        <f t="shared" si="1153"/>
        <v>1.0861515675141882E-2</v>
      </c>
      <c r="J210" s="21">
        <f>AVERAGE(H206:H210)</f>
        <v>81.02000000000001</v>
      </c>
      <c r="K210" s="144">
        <f>_xlfn.STDEV.S(H206:H210)</f>
        <v>2.5878562556680009</v>
      </c>
      <c r="L210" s="18">
        <f t="shared" si="1154"/>
        <v>3.194095600676377E-2</v>
      </c>
      <c r="M210" s="139">
        <f t="shared" si="1155"/>
        <v>290</v>
      </c>
      <c r="N210" s="142">
        <f t="shared" si="1156"/>
        <v>2.350338725286903E-3</v>
      </c>
      <c r="O210" s="21">
        <f t="shared" ref="O210" si="1178">AVERAGE(M206:M210)</f>
        <v>289.32</v>
      </c>
      <c r="P210" s="144">
        <f t="shared" ref="P210" si="1179">_xlfn.STDEV.S(M206:M210)</f>
        <v>2.5232915011944241</v>
      </c>
      <c r="Q210" s="18">
        <f t="shared" si="1159"/>
        <v>8.7214554859478231E-3</v>
      </c>
    </row>
    <row r="211" spans="1:17" x14ac:dyDescent="0.2">
      <c r="A211" s="57" t="s">
        <v>224</v>
      </c>
      <c r="B211" s="57" t="str">
        <f>LOOKUP(A211,'Table 1'!$A$3:$A$999,'Table 1'!$I$3:$I$999)</f>
        <v>SLE</v>
      </c>
      <c r="C211" s="128">
        <v>370.1</v>
      </c>
      <c r="D211" s="140">
        <f t="shared" si="1149"/>
        <v>5.9252011306806006E-3</v>
      </c>
      <c r="E211" s="23">
        <f>AVERAGE(C211:C215)</f>
        <v>367.92</v>
      </c>
      <c r="F211" s="23">
        <f>_xlfn.STDEV.S(C211:C215)</f>
        <v>1.8579558659989783</v>
      </c>
      <c r="G211" s="39">
        <f t="shared" si="1152"/>
        <v>5.0498909165008106E-3</v>
      </c>
      <c r="H211" s="128">
        <v>82.2</v>
      </c>
      <c r="I211" s="140">
        <f t="shared" si="1153"/>
        <v>9.0842131107293049E-3</v>
      </c>
      <c r="J211" s="23">
        <f t="shared" ref="J211" si="1180">AVERAGE(H211:H215)</f>
        <v>81.459999999999994</v>
      </c>
      <c r="K211" s="23">
        <f t="shared" ref="K211" si="1181">_xlfn.STDEV.S(H211:H215)</f>
        <v>1.2817956155331449</v>
      </c>
      <c r="L211" s="39">
        <f t="shared" si="1154"/>
        <v>1.5735276399866743E-2</v>
      </c>
      <c r="M211" s="137">
        <f t="shared" si="1155"/>
        <v>287.90000000000003</v>
      </c>
      <c r="N211" s="140">
        <f t="shared" si="1156"/>
        <v>5.0268798436081744E-3</v>
      </c>
      <c r="O211" s="23">
        <f t="shared" ref="O211" si="1182">AVERAGE(M211:M215)</f>
        <v>286.46000000000004</v>
      </c>
      <c r="P211" s="23">
        <f t="shared" ref="P211" si="1183">_xlfn.STDEV.S(M211:M215)</f>
        <v>1.9831792657246232</v>
      </c>
      <c r="Q211" s="39">
        <f t="shared" si="1159"/>
        <v>6.9230582480088775E-3</v>
      </c>
    </row>
    <row r="212" spans="1:17" x14ac:dyDescent="0.2">
      <c r="A212" s="56" t="str">
        <f t="shared" ref="A212" si="1184">A211</f>
        <v>AMX0038B</v>
      </c>
      <c r="B212" s="56" t="str">
        <f>LOOKUP(A212,'Table 1'!$A$3:$A$999,'Table 1'!$I$3:$I$999)</f>
        <v>SLE</v>
      </c>
      <c r="C212" s="127">
        <v>369.5</v>
      </c>
      <c r="D212" s="141">
        <f t="shared" si="1149"/>
        <v>4.2944118286583604E-3</v>
      </c>
      <c r="E212" s="22">
        <f>AVERAGE(C211:C215)</f>
        <v>367.92</v>
      </c>
      <c r="F212" s="143">
        <f>_xlfn.STDEV.S(C211:C215)</f>
        <v>1.8579558659989783</v>
      </c>
      <c r="G212" s="19">
        <f t="shared" si="1152"/>
        <v>5.0498909165008106E-3</v>
      </c>
      <c r="H212" s="127">
        <v>81</v>
      </c>
      <c r="I212" s="141">
        <f t="shared" si="1153"/>
        <v>-5.6469432850478002E-3</v>
      </c>
      <c r="J212" s="22">
        <f t="shared" ref="J212" si="1185">AVERAGE(H211:H215)</f>
        <v>81.459999999999994</v>
      </c>
      <c r="K212" s="143">
        <f t="shared" ref="K212" si="1186">_xlfn.STDEV.S(H211:H215)</f>
        <v>1.2817956155331449</v>
      </c>
      <c r="L212" s="19">
        <f t="shared" si="1154"/>
        <v>1.5735276399866743E-2</v>
      </c>
      <c r="M212" s="138">
        <f t="shared" si="1155"/>
        <v>288.5</v>
      </c>
      <c r="N212" s="141">
        <f t="shared" si="1156"/>
        <v>7.1214131117781311E-3</v>
      </c>
      <c r="O212" s="22">
        <f t="shared" ref="O212" si="1187">AVERAGE(M211:M215)</f>
        <v>286.46000000000004</v>
      </c>
      <c r="P212" s="143">
        <f t="shared" ref="P212" si="1188">_xlfn.STDEV.S(M211:M215)</f>
        <v>1.9831792657246232</v>
      </c>
      <c r="Q212" s="19">
        <f t="shared" si="1159"/>
        <v>6.9230582480088775E-3</v>
      </c>
    </row>
    <row r="213" spans="1:17" x14ac:dyDescent="0.2">
      <c r="A213" s="56" t="str">
        <f t="shared" ref="A213" si="1189">A211</f>
        <v>AMX0038B</v>
      </c>
      <c r="B213" s="56" t="str">
        <f>LOOKUP(A213,'Table 1'!$A$3:$A$999,'Table 1'!$I$3:$I$999)</f>
        <v>SLE</v>
      </c>
      <c r="C213" s="127">
        <v>365.8</v>
      </c>
      <c r="D213" s="141">
        <f t="shared" si="1149"/>
        <v>-5.7621222004783767E-3</v>
      </c>
      <c r="E213" s="22">
        <f>AVERAGE(C211:C215)</f>
        <v>367.92</v>
      </c>
      <c r="F213" s="143">
        <f>_xlfn.STDEV.S(C211:C215)</f>
        <v>1.8579558659989783</v>
      </c>
      <c r="G213" s="19">
        <f t="shared" si="1152"/>
        <v>5.0498909165008106E-3</v>
      </c>
      <c r="H213" s="127">
        <v>79.7</v>
      </c>
      <c r="I213" s="141">
        <f t="shared" si="1153"/>
        <v>-2.1605696047139591E-2</v>
      </c>
      <c r="J213" s="22">
        <f t="shared" ref="J213" si="1190">AVERAGE(H211:H215)</f>
        <v>81.459999999999994</v>
      </c>
      <c r="K213" s="143">
        <f t="shared" ref="K213" si="1191">_xlfn.STDEV.S(H211:H215)</f>
        <v>1.2817956155331449</v>
      </c>
      <c r="L213" s="19">
        <f t="shared" si="1154"/>
        <v>1.5735276399866743E-2</v>
      </c>
      <c r="M213" s="138">
        <f t="shared" si="1155"/>
        <v>286.10000000000002</v>
      </c>
      <c r="N213" s="141">
        <f t="shared" si="1156"/>
        <v>-1.256719960902093E-3</v>
      </c>
      <c r="O213" s="22">
        <f t="shared" ref="O213" si="1192">AVERAGE(M211:M215)</f>
        <v>286.46000000000004</v>
      </c>
      <c r="P213" s="143">
        <f t="shared" ref="P213" si="1193">_xlfn.STDEV.S(M211:M215)</f>
        <v>1.9831792657246232</v>
      </c>
      <c r="Q213" s="19">
        <f t="shared" si="1159"/>
        <v>6.9230582480088775E-3</v>
      </c>
    </row>
    <row r="214" spans="1:17" x14ac:dyDescent="0.2">
      <c r="A214" s="56" t="str">
        <f t="shared" ref="A214" si="1194">A211</f>
        <v>AMX0038B</v>
      </c>
      <c r="B214" s="56" t="str">
        <f>LOOKUP(A214,'Table 1'!$A$3:$A$999,'Table 1'!$I$3:$I$999)</f>
        <v>SLE</v>
      </c>
      <c r="C214" s="127">
        <v>367.7</v>
      </c>
      <c r="D214" s="141">
        <f t="shared" si="1149"/>
        <v>-5.9795607740820633E-4</v>
      </c>
      <c r="E214" s="22">
        <f>AVERAGE(C211:C215)</f>
        <v>367.92</v>
      </c>
      <c r="F214" s="143">
        <f>_xlfn.STDEV.S(C211:C215)</f>
        <v>1.8579558659989783</v>
      </c>
      <c r="G214" s="19">
        <f t="shared" si="1152"/>
        <v>5.0498909165008106E-3</v>
      </c>
      <c r="H214" s="127">
        <v>81.3</v>
      </c>
      <c r="I214" s="141">
        <f t="shared" si="1153"/>
        <v>-1.9641541861035675E-3</v>
      </c>
      <c r="J214" s="22">
        <f t="shared" ref="J214" si="1195">AVERAGE(H211:H215)</f>
        <v>81.459999999999994</v>
      </c>
      <c r="K214" s="143">
        <f t="shared" ref="K214" si="1196">_xlfn.STDEV.S(H211:H215)</f>
        <v>1.2817956155331449</v>
      </c>
      <c r="L214" s="19">
        <f t="shared" si="1154"/>
        <v>1.5735276399866743E-2</v>
      </c>
      <c r="M214" s="138">
        <f t="shared" si="1155"/>
        <v>286.39999999999998</v>
      </c>
      <c r="N214" s="141">
        <f t="shared" si="1156"/>
        <v>-2.0945332681721396E-4</v>
      </c>
      <c r="O214" s="22">
        <f t="shared" ref="O214" si="1197">AVERAGE(M211:M215)</f>
        <v>286.46000000000004</v>
      </c>
      <c r="P214" s="143">
        <f t="shared" ref="P214" si="1198">_xlfn.STDEV.S(M211:M215)</f>
        <v>1.9831792657246232</v>
      </c>
      <c r="Q214" s="19">
        <f t="shared" si="1159"/>
        <v>6.9230582480088775E-3</v>
      </c>
    </row>
    <row r="215" spans="1:17" ht="16" thickBot="1" x14ac:dyDescent="0.25">
      <c r="A215" s="55" t="str">
        <f t="shared" ref="A215" si="1199">A211</f>
        <v>AMX0038B</v>
      </c>
      <c r="B215" s="55" t="str">
        <f>LOOKUP(A215,'Table 1'!$A$3:$A$999,'Table 1'!$I$3:$I$999)</f>
        <v>SLE</v>
      </c>
      <c r="C215" s="126">
        <v>366.5</v>
      </c>
      <c r="D215" s="142">
        <f t="shared" si="1149"/>
        <v>-3.8595346814525328E-3</v>
      </c>
      <c r="E215" s="21">
        <f>AVERAGE(C211:C215)</f>
        <v>367.92</v>
      </c>
      <c r="F215" s="144">
        <f>_xlfn.STDEV.S(C211:C215)</f>
        <v>1.8579558659989783</v>
      </c>
      <c r="G215" s="18">
        <f t="shared" si="1152"/>
        <v>5.0498909165008106E-3</v>
      </c>
      <c r="H215" s="126">
        <v>83.1</v>
      </c>
      <c r="I215" s="142">
        <f t="shared" si="1153"/>
        <v>2.0132580407562002E-2</v>
      </c>
      <c r="J215" s="21">
        <f t="shared" ref="J215" si="1200">AVERAGE(H211:H215)</f>
        <v>81.459999999999994</v>
      </c>
      <c r="K215" s="144">
        <f t="shared" ref="K215" si="1201">_xlfn.STDEV.S(H211:H215)</f>
        <v>1.2817956155331449</v>
      </c>
      <c r="L215" s="18">
        <f t="shared" si="1154"/>
        <v>1.5735276399866743E-2</v>
      </c>
      <c r="M215" s="139">
        <f t="shared" si="1155"/>
        <v>283.39999999999998</v>
      </c>
      <c r="N215" s="142">
        <f t="shared" si="1156"/>
        <v>-1.0682119667667593E-2</v>
      </c>
      <c r="O215" s="21">
        <f t="shared" ref="O215" si="1202">AVERAGE(M211:M215)</f>
        <v>286.46000000000004</v>
      </c>
      <c r="P215" s="144">
        <f t="shared" ref="P215" si="1203">_xlfn.STDEV.S(M211:M215)</f>
        <v>1.9831792657246232</v>
      </c>
      <c r="Q215" s="18">
        <f t="shared" si="1159"/>
        <v>6.9230582480088775E-3</v>
      </c>
    </row>
    <row r="216" spans="1:17" x14ac:dyDescent="0.2">
      <c r="A216" s="57" t="s">
        <v>225</v>
      </c>
      <c r="B216" s="57" t="str">
        <f>LOOKUP(A216,'Table 1'!$A$3:$A$999,'Table 1'!$I$3:$I$999)</f>
        <v>SLE</v>
      </c>
      <c r="C216" s="128">
        <v>742.9</v>
      </c>
      <c r="D216" s="140">
        <f t="shared" si="1149"/>
        <v>1.703036442789467E-2</v>
      </c>
      <c r="E216" s="23">
        <f t="shared" ref="E216" si="1204">AVERAGE(C216:C220)</f>
        <v>730.46</v>
      </c>
      <c r="F216" s="23">
        <f t="shared" ref="F216" si="1205">_xlfn.STDEV.S(C216:C220)</f>
        <v>8.5104641471543676</v>
      </c>
      <c r="G216" s="39">
        <f t="shared" si="1152"/>
        <v>1.1650828446669724E-2</v>
      </c>
      <c r="H216" s="128">
        <v>126.6</v>
      </c>
      <c r="I216" s="140">
        <f t="shared" si="1153"/>
        <v>-7.8369905956112863E-3</v>
      </c>
      <c r="J216" s="23">
        <f t="shared" ref="J216" si="1206">AVERAGE(H216:H220)</f>
        <v>127.6</v>
      </c>
      <c r="K216" s="23">
        <f t="shared" ref="K216" si="1207">_xlfn.STDEV.S(H216:H220)</f>
        <v>1.541103500742244</v>
      </c>
      <c r="L216" s="39">
        <f t="shared" si="1154"/>
        <v>1.2077613642180596E-2</v>
      </c>
      <c r="M216" s="137">
        <f t="shared" si="1155"/>
        <v>616.29999999999995</v>
      </c>
      <c r="N216" s="140">
        <f t="shared" si="1156"/>
        <v>2.2293733205055802E-2</v>
      </c>
      <c r="O216" s="23">
        <f t="shared" ref="O216" si="1208">AVERAGE(M216:M220)</f>
        <v>602.86</v>
      </c>
      <c r="P216" s="23">
        <f t="shared" ref="P216" si="1209">_xlfn.STDEV.S(M216:M220)</f>
        <v>8.6834900817585972</v>
      </c>
      <c r="Q216" s="39">
        <f t="shared" si="1159"/>
        <v>1.4403825235972858E-2</v>
      </c>
    </row>
    <row r="217" spans="1:17" x14ac:dyDescent="0.2">
      <c r="A217" s="56" t="str">
        <f t="shared" ref="A217" si="1210">A216</f>
        <v>AMX0039A</v>
      </c>
      <c r="B217" s="56" t="str">
        <f>LOOKUP(A217,'Table 1'!$A$3:$A$999,'Table 1'!$I$3:$I$999)</f>
        <v>SLE</v>
      </c>
      <c r="C217" s="127">
        <v>724.4</v>
      </c>
      <c r="D217" s="141">
        <f t="shared" si="1149"/>
        <v>-8.2961421569970415E-3</v>
      </c>
      <c r="E217" s="22">
        <f t="shared" ref="E217" si="1211">AVERAGE(C216:C220)</f>
        <v>730.46</v>
      </c>
      <c r="F217" s="143">
        <f t="shared" ref="F217" si="1212">_xlfn.STDEV.S(C216:C220)</f>
        <v>8.5104641471543676</v>
      </c>
      <c r="G217" s="19">
        <f t="shared" si="1152"/>
        <v>1.1650828446669724E-2</v>
      </c>
      <c r="H217" s="127">
        <v>128.1</v>
      </c>
      <c r="I217" s="141">
        <f t="shared" si="1153"/>
        <v>3.9184952978056431E-3</v>
      </c>
      <c r="J217" s="22">
        <f t="shared" ref="J217" si="1213">AVERAGE(H216:H220)</f>
        <v>127.6</v>
      </c>
      <c r="K217" s="143">
        <f t="shared" ref="K217" si="1214">_xlfn.STDEV.S(H216:H220)</f>
        <v>1.541103500742244</v>
      </c>
      <c r="L217" s="19">
        <f t="shared" si="1154"/>
        <v>1.2077613642180596E-2</v>
      </c>
      <c r="M217" s="138">
        <f t="shared" si="1155"/>
        <v>596.29999999999995</v>
      </c>
      <c r="N217" s="141">
        <f t="shared" si="1156"/>
        <v>-1.0881465016753572E-2</v>
      </c>
      <c r="O217" s="22">
        <f t="shared" ref="O217" si="1215">AVERAGE(M216:M220)</f>
        <v>602.86</v>
      </c>
      <c r="P217" s="143">
        <f t="shared" ref="P217" si="1216">_xlfn.STDEV.S(M216:M220)</f>
        <v>8.6834900817585972</v>
      </c>
      <c r="Q217" s="19">
        <f t="shared" si="1159"/>
        <v>1.4403825235972858E-2</v>
      </c>
    </row>
    <row r="218" spans="1:17" x14ac:dyDescent="0.2">
      <c r="A218" s="56" t="str">
        <f t="shared" ref="A218" si="1217">A216</f>
        <v>AMX0039A</v>
      </c>
      <c r="B218" s="56" t="str">
        <f>LOOKUP(A218,'Table 1'!$A$3:$A$999,'Table 1'!$I$3:$I$999)</f>
        <v>SLE</v>
      </c>
      <c r="C218" s="127">
        <v>722</v>
      </c>
      <c r="D218" s="141">
        <f t="shared" si="1149"/>
        <v>-1.1581743011253233E-2</v>
      </c>
      <c r="E218" s="22">
        <f t="shared" ref="E218" si="1218">AVERAGE(C216:C220)</f>
        <v>730.46</v>
      </c>
      <c r="F218" s="143">
        <f t="shared" ref="F218" si="1219">_xlfn.STDEV.S(C216:C220)</f>
        <v>8.5104641471543676</v>
      </c>
      <c r="G218" s="19">
        <f t="shared" si="1152"/>
        <v>1.1650828446669724E-2</v>
      </c>
      <c r="H218" s="127">
        <v>125.6</v>
      </c>
      <c r="I218" s="141">
        <f t="shared" si="1153"/>
        <v>-1.5673981191222573E-2</v>
      </c>
      <c r="J218" s="22">
        <f t="shared" ref="J218" si="1220">AVERAGE(H216:H220)</f>
        <v>127.6</v>
      </c>
      <c r="K218" s="143">
        <f t="shared" ref="K218" si="1221">_xlfn.STDEV.S(H216:H220)</f>
        <v>1.541103500742244</v>
      </c>
      <c r="L218" s="19">
        <f t="shared" si="1154"/>
        <v>1.2077613642180596E-2</v>
      </c>
      <c r="M218" s="138">
        <f t="shared" si="1155"/>
        <v>596.4</v>
      </c>
      <c r="N218" s="141">
        <f t="shared" si="1156"/>
        <v>-1.0715589025644488E-2</v>
      </c>
      <c r="O218" s="22">
        <f t="shared" ref="O218" si="1222">AVERAGE(M216:M220)</f>
        <v>602.86</v>
      </c>
      <c r="P218" s="143">
        <f t="shared" ref="P218" si="1223">_xlfn.STDEV.S(M216:M220)</f>
        <v>8.6834900817585972</v>
      </c>
      <c r="Q218" s="19">
        <f t="shared" si="1159"/>
        <v>1.4403825235972858E-2</v>
      </c>
    </row>
    <row r="219" spans="1:17" x14ac:dyDescent="0.2">
      <c r="A219" s="56" t="str">
        <f t="shared" ref="A219" si="1224">A216</f>
        <v>AMX0039A</v>
      </c>
      <c r="B219" s="56" t="str">
        <f>LOOKUP(A219,'Table 1'!$A$3:$A$999,'Table 1'!$I$3:$I$999)</f>
        <v>SLE</v>
      </c>
      <c r="C219" s="127">
        <v>728</v>
      </c>
      <c r="D219" s="141">
        <f t="shared" si="1149"/>
        <v>-3.3677408756126771E-3</v>
      </c>
      <c r="E219" s="22">
        <f t="shared" ref="E219" si="1225">AVERAGE(C216:C220)</f>
        <v>730.46</v>
      </c>
      <c r="F219" s="143">
        <f t="shared" ref="F219" si="1226">_xlfn.STDEV.S(C216:C220)</f>
        <v>8.5104641471543676</v>
      </c>
      <c r="G219" s="19">
        <f t="shared" si="1152"/>
        <v>1.1650828446669724E-2</v>
      </c>
      <c r="H219" s="127">
        <v>129.6</v>
      </c>
      <c r="I219" s="141">
        <f t="shared" si="1153"/>
        <v>1.5673981191222573E-2</v>
      </c>
      <c r="J219" s="22">
        <f t="shared" ref="J219" si="1227">AVERAGE(H216:H220)</f>
        <v>127.6</v>
      </c>
      <c r="K219" s="143">
        <f t="shared" ref="K219" si="1228">_xlfn.STDEV.S(H216:H220)</f>
        <v>1.541103500742244</v>
      </c>
      <c r="L219" s="19">
        <f t="shared" si="1154"/>
        <v>1.2077613642180596E-2</v>
      </c>
      <c r="M219" s="138">
        <f t="shared" si="1155"/>
        <v>598.4</v>
      </c>
      <c r="N219" s="141">
        <f t="shared" si="1156"/>
        <v>-7.3980692034635509E-3</v>
      </c>
      <c r="O219" s="22">
        <f t="shared" ref="O219" si="1229">AVERAGE(M216:M220)</f>
        <v>602.86</v>
      </c>
      <c r="P219" s="143">
        <f t="shared" ref="P219" si="1230">_xlfn.STDEV.S(M216:M220)</f>
        <v>8.6834900817585972</v>
      </c>
      <c r="Q219" s="19">
        <f t="shared" si="1159"/>
        <v>1.4403825235972858E-2</v>
      </c>
    </row>
    <row r="220" spans="1:17" ht="16" thickBot="1" x14ac:dyDescent="0.25">
      <c r="A220" s="55" t="str">
        <f t="shared" ref="A220" si="1231">A216</f>
        <v>AMX0039A</v>
      </c>
      <c r="B220" s="55" t="str">
        <f>LOOKUP(A220,'Table 1'!$A$3:$A$999,'Table 1'!$I$3:$I$999)</f>
        <v>SLE</v>
      </c>
      <c r="C220" s="126">
        <v>735</v>
      </c>
      <c r="D220" s="142">
        <f t="shared" si="1149"/>
        <v>6.2152616159679699E-3</v>
      </c>
      <c r="E220" s="21">
        <f t="shared" ref="E220" si="1232">AVERAGE(C216:C220)</f>
        <v>730.46</v>
      </c>
      <c r="F220" s="144">
        <f t="shared" ref="F220" si="1233">_xlfn.STDEV.S(C216:C220)</f>
        <v>8.5104641471543676</v>
      </c>
      <c r="G220" s="18">
        <f t="shared" si="1152"/>
        <v>1.1650828446669724E-2</v>
      </c>
      <c r="H220" s="126">
        <v>128.1</v>
      </c>
      <c r="I220" s="142">
        <f t="shared" si="1153"/>
        <v>3.9184952978056431E-3</v>
      </c>
      <c r="J220" s="21">
        <f t="shared" ref="J220" si="1234">AVERAGE(H216:H220)</f>
        <v>127.6</v>
      </c>
      <c r="K220" s="144">
        <f t="shared" ref="K220" si="1235">_xlfn.STDEV.S(H216:H220)</f>
        <v>1.541103500742244</v>
      </c>
      <c r="L220" s="18">
        <f t="shared" si="1154"/>
        <v>1.2077613642180596E-2</v>
      </c>
      <c r="M220" s="139">
        <f t="shared" si="1155"/>
        <v>606.9</v>
      </c>
      <c r="N220" s="142">
        <f t="shared" si="1156"/>
        <v>6.7013900408054335E-3</v>
      </c>
      <c r="O220" s="21">
        <f t="shared" ref="O220" si="1236">AVERAGE(M216:M220)</f>
        <v>602.86</v>
      </c>
      <c r="P220" s="144">
        <f t="shared" ref="P220" si="1237">_xlfn.STDEV.S(M216:M220)</f>
        <v>8.6834900817585972</v>
      </c>
      <c r="Q220" s="18">
        <f t="shared" si="1159"/>
        <v>1.4403825235972858E-2</v>
      </c>
    </row>
    <row r="221" spans="1:17" x14ac:dyDescent="0.2">
      <c r="A221" s="57" t="s">
        <v>226</v>
      </c>
      <c r="B221" s="57" t="str">
        <f>LOOKUP(A221,'Table 1'!$A$3:$A$999,'Table 1'!$I$3:$I$999)</f>
        <v>SLE</v>
      </c>
      <c r="C221" s="128">
        <v>741.6</v>
      </c>
      <c r="D221" s="140">
        <f t="shared" si="1149"/>
        <v>5.2867019113460442E-3</v>
      </c>
      <c r="E221" s="23">
        <f t="shared" ref="E221" si="1238">AVERAGE(C221:C225)</f>
        <v>737.7</v>
      </c>
      <c r="F221" s="23">
        <f t="shared" ref="F221" si="1239">_xlfn.STDEV.S(C221:C225)</f>
        <v>9.1101591643615212</v>
      </c>
      <c r="G221" s="39">
        <f t="shared" si="1152"/>
        <v>1.2349409196640262E-2</v>
      </c>
      <c r="H221" s="128">
        <v>130.19999999999999</v>
      </c>
      <c r="I221" s="140">
        <f t="shared" si="1153"/>
        <v>1.0712622263623626E-2</v>
      </c>
      <c r="J221" s="23">
        <f t="shared" ref="J221" si="1240">AVERAGE(H221:H225)</f>
        <v>128.82</v>
      </c>
      <c r="K221" s="23">
        <f t="shared" ref="K221" si="1241">_xlfn.STDEV.S(H221:H225)</f>
        <v>1.3773162309360869</v>
      </c>
      <c r="L221" s="39">
        <f t="shared" si="1154"/>
        <v>1.0691788782301559E-2</v>
      </c>
      <c r="M221" s="137">
        <f t="shared" si="1155"/>
        <v>611.40000000000009</v>
      </c>
      <c r="N221" s="140">
        <f t="shared" si="1156"/>
        <v>4.1387465510446973E-3</v>
      </c>
      <c r="O221" s="23">
        <f t="shared" ref="O221" si="1242">AVERAGE(M221:M225)</f>
        <v>608.88</v>
      </c>
      <c r="P221" s="23">
        <f t="shared" ref="P221" si="1243">_xlfn.STDEV.S(M221:M225)</f>
        <v>9.763554680545429</v>
      </c>
      <c r="Q221" s="39">
        <f t="shared" si="1159"/>
        <v>1.6035269150810386E-2</v>
      </c>
    </row>
    <row r="222" spans="1:17" x14ac:dyDescent="0.2">
      <c r="A222" s="56" t="str">
        <f>A221</f>
        <v>AMX0039B</v>
      </c>
      <c r="B222" s="56" t="str">
        <f>LOOKUP(A222,'Table 1'!$A$3:$A$999,'Table 1'!$I$3:$I$999)</f>
        <v>SLE</v>
      </c>
      <c r="C222" s="127">
        <v>731.1</v>
      </c>
      <c r="D222" s="141">
        <f t="shared" si="1149"/>
        <v>-8.946726311508774E-3</v>
      </c>
      <c r="E222" s="22">
        <f t="shared" ref="E222" si="1244">AVERAGE(C221:C225)</f>
        <v>737.7</v>
      </c>
      <c r="F222" s="143">
        <f t="shared" ref="F222" si="1245">_xlfn.STDEV.S(C221:C225)</f>
        <v>9.1101591643615212</v>
      </c>
      <c r="G222" s="19">
        <f t="shared" si="1152"/>
        <v>1.2349409196640262E-2</v>
      </c>
      <c r="H222" s="127">
        <v>129.1</v>
      </c>
      <c r="I222" s="141">
        <f t="shared" si="1153"/>
        <v>2.1735755317497372E-3</v>
      </c>
      <c r="J222" s="22">
        <f t="shared" ref="J222" si="1246">AVERAGE(H221:H225)</f>
        <v>128.82</v>
      </c>
      <c r="K222" s="143">
        <f t="shared" ref="K222" si="1247">_xlfn.STDEV.S(H221:H225)</f>
        <v>1.3773162309360869</v>
      </c>
      <c r="L222" s="19">
        <f t="shared" si="1154"/>
        <v>1.0691788782301559E-2</v>
      </c>
      <c r="M222" s="138">
        <f t="shared" si="1155"/>
        <v>602</v>
      </c>
      <c r="N222" s="141">
        <f t="shared" si="1156"/>
        <v>-1.1299435028248581E-2</v>
      </c>
      <c r="O222" s="22">
        <f t="shared" ref="O222" si="1248">AVERAGE(M221:M225)</f>
        <v>608.88</v>
      </c>
      <c r="P222" s="143">
        <f t="shared" ref="P222" si="1249">_xlfn.STDEV.S(M221:M225)</f>
        <v>9.763554680545429</v>
      </c>
      <c r="Q222" s="19">
        <f t="shared" si="1159"/>
        <v>1.6035269150810386E-2</v>
      </c>
    </row>
    <row r="223" spans="1:17" x14ac:dyDescent="0.2">
      <c r="A223" s="56" t="str">
        <f t="shared" ref="A223" si="1250">A221</f>
        <v>AMX0039B</v>
      </c>
      <c r="B223" s="56" t="str">
        <f>LOOKUP(A223,'Table 1'!$A$3:$A$999,'Table 1'!$I$3:$I$999)</f>
        <v>SLE</v>
      </c>
      <c r="C223" s="127">
        <v>725.3</v>
      </c>
      <c r="D223" s="141">
        <f t="shared" si="1149"/>
        <v>-1.6809000948895338E-2</v>
      </c>
      <c r="E223" s="22">
        <f t="shared" ref="E223" si="1251">AVERAGE(C221:C225)</f>
        <v>737.7</v>
      </c>
      <c r="F223" s="143">
        <f t="shared" ref="F223" si="1252">_xlfn.STDEV.S(C221:C225)</f>
        <v>9.1101591643615212</v>
      </c>
      <c r="G223" s="19">
        <f t="shared" si="1152"/>
        <v>1.2349409196640262E-2</v>
      </c>
      <c r="H223" s="127">
        <v>129.19999999999999</v>
      </c>
      <c r="I223" s="141">
        <f t="shared" si="1153"/>
        <v>2.9498525073745961E-3</v>
      </c>
      <c r="J223" s="22">
        <f t="shared" ref="J223" si="1253">AVERAGE(H221:H225)</f>
        <v>128.82</v>
      </c>
      <c r="K223" s="143">
        <f t="shared" ref="K223" si="1254">_xlfn.STDEV.S(H221:H225)</f>
        <v>1.3773162309360869</v>
      </c>
      <c r="L223" s="19">
        <f t="shared" si="1154"/>
        <v>1.0691788782301559E-2</v>
      </c>
      <c r="M223" s="138">
        <f t="shared" si="1155"/>
        <v>596.09999999999991</v>
      </c>
      <c r="N223" s="141">
        <f t="shared" si="1156"/>
        <v>-2.0989357508868885E-2</v>
      </c>
      <c r="O223" s="22">
        <f t="shared" ref="O223" si="1255">AVERAGE(M221:M225)</f>
        <v>608.88</v>
      </c>
      <c r="P223" s="143">
        <f t="shared" ref="P223" si="1256">_xlfn.STDEV.S(M221:M225)</f>
        <v>9.763554680545429</v>
      </c>
      <c r="Q223" s="19">
        <f t="shared" si="1159"/>
        <v>1.6035269150810386E-2</v>
      </c>
    </row>
    <row r="224" spans="1:17" x14ac:dyDescent="0.2">
      <c r="A224" s="56" t="str">
        <f t="shared" ref="A224" si="1257">A221</f>
        <v>AMX0039B</v>
      </c>
      <c r="B224" s="56" t="str">
        <f>LOOKUP(A224,'Table 1'!$A$3:$A$999,'Table 1'!$I$3:$I$999)</f>
        <v>SLE</v>
      </c>
      <c r="C224" s="127">
        <v>746.9</v>
      </c>
      <c r="D224" s="141">
        <f t="shared" si="1149"/>
        <v>1.2471194252406033E-2</v>
      </c>
      <c r="E224" s="22">
        <f t="shared" ref="E224" si="1258">AVERAGE(C221:C225)</f>
        <v>737.7</v>
      </c>
      <c r="F224" s="143">
        <f t="shared" ref="F224" si="1259">_xlfn.STDEV.S(C221:C225)</f>
        <v>9.1101591643615212</v>
      </c>
      <c r="G224" s="19">
        <f t="shared" si="1152"/>
        <v>1.2349409196640262E-2</v>
      </c>
      <c r="H224" s="127">
        <v>126.5</v>
      </c>
      <c r="I224" s="141">
        <f t="shared" si="1153"/>
        <v>-1.8009625834497698E-2</v>
      </c>
      <c r="J224" s="22">
        <f t="shared" ref="J224" si="1260">AVERAGE(H221:H225)</f>
        <v>128.82</v>
      </c>
      <c r="K224" s="143">
        <f t="shared" ref="K224" si="1261">_xlfn.STDEV.S(H221:H225)</f>
        <v>1.3773162309360869</v>
      </c>
      <c r="L224" s="19">
        <f t="shared" si="1154"/>
        <v>1.0691788782301559E-2</v>
      </c>
      <c r="M224" s="138">
        <f t="shared" si="1155"/>
        <v>620.4</v>
      </c>
      <c r="N224" s="141">
        <f t="shared" si="1156"/>
        <v>1.8919984233346444E-2</v>
      </c>
      <c r="O224" s="22">
        <f t="shared" ref="O224" si="1262">AVERAGE(M221:M225)</f>
        <v>608.88</v>
      </c>
      <c r="P224" s="143">
        <f t="shared" ref="P224" si="1263">_xlfn.STDEV.S(M221:M225)</f>
        <v>9.763554680545429</v>
      </c>
      <c r="Q224" s="19">
        <f t="shared" si="1159"/>
        <v>1.6035269150810386E-2</v>
      </c>
    </row>
    <row r="225" spans="1:17" ht="16" thickBot="1" x14ac:dyDescent="0.25">
      <c r="A225" s="55" t="str">
        <f t="shared" ref="A225" si="1264">A221</f>
        <v>AMX0039B</v>
      </c>
      <c r="B225" s="55" t="str">
        <f>LOOKUP(A225,'Table 1'!$A$3:$A$999,'Table 1'!$I$3:$I$999)</f>
        <v>SLE</v>
      </c>
      <c r="C225" s="126">
        <v>743.6</v>
      </c>
      <c r="D225" s="142">
        <f t="shared" si="1149"/>
        <v>7.9978310966517235E-3</v>
      </c>
      <c r="E225" s="21">
        <f t="shared" ref="E225" si="1265">AVERAGE(C221:C225)</f>
        <v>737.7</v>
      </c>
      <c r="F225" s="144">
        <f t="shared" ref="F225" si="1266">_xlfn.STDEV.S(C221:C225)</f>
        <v>9.1101591643615212</v>
      </c>
      <c r="G225" s="18">
        <f t="shared" si="1152"/>
        <v>1.2349409196640262E-2</v>
      </c>
      <c r="H225" s="126">
        <v>129.1</v>
      </c>
      <c r="I225" s="142">
        <f t="shared" si="1153"/>
        <v>2.1735755317497372E-3</v>
      </c>
      <c r="J225" s="21">
        <f t="shared" ref="J225" si="1267">AVERAGE(H221:H225)</f>
        <v>128.82</v>
      </c>
      <c r="K225" s="144">
        <f t="shared" ref="K225" si="1268">_xlfn.STDEV.S(H221:H225)</f>
        <v>1.3773162309360869</v>
      </c>
      <c r="L225" s="18">
        <f t="shared" si="1154"/>
        <v>1.0691788782301559E-2</v>
      </c>
      <c r="M225" s="139">
        <f t="shared" si="1155"/>
        <v>614.5</v>
      </c>
      <c r="N225" s="142">
        <f t="shared" si="1156"/>
        <v>9.2300617527263252E-3</v>
      </c>
      <c r="O225" s="21">
        <f t="shared" ref="O225" si="1269">AVERAGE(M221:M225)</f>
        <v>608.88</v>
      </c>
      <c r="P225" s="144">
        <f t="shared" ref="P225" si="1270">_xlfn.STDEV.S(M221:M225)</f>
        <v>9.763554680545429</v>
      </c>
      <c r="Q225" s="18">
        <f t="shared" si="1159"/>
        <v>1.6035269150810386E-2</v>
      </c>
    </row>
    <row r="226" spans="1:17" x14ac:dyDescent="0.2">
      <c r="A226" s="57" t="s">
        <v>230</v>
      </c>
      <c r="B226" s="57" t="str">
        <f>LOOKUP(A226,'Table 1'!$A$3:$A$999,'Table 1'!$I$3:$I$999)</f>
        <v>SLE</v>
      </c>
      <c r="C226" s="128">
        <v>693.2</v>
      </c>
      <c r="D226" s="140">
        <f t="shared" si="1149"/>
        <v>-2.1304773420855907E-3</v>
      </c>
      <c r="E226" s="23">
        <f t="shared" ref="E226" si="1271">AVERAGE(C226:C230)</f>
        <v>694.68000000000006</v>
      </c>
      <c r="F226" s="23">
        <f t="shared" ref="F226" si="1272">_xlfn.STDEV.S(C226:C230)</f>
        <v>6.6706071687665709</v>
      </c>
      <c r="G226" s="39">
        <f t="shared" si="1152"/>
        <v>9.6024171831153478E-3</v>
      </c>
      <c r="H226" s="128">
        <v>94.8</v>
      </c>
      <c r="I226" s="140">
        <f t="shared" si="1153"/>
        <v>-1.393800707301855E-2</v>
      </c>
      <c r="J226" s="23">
        <f t="shared" ref="J226" si="1273">AVERAGE(H226:H230)</f>
        <v>96.14</v>
      </c>
      <c r="K226" s="23">
        <f t="shared" ref="K226" si="1274">_xlfn.STDEV.S(H226:H230)</f>
        <v>2.3114930239998541</v>
      </c>
      <c r="L226" s="39">
        <f t="shared" si="1154"/>
        <v>2.4042989640106659E-2</v>
      </c>
      <c r="M226" s="137">
        <f t="shared" si="1155"/>
        <v>598.40000000000009</v>
      </c>
      <c r="N226" s="140">
        <f t="shared" si="1156"/>
        <v>-2.339024960735668E-4</v>
      </c>
      <c r="O226" s="23">
        <f t="shared" ref="O226" si="1275">AVERAGE(M226:M230)</f>
        <v>598.54</v>
      </c>
      <c r="P226" s="23">
        <f t="shared" ref="P226" si="1276">_xlfn.STDEV.S(M226:M230)</f>
        <v>6.3271636615468871</v>
      </c>
      <c r="Q226" s="39">
        <f t="shared" si="1159"/>
        <v>1.0570995525022367E-2</v>
      </c>
    </row>
    <row r="227" spans="1:17" x14ac:dyDescent="0.2">
      <c r="A227" s="56" t="str">
        <f t="shared" ref="A227" si="1277">A226</f>
        <v>AMX0040A</v>
      </c>
      <c r="B227" s="56" t="str">
        <f>LOOKUP(A227,'Table 1'!$A$3:$A$999,'Table 1'!$I$3:$I$999)</f>
        <v>SLE</v>
      </c>
      <c r="C227" s="127">
        <v>687</v>
      </c>
      <c r="D227" s="141">
        <f t="shared" si="1149"/>
        <v>-1.105544999136302E-2</v>
      </c>
      <c r="E227" s="22">
        <f t="shared" ref="E227" si="1278">AVERAGE(C226:C230)</f>
        <v>694.68000000000006</v>
      </c>
      <c r="F227" s="143">
        <f t="shared" ref="F227" si="1279">_xlfn.STDEV.S(C226:C230)</f>
        <v>6.6706071687665709</v>
      </c>
      <c r="G227" s="19">
        <f t="shared" si="1152"/>
        <v>9.6024171831153478E-3</v>
      </c>
      <c r="H227" s="127">
        <v>96.3</v>
      </c>
      <c r="I227" s="141">
        <f t="shared" si="1153"/>
        <v>1.664239650509638E-3</v>
      </c>
      <c r="J227" s="22">
        <f t="shared" ref="J227" si="1280">AVERAGE(H226:H230)</f>
        <v>96.14</v>
      </c>
      <c r="K227" s="143">
        <f t="shared" ref="K227" si="1281">_xlfn.STDEV.S(H226:H230)</f>
        <v>2.3114930239998541</v>
      </c>
      <c r="L227" s="19">
        <f t="shared" si="1154"/>
        <v>2.4042989640106659E-2</v>
      </c>
      <c r="M227" s="138">
        <f t="shared" si="1155"/>
        <v>590.70000000000005</v>
      </c>
      <c r="N227" s="141">
        <f t="shared" si="1156"/>
        <v>-1.3098539780131518E-2</v>
      </c>
      <c r="O227" s="22">
        <f t="shared" ref="O227" si="1282">AVERAGE(M226:M230)</f>
        <v>598.54</v>
      </c>
      <c r="P227" s="143">
        <f t="shared" ref="P227" si="1283">_xlfn.STDEV.S(M226:M230)</f>
        <v>6.3271636615468871</v>
      </c>
      <c r="Q227" s="19">
        <f t="shared" si="1159"/>
        <v>1.0570995525022367E-2</v>
      </c>
    </row>
    <row r="228" spans="1:17" x14ac:dyDescent="0.2">
      <c r="A228" s="56" t="str">
        <f t="shared" ref="A228" si="1284">A226</f>
        <v>AMX0040A</v>
      </c>
      <c r="B228" s="56" t="str">
        <f>LOOKUP(A228,'Table 1'!$A$3:$A$999,'Table 1'!$I$3:$I$999)</f>
        <v>SLE</v>
      </c>
      <c r="C228" s="127">
        <v>690.1</v>
      </c>
      <c r="D228" s="141">
        <f t="shared" si="1149"/>
        <v>-6.5929636667243054E-3</v>
      </c>
      <c r="E228" s="22">
        <f t="shared" ref="E228" si="1285">AVERAGE(C226:C230)</f>
        <v>694.68000000000006</v>
      </c>
      <c r="F228" s="143">
        <f t="shared" ref="F228" si="1286">_xlfn.STDEV.S(C226:C230)</f>
        <v>6.6706071687665709</v>
      </c>
      <c r="G228" s="19">
        <f t="shared" si="1152"/>
        <v>9.6024171831153478E-3</v>
      </c>
      <c r="H228" s="127">
        <v>94.8</v>
      </c>
      <c r="I228" s="141">
        <f t="shared" si="1153"/>
        <v>-1.393800707301855E-2</v>
      </c>
      <c r="J228" s="22">
        <f t="shared" ref="J228" si="1287">AVERAGE(H226:H230)</f>
        <v>96.14</v>
      </c>
      <c r="K228" s="143">
        <f t="shared" ref="K228" si="1288">_xlfn.STDEV.S(H226:H230)</f>
        <v>2.3114930239998541</v>
      </c>
      <c r="L228" s="19">
        <f t="shared" si="1154"/>
        <v>2.4042989640106659E-2</v>
      </c>
      <c r="M228" s="138">
        <f t="shared" si="1155"/>
        <v>595.30000000000007</v>
      </c>
      <c r="N228" s="141">
        <f t="shared" si="1156"/>
        <v>-5.4131720519930088E-3</v>
      </c>
      <c r="O228" s="22">
        <f t="shared" ref="O228" si="1289">AVERAGE(M226:M230)</f>
        <v>598.54</v>
      </c>
      <c r="P228" s="143">
        <f t="shared" ref="P228" si="1290">_xlfn.STDEV.S(M226:M230)</f>
        <v>6.3271636615468871</v>
      </c>
      <c r="Q228" s="19">
        <f t="shared" si="1159"/>
        <v>1.0570995525022367E-2</v>
      </c>
    </row>
    <row r="229" spans="1:17" x14ac:dyDescent="0.2">
      <c r="A229" s="56" t="str">
        <f t="shared" ref="A229" si="1291">A226</f>
        <v>AMX0040A</v>
      </c>
      <c r="B229" s="56" t="str">
        <f>LOOKUP(A229,'Table 1'!$A$3:$A$999,'Table 1'!$I$3:$I$999)</f>
        <v>SLE</v>
      </c>
      <c r="C229" s="127">
        <v>700.7</v>
      </c>
      <c r="D229" s="141">
        <f t="shared" si="1149"/>
        <v>8.6658605401047691E-3</v>
      </c>
      <c r="E229" s="22">
        <f t="shared" ref="E229" si="1292">AVERAGE(C226:C230)</f>
        <v>694.68000000000006</v>
      </c>
      <c r="F229" s="143">
        <f t="shared" ref="F229" si="1293">_xlfn.STDEV.S(C226:C230)</f>
        <v>6.6706071687665709</v>
      </c>
      <c r="G229" s="19">
        <f t="shared" si="1152"/>
        <v>9.6024171831153478E-3</v>
      </c>
      <c r="H229" s="127">
        <v>100.1</v>
      </c>
      <c r="I229" s="141">
        <f t="shared" si="1153"/>
        <v>4.1189931350114353E-2</v>
      </c>
      <c r="J229" s="22">
        <f t="shared" ref="J229" si="1294">AVERAGE(H226:H230)</f>
        <v>96.14</v>
      </c>
      <c r="K229" s="143">
        <f t="shared" ref="K229" si="1295">_xlfn.STDEV.S(H226:H230)</f>
        <v>2.3114930239998541</v>
      </c>
      <c r="L229" s="19">
        <f t="shared" si="1154"/>
        <v>2.4042989640106659E-2</v>
      </c>
      <c r="M229" s="138">
        <f t="shared" si="1155"/>
        <v>600.6</v>
      </c>
      <c r="N229" s="141">
        <f t="shared" si="1156"/>
        <v>3.4417081565142837E-3</v>
      </c>
      <c r="O229" s="22">
        <f t="shared" ref="O229" si="1296">AVERAGE(M226:M230)</f>
        <v>598.54</v>
      </c>
      <c r="P229" s="143">
        <f t="shared" ref="P229" si="1297">_xlfn.STDEV.S(M226:M230)</f>
        <v>6.3271636615468871</v>
      </c>
      <c r="Q229" s="19">
        <f t="shared" si="1159"/>
        <v>1.0570995525022367E-2</v>
      </c>
    </row>
    <row r="230" spans="1:17" ht="16" thickBot="1" x14ac:dyDescent="0.25">
      <c r="A230" s="55" t="str">
        <f t="shared" ref="A230" si="1298">A226</f>
        <v>AMX0040A</v>
      </c>
      <c r="B230" s="55" t="str">
        <f>LOOKUP(A230,'Table 1'!$A$3:$A$999,'Table 1'!$I$3:$I$999)</f>
        <v>SLE</v>
      </c>
      <c r="C230" s="126">
        <v>702.4</v>
      </c>
      <c r="D230" s="142">
        <f t="shared" si="1149"/>
        <v>1.111303046006782E-2</v>
      </c>
      <c r="E230" s="21">
        <f t="shared" ref="E230" si="1299">AVERAGE(C226:C230)</f>
        <v>694.68000000000006</v>
      </c>
      <c r="F230" s="144">
        <f t="shared" ref="F230" si="1300">_xlfn.STDEV.S(C226:C230)</f>
        <v>6.6706071687665709</v>
      </c>
      <c r="G230" s="18">
        <f t="shared" si="1152"/>
        <v>9.6024171831153478E-3</v>
      </c>
      <c r="H230" s="126">
        <v>94.7</v>
      </c>
      <c r="I230" s="142">
        <f t="shared" si="1153"/>
        <v>-1.4978156854587036E-2</v>
      </c>
      <c r="J230" s="21">
        <f t="shared" ref="J230" si="1301">AVERAGE(H226:H230)</f>
        <v>96.14</v>
      </c>
      <c r="K230" s="144">
        <f t="shared" ref="K230" si="1302">_xlfn.STDEV.S(H226:H230)</f>
        <v>2.3114930239998541</v>
      </c>
      <c r="L230" s="18">
        <f t="shared" si="1154"/>
        <v>2.4042989640106659E-2</v>
      </c>
      <c r="M230" s="139">
        <f t="shared" si="1155"/>
        <v>607.69999999999993</v>
      </c>
      <c r="N230" s="142">
        <f t="shared" si="1156"/>
        <v>1.5303906171684379E-2</v>
      </c>
      <c r="O230" s="21">
        <f t="shared" ref="O230" si="1303">AVERAGE(M226:M230)</f>
        <v>598.54</v>
      </c>
      <c r="P230" s="144">
        <f t="shared" ref="P230" si="1304">_xlfn.STDEV.S(M226:M230)</f>
        <v>6.3271636615468871</v>
      </c>
      <c r="Q230" s="18">
        <f t="shared" si="1159"/>
        <v>1.0570995525022367E-2</v>
      </c>
    </row>
    <row r="231" spans="1:17" x14ac:dyDescent="0.2">
      <c r="A231" s="57" t="s">
        <v>231</v>
      </c>
      <c r="B231" s="57" t="str">
        <f>LOOKUP(A231,'Table 1'!$A$3:$A$999,'Table 1'!$I$3:$I$999)</f>
        <v>SLE</v>
      </c>
      <c r="C231" s="128">
        <v>673.5</v>
      </c>
      <c r="D231" s="140">
        <f t="shared" si="1149"/>
        <v>-1.862213673719194E-2</v>
      </c>
      <c r="E231" s="23">
        <f t="shared" ref="E231" si="1305">AVERAGE(C231:C235)</f>
        <v>686.28000000000009</v>
      </c>
      <c r="F231" s="23">
        <f t="shared" ref="F231" si="1306">_xlfn.STDEV.S(C231:C235)</f>
        <v>10.994862436611031</v>
      </c>
      <c r="G231" s="39">
        <f t="shared" si="1152"/>
        <v>1.6020957097119294E-2</v>
      </c>
      <c r="H231" s="128">
        <v>94.6</v>
      </c>
      <c r="I231" s="140">
        <f t="shared" si="1153"/>
        <v>-4.6296296296297551E-3</v>
      </c>
      <c r="J231" s="23">
        <f t="shared" ref="J231" si="1307">AVERAGE(H231:H235)</f>
        <v>95.04</v>
      </c>
      <c r="K231" s="23">
        <f t="shared" ref="K231" si="1308">_xlfn.STDEV.S(H231:H235)</f>
        <v>4.7710585827465968</v>
      </c>
      <c r="L231" s="39">
        <f t="shared" si="1154"/>
        <v>5.0200532225869073E-2</v>
      </c>
      <c r="M231" s="137">
        <f t="shared" si="1155"/>
        <v>578.9</v>
      </c>
      <c r="N231" s="140">
        <f t="shared" si="1156"/>
        <v>-2.0871388945267626E-2</v>
      </c>
      <c r="O231" s="23">
        <f t="shared" ref="O231" si="1309">AVERAGE(M231:M235)</f>
        <v>591.24</v>
      </c>
      <c r="P231" s="23">
        <f t="shared" ref="P231" si="1310">_xlfn.STDEV.S(M231:M235)</f>
        <v>8.4123718415201072</v>
      </c>
      <c r="Q231" s="39">
        <f t="shared" si="1159"/>
        <v>1.4228353699885168E-2</v>
      </c>
    </row>
    <row r="232" spans="1:17" x14ac:dyDescent="0.2">
      <c r="A232" s="56" t="str">
        <f t="shared" ref="A232" si="1311">A231</f>
        <v>AMX0040B</v>
      </c>
      <c r="B232" s="56" t="str">
        <f>LOOKUP(A232,'Table 1'!$A$3:$A$999,'Table 1'!$I$3:$I$999)</f>
        <v>SLE</v>
      </c>
      <c r="C232" s="127">
        <v>691.8</v>
      </c>
      <c r="D232" s="141">
        <f t="shared" si="1149"/>
        <v>8.0433642245145813E-3</v>
      </c>
      <c r="E232" s="22">
        <f t="shared" ref="E232" si="1312">AVERAGE(C231:C235)</f>
        <v>686.28000000000009</v>
      </c>
      <c r="F232" s="143">
        <f t="shared" ref="F232" si="1313">_xlfn.STDEV.S(C231:C235)</f>
        <v>10.994862436611031</v>
      </c>
      <c r="G232" s="19">
        <f t="shared" si="1152"/>
        <v>1.6020957097119294E-2</v>
      </c>
      <c r="H232" s="127">
        <v>100.3</v>
      </c>
      <c r="I232" s="141">
        <f t="shared" si="1153"/>
        <v>5.5345117845117746E-2</v>
      </c>
      <c r="J232" s="22">
        <f t="shared" ref="J232" si="1314">AVERAGE(H231:H235)</f>
        <v>95.04</v>
      </c>
      <c r="K232" s="143">
        <f t="shared" ref="K232" si="1315">_xlfn.STDEV.S(H231:H235)</f>
        <v>4.7710585827465968</v>
      </c>
      <c r="L232" s="19">
        <f t="shared" si="1154"/>
        <v>5.0200532225869073E-2</v>
      </c>
      <c r="M232" s="138">
        <f t="shared" si="1155"/>
        <v>591.5</v>
      </c>
      <c r="N232" s="141">
        <f t="shared" si="1156"/>
        <v>4.3975373790675683E-4</v>
      </c>
      <c r="O232" s="22">
        <f t="shared" ref="O232" si="1316">AVERAGE(M231:M235)</f>
        <v>591.24</v>
      </c>
      <c r="P232" s="143">
        <f t="shared" ref="P232" si="1317">_xlfn.STDEV.S(M231:M235)</f>
        <v>8.4123718415201072</v>
      </c>
      <c r="Q232" s="19">
        <f t="shared" si="1159"/>
        <v>1.4228353699885168E-2</v>
      </c>
    </row>
    <row r="233" spans="1:17" x14ac:dyDescent="0.2">
      <c r="A233" s="56" t="str">
        <f t="shared" ref="A233" si="1318">A231</f>
        <v>AMX0040B</v>
      </c>
      <c r="B233" s="56" t="str">
        <f>LOOKUP(A233,'Table 1'!$A$3:$A$999,'Table 1'!$I$3:$I$999)</f>
        <v>SLE</v>
      </c>
      <c r="C233" s="127">
        <v>693.5</v>
      </c>
      <c r="D233" s="141">
        <f t="shared" si="1149"/>
        <v>1.0520487264673185E-2</v>
      </c>
      <c r="E233" s="22">
        <f t="shared" ref="E233" si="1319">AVERAGE(C231:C235)</f>
        <v>686.28000000000009</v>
      </c>
      <c r="F233" s="143">
        <f t="shared" ref="F233" si="1320">_xlfn.STDEV.S(C231:C235)</f>
        <v>10.994862436611031</v>
      </c>
      <c r="G233" s="19">
        <f t="shared" si="1152"/>
        <v>1.6020957097119294E-2</v>
      </c>
      <c r="H233" s="127">
        <v>95.8</v>
      </c>
      <c r="I233" s="141">
        <f t="shared" si="1153"/>
        <v>7.9966329966329013E-3</v>
      </c>
      <c r="J233" s="22">
        <f t="shared" ref="J233" si="1321">AVERAGE(H231:H235)</f>
        <v>95.04</v>
      </c>
      <c r="K233" s="143">
        <f t="shared" ref="K233" si="1322">_xlfn.STDEV.S(H231:H235)</f>
        <v>4.7710585827465968</v>
      </c>
      <c r="L233" s="19">
        <f t="shared" si="1154"/>
        <v>5.0200532225869073E-2</v>
      </c>
      <c r="M233" s="138">
        <f t="shared" si="1155"/>
        <v>597.70000000000005</v>
      </c>
      <c r="N233" s="141">
        <f t="shared" si="1156"/>
        <v>1.092618902645294E-2</v>
      </c>
      <c r="O233" s="22">
        <f t="shared" ref="O233" si="1323">AVERAGE(M231:M235)</f>
        <v>591.24</v>
      </c>
      <c r="P233" s="143">
        <f t="shared" ref="P233" si="1324">_xlfn.STDEV.S(M231:M235)</f>
        <v>8.4123718415201072</v>
      </c>
      <c r="Q233" s="19">
        <f t="shared" si="1159"/>
        <v>1.4228353699885168E-2</v>
      </c>
    </row>
    <row r="234" spans="1:17" x14ac:dyDescent="0.2">
      <c r="A234" s="56" t="str">
        <f t="shared" ref="A234" si="1325">A231</f>
        <v>AMX0040B</v>
      </c>
      <c r="B234" s="56" t="str">
        <f>LOOKUP(A234,'Table 1'!$A$3:$A$999,'Table 1'!$I$3:$I$999)</f>
        <v>SLE</v>
      </c>
      <c r="C234" s="127">
        <v>675.4</v>
      </c>
      <c r="D234" s="141">
        <f t="shared" si="1149"/>
        <v>-1.5853587457014786E-2</v>
      </c>
      <c r="E234" s="22">
        <f t="shared" ref="E234" si="1326">AVERAGE(C231:C235)</f>
        <v>686.28000000000009</v>
      </c>
      <c r="F234" s="143">
        <f t="shared" ref="F234" si="1327">_xlfn.STDEV.S(C231:C235)</f>
        <v>10.994862436611031</v>
      </c>
      <c r="G234" s="19">
        <f t="shared" si="1152"/>
        <v>1.6020957097119294E-2</v>
      </c>
      <c r="H234" s="127">
        <v>87.4</v>
      </c>
      <c r="I234" s="141">
        <f t="shared" si="1153"/>
        <v>-8.0387205387205382E-2</v>
      </c>
      <c r="J234" s="22">
        <f t="shared" ref="J234" si="1328">AVERAGE(H231:H235)</f>
        <v>95.04</v>
      </c>
      <c r="K234" s="143">
        <f t="shared" ref="K234" si="1329">_xlfn.STDEV.S(H231:H235)</f>
        <v>4.7710585827465968</v>
      </c>
      <c r="L234" s="19">
        <f t="shared" si="1154"/>
        <v>5.0200532225869073E-2</v>
      </c>
      <c r="M234" s="138">
        <f t="shared" si="1155"/>
        <v>588</v>
      </c>
      <c r="N234" s="141">
        <f t="shared" si="1156"/>
        <v>-5.480008118530561E-3</v>
      </c>
      <c r="O234" s="22">
        <f t="shared" ref="O234" si="1330">AVERAGE(M231:M235)</f>
        <v>591.24</v>
      </c>
      <c r="P234" s="143">
        <f t="shared" ref="P234" si="1331">_xlfn.STDEV.S(M231:M235)</f>
        <v>8.4123718415201072</v>
      </c>
      <c r="Q234" s="19">
        <f t="shared" si="1159"/>
        <v>1.4228353699885168E-2</v>
      </c>
    </row>
    <row r="235" spans="1:17" ht="16" thickBot="1" x14ac:dyDescent="0.25">
      <c r="A235" s="55" t="str">
        <f t="shared" ref="A235" si="1332">A231</f>
        <v>AMX0040B</v>
      </c>
      <c r="B235" s="55" t="str">
        <f>LOOKUP(A235,'Table 1'!$A$3:$A$999,'Table 1'!$I$3:$I$999)</f>
        <v>SLE</v>
      </c>
      <c r="C235" s="126">
        <v>697.2</v>
      </c>
      <c r="D235" s="142">
        <f t="shared" si="1149"/>
        <v>1.5911872705018298E-2</v>
      </c>
      <c r="E235" s="21">
        <f t="shared" ref="E235" si="1333">AVERAGE(C231:C235)</f>
        <v>686.28000000000009</v>
      </c>
      <c r="F235" s="144">
        <f t="shared" ref="F235" si="1334">_xlfn.STDEV.S(C231:C235)</f>
        <v>10.994862436611031</v>
      </c>
      <c r="G235" s="18">
        <f t="shared" si="1152"/>
        <v>1.6020957097119294E-2</v>
      </c>
      <c r="H235" s="126">
        <v>97.1</v>
      </c>
      <c r="I235" s="142">
        <f t="shared" si="1153"/>
        <v>2.1675084175084049E-2</v>
      </c>
      <c r="J235" s="21">
        <f t="shared" ref="J235" si="1335">AVERAGE(H231:H235)</f>
        <v>95.04</v>
      </c>
      <c r="K235" s="144">
        <f t="shared" ref="K235" si="1336">_xlfn.STDEV.S(H231:H235)</f>
        <v>4.7710585827465968</v>
      </c>
      <c r="L235" s="18">
        <f t="shared" si="1154"/>
        <v>5.0200532225869073E-2</v>
      </c>
      <c r="M235" s="139">
        <f t="shared" si="1155"/>
        <v>600.1</v>
      </c>
      <c r="N235" s="142">
        <f t="shared" si="1156"/>
        <v>1.4985454299438492E-2</v>
      </c>
      <c r="O235" s="21">
        <f t="shared" ref="O235" si="1337">AVERAGE(M231:M235)</f>
        <v>591.24</v>
      </c>
      <c r="P235" s="144">
        <f t="shared" ref="P235" si="1338">_xlfn.STDEV.S(M231:M235)</f>
        <v>8.4123718415201072</v>
      </c>
      <c r="Q235" s="18">
        <f t="shared" si="1159"/>
        <v>1.4228353699885168E-2</v>
      </c>
    </row>
    <row r="236" spans="1:17" x14ac:dyDescent="0.2">
      <c r="A236" s="57" t="s">
        <v>11</v>
      </c>
      <c r="B236" s="57" t="str">
        <f>LOOKUP(A236,'Table 1'!$A$3:$A$999,'Table 1'!$I$3:$I$999)</f>
        <v>GHA</v>
      </c>
      <c r="C236" s="128">
        <v>698.6</v>
      </c>
      <c r="D236" s="140">
        <f t="shared" si="1149"/>
        <v>8.1389979219581229E-3</v>
      </c>
      <c r="E236" s="23">
        <f t="shared" ref="E236" si="1339">AVERAGE(C236:C240)</f>
        <v>692.95999999999992</v>
      </c>
      <c r="F236" s="23">
        <f t="shared" ref="F236" si="1340">_xlfn.STDEV.S(C236:C240)</f>
        <v>6.327953855710386</v>
      </c>
      <c r="G236" s="39">
        <f t="shared" si="1152"/>
        <v>9.1317736315377311E-3</v>
      </c>
      <c r="H236" s="128">
        <v>97.3</v>
      </c>
      <c r="I236" s="140">
        <f t="shared" si="1153"/>
        <v>-2.4605290137379014E-3</v>
      </c>
      <c r="J236" s="23">
        <f t="shared" ref="J236" si="1341">AVERAGE(H236:H240)</f>
        <v>97.539999999999992</v>
      </c>
      <c r="K236" s="23">
        <f t="shared" ref="K236" si="1342">_xlfn.STDEV.S(H236:H240)</f>
        <v>0.74027022093287087</v>
      </c>
      <c r="L236" s="39">
        <f t="shared" si="1154"/>
        <v>7.5894014858813915E-3</v>
      </c>
      <c r="M236" s="137">
        <f t="shared" si="1155"/>
        <v>601.30000000000007</v>
      </c>
      <c r="N236" s="140">
        <f t="shared" si="1156"/>
        <v>9.8753820832355472E-3</v>
      </c>
      <c r="O236" s="23">
        <f t="shared" ref="O236" si="1343">AVERAGE(M236:M240)</f>
        <v>595.41999999999996</v>
      </c>
      <c r="P236" s="23">
        <f t="shared" ref="P236" si="1344">_xlfn.STDEV.S(M236:M240)</f>
        <v>6.2965863767600334</v>
      </c>
      <c r="Q236" s="39">
        <f t="shared" si="1159"/>
        <v>1.0575033382755087E-2</v>
      </c>
    </row>
    <row r="237" spans="1:17" x14ac:dyDescent="0.2">
      <c r="A237" s="56" t="str">
        <f t="shared" ref="A237" si="1345">A236</f>
        <v>AMX0041</v>
      </c>
      <c r="B237" s="56" t="str">
        <f>LOOKUP(A237,'Table 1'!$A$3:$A$999,'Table 1'!$I$3:$I$999)</f>
        <v>GHA</v>
      </c>
      <c r="C237" s="127">
        <v>690.5</v>
      </c>
      <c r="D237" s="141">
        <f t="shared" si="1149"/>
        <v>-3.5499884553219854E-3</v>
      </c>
      <c r="E237" s="22">
        <f t="shared" ref="E237" si="1346">AVERAGE(C236:C240)</f>
        <v>692.95999999999992</v>
      </c>
      <c r="F237" s="143">
        <f t="shared" ref="F237" si="1347">_xlfn.STDEV.S(C236:C240)</f>
        <v>6.327953855710386</v>
      </c>
      <c r="G237" s="19">
        <f t="shared" si="1152"/>
        <v>9.1317736315377311E-3</v>
      </c>
      <c r="H237" s="127">
        <v>97.9</v>
      </c>
      <c r="I237" s="141">
        <f t="shared" si="1153"/>
        <v>3.6907935206070708E-3</v>
      </c>
      <c r="J237" s="22">
        <f t="shared" ref="J237" si="1348">AVERAGE(H236:H240)</f>
        <v>97.539999999999992</v>
      </c>
      <c r="K237" s="143">
        <f t="shared" ref="K237" si="1349">_xlfn.STDEV.S(H236:H240)</f>
        <v>0.74027022093287087</v>
      </c>
      <c r="L237" s="19">
        <f t="shared" si="1154"/>
        <v>7.5894014858813915E-3</v>
      </c>
      <c r="M237" s="138">
        <f t="shared" si="1155"/>
        <v>592.6</v>
      </c>
      <c r="N237" s="141">
        <f t="shared" si="1156"/>
        <v>-4.7361526317556291E-3</v>
      </c>
      <c r="O237" s="22">
        <f t="shared" ref="O237" si="1350">AVERAGE(M236:M240)</f>
        <v>595.41999999999996</v>
      </c>
      <c r="P237" s="143">
        <f t="shared" ref="P237" si="1351">_xlfn.STDEV.S(M236:M240)</f>
        <v>6.2965863767600334</v>
      </c>
      <c r="Q237" s="19">
        <f t="shared" si="1159"/>
        <v>1.0575033382755087E-2</v>
      </c>
    </row>
    <row r="238" spans="1:17" x14ac:dyDescent="0.2">
      <c r="A238" s="56" t="str">
        <f t="shared" ref="A238" si="1352">A236</f>
        <v>AMX0041</v>
      </c>
      <c r="B238" s="56" t="str">
        <f>LOOKUP(A238,'Table 1'!$A$3:$A$999,'Table 1'!$I$3:$I$999)</f>
        <v>GHA</v>
      </c>
      <c r="C238" s="127">
        <v>685.6</v>
      </c>
      <c r="D238" s="141">
        <f t="shared" ref="D238:D269" si="1353">(C238-E238)/E238</f>
        <v>-1.062110367120743E-2</v>
      </c>
      <c r="E238" s="22">
        <f t="shared" ref="E238" si="1354">AVERAGE(C236:C240)</f>
        <v>692.95999999999992</v>
      </c>
      <c r="F238" s="143">
        <f t="shared" ref="F238" si="1355">_xlfn.STDEV.S(C236:C240)</f>
        <v>6.327953855710386</v>
      </c>
      <c r="G238" s="19">
        <f t="shared" ref="G238:G269" si="1356">F238/E238</f>
        <v>9.1317736315377311E-3</v>
      </c>
      <c r="H238" s="127">
        <v>96.5</v>
      </c>
      <c r="I238" s="141">
        <f t="shared" ref="I238:I269" si="1357">(H238-J238)/J238</f>
        <v>-1.0662292392864385E-2</v>
      </c>
      <c r="J238" s="22">
        <f t="shared" ref="J238" si="1358">AVERAGE(H236:H240)</f>
        <v>97.539999999999992</v>
      </c>
      <c r="K238" s="143">
        <f t="shared" ref="K238" si="1359">_xlfn.STDEV.S(H236:H240)</f>
        <v>0.74027022093287087</v>
      </c>
      <c r="L238" s="19">
        <f t="shared" ref="L238:L269" si="1360">K238/J238</f>
        <v>7.5894014858813915E-3</v>
      </c>
      <c r="M238" s="138">
        <f t="shared" ref="M238:M269" si="1361">C238-H238</f>
        <v>589.1</v>
      </c>
      <c r="N238" s="141">
        <f t="shared" ref="N238:N269" si="1362">(M238-O238)/O238</f>
        <v>-1.061435625272906E-2</v>
      </c>
      <c r="O238" s="22">
        <f t="shared" ref="O238" si="1363">AVERAGE(M236:M240)</f>
        <v>595.41999999999996</v>
      </c>
      <c r="P238" s="143">
        <f t="shared" ref="P238" si="1364">_xlfn.STDEV.S(M236:M240)</f>
        <v>6.2965863767600334</v>
      </c>
      <c r="Q238" s="19">
        <f t="shared" ref="Q238:Q269" si="1365">P238/O238</f>
        <v>1.0575033382755087E-2</v>
      </c>
    </row>
    <row r="239" spans="1:17" x14ac:dyDescent="0.2">
      <c r="A239" s="56" t="str">
        <f t="shared" ref="A239" si="1366">A236</f>
        <v>AMX0041</v>
      </c>
      <c r="B239" s="56" t="str">
        <f>LOOKUP(A239,'Table 1'!$A$3:$A$999,'Table 1'!$I$3:$I$999)</f>
        <v>GHA</v>
      </c>
      <c r="C239" s="127">
        <v>689.6</v>
      </c>
      <c r="D239" s="141">
        <f t="shared" si="1353"/>
        <v>-4.8487647194641829E-3</v>
      </c>
      <c r="E239" s="22">
        <f t="shared" ref="E239" si="1367">AVERAGE(C236:C240)</f>
        <v>692.95999999999992</v>
      </c>
      <c r="F239" s="143">
        <f t="shared" ref="F239" si="1368">_xlfn.STDEV.S(C236:C240)</f>
        <v>6.327953855710386</v>
      </c>
      <c r="G239" s="19">
        <f t="shared" si="1356"/>
        <v>9.1317736315377311E-3</v>
      </c>
      <c r="H239" s="127">
        <v>98.5</v>
      </c>
      <c r="I239" s="141">
        <f t="shared" si="1357"/>
        <v>9.8421160549518969E-3</v>
      </c>
      <c r="J239" s="22">
        <f t="shared" ref="J239" si="1369">AVERAGE(H236:H240)</f>
        <v>97.539999999999992</v>
      </c>
      <c r="K239" s="143">
        <f t="shared" ref="K239" si="1370">_xlfn.STDEV.S(H236:H240)</f>
        <v>0.74027022093287087</v>
      </c>
      <c r="L239" s="19">
        <f t="shared" si="1360"/>
        <v>7.5894014858813915E-3</v>
      </c>
      <c r="M239" s="138">
        <f t="shared" si="1361"/>
        <v>591.1</v>
      </c>
      <c r="N239" s="141">
        <f t="shared" si="1362"/>
        <v>-7.2553827550299564E-3</v>
      </c>
      <c r="O239" s="22">
        <f t="shared" ref="O239" si="1371">AVERAGE(M236:M240)</f>
        <v>595.41999999999996</v>
      </c>
      <c r="P239" s="143">
        <f t="shared" ref="P239" si="1372">_xlfn.STDEV.S(M236:M240)</f>
        <v>6.2965863767600334</v>
      </c>
      <c r="Q239" s="19">
        <f t="shared" si="1365"/>
        <v>1.0575033382755087E-2</v>
      </c>
    </row>
    <row r="240" spans="1:17" ht="16" thickBot="1" x14ac:dyDescent="0.25">
      <c r="A240" s="55" t="str">
        <f t="shared" ref="A240" si="1373">A236</f>
        <v>AMX0041</v>
      </c>
      <c r="B240" s="55" t="str">
        <f>LOOKUP(A240,'Table 1'!$A$3:$A$999,'Table 1'!$I$3:$I$999)</f>
        <v>GHA</v>
      </c>
      <c r="C240" s="126">
        <v>700.5</v>
      </c>
      <c r="D240" s="142">
        <f t="shared" si="1353"/>
        <v>1.0880858924036133E-2</v>
      </c>
      <c r="E240" s="21">
        <f t="shared" ref="E240" si="1374">AVERAGE(C236:C240)</f>
        <v>692.95999999999992</v>
      </c>
      <c r="F240" s="144">
        <f t="shared" ref="F240" si="1375">_xlfn.STDEV.S(C236:C240)</f>
        <v>6.327953855710386</v>
      </c>
      <c r="G240" s="18">
        <f t="shared" si="1356"/>
        <v>9.1317736315377311E-3</v>
      </c>
      <c r="H240" s="126">
        <v>97.5</v>
      </c>
      <c r="I240" s="142">
        <f t="shared" si="1357"/>
        <v>-4.1008816895624404E-4</v>
      </c>
      <c r="J240" s="21">
        <f t="shared" ref="J240" si="1376">AVERAGE(H236:H240)</f>
        <v>97.539999999999992</v>
      </c>
      <c r="K240" s="144">
        <f t="shared" ref="K240" si="1377">_xlfn.STDEV.S(H236:H240)</f>
        <v>0.74027022093287087</v>
      </c>
      <c r="L240" s="18">
        <f t="shared" si="1360"/>
        <v>7.5894014858813915E-3</v>
      </c>
      <c r="M240" s="139">
        <f t="shared" si="1361"/>
        <v>603</v>
      </c>
      <c r="N240" s="142">
        <f t="shared" si="1362"/>
        <v>1.2730509556279671E-2</v>
      </c>
      <c r="O240" s="21">
        <f t="shared" ref="O240" si="1378">AVERAGE(M236:M240)</f>
        <v>595.41999999999996</v>
      </c>
      <c r="P240" s="144">
        <f t="shared" ref="P240" si="1379">_xlfn.STDEV.S(M236:M240)</f>
        <v>6.2965863767600334</v>
      </c>
      <c r="Q240" s="18">
        <f t="shared" si="1365"/>
        <v>1.0575033382755087E-2</v>
      </c>
    </row>
    <row r="241" spans="1:17" x14ac:dyDescent="0.2">
      <c r="A241" s="57" t="s">
        <v>10</v>
      </c>
      <c r="B241" s="57" t="str">
        <f>LOOKUP(A241,'Table 1'!$A$3:$A$999,'Table 1'!$I$3:$I$999)</f>
        <v>GHA</v>
      </c>
      <c r="C241" s="128">
        <v>699.7</v>
      </c>
      <c r="D241" s="140">
        <f t="shared" si="1353"/>
        <v>-6.6159350332216024E-3</v>
      </c>
      <c r="E241" s="23">
        <f t="shared" ref="E241" si="1380">AVERAGE(C241:C245)</f>
        <v>704.36</v>
      </c>
      <c r="F241" s="23">
        <f t="shared" ref="F241" si="1381">_xlfn.STDEV.S(C241:C245)</f>
        <v>3.9150989770374616</v>
      </c>
      <c r="G241" s="39">
        <f t="shared" si="1356"/>
        <v>5.5583777855605964E-3</v>
      </c>
      <c r="H241" s="128">
        <v>112.9</v>
      </c>
      <c r="I241" s="140">
        <f t="shared" si="1357"/>
        <v>2.4862369028591826E-3</v>
      </c>
      <c r="J241" s="23">
        <f t="shared" ref="J241" si="1382">AVERAGE(H241:H245)</f>
        <v>112.62</v>
      </c>
      <c r="K241" s="23">
        <f t="shared" ref="K241" si="1383">_xlfn.STDEV.S(H241:H245)</f>
        <v>1.7977764043395377</v>
      </c>
      <c r="L241" s="39">
        <f t="shared" si="1360"/>
        <v>1.5963207284137255E-2</v>
      </c>
      <c r="M241" s="137">
        <f t="shared" si="1361"/>
        <v>586.80000000000007</v>
      </c>
      <c r="N241" s="140">
        <f t="shared" si="1362"/>
        <v>-8.3482610606008395E-3</v>
      </c>
      <c r="O241" s="23">
        <f t="shared" ref="O241" si="1384">AVERAGE(M241:M245)</f>
        <v>591.74</v>
      </c>
      <c r="P241" s="23">
        <f t="shared" ref="P241" si="1385">_xlfn.STDEV.S(M241:M245)</f>
        <v>3.0996774025694656</v>
      </c>
      <c r="Q241" s="39">
        <f t="shared" si="1365"/>
        <v>5.2382421377116057E-3</v>
      </c>
    </row>
    <row r="242" spans="1:17" x14ac:dyDescent="0.2">
      <c r="A242" s="56" t="str">
        <f t="shared" ref="A242" si="1386">A241</f>
        <v>AMX0042</v>
      </c>
      <c r="B242" s="56" t="str">
        <f>LOOKUP(A242,'Table 1'!$A$3:$A$999,'Table 1'!$I$3:$I$999)</f>
        <v>GHA</v>
      </c>
      <c r="C242" s="127">
        <v>709.9</v>
      </c>
      <c r="D242" s="141">
        <f t="shared" si="1353"/>
        <v>7.86529615537504E-3</v>
      </c>
      <c r="E242" s="22">
        <f t="shared" ref="E242" si="1387">AVERAGE(C241:C245)</f>
        <v>704.36</v>
      </c>
      <c r="F242" s="143">
        <f t="shared" ref="F242" si="1388">_xlfn.STDEV.S(C241:C245)</f>
        <v>3.9150989770374616</v>
      </c>
      <c r="G242" s="19">
        <f t="shared" si="1356"/>
        <v>5.5583777855605964E-3</v>
      </c>
      <c r="H242" s="127">
        <v>114.5</v>
      </c>
      <c r="I242" s="141">
        <f t="shared" si="1357"/>
        <v>1.6693304919197259E-2</v>
      </c>
      <c r="J242" s="22">
        <f t="shared" ref="J242" si="1389">AVERAGE(H241:H245)</f>
        <v>112.62</v>
      </c>
      <c r="K242" s="143">
        <f t="shared" ref="K242" si="1390">_xlfn.STDEV.S(H241:H245)</f>
        <v>1.7977764043395377</v>
      </c>
      <c r="L242" s="19">
        <f t="shared" si="1360"/>
        <v>1.5963207284137255E-2</v>
      </c>
      <c r="M242" s="138">
        <f t="shared" si="1361"/>
        <v>595.4</v>
      </c>
      <c r="N242" s="141">
        <f t="shared" si="1362"/>
        <v>6.185148882955298E-3</v>
      </c>
      <c r="O242" s="22">
        <f t="shared" ref="O242" si="1391">AVERAGE(M241:M245)</f>
        <v>591.74</v>
      </c>
      <c r="P242" s="143">
        <f t="shared" ref="P242" si="1392">_xlfn.STDEV.S(M241:M245)</f>
        <v>3.0996774025694656</v>
      </c>
      <c r="Q242" s="19">
        <f t="shared" si="1365"/>
        <v>5.2382421377116057E-3</v>
      </c>
    </row>
    <row r="243" spans="1:17" x14ac:dyDescent="0.2">
      <c r="A243" s="56" t="str">
        <f t="shared" ref="A243" si="1393">A241</f>
        <v>AMX0042</v>
      </c>
      <c r="B243" s="56" t="str">
        <f>LOOKUP(A243,'Table 1'!$A$3:$A$999,'Table 1'!$I$3:$I$999)</f>
        <v>GHA</v>
      </c>
      <c r="C243" s="127">
        <v>701.7</v>
      </c>
      <c r="D243" s="141">
        <f t="shared" si="1353"/>
        <v>-3.7764779374183204E-3</v>
      </c>
      <c r="E243" s="22">
        <f t="shared" ref="E243" si="1394">AVERAGE(C241:C245)</f>
        <v>704.36</v>
      </c>
      <c r="F243" s="143">
        <f t="shared" ref="F243" si="1395">_xlfn.STDEV.S(C241:C245)</f>
        <v>3.9150989770374616</v>
      </c>
      <c r="G243" s="19">
        <f t="shared" si="1356"/>
        <v>5.5583777855605964E-3</v>
      </c>
      <c r="H243" s="127">
        <v>109.7</v>
      </c>
      <c r="I243" s="141">
        <f t="shared" si="1357"/>
        <v>-2.5927899129817099E-2</v>
      </c>
      <c r="J243" s="22">
        <f t="shared" ref="J243" si="1396">AVERAGE(H241:H245)</f>
        <v>112.62</v>
      </c>
      <c r="K243" s="143">
        <f t="shared" ref="K243" si="1397">_xlfn.STDEV.S(H241:H245)</f>
        <v>1.7977764043395377</v>
      </c>
      <c r="L243" s="19">
        <f t="shared" si="1360"/>
        <v>1.5963207284137255E-2</v>
      </c>
      <c r="M243" s="138">
        <f t="shared" si="1361"/>
        <v>592</v>
      </c>
      <c r="N243" s="141">
        <f t="shared" si="1362"/>
        <v>4.3938216108424462E-4</v>
      </c>
      <c r="O243" s="22">
        <f t="shared" ref="O243" si="1398">AVERAGE(M241:M245)</f>
        <v>591.74</v>
      </c>
      <c r="P243" s="143">
        <f t="shared" ref="P243" si="1399">_xlfn.STDEV.S(M241:M245)</f>
        <v>3.0996774025694656</v>
      </c>
      <c r="Q243" s="19">
        <f t="shared" si="1365"/>
        <v>5.2382421377116057E-3</v>
      </c>
    </row>
    <row r="244" spans="1:17" x14ac:dyDescent="0.2">
      <c r="A244" s="56" t="str">
        <f t="shared" ref="A244" si="1400">A241</f>
        <v>AMX0042</v>
      </c>
      <c r="B244" s="56" t="str">
        <f>LOOKUP(A244,'Table 1'!$A$3:$A$999,'Table 1'!$I$3:$I$999)</f>
        <v>GHA</v>
      </c>
      <c r="C244" s="127">
        <v>704.9</v>
      </c>
      <c r="D244" s="141">
        <f t="shared" si="1353"/>
        <v>7.6665341586683463E-4</v>
      </c>
      <c r="E244" s="22">
        <f t="shared" ref="E244" si="1401">AVERAGE(C241:C245)</f>
        <v>704.36</v>
      </c>
      <c r="F244" s="143">
        <f t="shared" ref="F244" si="1402">_xlfn.STDEV.S(C241:C245)</f>
        <v>3.9150989770374616</v>
      </c>
      <c r="G244" s="19">
        <f t="shared" si="1356"/>
        <v>5.5583777855605964E-3</v>
      </c>
      <c r="H244" s="127">
        <v>112.5</v>
      </c>
      <c r="I244" s="141">
        <f t="shared" si="1357"/>
        <v>-1.0655301012253999E-3</v>
      </c>
      <c r="J244" s="22">
        <f t="shared" ref="J244" si="1403">AVERAGE(H241:H245)</f>
        <v>112.62</v>
      </c>
      <c r="K244" s="143">
        <f t="shared" ref="K244" si="1404">_xlfn.STDEV.S(H241:H245)</f>
        <v>1.7977764043395377</v>
      </c>
      <c r="L244" s="19">
        <f t="shared" si="1360"/>
        <v>1.5963207284137255E-2</v>
      </c>
      <c r="M244" s="138">
        <f t="shared" si="1361"/>
        <v>592.4</v>
      </c>
      <c r="N244" s="141">
        <f t="shared" si="1362"/>
        <v>1.1153547165984523E-3</v>
      </c>
      <c r="O244" s="22">
        <f t="shared" ref="O244" si="1405">AVERAGE(M241:M245)</f>
        <v>591.74</v>
      </c>
      <c r="P244" s="143">
        <f t="shared" ref="P244" si="1406">_xlfn.STDEV.S(M241:M245)</f>
        <v>3.0996774025694656</v>
      </c>
      <c r="Q244" s="19">
        <f t="shared" si="1365"/>
        <v>5.2382421377116057E-3</v>
      </c>
    </row>
    <row r="245" spans="1:17" ht="16" thickBot="1" x14ac:dyDescent="0.25">
      <c r="A245" s="55" t="str">
        <f t="shared" ref="A245" si="1407">A241</f>
        <v>AMX0042</v>
      </c>
      <c r="B245" s="55" t="str">
        <f>LOOKUP(A245,'Table 1'!$A$3:$A$999,'Table 1'!$I$3:$I$999)</f>
        <v>GHA</v>
      </c>
      <c r="C245" s="126">
        <v>705.6</v>
      </c>
      <c r="D245" s="142">
        <f t="shared" si="1353"/>
        <v>1.7604633993980479E-3</v>
      </c>
      <c r="E245" s="21">
        <f t="shared" ref="E245" si="1408">AVERAGE(C241:C245)</f>
        <v>704.36</v>
      </c>
      <c r="F245" s="144">
        <f t="shared" ref="F245" si="1409">_xlfn.STDEV.S(C241:C245)</f>
        <v>3.9150989770374616</v>
      </c>
      <c r="G245" s="18">
        <f t="shared" si="1356"/>
        <v>5.5583777855605964E-3</v>
      </c>
      <c r="H245" s="126">
        <v>113.5</v>
      </c>
      <c r="I245" s="142">
        <f t="shared" si="1357"/>
        <v>7.8138874089859305E-3</v>
      </c>
      <c r="J245" s="21">
        <f t="shared" ref="J245" si="1410">AVERAGE(H241:H245)</f>
        <v>112.62</v>
      </c>
      <c r="K245" s="144">
        <f t="shared" ref="K245" si="1411">_xlfn.STDEV.S(H241:H245)</f>
        <v>1.7977764043395377</v>
      </c>
      <c r="L245" s="18">
        <f t="shared" si="1360"/>
        <v>1.5963207284137255E-2</v>
      </c>
      <c r="M245" s="139">
        <f t="shared" si="1361"/>
        <v>592.1</v>
      </c>
      <c r="N245" s="142">
        <f t="shared" si="1362"/>
        <v>6.0837529996284458E-4</v>
      </c>
      <c r="O245" s="21">
        <f t="shared" ref="O245" si="1412">AVERAGE(M241:M245)</f>
        <v>591.74</v>
      </c>
      <c r="P245" s="144">
        <f t="shared" ref="P245" si="1413">_xlfn.STDEV.S(M241:M245)</f>
        <v>3.0996774025694656</v>
      </c>
      <c r="Q245" s="18">
        <f t="shared" si="1365"/>
        <v>5.2382421377116057E-3</v>
      </c>
    </row>
    <row r="246" spans="1:17" x14ac:dyDescent="0.2">
      <c r="A246" s="57" t="s">
        <v>9</v>
      </c>
      <c r="B246" s="57" t="str">
        <f>LOOKUP(A246,'Table 1'!$A$3:$A$999,'Table 1'!$I$3:$I$999)</f>
        <v>GHA</v>
      </c>
      <c r="C246" s="128">
        <v>696.6</v>
      </c>
      <c r="D246" s="140">
        <f t="shared" si="1353"/>
        <v>-1.4152278516841369E-2</v>
      </c>
      <c r="E246" s="23">
        <f t="shared" ref="E246" si="1414">AVERAGE(C246:C250)</f>
        <v>706.60000000000014</v>
      </c>
      <c r="F246" s="23">
        <f t="shared" ref="F246" si="1415">_xlfn.STDEV.S(C246:C250)</f>
        <v>6.7598076895722468</v>
      </c>
      <c r="G246" s="39">
        <f t="shared" si="1356"/>
        <v>9.5666681143111321E-3</v>
      </c>
      <c r="H246" s="128">
        <v>111.4</v>
      </c>
      <c r="I246" s="140">
        <f t="shared" si="1357"/>
        <v>-3.0292479108635011E-2</v>
      </c>
      <c r="J246" s="23">
        <f t="shared" ref="J246" si="1416">AVERAGE(H246:H250)</f>
        <v>114.88</v>
      </c>
      <c r="K246" s="23">
        <f t="shared" ref="K246" si="1417">_xlfn.STDEV.S(H246:H250)</f>
        <v>3.4156990499749793</v>
      </c>
      <c r="L246" s="39">
        <f t="shared" si="1360"/>
        <v>2.9732756354239026E-2</v>
      </c>
      <c r="M246" s="137">
        <f t="shared" si="1361"/>
        <v>585.20000000000005</v>
      </c>
      <c r="N246" s="140">
        <f t="shared" si="1362"/>
        <v>-1.1018725072669475E-2</v>
      </c>
      <c r="O246" s="23">
        <f t="shared" ref="O246" si="1418">AVERAGE(M246:M250)</f>
        <v>591.72</v>
      </c>
      <c r="P246" s="23">
        <f t="shared" ref="P246" si="1419">_xlfn.STDEV.S(M246:M250)</f>
        <v>6.0159787233666604</v>
      </c>
      <c r="Q246" s="39">
        <f t="shared" si="1365"/>
        <v>1.0166934907332286E-2</v>
      </c>
    </row>
    <row r="247" spans="1:17" x14ac:dyDescent="0.2">
      <c r="A247" s="56" t="str">
        <f t="shared" ref="A247" si="1420">A246</f>
        <v>AMX0043</v>
      </c>
      <c r="B247" s="56" t="str">
        <f>LOOKUP(A247,'Table 1'!$A$3:$A$999,'Table 1'!$I$3:$I$999)</f>
        <v>GHA</v>
      </c>
      <c r="C247" s="127">
        <v>715.2</v>
      </c>
      <c r="D247" s="141">
        <f t="shared" si="1353"/>
        <v>1.2170959524483311E-2</v>
      </c>
      <c r="E247" s="22">
        <f t="shared" ref="E247" si="1421">AVERAGE(C246:C250)</f>
        <v>706.60000000000014</v>
      </c>
      <c r="F247" s="143">
        <f t="shared" ref="F247" si="1422">_xlfn.STDEV.S(C246:C250)</f>
        <v>6.7598076895722468</v>
      </c>
      <c r="G247" s="19">
        <f t="shared" si="1356"/>
        <v>9.5666681143111321E-3</v>
      </c>
      <c r="H247" s="127">
        <v>113.8</v>
      </c>
      <c r="I247" s="141">
        <f t="shared" si="1357"/>
        <v>-9.4011142061281184E-3</v>
      </c>
      <c r="J247" s="22">
        <f t="shared" ref="J247" si="1423">AVERAGE(H246:H250)</f>
        <v>114.88</v>
      </c>
      <c r="K247" s="143">
        <f t="shared" ref="K247" si="1424">_xlfn.STDEV.S(H246:H250)</f>
        <v>3.4156990499749793</v>
      </c>
      <c r="L247" s="19">
        <f t="shared" si="1360"/>
        <v>2.9732756354239026E-2</v>
      </c>
      <c r="M247" s="138">
        <f t="shared" si="1361"/>
        <v>601.40000000000009</v>
      </c>
      <c r="N247" s="141">
        <f t="shared" si="1362"/>
        <v>1.6359088758196551E-2</v>
      </c>
      <c r="O247" s="22">
        <f t="shared" ref="O247" si="1425">AVERAGE(M246:M250)</f>
        <v>591.72</v>
      </c>
      <c r="P247" s="143">
        <f t="shared" ref="P247" si="1426">_xlfn.STDEV.S(M246:M250)</f>
        <v>6.0159787233666604</v>
      </c>
      <c r="Q247" s="19">
        <f t="shared" si="1365"/>
        <v>1.0166934907332286E-2</v>
      </c>
    </row>
    <row r="248" spans="1:17" x14ac:dyDescent="0.2">
      <c r="A248" s="56" t="str">
        <f t="shared" ref="A248" si="1427">A246</f>
        <v>AMX0043</v>
      </c>
      <c r="B248" s="56" t="str">
        <f>LOOKUP(A248,'Table 1'!$A$3:$A$999,'Table 1'!$I$3:$I$999)</f>
        <v>GHA</v>
      </c>
      <c r="C248" s="127">
        <v>705.9</v>
      </c>
      <c r="D248" s="141">
        <f t="shared" si="1353"/>
        <v>-9.9065949617910981E-4</v>
      </c>
      <c r="E248" s="22">
        <f t="shared" ref="E248" si="1428">AVERAGE(C246:C250)</f>
        <v>706.60000000000014</v>
      </c>
      <c r="F248" s="143">
        <f t="shared" ref="F248" si="1429">_xlfn.STDEV.S(C246:C250)</f>
        <v>6.7598076895722468</v>
      </c>
      <c r="G248" s="19">
        <f t="shared" si="1356"/>
        <v>9.5666681143111321E-3</v>
      </c>
      <c r="H248" s="127">
        <v>114.3</v>
      </c>
      <c r="I248" s="141">
        <f t="shared" si="1357"/>
        <v>-5.0487465181058349E-3</v>
      </c>
      <c r="J248" s="22">
        <f t="shared" ref="J248" si="1430">AVERAGE(H246:H250)</f>
        <v>114.88</v>
      </c>
      <c r="K248" s="143">
        <f t="shared" ref="K248" si="1431">_xlfn.STDEV.S(H246:H250)</f>
        <v>3.4156990499749793</v>
      </c>
      <c r="L248" s="19">
        <f t="shared" si="1360"/>
        <v>2.9732756354239026E-2</v>
      </c>
      <c r="M248" s="138">
        <f t="shared" si="1361"/>
        <v>591.6</v>
      </c>
      <c r="N248" s="141">
        <f t="shared" si="1362"/>
        <v>-2.0279862096938509E-4</v>
      </c>
      <c r="O248" s="22">
        <f t="shared" ref="O248" si="1432">AVERAGE(M246:M250)</f>
        <v>591.72</v>
      </c>
      <c r="P248" s="143">
        <f t="shared" ref="P248" si="1433">_xlfn.STDEV.S(M246:M250)</f>
        <v>6.0159787233666604</v>
      </c>
      <c r="Q248" s="19">
        <f t="shared" si="1365"/>
        <v>1.0166934907332286E-2</v>
      </c>
    </row>
    <row r="249" spans="1:17" x14ac:dyDescent="0.2">
      <c r="A249" s="56" t="str">
        <f t="shared" ref="A249" si="1434">A246</f>
        <v>AMX0043</v>
      </c>
      <c r="B249" s="56" t="str">
        <f>LOOKUP(A249,'Table 1'!$A$3:$A$999,'Table 1'!$I$3:$I$999)</f>
        <v>GHA</v>
      </c>
      <c r="C249" s="127">
        <v>705.9</v>
      </c>
      <c r="D249" s="141">
        <f t="shared" si="1353"/>
        <v>-9.9065949617910981E-4</v>
      </c>
      <c r="E249" s="22">
        <f t="shared" ref="E249" si="1435">AVERAGE(C246:C250)</f>
        <v>706.60000000000014</v>
      </c>
      <c r="F249" s="143">
        <f t="shared" ref="F249" si="1436">_xlfn.STDEV.S(C246:C250)</f>
        <v>6.7598076895722468</v>
      </c>
      <c r="G249" s="19">
        <f t="shared" si="1356"/>
        <v>9.5666681143111321E-3</v>
      </c>
      <c r="H249" s="127">
        <v>114.3</v>
      </c>
      <c r="I249" s="141">
        <f t="shared" si="1357"/>
        <v>-5.0487465181058349E-3</v>
      </c>
      <c r="J249" s="22">
        <f t="shared" ref="J249" si="1437">AVERAGE(H246:H250)</f>
        <v>114.88</v>
      </c>
      <c r="K249" s="143">
        <f t="shared" ref="K249" si="1438">_xlfn.STDEV.S(H246:H250)</f>
        <v>3.4156990499749793</v>
      </c>
      <c r="L249" s="19">
        <f t="shared" si="1360"/>
        <v>2.9732756354239026E-2</v>
      </c>
      <c r="M249" s="138">
        <f t="shared" si="1361"/>
        <v>591.6</v>
      </c>
      <c r="N249" s="141">
        <f t="shared" si="1362"/>
        <v>-2.0279862096938509E-4</v>
      </c>
      <c r="O249" s="22">
        <f t="shared" ref="O249" si="1439">AVERAGE(M246:M250)</f>
        <v>591.72</v>
      </c>
      <c r="P249" s="143">
        <f t="shared" ref="P249" si="1440">_xlfn.STDEV.S(M246:M250)</f>
        <v>6.0159787233666604</v>
      </c>
      <c r="Q249" s="19">
        <f t="shared" si="1365"/>
        <v>1.0166934907332286E-2</v>
      </c>
    </row>
    <row r="250" spans="1:17" ht="16" thickBot="1" x14ac:dyDescent="0.25">
      <c r="A250" s="55" t="str">
        <f t="shared" ref="A250" si="1441">A246</f>
        <v>AMX0043</v>
      </c>
      <c r="B250" s="55" t="str">
        <f>LOOKUP(A250,'Table 1'!$A$3:$A$999,'Table 1'!$I$3:$I$999)</f>
        <v>GHA</v>
      </c>
      <c r="C250" s="126">
        <v>709.4</v>
      </c>
      <c r="D250" s="142">
        <f t="shared" si="1353"/>
        <v>3.9626379847153134E-3</v>
      </c>
      <c r="E250" s="21">
        <f t="shared" ref="E250" si="1442">AVERAGE(C246:C250)</f>
        <v>706.60000000000014</v>
      </c>
      <c r="F250" s="144">
        <f t="shared" ref="F250" si="1443">_xlfn.STDEV.S(C246:C250)</f>
        <v>6.7598076895722468</v>
      </c>
      <c r="G250" s="18">
        <f t="shared" si="1356"/>
        <v>9.5666681143111321E-3</v>
      </c>
      <c r="H250" s="126">
        <v>120.6</v>
      </c>
      <c r="I250" s="142">
        <f t="shared" si="1357"/>
        <v>4.9791086350974921E-2</v>
      </c>
      <c r="J250" s="21">
        <f t="shared" ref="J250" si="1444">AVERAGE(H246:H250)</f>
        <v>114.88</v>
      </c>
      <c r="K250" s="144">
        <f t="shared" ref="K250" si="1445">_xlfn.STDEV.S(H246:H250)</f>
        <v>3.4156990499749793</v>
      </c>
      <c r="L250" s="18">
        <f t="shared" si="1360"/>
        <v>2.9732756354239026E-2</v>
      </c>
      <c r="M250" s="139">
        <f t="shared" si="1361"/>
        <v>588.79999999999995</v>
      </c>
      <c r="N250" s="142">
        <f t="shared" si="1362"/>
        <v>-4.934766443588306E-3</v>
      </c>
      <c r="O250" s="21">
        <f t="shared" ref="O250" si="1446">AVERAGE(M246:M250)</f>
        <v>591.72</v>
      </c>
      <c r="P250" s="144">
        <f t="shared" ref="P250" si="1447">_xlfn.STDEV.S(M246:M250)</f>
        <v>6.0159787233666604</v>
      </c>
      <c r="Q250" s="18">
        <f t="shared" si="1365"/>
        <v>1.0166934907332286E-2</v>
      </c>
    </row>
    <row r="251" spans="1:17" x14ac:dyDescent="0.2">
      <c r="A251" s="57" t="s">
        <v>8</v>
      </c>
      <c r="B251" s="57" t="str">
        <f>LOOKUP(A251,'Table 1'!$A$3:$A$999,'Table 1'!$I$3:$I$999)</f>
        <v>GHA</v>
      </c>
      <c r="C251" s="128">
        <v>699.4</v>
      </c>
      <c r="D251" s="140">
        <f t="shared" si="1353"/>
        <v>7.8390685342097088E-3</v>
      </c>
      <c r="E251" s="23">
        <f t="shared" ref="E251" si="1448">AVERAGE(C251:C255)</f>
        <v>693.95999999999981</v>
      </c>
      <c r="F251" s="23">
        <f t="shared" ref="F251" si="1449">_xlfn.STDEV.S(C251:C255)</f>
        <v>4.0630038149132943</v>
      </c>
      <c r="G251" s="39">
        <f t="shared" si="1356"/>
        <v>5.854809808797763E-3</v>
      </c>
      <c r="H251" s="128">
        <v>96.8</v>
      </c>
      <c r="I251" s="140">
        <f t="shared" si="1357"/>
        <v>1.6593152699012795E-2</v>
      </c>
      <c r="J251" s="23">
        <f t="shared" ref="J251" si="1450">AVERAGE(H251:H255)</f>
        <v>95.22</v>
      </c>
      <c r="K251" s="23">
        <f t="shared" ref="K251" si="1451">_xlfn.STDEV.S(H251:H255)</f>
        <v>1.1691877522451197</v>
      </c>
      <c r="L251" s="39">
        <f t="shared" si="1360"/>
        <v>1.2278804371404325E-2</v>
      </c>
      <c r="M251" s="137">
        <f t="shared" si="1361"/>
        <v>602.6</v>
      </c>
      <c r="N251" s="140">
        <f t="shared" si="1362"/>
        <v>6.4468717640378355E-3</v>
      </c>
      <c r="O251" s="23">
        <f t="shared" ref="O251" si="1452">AVERAGE(M251:M255)</f>
        <v>598.74</v>
      </c>
      <c r="P251" s="23">
        <f t="shared" ref="P251" si="1453">_xlfn.STDEV.S(M251:M255)</f>
        <v>3.3455941176419048</v>
      </c>
      <c r="Q251" s="39">
        <f t="shared" si="1365"/>
        <v>5.5877244173462683E-3</v>
      </c>
    </row>
    <row r="252" spans="1:17" x14ac:dyDescent="0.2">
      <c r="A252" s="56" t="str">
        <f t="shared" ref="A252" si="1454">A251</f>
        <v>AMX0044</v>
      </c>
      <c r="B252" s="56" t="str">
        <f>LOOKUP(A252,'Table 1'!$A$3:$A$999,'Table 1'!$I$3:$I$999)</f>
        <v>GHA</v>
      </c>
      <c r="C252" s="127">
        <v>692.8</v>
      </c>
      <c r="D252" s="141">
        <f t="shared" si="1353"/>
        <v>-1.6715660845003383E-3</v>
      </c>
      <c r="E252" s="22">
        <f t="shared" ref="E252" si="1455">AVERAGE(C251:C255)</f>
        <v>693.95999999999981</v>
      </c>
      <c r="F252" s="143">
        <f t="shared" ref="F252" si="1456">_xlfn.STDEV.S(C251:C255)</f>
        <v>4.0630038149132943</v>
      </c>
      <c r="G252" s="19">
        <f t="shared" si="1356"/>
        <v>5.854809808797763E-3</v>
      </c>
      <c r="H252" s="127">
        <v>94.4</v>
      </c>
      <c r="I252" s="141">
        <f t="shared" si="1357"/>
        <v>-8.6116362108799964E-3</v>
      </c>
      <c r="J252" s="22">
        <f t="shared" ref="J252" si="1457">AVERAGE(H251:H255)</f>
        <v>95.22</v>
      </c>
      <c r="K252" s="143">
        <f t="shared" ref="K252" si="1458">_xlfn.STDEV.S(H251:H255)</f>
        <v>1.1691877522451197</v>
      </c>
      <c r="L252" s="19">
        <f t="shared" si="1360"/>
        <v>1.2278804371404325E-2</v>
      </c>
      <c r="M252" s="138">
        <f t="shared" si="1361"/>
        <v>598.4</v>
      </c>
      <c r="N252" s="141">
        <f t="shared" si="1362"/>
        <v>-5.6785917092566358E-4</v>
      </c>
      <c r="O252" s="22">
        <f t="shared" ref="O252" si="1459">AVERAGE(M251:M255)</f>
        <v>598.74</v>
      </c>
      <c r="P252" s="143">
        <f t="shared" ref="P252" si="1460">_xlfn.STDEV.S(M251:M255)</f>
        <v>3.3455941176419048</v>
      </c>
      <c r="Q252" s="19">
        <f t="shared" si="1365"/>
        <v>5.5877244173462683E-3</v>
      </c>
    </row>
    <row r="253" spans="1:17" x14ac:dyDescent="0.2">
      <c r="A253" s="56" t="str">
        <f t="shared" ref="A253" si="1461">A251</f>
        <v>AMX0044</v>
      </c>
      <c r="B253" s="56" t="str">
        <f>LOOKUP(A253,'Table 1'!$A$3:$A$999,'Table 1'!$I$3:$I$999)</f>
        <v>GHA</v>
      </c>
      <c r="C253" s="127">
        <v>688.6</v>
      </c>
      <c r="D253" s="141">
        <f t="shared" si="1353"/>
        <v>-7.7237881145884313E-3</v>
      </c>
      <c r="E253" s="22">
        <f t="shared" ref="E253" si="1462">AVERAGE(C251:C255)</f>
        <v>693.95999999999981</v>
      </c>
      <c r="F253" s="143">
        <f t="shared" ref="F253" si="1463">_xlfn.STDEV.S(C251:C255)</f>
        <v>4.0630038149132943</v>
      </c>
      <c r="G253" s="19">
        <f t="shared" si="1356"/>
        <v>5.854809808797763E-3</v>
      </c>
      <c r="H253" s="127">
        <v>94.1</v>
      </c>
      <c r="I253" s="141">
        <f t="shared" si="1357"/>
        <v>-1.1762234824616725E-2</v>
      </c>
      <c r="J253" s="22">
        <f t="shared" ref="J253" si="1464">AVERAGE(H251:H255)</f>
        <v>95.22</v>
      </c>
      <c r="K253" s="143">
        <f t="shared" ref="K253" si="1465">_xlfn.STDEV.S(H251:H255)</f>
        <v>1.1691877522451197</v>
      </c>
      <c r="L253" s="19">
        <f t="shared" si="1360"/>
        <v>1.2278804371404325E-2</v>
      </c>
      <c r="M253" s="138">
        <f t="shared" si="1361"/>
        <v>594.5</v>
      </c>
      <c r="N253" s="141">
        <f t="shared" si="1362"/>
        <v>-7.0815378962488041E-3</v>
      </c>
      <c r="O253" s="22">
        <f t="shared" ref="O253" si="1466">AVERAGE(M251:M255)</f>
        <v>598.74</v>
      </c>
      <c r="P253" s="143">
        <f t="shared" ref="P253" si="1467">_xlfn.STDEV.S(M251:M255)</f>
        <v>3.3455941176419048</v>
      </c>
      <c r="Q253" s="19">
        <f t="shared" si="1365"/>
        <v>5.5877244173462683E-3</v>
      </c>
    </row>
    <row r="254" spans="1:17" x14ac:dyDescent="0.2">
      <c r="A254" s="56" t="str">
        <f t="shared" ref="A254" si="1468">A251</f>
        <v>AMX0044</v>
      </c>
      <c r="B254" s="56" t="str">
        <f>LOOKUP(A254,'Table 1'!$A$3:$A$999,'Table 1'!$I$3:$I$999)</f>
        <v>GHA</v>
      </c>
      <c r="C254" s="127">
        <v>692.8</v>
      </c>
      <c r="D254" s="141">
        <f t="shared" si="1353"/>
        <v>-1.6715660845003383E-3</v>
      </c>
      <c r="E254" s="22">
        <f t="shared" ref="E254" si="1469">AVERAGE(C251:C255)</f>
        <v>693.95999999999981</v>
      </c>
      <c r="F254" s="143">
        <f t="shared" ref="F254" si="1470">_xlfn.STDEV.S(C251:C255)</f>
        <v>4.0630038149132943</v>
      </c>
      <c r="G254" s="19">
        <f t="shared" si="1356"/>
        <v>5.854809808797763E-3</v>
      </c>
      <c r="H254" s="127">
        <v>96.1</v>
      </c>
      <c r="I254" s="141">
        <f t="shared" si="1357"/>
        <v>9.2417559336273412E-3</v>
      </c>
      <c r="J254" s="22">
        <f t="shared" ref="J254" si="1471">AVERAGE(H251:H255)</f>
        <v>95.22</v>
      </c>
      <c r="K254" s="143">
        <f t="shared" ref="K254" si="1472">_xlfn.STDEV.S(H251:H255)</f>
        <v>1.1691877522451197</v>
      </c>
      <c r="L254" s="19">
        <f t="shared" si="1360"/>
        <v>1.2278804371404325E-2</v>
      </c>
      <c r="M254" s="138">
        <f t="shared" si="1361"/>
        <v>596.69999999999993</v>
      </c>
      <c r="N254" s="141">
        <f t="shared" si="1362"/>
        <v>-3.4071550255537915E-3</v>
      </c>
      <c r="O254" s="22">
        <f t="shared" ref="O254" si="1473">AVERAGE(M251:M255)</f>
        <v>598.74</v>
      </c>
      <c r="P254" s="143">
        <f t="shared" ref="P254" si="1474">_xlfn.STDEV.S(M251:M255)</f>
        <v>3.3455941176419048</v>
      </c>
      <c r="Q254" s="19">
        <f t="shared" si="1365"/>
        <v>5.5877244173462683E-3</v>
      </c>
    </row>
    <row r="255" spans="1:17" ht="16" thickBot="1" x14ac:dyDescent="0.25">
      <c r="A255" s="55" t="str">
        <f t="shared" ref="A255" si="1475">A251</f>
        <v>AMX0044</v>
      </c>
      <c r="B255" s="55" t="str">
        <f>LOOKUP(A255,'Table 1'!$A$3:$A$999,'Table 1'!$I$3:$I$999)</f>
        <v>GHA</v>
      </c>
      <c r="C255" s="126">
        <v>696.2</v>
      </c>
      <c r="D255" s="142">
        <f t="shared" si="1353"/>
        <v>3.2278517493807093E-3</v>
      </c>
      <c r="E255" s="21">
        <f t="shared" ref="E255" si="1476">AVERAGE(C251:C255)</f>
        <v>693.95999999999981</v>
      </c>
      <c r="F255" s="144">
        <f t="shared" ref="F255" si="1477">_xlfn.STDEV.S(C251:C255)</f>
        <v>4.0630038149132943</v>
      </c>
      <c r="G255" s="18">
        <f t="shared" si="1356"/>
        <v>5.854809808797763E-3</v>
      </c>
      <c r="H255" s="126">
        <v>94.7</v>
      </c>
      <c r="I255" s="142">
        <f t="shared" si="1357"/>
        <v>-5.4610375971434156E-3</v>
      </c>
      <c r="J255" s="21">
        <f t="shared" ref="J255" si="1478">AVERAGE(H251:H255)</f>
        <v>95.22</v>
      </c>
      <c r="K255" s="144">
        <f t="shared" ref="K255" si="1479">_xlfn.STDEV.S(H251:H255)</f>
        <v>1.1691877522451197</v>
      </c>
      <c r="L255" s="18">
        <f t="shared" si="1360"/>
        <v>1.2278804371404325E-2</v>
      </c>
      <c r="M255" s="139">
        <f t="shared" si="1361"/>
        <v>601.5</v>
      </c>
      <c r="N255" s="142">
        <f t="shared" si="1362"/>
        <v>4.6096803286902344E-3</v>
      </c>
      <c r="O255" s="21">
        <f t="shared" ref="O255" si="1480">AVERAGE(M251:M255)</f>
        <v>598.74</v>
      </c>
      <c r="P255" s="144">
        <f t="shared" ref="P255" si="1481">_xlfn.STDEV.S(M251:M255)</f>
        <v>3.3455941176419048</v>
      </c>
      <c r="Q255" s="18">
        <f t="shared" si="1365"/>
        <v>5.5877244173462683E-3</v>
      </c>
    </row>
    <row r="256" spans="1:17" x14ac:dyDescent="0.2">
      <c r="A256" s="57" t="s">
        <v>7</v>
      </c>
      <c r="B256" s="57" t="str">
        <f>LOOKUP(A256,'Table 1'!$A$3:$A$999,'Table 1'!$I$3:$I$999)</f>
        <v>GHA</v>
      </c>
      <c r="C256" s="128">
        <v>677</v>
      </c>
      <c r="D256" s="140">
        <f t="shared" si="1353"/>
        <v>2.9000486381323021E-2</v>
      </c>
      <c r="E256" s="23">
        <f t="shared" ref="E256" si="1482">AVERAGE(C256:C260)</f>
        <v>657.92</v>
      </c>
      <c r="F256" s="23">
        <f t="shared" ref="F256" si="1483">_xlfn.STDEV.S(C256:C260)</f>
        <v>15.138262780121099</v>
      </c>
      <c r="G256" s="39">
        <f t="shared" si="1356"/>
        <v>2.300927586959068E-2</v>
      </c>
      <c r="H256" s="128">
        <v>96.4</v>
      </c>
      <c r="I256" s="140">
        <f t="shared" si="1357"/>
        <v>4.7946633312487804E-3</v>
      </c>
      <c r="J256" s="23">
        <f t="shared" ref="J256" si="1484">AVERAGE(H256:H260)</f>
        <v>95.94</v>
      </c>
      <c r="K256" s="23">
        <f t="shared" ref="K256" si="1485">_xlfn.STDEV.S(H256:H260)</f>
        <v>0.91815031449104256</v>
      </c>
      <c r="L256" s="39">
        <f t="shared" si="1360"/>
        <v>9.5700470553579595E-3</v>
      </c>
      <c r="M256" s="137">
        <f t="shared" si="1361"/>
        <v>580.6</v>
      </c>
      <c r="N256" s="140">
        <f t="shared" si="1362"/>
        <v>3.3132851702907792E-2</v>
      </c>
      <c r="O256" s="23">
        <f t="shared" ref="O256" si="1486">AVERAGE(M256:M260)</f>
        <v>561.9799999999999</v>
      </c>
      <c r="P256" s="23">
        <f t="shared" ref="P256" si="1487">_xlfn.STDEV.S(M256:M260)</f>
        <v>14.453096554026088</v>
      </c>
      <c r="Q256" s="39">
        <f t="shared" si="1365"/>
        <v>2.5718168892177817E-2</v>
      </c>
    </row>
    <row r="257" spans="1:17" x14ac:dyDescent="0.2">
      <c r="A257" s="56" t="str">
        <f t="shared" ref="A257" si="1488">A256</f>
        <v>AMX0045</v>
      </c>
      <c r="B257" s="56" t="str">
        <f>LOOKUP(A257,'Table 1'!$A$3:$A$999,'Table 1'!$I$3:$I$999)</f>
        <v>GHA</v>
      </c>
      <c r="C257" s="127">
        <v>655.20000000000005</v>
      </c>
      <c r="D257" s="141">
        <f t="shared" si="1353"/>
        <v>-4.1342412451360559E-3</v>
      </c>
      <c r="E257" s="22">
        <f t="shared" ref="E257" si="1489">AVERAGE(C256:C260)</f>
        <v>657.92</v>
      </c>
      <c r="F257" s="143">
        <f t="shared" ref="F257" si="1490">_xlfn.STDEV.S(C256:C260)</f>
        <v>15.138262780121099</v>
      </c>
      <c r="G257" s="19">
        <f t="shared" si="1356"/>
        <v>2.300927586959068E-2</v>
      </c>
      <c r="H257" s="127">
        <v>95.2</v>
      </c>
      <c r="I257" s="141">
        <f t="shared" si="1357"/>
        <v>-7.7131540546174163E-3</v>
      </c>
      <c r="J257" s="22">
        <f t="shared" ref="J257" si="1491">AVERAGE(H256:H260)</f>
        <v>95.94</v>
      </c>
      <c r="K257" s="143">
        <f t="shared" ref="K257" si="1492">_xlfn.STDEV.S(H256:H260)</f>
        <v>0.91815031449104256</v>
      </c>
      <c r="L257" s="19">
        <f t="shared" si="1360"/>
        <v>9.5700470553579595E-3</v>
      </c>
      <c r="M257" s="138">
        <f t="shared" si="1361"/>
        <v>560</v>
      </c>
      <c r="N257" s="141">
        <f t="shared" si="1362"/>
        <v>-3.5232570554110552E-3</v>
      </c>
      <c r="O257" s="22">
        <f t="shared" ref="O257" si="1493">AVERAGE(M256:M260)</f>
        <v>561.9799999999999</v>
      </c>
      <c r="P257" s="143">
        <f t="shared" ref="P257" si="1494">_xlfn.STDEV.S(M256:M260)</f>
        <v>14.453096554026088</v>
      </c>
      <c r="Q257" s="19">
        <f t="shared" si="1365"/>
        <v>2.5718168892177817E-2</v>
      </c>
    </row>
    <row r="258" spans="1:17" x14ac:dyDescent="0.2">
      <c r="A258" s="56" t="str">
        <f t="shared" ref="A258" si="1495">A256</f>
        <v>AMX0045</v>
      </c>
      <c r="B258" s="56" t="str">
        <f>LOOKUP(A258,'Table 1'!$A$3:$A$999,'Table 1'!$I$3:$I$999)</f>
        <v>GHA</v>
      </c>
      <c r="C258" s="127">
        <v>669.9</v>
      </c>
      <c r="D258" s="141">
        <f t="shared" si="1353"/>
        <v>1.8208900778210146E-2</v>
      </c>
      <c r="E258" s="22">
        <f t="shared" ref="E258" si="1496">AVERAGE(C256:C260)</f>
        <v>657.92</v>
      </c>
      <c r="F258" s="143">
        <f t="shared" ref="F258" si="1497">_xlfn.STDEV.S(C256:C260)</f>
        <v>15.138262780121099</v>
      </c>
      <c r="G258" s="19">
        <f t="shared" si="1356"/>
        <v>2.300927586959068E-2</v>
      </c>
      <c r="H258" s="127">
        <v>97.3</v>
      </c>
      <c r="I258" s="141">
        <f t="shared" si="1357"/>
        <v>1.4175526370648317E-2</v>
      </c>
      <c r="J258" s="22">
        <f t="shared" ref="J258" si="1498">AVERAGE(H256:H260)</f>
        <v>95.94</v>
      </c>
      <c r="K258" s="143">
        <f t="shared" ref="K258" si="1499">_xlfn.STDEV.S(H256:H260)</f>
        <v>0.91815031449104256</v>
      </c>
      <c r="L258" s="19">
        <f t="shared" si="1360"/>
        <v>9.5700470553579595E-3</v>
      </c>
      <c r="M258" s="138">
        <f t="shared" si="1361"/>
        <v>572.6</v>
      </c>
      <c r="N258" s="141">
        <f t="shared" si="1362"/>
        <v>1.8897469660842235E-2</v>
      </c>
      <c r="O258" s="22">
        <f t="shared" ref="O258" si="1500">AVERAGE(M256:M260)</f>
        <v>561.9799999999999</v>
      </c>
      <c r="P258" s="143">
        <f t="shared" ref="P258" si="1501">_xlfn.STDEV.S(M256:M260)</f>
        <v>14.453096554026088</v>
      </c>
      <c r="Q258" s="19">
        <f t="shared" si="1365"/>
        <v>2.5718168892177817E-2</v>
      </c>
    </row>
    <row r="259" spans="1:17" x14ac:dyDescent="0.2">
      <c r="A259" s="56" t="str">
        <f t="shared" ref="A259" si="1502">A256</f>
        <v>AMX0045</v>
      </c>
      <c r="B259" s="56" t="str">
        <f>LOOKUP(A259,'Table 1'!$A$3:$A$999,'Table 1'!$I$3:$I$999)</f>
        <v>GHA</v>
      </c>
      <c r="C259" s="127">
        <v>644</v>
      </c>
      <c r="D259" s="141">
        <f t="shared" si="1353"/>
        <v>-2.1157587548638071E-2</v>
      </c>
      <c r="E259" s="22">
        <f t="shared" ref="E259" si="1503">AVERAGE(C256:C260)</f>
        <v>657.92</v>
      </c>
      <c r="F259" s="143">
        <f t="shared" ref="F259" si="1504">_xlfn.STDEV.S(C256:C260)</f>
        <v>15.138262780121099</v>
      </c>
      <c r="G259" s="19">
        <f t="shared" si="1356"/>
        <v>2.300927586959068E-2</v>
      </c>
      <c r="H259" s="127">
        <v>95.1</v>
      </c>
      <c r="I259" s="141">
        <f t="shared" si="1357"/>
        <v>-8.7554721701063529E-3</v>
      </c>
      <c r="J259" s="22">
        <f t="shared" ref="J259" si="1505">AVERAGE(H256:H260)</f>
        <v>95.94</v>
      </c>
      <c r="K259" s="143">
        <f t="shared" ref="K259" si="1506">_xlfn.STDEV.S(H256:H260)</f>
        <v>0.91815031449104256</v>
      </c>
      <c r="L259" s="19">
        <f t="shared" si="1360"/>
        <v>9.5700470553579595E-3</v>
      </c>
      <c r="M259" s="138">
        <f t="shared" si="1361"/>
        <v>548.9</v>
      </c>
      <c r="N259" s="141">
        <f t="shared" si="1362"/>
        <v>-2.3274849638777056E-2</v>
      </c>
      <c r="O259" s="22">
        <f t="shared" ref="O259" si="1507">AVERAGE(M256:M260)</f>
        <v>561.9799999999999</v>
      </c>
      <c r="P259" s="143">
        <f t="shared" ref="P259" si="1508">_xlfn.STDEV.S(M256:M260)</f>
        <v>14.453096554026088</v>
      </c>
      <c r="Q259" s="19">
        <f t="shared" si="1365"/>
        <v>2.5718168892177817E-2</v>
      </c>
    </row>
    <row r="260" spans="1:17" ht="16" thickBot="1" x14ac:dyDescent="0.25">
      <c r="A260" s="55" t="str">
        <f t="shared" ref="A260" si="1509">A256</f>
        <v>AMX0045</v>
      </c>
      <c r="B260" s="55" t="str">
        <f>LOOKUP(A260,'Table 1'!$A$3:$A$999,'Table 1'!$I$3:$I$999)</f>
        <v>GHA</v>
      </c>
      <c r="C260" s="126">
        <v>643.5</v>
      </c>
      <c r="D260" s="142">
        <f t="shared" si="1353"/>
        <v>-2.1917558365758694E-2</v>
      </c>
      <c r="E260" s="21">
        <f t="shared" ref="E260" si="1510">AVERAGE(C256:C260)</f>
        <v>657.92</v>
      </c>
      <c r="F260" s="144">
        <f t="shared" ref="F260" si="1511">_xlfn.STDEV.S(C256:C260)</f>
        <v>15.138262780121099</v>
      </c>
      <c r="G260" s="18">
        <f t="shared" si="1356"/>
        <v>2.300927586959068E-2</v>
      </c>
      <c r="H260" s="126">
        <v>95.7</v>
      </c>
      <c r="I260" s="142">
        <f t="shared" si="1357"/>
        <v>-2.5015634771731799E-3</v>
      </c>
      <c r="J260" s="21">
        <f t="shared" ref="J260" si="1512">AVERAGE(H256:H260)</f>
        <v>95.94</v>
      </c>
      <c r="K260" s="144">
        <f t="shared" ref="K260" si="1513">_xlfn.STDEV.S(H256:H260)</f>
        <v>0.91815031449104256</v>
      </c>
      <c r="L260" s="18">
        <f t="shared" si="1360"/>
        <v>9.5700470553579595E-3</v>
      </c>
      <c r="M260" s="139">
        <f t="shared" si="1361"/>
        <v>547.79999999999995</v>
      </c>
      <c r="N260" s="142">
        <f t="shared" si="1362"/>
        <v>-2.5232214669561111E-2</v>
      </c>
      <c r="O260" s="21">
        <f t="shared" ref="O260" si="1514">AVERAGE(M256:M260)</f>
        <v>561.9799999999999</v>
      </c>
      <c r="P260" s="144">
        <f t="shared" ref="P260" si="1515">_xlfn.STDEV.S(M256:M260)</f>
        <v>14.453096554026088</v>
      </c>
      <c r="Q260" s="18">
        <f t="shared" si="1365"/>
        <v>2.5718168892177817E-2</v>
      </c>
    </row>
    <row r="261" spans="1:17" x14ac:dyDescent="0.2">
      <c r="A261" s="57" t="s">
        <v>6</v>
      </c>
      <c r="B261" s="57" t="str">
        <f>LOOKUP(A261,'Table 1'!$A$3:$A$999,'Table 1'!$I$3:$I$999)</f>
        <v>GHA</v>
      </c>
      <c r="C261" s="128">
        <v>718.7</v>
      </c>
      <c r="D261" s="140">
        <f t="shared" si="1353"/>
        <v>-9.6185646565979735E-3</v>
      </c>
      <c r="E261" s="23">
        <f t="shared" ref="E261" si="1516">AVERAGE(C261:C265)</f>
        <v>725.68000000000006</v>
      </c>
      <c r="F261" s="23">
        <f t="shared" ref="F261" si="1517">_xlfn.STDEV.S(C261:C265)</f>
        <v>13.224106775128524</v>
      </c>
      <c r="G261" s="39">
        <f t="shared" si="1356"/>
        <v>1.8223055306923881E-2</v>
      </c>
      <c r="H261" s="128">
        <v>97.5</v>
      </c>
      <c r="I261" s="140">
        <f t="shared" si="1357"/>
        <v>6.6074747057607505E-3</v>
      </c>
      <c r="J261" s="23">
        <f t="shared" ref="J261" si="1518">AVERAGE(H261:H265)</f>
        <v>96.860000000000014</v>
      </c>
      <c r="K261" s="23">
        <f t="shared" ref="K261" si="1519">_xlfn.STDEV.S(H261:H265)</f>
        <v>2.7844209451877067</v>
      </c>
      <c r="L261" s="39">
        <f t="shared" si="1360"/>
        <v>2.874686088362282E-2</v>
      </c>
      <c r="M261" s="137">
        <f t="shared" si="1361"/>
        <v>621.20000000000005</v>
      </c>
      <c r="N261" s="140">
        <f t="shared" si="1362"/>
        <v>-1.2117935180178575E-2</v>
      </c>
      <c r="O261" s="23">
        <f t="shared" ref="O261" si="1520">AVERAGE(M261:M265)</f>
        <v>628.81999999999994</v>
      </c>
      <c r="P261" s="23">
        <f t="shared" ref="P261" si="1521">_xlfn.STDEV.S(M261:M265)</f>
        <v>13.296127255708695</v>
      </c>
      <c r="Q261" s="39">
        <f t="shared" si="1365"/>
        <v>2.1144568009460095E-2</v>
      </c>
    </row>
    <row r="262" spans="1:17" x14ac:dyDescent="0.2">
      <c r="A262" s="56" t="str">
        <f t="shared" ref="A262" si="1522">A261</f>
        <v>AMX0046</v>
      </c>
      <c r="B262" s="56" t="str">
        <f>LOOKUP(A262,'Table 1'!$A$3:$A$999,'Table 1'!$I$3:$I$999)</f>
        <v>GHA</v>
      </c>
      <c r="C262" s="127">
        <v>714.2</v>
      </c>
      <c r="D262" s="141">
        <f t="shared" si="1353"/>
        <v>-1.5819645022599516E-2</v>
      </c>
      <c r="E262" s="22">
        <f t="shared" ref="E262" si="1523">AVERAGE(C261:C265)</f>
        <v>725.68000000000006</v>
      </c>
      <c r="F262" s="143">
        <f t="shared" ref="F262" si="1524">_xlfn.STDEV.S(C261:C265)</f>
        <v>13.224106775128524</v>
      </c>
      <c r="G262" s="19">
        <f t="shared" si="1356"/>
        <v>1.8223055306923881E-2</v>
      </c>
      <c r="H262" s="127">
        <v>99.8</v>
      </c>
      <c r="I262" s="141">
        <f t="shared" si="1357"/>
        <v>3.0353086929588925E-2</v>
      </c>
      <c r="J262" s="22">
        <f t="shared" ref="J262" si="1525">AVERAGE(H261:H265)</f>
        <v>96.860000000000014</v>
      </c>
      <c r="K262" s="143">
        <f t="shared" ref="K262" si="1526">_xlfn.STDEV.S(H261:H265)</f>
        <v>2.7844209451877067</v>
      </c>
      <c r="L262" s="19">
        <f t="shared" si="1360"/>
        <v>2.874686088362282E-2</v>
      </c>
      <c r="M262" s="138">
        <f t="shared" si="1361"/>
        <v>614.40000000000009</v>
      </c>
      <c r="N262" s="141">
        <f t="shared" si="1362"/>
        <v>-2.293184059031177E-2</v>
      </c>
      <c r="O262" s="22">
        <f t="shared" ref="O262" si="1527">AVERAGE(M261:M265)</f>
        <v>628.81999999999994</v>
      </c>
      <c r="P262" s="143">
        <f t="shared" ref="P262" si="1528">_xlfn.STDEV.S(M261:M265)</f>
        <v>13.296127255708695</v>
      </c>
      <c r="Q262" s="19">
        <f t="shared" si="1365"/>
        <v>2.1144568009460095E-2</v>
      </c>
    </row>
    <row r="263" spans="1:17" x14ac:dyDescent="0.2">
      <c r="A263" s="56" t="str">
        <f t="shared" ref="A263" si="1529">A261</f>
        <v>AMX0046</v>
      </c>
      <c r="B263" s="56" t="str">
        <f>LOOKUP(A263,'Table 1'!$A$3:$A$999,'Table 1'!$I$3:$I$999)</f>
        <v>GHA</v>
      </c>
      <c r="C263" s="127">
        <v>737.7</v>
      </c>
      <c r="D263" s="141">
        <f t="shared" si="1353"/>
        <v>1.6563774666519652E-2</v>
      </c>
      <c r="E263" s="22">
        <f t="shared" ref="E263" si="1530">AVERAGE(C261:C265)</f>
        <v>725.68000000000006</v>
      </c>
      <c r="F263" s="143">
        <f t="shared" ref="F263" si="1531">_xlfn.STDEV.S(C261:C265)</f>
        <v>13.224106775128524</v>
      </c>
      <c r="G263" s="19">
        <f t="shared" si="1356"/>
        <v>1.8223055306923881E-2</v>
      </c>
      <c r="H263" s="127">
        <v>98.4</v>
      </c>
      <c r="I263" s="141">
        <f t="shared" si="1357"/>
        <v>1.5899236010737061E-2</v>
      </c>
      <c r="J263" s="22">
        <f t="shared" ref="J263" si="1532">AVERAGE(H261:H265)</f>
        <v>96.860000000000014</v>
      </c>
      <c r="K263" s="143">
        <f t="shared" ref="K263" si="1533">_xlfn.STDEV.S(H261:H265)</f>
        <v>2.7844209451877067</v>
      </c>
      <c r="L263" s="19">
        <f t="shared" si="1360"/>
        <v>2.874686088362282E-2</v>
      </c>
      <c r="M263" s="138">
        <f t="shared" si="1361"/>
        <v>639.30000000000007</v>
      </c>
      <c r="N263" s="141">
        <f t="shared" si="1362"/>
        <v>1.666613657326442E-2</v>
      </c>
      <c r="O263" s="22">
        <f t="shared" ref="O263" si="1534">AVERAGE(M261:M265)</f>
        <v>628.81999999999994</v>
      </c>
      <c r="P263" s="143">
        <f t="shared" ref="P263" si="1535">_xlfn.STDEV.S(M261:M265)</f>
        <v>13.296127255708695</v>
      </c>
      <c r="Q263" s="19">
        <f t="shared" si="1365"/>
        <v>2.1144568009460095E-2</v>
      </c>
    </row>
    <row r="264" spans="1:17" x14ac:dyDescent="0.2">
      <c r="A264" s="56" t="str">
        <f t="shared" ref="A264" si="1536">A261</f>
        <v>AMX0046</v>
      </c>
      <c r="B264" s="56" t="str">
        <f>LOOKUP(A264,'Table 1'!$A$3:$A$999,'Table 1'!$I$3:$I$999)</f>
        <v>GHA</v>
      </c>
      <c r="C264" s="127">
        <v>715.6</v>
      </c>
      <c r="D264" s="141">
        <f t="shared" si="1353"/>
        <v>-1.3890420019843513E-2</v>
      </c>
      <c r="E264" s="22">
        <f t="shared" ref="E264" si="1537">AVERAGE(C261:C265)</f>
        <v>725.68000000000006</v>
      </c>
      <c r="F264" s="143">
        <f t="shared" ref="F264" si="1538">_xlfn.STDEV.S(C261:C265)</f>
        <v>13.224106775128524</v>
      </c>
      <c r="G264" s="19">
        <f t="shared" si="1356"/>
        <v>1.8223055306923881E-2</v>
      </c>
      <c r="H264" s="127">
        <v>92.5</v>
      </c>
      <c r="I264" s="141">
        <f t="shared" si="1357"/>
        <v>-4.5013421432996213E-2</v>
      </c>
      <c r="J264" s="22">
        <f t="shared" ref="J264" si="1539">AVERAGE(H261:H265)</f>
        <v>96.860000000000014</v>
      </c>
      <c r="K264" s="143">
        <f t="shared" ref="K264" si="1540">_xlfn.STDEV.S(H261:H265)</f>
        <v>2.7844209451877067</v>
      </c>
      <c r="L264" s="19">
        <f t="shared" si="1360"/>
        <v>2.874686088362282E-2</v>
      </c>
      <c r="M264" s="138">
        <f t="shared" si="1361"/>
        <v>623.1</v>
      </c>
      <c r="N264" s="141">
        <f t="shared" si="1362"/>
        <v>-9.0964027861707864E-3</v>
      </c>
      <c r="O264" s="22">
        <f t="shared" ref="O264" si="1541">AVERAGE(M261:M265)</f>
        <v>628.81999999999994</v>
      </c>
      <c r="P264" s="143">
        <f t="shared" ref="P264" si="1542">_xlfn.STDEV.S(M261:M265)</f>
        <v>13.296127255708695</v>
      </c>
      <c r="Q264" s="19">
        <f t="shared" si="1365"/>
        <v>2.1144568009460095E-2</v>
      </c>
    </row>
    <row r="265" spans="1:17" ht="16" thickBot="1" x14ac:dyDescent="0.25">
      <c r="A265" s="55" t="str">
        <f t="shared" ref="A265" si="1543">A261</f>
        <v>AMX0046</v>
      </c>
      <c r="B265" s="55" t="str">
        <f>LOOKUP(A265,'Table 1'!$A$3:$A$999,'Table 1'!$I$3:$I$999)</f>
        <v>GHA</v>
      </c>
      <c r="C265" s="126">
        <v>742.2</v>
      </c>
      <c r="D265" s="142">
        <f t="shared" si="1353"/>
        <v>2.2764855032521195E-2</v>
      </c>
      <c r="E265" s="21">
        <f t="shared" ref="E265" si="1544">AVERAGE(C261:C265)</f>
        <v>725.68000000000006</v>
      </c>
      <c r="F265" s="144">
        <f t="shared" ref="F265" si="1545">_xlfn.STDEV.S(C261:C265)</f>
        <v>13.224106775128524</v>
      </c>
      <c r="G265" s="18">
        <f t="shared" si="1356"/>
        <v>1.8223055306923881E-2</v>
      </c>
      <c r="H265" s="126">
        <v>96.1</v>
      </c>
      <c r="I265" s="142">
        <f t="shared" si="1357"/>
        <v>-7.8463762130912568E-3</v>
      </c>
      <c r="J265" s="21">
        <f t="shared" ref="J265" si="1546">AVERAGE(H261:H265)</f>
        <v>96.860000000000014</v>
      </c>
      <c r="K265" s="144">
        <f t="shared" ref="K265" si="1547">_xlfn.STDEV.S(H261:H265)</f>
        <v>2.7844209451877067</v>
      </c>
      <c r="L265" s="18">
        <f t="shared" si="1360"/>
        <v>2.874686088362282E-2</v>
      </c>
      <c r="M265" s="139">
        <f t="shared" si="1361"/>
        <v>646.1</v>
      </c>
      <c r="N265" s="142">
        <f t="shared" si="1362"/>
        <v>2.7480041983397614E-2</v>
      </c>
      <c r="O265" s="21">
        <f t="shared" ref="O265" si="1548">AVERAGE(M261:M265)</f>
        <v>628.81999999999994</v>
      </c>
      <c r="P265" s="144">
        <f t="shared" ref="P265" si="1549">_xlfn.STDEV.S(M261:M265)</f>
        <v>13.296127255708695</v>
      </c>
      <c r="Q265" s="18">
        <f t="shared" si="1365"/>
        <v>2.1144568009460095E-2</v>
      </c>
    </row>
    <row r="266" spans="1:17" x14ac:dyDescent="0.2">
      <c r="A266" s="57" t="s">
        <v>5</v>
      </c>
      <c r="B266" s="57" t="str">
        <f>LOOKUP(A266,'Table 1'!$A$3:$A$999,'Table 1'!$I$3:$I$999)</f>
        <v>GHA</v>
      </c>
      <c r="C266" s="128">
        <v>647</v>
      </c>
      <c r="D266" s="140">
        <f t="shared" si="1353"/>
        <v>-4.889307029665127E-2</v>
      </c>
      <c r="E266" s="23">
        <f t="shared" ref="E266" si="1550">AVERAGE(C266:C270)</f>
        <v>680.26</v>
      </c>
      <c r="F266" s="23">
        <f t="shared" ref="F266" si="1551">_xlfn.STDEV.S(C266:C270)</f>
        <v>18.947506432245898</v>
      </c>
      <c r="G266" s="39">
        <f t="shared" si="1356"/>
        <v>2.7853330244679828E-2</v>
      </c>
      <c r="H266" s="128">
        <v>95.5</v>
      </c>
      <c r="I266" s="140">
        <f t="shared" si="1357"/>
        <v>1.0582010582010431E-2</v>
      </c>
      <c r="J266" s="23">
        <f t="shared" ref="J266" si="1552">AVERAGE(H266:H270)</f>
        <v>94.500000000000014</v>
      </c>
      <c r="K266" s="23">
        <f t="shared" ref="K266" si="1553">_xlfn.STDEV.S(H266:H270)</f>
        <v>1.6537835408541213</v>
      </c>
      <c r="L266" s="39">
        <f t="shared" si="1360"/>
        <v>1.7500354929673237E-2</v>
      </c>
      <c r="M266" s="137">
        <f t="shared" si="1361"/>
        <v>551.5</v>
      </c>
      <c r="N266" s="140">
        <f t="shared" si="1362"/>
        <v>-5.8488118000546284E-2</v>
      </c>
      <c r="O266" s="23">
        <f t="shared" ref="O266" si="1554">AVERAGE(M266:M270)</f>
        <v>585.76</v>
      </c>
      <c r="P266" s="23">
        <f t="shared" ref="P266" si="1555">_xlfn.STDEV.S(M266:M270)</f>
        <v>19.775312892594147</v>
      </c>
      <c r="Q266" s="39">
        <f t="shared" si="1365"/>
        <v>3.3760094394622624E-2</v>
      </c>
    </row>
    <row r="267" spans="1:17" x14ac:dyDescent="0.2">
      <c r="A267" s="56" t="str">
        <f t="shared" ref="A267" si="1556">A266</f>
        <v>AMX0047</v>
      </c>
      <c r="B267" s="56" t="str">
        <f>LOOKUP(A267,'Table 1'!$A$3:$A$999,'Table 1'!$I$3:$I$999)</f>
        <v>GHA</v>
      </c>
      <c r="C267" s="127">
        <v>683.2</v>
      </c>
      <c r="D267" s="141">
        <f t="shared" si="1353"/>
        <v>4.3218769294094241E-3</v>
      </c>
      <c r="E267" s="22">
        <f t="shared" ref="E267" si="1557">AVERAGE(C266:C270)</f>
        <v>680.26</v>
      </c>
      <c r="F267" s="143">
        <f t="shared" ref="F267" si="1558">_xlfn.STDEV.S(C266:C270)</f>
        <v>18.947506432245898</v>
      </c>
      <c r="G267" s="19">
        <f t="shared" si="1356"/>
        <v>2.7853330244679828E-2</v>
      </c>
      <c r="H267" s="127">
        <v>96.5</v>
      </c>
      <c r="I267" s="141">
        <f t="shared" si="1357"/>
        <v>2.116402116402101E-2</v>
      </c>
      <c r="J267" s="22">
        <f t="shared" ref="J267" si="1559">AVERAGE(H266:H270)</f>
        <v>94.500000000000014</v>
      </c>
      <c r="K267" s="143">
        <f t="shared" ref="K267" si="1560">_xlfn.STDEV.S(H266:H270)</f>
        <v>1.6537835408541213</v>
      </c>
      <c r="L267" s="19">
        <f t="shared" si="1360"/>
        <v>1.7500354929673237E-2</v>
      </c>
      <c r="M267" s="138">
        <f t="shared" si="1361"/>
        <v>586.70000000000005</v>
      </c>
      <c r="N267" s="141">
        <f t="shared" si="1362"/>
        <v>1.6047527997815737E-3</v>
      </c>
      <c r="O267" s="22">
        <f t="shared" ref="O267" si="1561">AVERAGE(M266:M270)</f>
        <v>585.76</v>
      </c>
      <c r="P267" s="143">
        <f t="shared" ref="P267" si="1562">_xlfn.STDEV.S(M266:M270)</f>
        <v>19.775312892594147</v>
      </c>
      <c r="Q267" s="19">
        <f t="shared" si="1365"/>
        <v>3.3760094394622624E-2</v>
      </c>
    </row>
    <row r="268" spans="1:17" x14ac:dyDescent="0.2">
      <c r="A268" s="56" t="str">
        <f t="shared" ref="A268" si="1563">A266</f>
        <v>AMX0047</v>
      </c>
      <c r="B268" s="56" t="str">
        <f>LOOKUP(A268,'Table 1'!$A$3:$A$999,'Table 1'!$I$3:$I$999)</f>
        <v>GHA</v>
      </c>
      <c r="C268" s="127">
        <v>693.5</v>
      </c>
      <c r="D268" s="141">
        <f t="shared" si="1353"/>
        <v>1.9463146444006717E-2</v>
      </c>
      <c r="E268" s="22">
        <f t="shared" ref="E268" si="1564">AVERAGE(C266:C270)</f>
        <v>680.26</v>
      </c>
      <c r="F268" s="143">
        <f t="shared" ref="F268" si="1565">_xlfn.STDEV.S(C266:C270)</f>
        <v>18.947506432245898</v>
      </c>
      <c r="G268" s="19">
        <f t="shared" si="1356"/>
        <v>2.7853330244679828E-2</v>
      </c>
      <c r="H268" s="127">
        <v>93.3</v>
      </c>
      <c r="I268" s="141">
        <f t="shared" si="1357"/>
        <v>-1.2698412698412877E-2</v>
      </c>
      <c r="J268" s="22">
        <f t="shared" ref="J268" si="1566">AVERAGE(H266:H270)</f>
        <v>94.500000000000014</v>
      </c>
      <c r="K268" s="143">
        <f t="shared" ref="K268" si="1567">_xlfn.STDEV.S(H266:H270)</f>
        <v>1.6537835408541213</v>
      </c>
      <c r="L268" s="19">
        <f t="shared" si="1360"/>
        <v>1.7500354929673237E-2</v>
      </c>
      <c r="M268" s="138">
        <f t="shared" si="1361"/>
        <v>600.20000000000005</v>
      </c>
      <c r="N268" s="141">
        <f t="shared" si="1362"/>
        <v>2.4651734498770922E-2</v>
      </c>
      <c r="O268" s="22">
        <f t="shared" ref="O268" si="1568">AVERAGE(M266:M270)</f>
        <v>585.76</v>
      </c>
      <c r="P268" s="143">
        <f t="shared" ref="P268" si="1569">_xlfn.STDEV.S(M266:M270)</f>
        <v>19.775312892594147</v>
      </c>
      <c r="Q268" s="19">
        <f t="shared" si="1365"/>
        <v>3.3760094394622624E-2</v>
      </c>
    </row>
    <row r="269" spans="1:17" x14ac:dyDescent="0.2">
      <c r="A269" s="56" t="str">
        <f t="shared" ref="A269" si="1570">A266</f>
        <v>AMX0047</v>
      </c>
      <c r="B269" s="56" t="str">
        <f>LOOKUP(A269,'Table 1'!$A$3:$A$999,'Table 1'!$I$3:$I$999)</f>
        <v>GHA</v>
      </c>
      <c r="C269" s="127">
        <v>688.8</v>
      </c>
      <c r="D269" s="141">
        <f t="shared" si="1353"/>
        <v>1.2554023461617563E-2</v>
      </c>
      <c r="E269" s="22">
        <f t="shared" ref="E269" si="1571">AVERAGE(C266:C270)</f>
        <v>680.26</v>
      </c>
      <c r="F269" s="143">
        <f t="shared" ref="F269" si="1572">_xlfn.STDEV.S(C266:C270)</f>
        <v>18.947506432245898</v>
      </c>
      <c r="G269" s="19">
        <f t="shared" si="1356"/>
        <v>2.7853330244679828E-2</v>
      </c>
      <c r="H269" s="127">
        <v>92.4</v>
      </c>
      <c r="I269" s="141">
        <f t="shared" si="1357"/>
        <v>-2.222222222222231E-2</v>
      </c>
      <c r="J269" s="22">
        <f t="shared" ref="J269" si="1573">AVERAGE(H266:H270)</f>
        <v>94.500000000000014</v>
      </c>
      <c r="K269" s="143">
        <f t="shared" ref="K269" si="1574">_xlfn.STDEV.S(H266:H270)</f>
        <v>1.6537835408541213</v>
      </c>
      <c r="L269" s="19">
        <f t="shared" si="1360"/>
        <v>1.7500354929673237E-2</v>
      </c>
      <c r="M269" s="138">
        <f t="shared" si="1361"/>
        <v>596.4</v>
      </c>
      <c r="N269" s="141">
        <f t="shared" si="1362"/>
        <v>1.8164435946462693E-2</v>
      </c>
      <c r="O269" s="22">
        <f t="shared" ref="O269" si="1575">AVERAGE(M266:M270)</f>
        <v>585.76</v>
      </c>
      <c r="P269" s="143">
        <f t="shared" ref="P269" si="1576">_xlfn.STDEV.S(M266:M270)</f>
        <v>19.775312892594147</v>
      </c>
      <c r="Q269" s="19">
        <f t="shared" si="1365"/>
        <v>3.3760094394622624E-2</v>
      </c>
    </row>
    <row r="270" spans="1:17" ht="16" thickBot="1" x14ac:dyDescent="0.25">
      <c r="A270" s="55" t="str">
        <f t="shared" ref="A270" si="1577">A266</f>
        <v>AMX0047</v>
      </c>
      <c r="B270" s="55" t="str">
        <f>LOOKUP(A270,'Table 1'!$A$3:$A$999,'Table 1'!$I$3:$I$999)</f>
        <v>GHA</v>
      </c>
      <c r="C270" s="126">
        <v>688.8</v>
      </c>
      <c r="D270" s="142">
        <f t="shared" ref="D270:D285" si="1578">(C270-E270)/E270</f>
        <v>1.2554023461617563E-2</v>
      </c>
      <c r="E270" s="21">
        <f t="shared" ref="E270" si="1579">AVERAGE(C266:C270)</f>
        <v>680.26</v>
      </c>
      <c r="F270" s="144">
        <f t="shared" ref="F270" si="1580">_xlfn.STDEV.S(C266:C270)</f>
        <v>18.947506432245898</v>
      </c>
      <c r="G270" s="18">
        <f t="shared" ref="G270:G285" si="1581">F270/E270</f>
        <v>2.7853330244679828E-2</v>
      </c>
      <c r="H270" s="126">
        <v>94.8</v>
      </c>
      <c r="I270" s="142">
        <f t="shared" ref="I270:I285" si="1582">(H270-J270)/J270</f>
        <v>3.1746031746029938E-3</v>
      </c>
      <c r="J270" s="21">
        <f t="shared" ref="J270" si="1583">AVERAGE(H266:H270)</f>
        <v>94.500000000000014</v>
      </c>
      <c r="K270" s="144">
        <f t="shared" ref="K270" si="1584">_xlfn.STDEV.S(H266:H270)</f>
        <v>1.6537835408541213</v>
      </c>
      <c r="L270" s="18">
        <f t="shared" ref="L270:L285" si="1585">K270/J270</f>
        <v>1.7500354929673237E-2</v>
      </c>
      <c r="M270" s="139">
        <f t="shared" ref="M270:M285" si="1586">C270-H270</f>
        <v>594</v>
      </c>
      <c r="N270" s="142">
        <f t="shared" ref="N270:N285" si="1587">(M270-O270)/O270</f>
        <v>1.4067194755531292E-2</v>
      </c>
      <c r="O270" s="21">
        <f t="shared" ref="O270" si="1588">AVERAGE(M266:M270)</f>
        <v>585.76</v>
      </c>
      <c r="P270" s="144">
        <f t="shared" ref="P270" si="1589">_xlfn.STDEV.S(M266:M270)</f>
        <v>19.775312892594147</v>
      </c>
      <c r="Q270" s="18">
        <f t="shared" ref="Q270:Q285" si="1590">P270/O270</f>
        <v>3.3760094394622624E-2</v>
      </c>
    </row>
    <row r="271" spans="1:17" x14ac:dyDescent="0.2">
      <c r="A271" s="57" t="s">
        <v>227</v>
      </c>
      <c r="B271" s="57" t="str">
        <f>LOOKUP(A271,'Table 1'!$A$3:$A$999,'Table 1'!$I$3:$I$999)</f>
        <v>HAI</v>
      </c>
      <c r="C271" s="128">
        <v>682.8</v>
      </c>
      <c r="D271" s="140">
        <f t="shared" si="1578"/>
        <v>-1.2524224105515982E-2</v>
      </c>
      <c r="E271" s="23">
        <f t="shared" ref="E271" si="1591">AVERAGE(C271:C275)</f>
        <v>691.46</v>
      </c>
      <c r="F271" s="23">
        <f t="shared" ref="F271" si="1592">_xlfn.STDEV.S(C271:C275)</f>
        <v>12.208931157148827</v>
      </c>
      <c r="G271" s="39">
        <f t="shared" si="1581"/>
        <v>1.765674248278834E-2</v>
      </c>
      <c r="H271" s="128">
        <v>101.8</v>
      </c>
      <c r="I271" s="140">
        <f t="shared" si="1582"/>
        <v>2.9739024883673859E-2</v>
      </c>
      <c r="J271" s="23">
        <f t="shared" ref="J271" si="1593">AVERAGE(H271:H275)</f>
        <v>98.86</v>
      </c>
      <c r="K271" s="23">
        <f t="shared" ref="K271" si="1594">_xlfn.STDEV.S(H271:H275)</f>
        <v>2.5667099563448925</v>
      </c>
      <c r="L271" s="39">
        <f t="shared" si="1585"/>
        <v>2.5963078660174919E-2</v>
      </c>
      <c r="M271" s="137">
        <f t="shared" si="1586"/>
        <v>581</v>
      </c>
      <c r="N271" s="140">
        <f t="shared" si="1587"/>
        <v>-1.9574755315558592E-2</v>
      </c>
      <c r="O271" s="23">
        <f t="shared" ref="O271" si="1595">AVERAGE(M271:M275)</f>
        <v>592.6</v>
      </c>
      <c r="P271" s="23">
        <f t="shared" ref="P271" si="1596">_xlfn.STDEV.S(M271:M275)</f>
        <v>12.394555256240501</v>
      </c>
      <c r="Q271" s="39">
        <f t="shared" si="1590"/>
        <v>2.0915550550523965E-2</v>
      </c>
    </row>
    <row r="272" spans="1:17" x14ac:dyDescent="0.2">
      <c r="A272" s="56" t="str">
        <f t="shared" ref="A272" si="1597">A271</f>
        <v>AMX0048A</v>
      </c>
      <c r="B272" s="56" t="str">
        <f>LOOKUP(A272,'Table 1'!$A$3:$A$999,'Table 1'!$I$3:$I$999)</f>
        <v>HAI</v>
      </c>
      <c r="C272" s="127">
        <v>678.2</v>
      </c>
      <c r="D272" s="141">
        <f t="shared" si="1578"/>
        <v>-1.9176814277036981E-2</v>
      </c>
      <c r="E272" s="22">
        <f t="shared" ref="E272" si="1598">AVERAGE(C271:C275)</f>
        <v>691.46</v>
      </c>
      <c r="F272" s="143">
        <f t="shared" ref="F272" si="1599">_xlfn.STDEV.S(C271:C275)</f>
        <v>12.208931157148827</v>
      </c>
      <c r="G272" s="19">
        <f t="shared" si="1581"/>
        <v>1.765674248278834E-2</v>
      </c>
      <c r="H272" s="127">
        <v>98.9</v>
      </c>
      <c r="I272" s="141">
        <f t="shared" si="1582"/>
        <v>4.046125834514086E-4</v>
      </c>
      <c r="J272" s="22">
        <f t="shared" ref="J272" si="1600">AVERAGE(H271:H275)</f>
        <v>98.86</v>
      </c>
      <c r="K272" s="143">
        <f t="shared" ref="K272" si="1601">_xlfn.STDEV.S(H271:H275)</f>
        <v>2.5667099563448925</v>
      </c>
      <c r="L272" s="19">
        <f t="shared" si="1585"/>
        <v>2.5963078660174919E-2</v>
      </c>
      <c r="M272" s="138">
        <f t="shared" si="1586"/>
        <v>579.30000000000007</v>
      </c>
      <c r="N272" s="141">
        <f t="shared" si="1587"/>
        <v>-2.2443469456631716E-2</v>
      </c>
      <c r="O272" s="22">
        <f t="shared" ref="O272" si="1602">AVERAGE(M271:M275)</f>
        <v>592.6</v>
      </c>
      <c r="P272" s="143">
        <f t="shared" ref="P272" si="1603">_xlfn.STDEV.S(M271:M275)</f>
        <v>12.394555256240501</v>
      </c>
      <c r="Q272" s="19">
        <f t="shared" si="1590"/>
        <v>2.0915550550523965E-2</v>
      </c>
    </row>
    <row r="273" spans="1:17" x14ac:dyDescent="0.2">
      <c r="A273" s="56" t="str">
        <f t="shared" ref="A273" si="1604">A271</f>
        <v>AMX0048A</v>
      </c>
      <c r="B273" s="56" t="str">
        <f>LOOKUP(A273,'Table 1'!$A$3:$A$999,'Table 1'!$I$3:$I$999)</f>
        <v>HAI</v>
      </c>
      <c r="C273" s="127">
        <v>706.8</v>
      </c>
      <c r="D273" s="141">
        <f t="shared" si="1578"/>
        <v>2.2184942006768169E-2</v>
      </c>
      <c r="E273" s="22">
        <f t="shared" ref="E273" si="1605">AVERAGE(C271:C275)</f>
        <v>691.46</v>
      </c>
      <c r="F273" s="143">
        <f t="shared" ref="F273" si="1606">_xlfn.STDEV.S(C271:C275)</f>
        <v>12.208931157148827</v>
      </c>
      <c r="G273" s="19">
        <f t="shared" si="1581"/>
        <v>1.765674248278834E-2</v>
      </c>
      <c r="H273" s="127">
        <v>100.4</v>
      </c>
      <c r="I273" s="141">
        <f t="shared" si="1582"/>
        <v>1.5577584462876859E-2</v>
      </c>
      <c r="J273" s="22">
        <f t="shared" ref="J273" si="1607">AVERAGE(H271:H275)</f>
        <v>98.86</v>
      </c>
      <c r="K273" s="143">
        <f t="shared" ref="K273" si="1608">_xlfn.STDEV.S(H271:H275)</f>
        <v>2.5667099563448925</v>
      </c>
      <c r="L273" s="19">
        <f t="shared" si="1585"/>
        <v>2.5963078660174919E-2</v>
      </c>
      <c r="M273" s="138">
        <f t="shared" si="1586"/>
        <v>606.4</v>
      </c>
      <c r="N273" s="141">
        <f t="shared" si="1587"/>
        <v>2.328720890988855E-2</v>
      </c>
      <c r="O273" s="22">
        <f t="shared" ref="O273" si="1609">AVERAGE(M271:M275)</f>
        <v>592.6</v>
      </c>
      <c r="P273" s="143">
        <f t="shared" ref="P273" si="1610">_xlfn.STDEV.S(M271:M275)</f>
        <v>12.394555256240501</v>
      </c>
      <c r="Q273" s="19">
        <f t="shared" si="1590"/>
        <v>2.0915550550523965E-2</v>
      </c>
    </row>
    <row r="274" spans="1:17" x14ac:dyDescent="0.2">
      <c r="A274" s="56" t="str">
        <f t="shared" ref="A274" si="1611">A271</f>
        <v>AMX0048A</v>
      </c>
      <c r="B274" s="56" t="str">
        <f>LOOKUP(A274,'Table 1'!$A$3:$A$999,'Table 1'!$I$3:$I$999)</f>
        <v>HAI</v>
      </c>
      <c r="C274" s="127">
        <v>701.4</v>
      </c>
      <c r="D274" s="141">
        <f t="shared" si="1578"/>
        <v>1.4375379631504266E-2</v>
      </c>
      <c r="E274" s="22">
        <f t="shared" ref="E274" si="1612">AVERAGE(C271:C275)</f>
        <v>691.46</v>
      </c>
      <c r="F274" s="143">
        <f t="shared" ref="F274" si="1613">_xlfn.STDEV.S(C271:C275)</f>
        <v>12.208931157148827</v>
      </c>
      <c r="G274" s="19">
        <f t="shared" si="1581"/>
        <v>1.765674248278834E-2</v>
      </c>
      <c r="H274" s="127">
        <v>98.2</v>
      </c>
      <c r="I274" s="141">
        <f t="shared" si="1582"/>
        <v>-6.676107626947164E-3</v>
      </c>
      <c r="J274" s="22">
        <f t="shared" ref="J274" si="1614">AVERAGE(H271:H275)</f>
        <v>98.86</v>
      </c>
      <c r="K274" s="143">
        <f t="shared" ref="K274" si="1615">_xlfn.STDEV.S(H271:H275)</f>
        <v>2.5667099563448925</v>
      </c>
      <c r="L274" s="19">
        <f t="shared" si="1585"/>
        <v>2.5963078660174919E-2</v>
      </c>
      <c r="M274" s="138">
        <f t="shared" si="1586"/>
        <v>603.19999999999993</v>
      </c>
      <c r="N274" s="141">
        <f t="shared" si="1587"/>
        <v>1.7887276409044733E-2</v>
      </c>
      <c r="O274" s="22">
        <f t="shared" ref="O274" si="1616">AVERAGE(M271:M275)</f>
        <v>592.6</v>
      </c>
      <c r="P274" s="143">
        <f t="shared" ref="P274" si="1617">_xlfn.STDEV.S(M271:M275)</f>
        <v>12.394555256240501</v>
      </c>
      <c r="Q274" s="19">
        <f t="shared" si="1590"/>
        <v>2.0915550550523965E-2</v>
      </c>
    </row>
    <row r="275" spans="1:17" ht="16" thickBot="1" x14ac:dyDescent="0.25">
      <c r="A275" s="55" t="str">
        <f t="shared" ref="A275" si="1618">A271</f>
        <v>AMX0048A</v>
      </c>
      <c r="B275" s="55" t="str">
        <f>LOOKUP(A275,'Table 1'!$A$3:$A$999,'Table 1'!$I$3:$I$999)</f>
        <v>HAI</v>
      </c>
      <c r="C275" s="126">
        <v>688.1</v>
      </c>
      <c r="D275" s="142">
        <f t="shared" si="1578"/>
        <v>-4.8592832557198011E-3</v>
      </c>
      <c r="E275" s="21">
        <f t="shared" ref="E275" si="1619">AVERAGE(C271:C275)</f>
        <v>691.46</v>
      </c>
      <c r="F275" s="144">
        <f t="shared" ref="F275" si="1620">_xlfn.STDEV.S(C271:C275)</f>
        <v>12.208931157148827</v>
      </c>
      <c r="G275" s="18">
        <f t="shared" si="1581"/>
        <v>1.765674248278834E-2</v>
      </c>
      <c r="H275" s="126">
        <v>95</v>
      </c>
      <c r="I275" s="142">
        <f t="shared" si="1582"/>
        <v>-3.9045114303054816E-2</v>
      </c>
      <c r="J275" s="21">
        <f t="shared" ref="J275" si="1621">AVERAGE(H271:H275)</f>
        <v>98.86</v>
      </c>
      <c r="K275" s="144">
        <f t="shared" ref="K275" si="1622">_xlfn.STDEV.S(H271:H275)</f>
        <v>2.5667099563448925</v>
      </c>
      <c r="L275" s="18">
        <f t="shared" si="1585"/>
        <v>2.5963078660174919E-2</v>
      </c>
      <c r="M275" s="139">
        <f t="shared" si="1586"/>
        <v>593.1</v>
      </c>
      <c r="N275" s="142">
        <f t="shared" si="1587"/>
        <v>8.4373945325683423E-4</v>
      </c>
      <c r="O275" s="21">
        <f t="shared" ref="O275" si="1623">AVERAGE(M271:M275)</f>
        <v>592.6</v>
      </c>
      <c r="P275" s="144">
        <f t="shared" ref="P275" si="1624">_xlfn.STDEV.S(M271:M275)</f>
        <v>12.394555256240501</v>
      </c>
      <c r="Q275" s="18">
        <f t="shared" si="1590"/>
        <v>2.0915550550523965E-2</v>
      </c>
    </row>
    <row r="276" spans="1:17" x14ac:dyDescent="0.2">
      <c r="A276" s="57" t="s">
        <v>228</v>
      </c>
      <c r="B276" s="57" t="str">
        <f>LOOKUP(A276,'Table 1'!$A$3:$A$999,'Table 1'!$I$3:$I$999)</f>
        <v>HAI</v>
      </c>
      <c r="C276" s="128">
        <v>688</v>
      </c>
      <c r="D276" s="140">
        <f t="shared" si="1578"/>
        <v>1.1407738445254603E-2</v>
      </c>
      <c r="E276" s="23">
        <f t="shared" ref="E276" si="1625">AVERAGE(C276:C280)</f>
        <v>680.24</v>
      </c>
      <c r="F276" s="23">
        <f t="shared" ref="F276" si="1626">_xlfn.STDEV.S(C276:C280)</f>
        <v>17.391175923438855</v>
      </c>
      <c r="G276" s="39">
        <f t="shared" si="1581"/>
        <v>2.5566235333762871E-2</v>
      </c>
      <c r="H276" s="128">
        <v>101.8</v>
      </c>
      <c r="I276" s="140">
        <f t="shared" si="1582"/>
        <v>3.7082314588427062E-2</v>
      </c>
      <c r="J276" s="23">
        <f t="shared" ref="J276" si="1627">AVERAGE(H276:H280)</f>
        <v>98.16</v>
      </c>
      <c r="K276" s="23">
        <f t="shared" ref="K276" si="1628">_xlfn.STDEV.S(H276:H280)</f>
        <v>2.7880100430235166</v>
      </c>
      <c r="L276" s="39">
        <f t="shared" si="1585"/>
        <v>2.8402710299750576E-2</v>
      </c>
      <c r="M276" s="137">
        <f t="shared" si="1586"/>
        <v>586.20000000000005</v>
      </c>
      <c r="N276" s="140">
        <f t="shared" si="1587"/>
        <v>7.0780648708081437E-3</v>
      </c>
      <c r="O276" s="23">
        <f t="shared" ref="O276" si="1629">AVERAGE(M276:M280)</f>
        <v>582.08000000000004</v>
      </c>
      <c r="P276" s="23">
        <f t="shared" ref="P276" si="1630">_xlfn.STDEV.S(M276:M280)</f>
        <v>15.186737635186837</v>
      </c>
      <c r="Q276" s="39">
        <f t="shared" si="1590"/>
        <v>2.6090464601406741E-2</v>
      </c>
    </row>
    <row r="277" spans="1:17" x14ac:dyDescent="0.2">
      <c r="A277" s="56" t="str">
        <f t="shared" ref="A277" si="1631">A276</f>
        <v>AMX0048B</v>
      </c>
      <c r="B277" s="56" t="str">
        <f>LOOKUP(A277,'Table 1'!$A$3:$A$999,'Table 1'!$I$3:$I$999)</f>
        <v>HAI</v>
      </c>
      <c r="C277" s="127">
        <v>702.9</v>
      </c>
      <c r="D277" s="141">
        <f t="shared" si="1578"/>
        <v>3.331177231565325E-2</v>
      </c>
      <c r="E277" s="22">
        <f t="shared" ref="E277" si="1632">AVERAGE(C276:C280)</f>
        <v>680.24</v>
      </c>
      <c r="F277" s="143">
        <f t="shared" ref="F277" si="1633">_xlfn.STDEV.S(C276:C280)</f>
        <v>17.391175923438855</v>
      </c>
      <c r="G277" s="19">
        <f t="shared" si="1581"/>
        <v>2.5566235333762871E-2</v>
      </c>
      <c r="H277" s="127">
        <v>99.9</v>
      </c>
      <c r="I277" s="141">
        <f t="shared" si="1582"/>
        <v>1.7726161369193246E-2</v>
      </c>
      <c r="J277" s="22">
        <f t="shared" ref="J277" si="1634">AVERAGE(H276:H280)</f>
        <v>98.16</v>
      </c>
      <c r="K277" s="143">
        <f t="shared" ref="K277" si="1635">_xlfn.STDEV.S(H276:H280)</f>
        <v>2.7880100430235166</v>
      </c>
      <c r="L277" s="19">
        <f t="shared" si="1585"/>
        <v>2.8402710299750576E-2</v>
      </c>
      <c r="M277" s="138">
        <f t="shared" si="1586"/>
        <v>603</v>
      </c>
      <c r="N277" s="141">
        <f t="shared" si="1587"/>
        <v>3.5940076965365511E-2</v>
      </c>
      <c r="O277" s="22">
        <f t="shared" ref="O277" si="1636">AVERAGE(M276:M280)</f>
        <v>582.08000000000004</v>
      </c>
      <c r="P277" s="143">
        <f t="shared" ref="P277" si="1637">_xlfn.STDEV.S(M276:M280)</f>
        <v>15.186737635186837</v>
      </c>
      <c r="Q277" s="19">
        <f t="shared" si="1590"/>
        <v>2.6090464601406741E-2</v>
      </c>
    </row>
    <row r="278" spans="1:17" x14ac:dyDescent="0.2">
      <c r="A278" s="56" t="str">
        <f t="shared" ref="A278" si="1638">A276</f>
        <v>AMX0048B</v>
      </c>
      <c r="B278" s="56" t="str">
        <f>LOOKUP(A278,'Table 1'!$A$3:$A$999,'Table 1'!$I$3:$I$999)</f>
        <v>HAI</v>
      </c>
      <c r="C278" s="127">
        <v>656.7</v>
      </c>
      <c r="D278" s="141">
        <f t="shared" si="1578"/>
        <v>-3.4605433376455316E-2</v>
      </c>
      <c r="E278" s="22">
        <f t="shared" ref="E278" si="1639">AVERAGE(C276:C280)</f>
        <v>680.24</v>
      </c>
      <c r="F278" s="143">
        <f t="shared" ref="F278" si="1640">_xlfn.STDEV.S(C276:C280)</f>
        <v>17.391175923438855</v>
      </c>
      <c r="G278" s="19">
        <f t="shared" si="1581"/>
        <v>2.5566235333762871E-2</v>
      </c>
      <c r="H278" s="127">
        <v>95.2</v>
      </c>
      <c r="I278" s="141">
        <f t="shared" si="1582"/>
        <v>-3.0154849225753809E-2</v>
      </c>
      <c r="J278" s="22">
        <f t="shared" ref="J278" si="1641">AVERAGE(H276:H280)</f>
        <v>98.16</v>
      </c>
      <c r="K278" s="143">
        <f t="shared" ref="K278" si="1642">_xlfn.STDEV.S(H276:H280)</f>
        <v>2.7880100430235166</v>
      </c>
      <c r="L278" s="19">
        <f t="shared" si="1585"/>
        <v>2.8402710299750576E-2</v>
      </c>
      <c r="M278" s="138">
        <f t="shared" si="1586"/>
        <v>561.5</v>
      </c>
      <c r="N278" s="141">
        <f t="shared" si="1587"/>
        <v>-3.5355964815832946E-2</v>
      </c>
      <c r="O278" s="22">
        <f t="shared" ref="O278" si="1643">AVERAGE(M276:M280)</f>
        <v>582.08000000000004</v>
      </c>
      <c r="P278" s="143">
        <f t="shared" ref="P278" si="1644">_xlfn.STDEV.S(M276:M280)</f>
        <v>15.186737635186837</v>
      </c>
      <c r="Q278" s="19">
        <f t="shared" si="1590"/>
        <v>2.6090464601406741E-2</v>
      </c>
    </row>
    <row r="279" spans="1:17" x14ac:dyDescent="0.2">
      <c r="A279" s="56" t="str">
        <f t="shared" ref="A279" si="1645">A276</f>
        <v>AMX0048B</v>
      </c>
      <c r="B279" s="56" t="str">
        <f>LOOKUP(A279,'Table 1'!$A$3:$A$999,'Table 1'!$I$3:$I$999)</f>
        <v>HAI</v>
      </c>
      <c r="C279" s="127">
        <v>671.4</v>
      </c>
      <c r="D279" s="141">
        <f t="shared" si="1578"/>
        <v>-1.2995413383511749E-2</v>
      </c>
      <c r="E279" s="22">
        <f t="shared" ref="E279" si="1646">AVERAGE(C276:C280)</f>
        <v>680.24</v>
      </c>
      <c r="F279" s="143">
        <f t="shared" ref="F279" si="1647">_xlfn.STDEV.S(C276:C280)</f>
        <v>17.391175923438855</v>
      </c>
      <c r="G279" s="19">
        <f t="shared" si="1581"/>
        <v>2.5566235333762871E-2</v>
      </c>
      <c r="H279" s="127">
        <v>95.7</v>
      </c>
      <c r="I279" s="141">
        <f t="shared" si="1582"/>
        <v>-2.5061124694376467E-2</v>
      </c>
      <c r="J279" s="22">
        <f t="shared" ref="J279" si="1648">AVERAGE(H276:H280)</f>
        <v>98.16</v>
      </c>
      <c r="K279" s="143">
        <f t="shared" ref="K279" si="1649">_xlfn.STDEV.S(H276:H280)</f>
        <v>2.7880100430235166</v>
      </c>
      <c r="L279" s="19">
        <f t="shared" si="1585"/>
        <v>2.8402710299750576E-2</v>
      </c>
      <c r="M279" s="138">
        <f t="shared" si="1586"/>
        <v>575.69999999999993</v>
      </c>
      <c r="N279" s="141">
        <f t="shared" si="1587"/>
        <v>-1.0960692688290457E-2</v>
      </c>
      <c r="O279" s="22">
        <f t="shared" ref="O279" si="1650">AVERAGE(M276:M280)</f>
        <v>582.08000000000004</v>
      </c>
      <c r="P279" s="143">
        <f t="shared" ref="P279" si="1651">_xlfn.STDEV.S(M276:M280)</f>
        <v>15.186737635186837</v>
      </c>
      <c r="Q279" s="19">
        <f t="shared" si="1590"/>
        <v>2.6090464601406741E-2</v>
      </c>
    </row>
    <row r="280" spans="1:17" ht="16" thickBot="1" x14ac:dyDescent="0.25">
      <c r="A280" s="55" t="str">
        <f t="shared" ref="A280" si="1652">A276</f>
        <v>AMX0048B</v>
      </c>
      <c r="B280" s="55" t="str">
        <f>LOOKUP(A280,'Table 1'!$A$3:$A$999,'Table 1'!$I$3:$I$999)</f>
        <v>HAI</v>
      </c>
      <c r="C280" s="126">
        <v>682.2</v>
      </c>
      <c r="D280" s="142">
        <f t="shared" si="1578"/>
        <v>2.8813359990592091E-3</v>
      </c>
      <c r="E280" s="21">
        <f t="shared" ref="E280" si="1653">AVERAGE(C276:C280)</f>
        <v>680.24</v>
      </c>
      <c r="F280" s="144">
        <f t="shared" ref="F280" si="1654">_xlfn.STDEV.S(C276:C280)</f>
        <v>17.391175923438855</v>
      </c>
      <c r="G280" s="18">
        <f t="shared" si="1581"/>
        <v>2.5566235333762871E-2</v>
      </c>
      <c r="H280" s="126">
        <v>98.2</v>
      </c>
      <c r="I280" s="142">
        <f t="shared" si="1582"/>
        <v>4.0749796251025118E-4</v>
      </c>
      <c r="J280" s="21">
        <f t="shared" ref="J280" si="1655">AVERAGE(H276:H280)</f>
        <v>98.16</v>
      </c>
      <c r="K280" s="144">
        <f t="shared" ref="K280" si="1656">_xlfn.STDEV.S(H276:H280)</f>
        <v>2.7880100430235166</v>
      </c>
      <c r="L280" s="18">
        <f t="shared" si="1585"/>
        <v>2.8402710299750576E-2</v>
      </c>
      <c r="M280" s="139">
        <f t="shared" si="1586"/>
        <v>584</v>
      </c>
      <c r="N280" s="142">
        <f t="shared" si="1587"/>
        <v>3.2985156679493522E-3</v>
      </c>
      <c r="O280" s="21">
        <f t="shared" ref="O280" si="1657">AVERAGE(M276:M280)</f>
        <v>582.08000000000004</v>
      </c>
      <c r="P280" s="144">
        <f t="shared" ref="P280" si="1658">_xlfn.STDEV.S(M276:M280)</f>
        <v>15.186737635186837</v>
      </c>
      <c r="Q280" s="18">
        <f t="shared" si="1590"/>
        <v>2.6090464601406741E-2</v>
      </c>
    </row>
    <row r="281" spans="1:17" x14ac:dyDescent="0.2">
      <c r="A281" s="57" t="s">
        <v>229</v>
      </c>
      <c r="B281" s="57" t="str">
        <f>LOOKUP(A281,'Table 1'!$A$3:$A$999,'Table 1'!$I$3:$I$999)</f>
        <v>HAI</v>
      </c>
      <c r="C281" s="128">
        <v>680.3</v>
      </c>
      <c r="D281" s="140">
        <f t="shared" si="1578"/>
        <v>-1.2196892696384624E-2</v>
      </c>
      <c r="E281" s="23">
        <f t="shared" ref="E281" si="1659">AVERAGE(C281:C285)</f>
        <v>688.7</v>
      </c>
      <c r="F281" s="23">
        <f t="shared" ref="F281" si="1660">_xlfn.STDEV.S(C281:C285)</f>
        <v>6.9867732180170243</v>
      </c>
      <c r="G281" s="39">
        <f t="shared" si="1581"/>
        <v>1.0144871813586502E-2</v>
      </c>
      <c r="H281" s="128">
        <v>95.5</v>
      </c>
      <c r="I281" s="140">
        <f t="shared" si="1582"/>
        <v>-3.9042060776816219E-2</v>
      </c>
      <c r="J281" s="23">
        <f t="shared" ref="J281" si="1661">AVERAGE(H281:H285)</f>
        <v>99.38</v>
      </c>
      <c r="K281" s="23">
        <f t="shared" ref="K281" si="1662">_xlfn.STDEV.S(H281:H285)</f>
        <v>2.3763417262675</v>
      </c>
      <c r="L281" s="39">
        <f t="shared" si="1585"/>
        <v>2.3911669614283558E-2</v>
      </c>
      <c r="M281" s="137">
        <f t="shared" si="1586"/>
        <v>584.79999999999995</v>
      </c>
      <c r="N281" s="140">
        <f t="shared" si="1587"/>
        <v>-7.6698567840902988E-3</v>
      </c>
      <c r="O281" s="23">
        <f t="shared" ref="O281" si="1663">AVERAGE(M281:M285)</f>
        <v>589.32000000000005</v>
      </c>
      <c r="P281" s="23">
        <f t="shared" ref="P281" si="1664">_xlfn.STDEV.S(M281:M285)</f>
        <v>5.9638075086307056</v>
      </c>
      <c r="Q281" s="39">
        <f t="shared" si="1590"/>
        <v>1.0119811831654628E-2</v>
      </c>
    </row>
    <row r="282" spans="1:17" x14ac:dyDescent="0.2">
      <c r="A282" s="56" t="str">
        <f t="shared" ref="A282" si="1665">A281</f>
        <v>AMX0048C</v>
      </c>
      <c r="B282" s="56" t="str">
        <f>LOOKUP(A282,'Table 1'!$A$3:$A$999,'Table 1'!$I$3:$I$999)</f>
        <v>HAI</v>
      </c>
      <c r="C282" s="127">
        <v>688.1</v>
      </c>
      <c r="D282" s="141">
        <f t="shared" si="1578"/>
        <v>-8.7120662117035389E-4</v>
      </c>
      <c r="E282" s="22">
        <f t="shared" ref="E282" si="1666">AVERAGE(C281:C285)</f>
        <v>688.7</v>
      </c>
      <c r="F282" s="143">
        <f t="shared" ref="F282" si="1667">_xlfn.STDEV.S(C281:C285)</f>
        <v>6.9867732180170243</v>
      </c>
      <c r="G282" s="19">
        <f t="shared" si="1581"/>
        <v>1.0144871813586502E-2</v>
      </c>
      <c r="H282" s="127">
        <v>102</v>
      </c>
      <c r="I282" s="141">
        <f t="shared" si="1582"/>
        <v>2.6363453411149172E-2</v>
      </c>
      <c r="J282" s="22">
        <f t="shared" ref="J282" si="1668">AVERAGE(H281:H285)</f>
        <v>99.38</v>
      </c>
      <c r="K282" s="143">
        <f t="shared" ref="K282" si="1669">_xlfn.STDEV.S(H281:H285)</f>
        <v>2.3763417262675</v>
      </c>
      <c r="L282" s="19">
        <f t="shared" si="1585"/>
        <v>2.3911669614283558E-2</v>
      </c>
      <c r="M282" s="138">
        <f t="shared" si="1586"/>
        <v>586.1</v>
      </c>
      <c r="N282" s="141">
        <f t="shared" si="1587"/>
        <v>-5.463924523179303E-3</v>
      </c>
      <c r="O282" s="22">
        <f t="shared" ref="O282" si="1670">AVERAGE(M281:M285)</f>
        <v>589.32000000000005</v>
      </c>
      <c r="P282" s="143">
        <f t="shared" ref="P282" si="1671">_xlfn.STDEV.S(M281:M285)</f>
        <v>5.9638075086307056</v>
      </c>
      <c r="Q282" s="19">
        <f t="shared" si="1590"/>
        <v>1.0119811831654628E-2</v>
      </c>
    </row>
    <row r="283" spans="1:17" x14ac:dyDescent="0.2">
      <c r="A283" s="56" t="str">
        <f t="shared" ref="A283" si="1672">A281</f>
        <v>AMX0048C</v>
      </c>
      <c r="B283" s="56" t="str">
        <f>LOOKUP(A283,'Table 1'!$A$3:$A$999,'Table 1'!$I$3:$I$999)</f>
        <v>HAI</v>
      </c>
      <c r="C283" s="127">
        <v>698.3</v>
      </c>
      <c r="D283" s="141">
        <f t="shared" si="1578"/>
        <v>1.3939305938725001E-2</v>
      </c>
      <c r="E283" s="22">
        <f t="shared" ref="E283" si="1673">AVERAGE(C281:C285)</f>
        <v>688.7</v>
      </c>
      <c r="F283" s="143">
        <f t="shared" ref="F283" si="1674">_xlfn.STDEV.S(C281:C285)</f>
        <v>6.9867732180170243</v>
      </c>
      <c r="G283" s="19">
        <f t="shared" si="1581"/>
        <v>1.0144871813586502E-2</v>
      </c>
      <c r="H283" s="127">
        <v>99.9</v>
      </c>
      <c r="I283" s="141">
        <f t="shared" si="1582"/>
        <v>5.2324411350373337E-3</v>
      </c>
      <c r="J283" s="22">
        <f t="shared" ref="J283" si="1675">AVERAGE(H281:H285)</f>
        <v>99.38</v>
      </c>
      <c r="K283" s="143">
        <f t="shared" ref="K283" si="1676">_xlfn.STDEV.S(H281:H285)</f>
        <v>2.3763417262675</v>
      </c>
      <c r="L283" s="19">
        <f t="shared" si="1585"/>
        <v>2.3911669614283558E-2</v>
      </c>
      <c r="M283" s="138">
        <f t="shared" si="1586"/>
        <v>598.4</v>
      </c>
      <c r="N283" s="141">
        <f t="shared" si="1587"/>
        <v>1.5407588406977408E-2</v>
      </c>
      <c r="O283" s="22">
        <f t="shared" ref="O283" si="1677">AVERAGE(M281:M285)</f>
        <v>589.32000000000005</v>
      </c>
      <c r="P283" s="143">
        <f t="shared" ref="P283" si="1678">_xlfn.STDEV.S(M281:M285)</f>
        <v>5.9638075086307056</v>
      </c>
      <c r="Q283" s="19">
        <f t="shared" si="1590"/>
        <v>1.0119811831654628E-2</v>
      </c>
    </row>
    <row r="284" spans="1:17" x14ac:dyDescent="0.2">
      <c r="A284" s="56" t="str">
        <f t="shared" ref="A284" si="1679">A281</f>
        <v>AMX0048C</v>
      </c>
      <c r="B284" s="56" t="str">
        <f>LOOKUP(A284,'Table 1'!$A$3:$A$999,'Table 1'!$I$3:$I$999)</f>
        <v>HAI</v>
      </c>
      <c r="C284" s="127">
        <v>684.4</v>
      </c>
      <c r="D284" s="141">
        <f t="shared" si="1578"/>
        <v>-6.2436474517207317E-3</v>
      </c>
      <c r="E284" s="22">
        <f t="shared" ref="E284" si="1680">AVERAGE(C281:C285)</f>
        <v>688.7</v>
      </c>
      <c r="F284" s="143">
        <f t="shared" ref="F284" si="1681">_xlfn.STDEV.S(C281:C285)</f>
        <v>6.9867732180170243</v>
      </c>
      <c r="G284" s="19">
        <f t="shared" si="1581"/>
        <v>1.0144871813586502E-2</v>
      </c>
      <c r="H284" s="127">
        <v>99.5</v>
      </c>
      <c r="I284" s="141">
        <f t="shared" si="1582"/>
        <v>1.2074864157778683E-3</v>
      </c>
      <c r="J284" s="22">
        <f t="shared" ref="J284" si="1682">AVERAGE(H281:H285)</f>
        <v>99.38</v>
      </c>
      <c r="K284" s="143">
        <f t="shared" ref="K284" si="1683">_xlfn.STDEV.S(H281:H285)</f>
        <v>2.3763417262675</v>
      </c>
      <c r="L284" s="19">
        <f t="shared" si="1585"/>
        <v>2.3911669614283558E-2</v>
      </c>
      <c r="M284" s="138">
        <f t="shared" si="1586"/>
        <v>584.9</v>
      </c>
      <c r="N284" s="141">
        <f t="shared" si="1587"/>
        <v>-7.5001696870971163E-3</v>
      </c>
      <c r="O284" s="22">
        <f t="shared" ref="O284" si="1684">AVERAGE(M281:M285)</f>
        <v>589.32000000000005</v>
      </c>
      <c r="P284" s="143">
        <f t="shared" ref="P284" si="1685">_xlfn.STDEV.S(M281:M285)</f>
        <v>5.9638075086307056</v>
      </c>
      <c r="Q284" s="19">
        <f t="shared" si="1590"/>
        <v>1.0119811831654628E-2</v>
      </c>
    </row>
    <row r="285" spans="1:17" ht="16" thickBot="1" x14ac:dyDescent="0.25">
      <c r="A285" s="55" t="str">
        <f t="shared" ref="A285" si="1686">A281</f>
        <v>AMX0048C</v>
      </c>
      <c r="B285" s="55" t="str">
        <f>LOOKUP(A285,'Table 1'!$A$3:$A$999,'Table 1'!$I$3:$I$999)</f>
        <v>HAI</v>
      </c>
      <c r="C285" s="126">
        <v>692.4</v>
      </c>
      <c r="D285" s="142">
        <f t="shared" si="1578"/>
        <v>5.3724408305502128E-3</v>
      </c>
      <c r="E285" s="21">
        <f t="shared" ref="E285" si="1687">AVERAGE(C281:C285)</f>
        <v>688.7</v>
      </c>
      <c r="F285" s="144">
        <f t="shared" ref="F285" si="1688">_xlfn.STDEV.S(C281:C285)</f>
        <v>6.9867732180170243</v>
      </c>
      <c r="G285" s="18">
        <f t="shared" si="1581"/>
        <v>1.0144871813586502E-2</v>
      </c>
      <c r="H285" s="126">
        <v>100</v>
      </c>
      <c r="I285" s="142">
        <f t="shared" si="1582"/>
        <v>6.2386798148521289E-3</v>
      </c>
      <c r="J285" s="21">
        <f t="shared" ref="J285" si="1689">AVERAGE(H281:H285)</f>
        <v>99.38</v>
      </c>
      <c r="K285" s="144">
        <f t="shared" ref="K285" si="1690">_xlfn.STDEV.S(H281:H285)</f>
        <v>2.3763417262675</v>
      </c>
      <c r="L285" s="18">
        <f t="shared" si="1585"/>
        <v>2.3911669614283558E-2</v>
      </c>
      <c r="M285" s="139">
        <f t="shared" si="1586"/>
        <v>592.4</v>
      </c>
      <c r="N285" s="142">
        <f t="shared" si="1587"/>
        <v>5.2263625873887314E-3</v>
      </c>
      <c r="O285" s="21">
        <f t="shared" ref="O285" si="1691">AVERAGE(M281:M285)</f>
        <v>589.32000000000005</v>
      </c>
      <c r="P285" s="144">
        <f t="shared" ref="P285" si="1692">_xlfn.STDEV.S(M281:M285)</f>
        <v>5.9638075086307056</v>
      </c>
      <c r="Q285" s="18">
        <f t="shared" si="1590"/>
        <v>1.0119811831654628E-2</v>
      </c>
    </row>
    <row r="286" spans="1:17" x14ac:dyDescent="0.2">
      <c r="A286" s="57" t="s">
        <v>217</v>
      </c>
      <c r="B286" s="57" t="str">
        <f>LOOKUP(A286,'Table 1'!$A$3:$A$999,'Table 1'!$I$3:$I$999)</f>
        <v>DRC</v>
      </c>
      <c r="C286" s="128">
        <v>482.9</v>
      </c>
      <c r="D286" s="140">
        <f t="shared" si="1104"/>
        <v>-6.2086092715234143E-4</v>
      </c>
      <c r="E286" s="23">
        <f t="shared" ref="E286" si="1693">AVERAGE(C286:C290)</f>
        <v>483.2</v>
      </c>
      <c r="F286" s="23">
        <f t="shared" ref="F286" si="1694">_xlfn.STDEV.S(C286:C290)</f>
        <v>1.435270009440734</v>
      </c>
      <c r="G286" s="39">
        <f t="shared" si="1107"/>
        <v>2.9703435625843006E-3</v>
      </c>
      <c r="H286" s="128"/>
      <c r="I286" s="140" t="e">
        <f t="shared" si="754"/>
        <v>#DIV/0!</v>
      </c>
      <c r="J286" s="23" t="e">
        <f t="shared" ref="J286" si="1695">AVERAGE(H286:H290)</f>
        <v>#DIV/0!</v>
      </c>
      <c r="K286" s="23" t="e">
        <f t="shared" ref="K286" si="1696">_xlfn.STDEV.S(H286:H290)</f>
        <v>#DIV/0!</v>
      </c>
      <c r="L286" s="39" t="e">
        <f t="shared" si="1110"/>
        <v>#DIV/0!</v>
      </c>
      <c r="M286" s="137">
        <f t="shared" si="1118"/>
        <v>482.9</v>
      </c>
      <c r="N286" s="140">
        <f t="shared" si="757"/>
        <v>-6.2086092715234143E-4</v>
      </c>
      <c r="O286" s="23">
        <f t="shared" ref="O286" si="1697">AVERAGE(M286:M290)</f>
        <v>483.2</v>
      </c>
      <c r="P286" s="23">
        <f t="shared" ref="P286" si="1698">_xlfn.STDEV.S(M286:M290)</f>
        <v>1.435270009440734</v>
      </c>
      <c r="Q286" s="287">
        <f t="shared" si="1113"/>
        <v>2.9703435625843006E-3</v>
      </c>
    </row>
    <row r="287" spans="1:17" x14ac:dyDescent="0.2">
      <c r="A287" s="56" t="str">
        <f>A286</f>
        <v>AMX0049A</v>
      </c>
      <c r="B287" s="56" t="str">
        <f>LOOKUP(A287,'Table 1'!$A$3:$A$999,'Table 1'!$I$3:$I$999)</f>
        <v>DRC</v>
      </c>
      <c r="C287" s="127">
        <v>484.3</v>
      </c>
      <c r="D287" s="141">
        <f t="shared" si="1104"/>
        <v>2.2764900662252128E-3</v>
      </c>
      <c r="E287" s="22">
        <f t="shared" ref="E287" si="1699">AVERAGE(C286:C290)</f>
        <v>483.2</v>
      </c>
      <c r="F287" s="143">
        <f t="shared" ref="F287" si="1700">_xlfn.STDEV.S(C286:C290)</f>
        <v>1.435270009440734</v>
      </c>
      <c r="G287" s="19">
        <f t="shared" si="1107"/>
        <v>2.9703435625843006E-3</v>
      </c>
      <c r="H287" s="127"/>
      <c r="I287" s="141" t="e">
        <f t="shared" si="754"/>
        <v>#DIV/0!</v>
      </c>
      <c r="J287" s="22" t="e">
        <f t="shared" ref="J287" si="1701">AVERAGE(H286:H290)</f>
        <v>#DIV/0!</v>
      </c>
      <c r="K287" s="143" t="e">
        <f t="shared" ref="K287" si="1702">_xlfn.STDEV.S(H286:H290)</f>
        <v>#DIV/0!</v>
      </c>
      <c r="L287" s="19" t="e">
        <f t="shared" si="1110"/>
        <v>#DIV/0!</v>
      </c>
      <c r="M287" s="138">
        <f t="shared" si="1118"/>
        <v>484.3</v>
      </c>
      <c r="N287" s="141">
        <f t="shared" si="757"/>
        <v>2.2764900662252128E-3</v>
      </c>
      <c r="O287" s="22">
        <f t="shared" ref="O287" si="1703">AVERAGE(M286:M290)</f>
        <v>483.2</v>
      </c>
      <c r="P287" s="143">
        <f t="shared" ref="P287" si="1704">_xlfn.STDEV.S(M286:M290)</f>
        <v>1.435270009440734</v>
      </c>
      <c r="Q287" s="288">
        <f t="shared" si="1113"/>
        <v>2.9703435625843006E-3</v>
      </c>
    </row>
    <row r="288" spans="1:17" x14ac:dyDescent="0.2">
      <c r="A288" s="56" t="str">
        <f>A286</f>
        <v>AMX0049A</v>
      </c>
      <c r="B288" s="56" t="str">
        <f>LOOKUP(A288,'Table 1'!$A$3:$A$999,'Table 1'!$I$3:$I$999)</f>
        <v>DRC</v>
      </c>
      <c r="C288" s="127">
        <v>485</v>
      </c>
      <c r="D288" s="141">
        <f t="shared" si="1104"/>
        <v>3.7251655629139311E-3</v>
      </c>
      <c r="E288" s="22">
        <f t="shared" ref="E288" si="1705">AVERAGE(C286:C290)</f>
        <v>483.2</v>
      </c>
      <c r="F288" s="143">
        <f t="shared" ref="F288" si="1706">_xlfn.STDEV.S(C286:C290)</f>
        <v>1.435270009440734</v>
      </c>
      <c r="G288" s="19">
        <f t="shared" si="1107"/>
        <v>2.9703435625843006E-3</v>
      </c>
      <c r="H288" s="127"/>
      <c r="I288" s="141" t="e">
        <f t="shared" si="754"/>
        <v>#DIV/0!</v>
      </c>
      <c r="J288" s="22" t="e">
        <f t="shared" ref="J288" si="1707">AVERAGE(H286:H290)</f>
        <v>#DIV/0!</v>
      </c>
      <c r="K288" s="143" t="e">
        <f t="shared" ref="K288" si="1708">_xlfn.STDEV.S(H286:H290)</f>
        <v>#DIV/0!</v>
      </c>
      <c r="L288" s="19" t="e">
        <f t="shared" si="1110"/>
        <v>#DIV/0!</v>
      </c>
      <c r="M288" s="138">
        <f t="shared" si="1118"/>
        <v>485</v>
      </c>
      <c r="N288" s="141">
        <f t="shared" si="757"/>
        <v>3.7251655629139311E-3</v>
      </c>
      <c r="O288" s="22">
        <f t="shared" ref="O288" si="1709">AVERAGE(M286:M290)</f>
        <v>483.2</v>
      </c>
      <c r="P288" s="143">
        <f t="shared" ref="P288" si="1710">_xlfn.STDEV.S(M286:M290)</f>
        <v>1.435270009440734</v>
      </c>
      <c r="Q288" s="288">
        <f t="shared" si="1113"/>
        <v>2.9703435625843006E-3</v>
      </c>
    </row>
    <row r="289" spans="1:17" x14ac:dyDescent="0.2">
      <c r="A289" s="56" t="str">
        <f>A286</f>
        <v>AMX0049A</v>
      </c>
      <c r="B289" s="56" t="str">
        <f>LOOKUP(A289,'Table 1'!$A$3:$A$999,'Table 1'!$I$3:$I$999)</f>
        <v>DRC</v>
      </c>
      <c r="C289" s="127">
        <v>481.5</v>
      </c>
      <c r="D289" s="141">
        <f t="shared" si="1104"/>
        <v>-3.5182119205297781E-3</v>
      </c>
      <c r="E289" s="22">
        <f t="shared" ref="E289" si="1711">AVERAGE(C286:C290)</f>
        <v>483.2</v>
      </c>
      <c r="F289" s="143">
        <f t="shared" ref="F289" si="1712">_xlfn.STDEV.S(C286:C290)</f>
        <v>1.435270009440734</v>
      </c>
      <c r="G289" s="19">
        <f t="shared" si="1107"/>
        <v>2.9703435625843006E-3</v>
      </c>
      <c r="H289" s="127"/>
      <c r="I289" s="141" t="e">
        <f t="shared" ref="I289:I315" si="1713">(H289-J289)/J289</f>
        <v>#DIV/0!</v>
      </c>
      <c r="J289" s="22" t="e">
        <f t="shared" ref="J289" si="1714">AVERAGE(H286:H290)</f>
        <v>#DIV/0!</v>
      </c>
      <c r="K289" s="143" t="e">
        <f t="shared" ref="K289" si="1715">_xlfn.STDEV.S(H286:H290)</f>
        <v>#DIV/0!</v>
      </c>
      <c r="L289" s="19" t="e">
        <f t="shared" si="1110"/>
        <v>#DIV/0!</v>
      </c>
      <c r="M289" s="138">
        <f t="shared" si="1118"/>
        <v>481.5</v>
      </c>
      <c r="N289" s="141">
        <f t="shared" ref="N289:N315" si="1716">(M289-O289)/O289</f>
        <v>-3.5182119205297781E-3</v>
      </c>
      <c r="O289" s="22">
        <f t="shared" ref="O289" si="1717">AVERAGE(M286:M290)</f>
        <v>483.2</v>
      </c>
      <c r="P289" s="143">
        <f t="shared" ref="P289" si="1718">_xlfn.STDEV.S(M286:M290)</f>
        <v>1.435270009440734</v>
      </c>
      <c r="Q289" s="288">
        <f t="shared" si="1113"/>
        <v>2.9703435625843006E-3</v>
      </c>
    </row>
    <row r="290" spans="1:17" ht="16" thickBot="1" x14ac:dyDescent="0.25">
      <c r="A290" s="55" t="str">
        <f>A286</f>
        <v>AMX0049A</v>
      </c>
      <c r="B290" s="55" t="str">
        <f>LOOKUP(A290,'Table 1'!$A$3:$A$999,'Table 1'!$I$3:$I$999)</f>
        <v>DRC</v>
      </c>
      <c r="C290" s="126">
        <v>482.3</v>
      </c>
      <c r="D290" s="142">
        <f t="shared" si="1104"/>
        <v>-1.8625827814569066E-3</v>
      </c>
      <c r="E290" s="21">
        <f t="shared" ref="E290" si="1719">AVERAGE(C286:C290)</f>
        <v>483.2</v>
      </c>
      <c r="F290" s="144">
        <f t="shared" ref="F290" si="1720">_xlfn.STDEV.S(C286:C290)</f>
        <v>1.435270009440734</v>
      </c>
      <c r="G290" s="18">
        <f t="shared" si="1107"/>
        <v>2.9703435625843006E-3</v>
      </c>
      <c r="H290" s="126"/>
      <c r="I290" s="142" t="e">
        <f t="shared" si="1713"/>
        <v>#DIV/0!</v>
      </c>
      <c r="J290" s="21" t="e">
        <f t="shared" ref="J290" si="1721">AVERAGE(H286:H290)</f>
        <v>#DIV/0!</v>
      </c>
      <c r="K290" s="144" t="e">
        <f t="shared" ref="K290" si="1722">_xlfn.STDEV.S(H286:H290)</f>
        <v>#DIV/0!</v>
      </c>
      <c r="L290" s="18" t="e">
        <f t="shared" si="1110"/>
        <v>#DIV/0!</v>
      </c>
      <c r="M290" s="139">
        <f t="shared" si="1118"/>
        <v>482.3</v>
      </c>
      <c r="N290" s="142">
        <f t="shared" si="1716"/>
        <v>-1.8625827814569066E-3</v>
      </c>
      <c r="O290" s="21">
        <f t="shared" ref="O290" si="1723">AVERAGE(M286:M290)</f>
        <v>483.2</v>
      </c>
      <c r="P290" s="144">
        <f t="shared" ref="P290" si="1724">_xlfn.STDEV.S(M286:M290)</f>
        <v>1.435270009440734</v>
      </c>
      <c r="Q290" s="289">
        <f t="shared" si="1113"/>
        <v>2.9703435625843006E-3</v>
      </c>
    </row>
    <row r="291" spans="1:17" x14ac:dyDescent="0.2">
      <c r="A291" s="57" t="s">
        <v>218</v>
      </c>
      <c r="B291" s="57" t="str">
        <f>LOOKUP(A291,'Table 1'!$A$3:$A$999,'Table 1'!$I$3:$I$999)</f>
        <v>DRC</v>
      </c>
      <c r="C291" s="128">
        <v>478</v>
      </c>
      <c r="D291" s="140">
        <f t="shared" si="1104"/>
        <v>-8.1341301460822538E-3</v>
      </c>
      <c r="E291" s="23">
        <f t="shared" ref="E291" si="1725">AVERAGE(C291:C295)</f>
        <v>481.91999999999996</v>
      </c>
      <c r="F291" s="23">
        <f t="shared" ref="F291" si="1726">_xlfn.STDEV.S(C291:C295)</f>
        <v>3.642389325703677</v>
      </c>
      <c r="G291" s="39">
        <f t="shared" si="1107"/>
        <v>7.5580787800956116E-3</v>
      </c>
      <c r="H291" s="128"/>
      <c r="I291" s="140" t="e">
        <f t="shared" si="1713"/>
        <v>#DIV/0!</v>
      </c>
      <c r="J291" s="23" t="e">
        <f t="shared" ref="J291" si="1727">AVERAGE(H291:H295)</f>
        <v>#DIV/0!</v>
      </c>
      <c r="K291" s="23" t="e">
        <f t="shared" ref="K291" si="1728">_xlfn.STDEV.S(H291:H295)</f>
        <v>#DIV/0!</v>
      </c>
      <c r="L291" s="39" t="e">
        <f t="shared" si="1110"/>
        <v>#DIV/0!</v>
      </c>
      <c r="M291" s="137">
        <f t="shared" si="1118"/>
        <v>478</v>
      </c>
      <c r="N291" s="140">
        <f t="shared" si="1716"/>
        <v>-8.1341301460822538E-3</v>
      </c>
      <c r="O291" s="23">
        <f t="shared" ref="O291" si="1729">AVERAGE(M291:M295)</f>
        <v>481.91999999999996</v>
      </c>
      <c r="P291" s="23">
        <f t="shared" ref="P291" si="1730">_xlfn.STDEV.S(M291:M295)</f>
        <v>3.642389325703677</v>
      </c>
      <c r="Q291" s="39">
        <f t="shared" si="1113"/>
        <v>7.5580787800956116E-3</v>
      </c>
    </row>
    <row r="292" spans="1:17" x14ac:dyDescent="0.2">
      <c r="A292" s="56" t="str">
        <f t="shared" ref="A292" si="1731">A291</f>
        <v>AMX0049B</v>
      </c>
      <c r="B292" s="56" t="str">
        <f>LOOKUP(A292,'Table 1'!$A$3:$A$999,'Table 1'!$I$3:$I$999)</f>
        <v>DRC</v>
      </c>
      <c r="C292" s="127">
        <v>478.2</v>
      </c>
      <c r="D292" s="141">
        <f t="shared" si="1104"/>
        <v>-7.719123505976035E-3</v>
      </c>
      <c r="E292" s="22">
        <f t="shared" ref="E292" si="1732">AVERAGE(C291:C295)</f>
        <v>481.91999999999996</v>
      </c>
      <c r="F292" s="143">
        <f t="shared" ref="F292" si="1733">_xlfn.STDEV.S(C291:C295)</f>
        <v>3.642389325703677</v>
      </c>
      <c r="G292" s="19">
        <f t="shared" si="1107"/>
        <v>7.5580787800956116E-3</v>
      </c>
      <c r="H292" s="127"/>
      <c r="I292" s="141" t="e">
        <f t="shared" si="1713"/>
        <v>#DIV/0!</v>
      </c>
      <c r="J292" s="22" t="e">
        <f t="shared" ref="J292" si="1734">AVERAGE(H291:H295)</f>
        <v>#DIV/0!</v>
      </c>
      <c r="K292" s="143" t="e">
        <f t="shared" ref="K292" si="1735">_xlfn.STDEV.S(H291:H295)</f>
        <v>#DIV/0!</v>
      </c>
      <c r="L292" s="19" t="e">
        <f t="shared" si="1110"/>
        <v>#DIV/0!</v>
      </c>
      <c r="M292" s="138">
        <f t="shared" si="1118"/>
        <v>478.2</v>
      </c>
      <c r="N292" s="141">
        <f t="shared" si="1716"/>
        <v>-7.719123505976035E-3</v>
      </c>
      <c r="O292" s="22">
        <f t="shared" ref="O292" si="1736">AVERAGE(M291:M295)</f>
        <v>481.91999999999996</v>
      </c>
      <c r="P292" s="143">
        <f t="shared" ref="P292" si="1737">_xlfn.STDEV.S(M291:M295)</f>
        <v>3.642389325703677</v>
      </c>
      <c r="Q292" s="19">
        <f t="shared" si="1113"/>
        <v>7.5580787800956116E-3</v>
      </c>
    </row>
    <row r="293" spans="1:17" x14ac:dyDescent="0.2">
      <c r="A293" s="56" t="str">
        <f t="shared" ref="A293" si="1738">A291</f>
        <v>AMX0049B</v>
      </c>
      <c r="B293" s="56" t="str">
        <f>LOOKUP(A293,'Table 1'!$A$3:$A$999,'Table 1'!$I$3:$I$999)</f>
        <v>DRC</v>
      </c>
      <c r="C293" s="127">
        <v>483.2</v>
      </c>
      <c r="D293" s="141">
        <f t="shared" si="1104"/>
        <v>2.6560424966800083E-3</v>
      </c>
      <c r="E293" s="22">
        <f t="shared" ref="E293" si="1739">AVERAGE(C291:C295)</f>
        <v>481.91999999999996</v>
      </c>
      <c r="F293" s="143">
        <f t="shared" ref="F293" si="1740">_xlfn.STDEV.S(C291:C295)</f>
        <v>3.642389325703677</v>
      </c>
      <c r="G293" s="19">
        <f t="shared" si="1107"/>
        <v>7.5580787800956116E-3</v>
      </c>
      <c r="H293" s="127"/>
      <c r="I293" s="141" t="e">
        <f t="shared" si="1713"/>
        <v>#DIV/0!</v>
      </c>
      <c r="J293" s="22" t="e">
        <f t="shared" ref="J293" si="1741">AVERAGE(H291:H295)</f>
        <v>#DIV/0!</v>
      </c>
      <c r="K293" s="143" t="e">
        <f t="shared" ref="K293" si="1742">_xlfn.STDEV.S(H291:H295)</f>
        <v>#DIV/0!</v>
      </c>
      <c r="L293" s="19" t="e">
        <f t="shared" si="1110"/>
        <v>#DIV/0!</v>
      </c>
      <c r="M293" s="138">
        <f t="shared" si="1118"/>
        <v>483.2</v>
      </c>
      <c r="N293" s="141">
        <f t="shared" si="1716"/>
        <v>2.6560424966800083E-3</v>
      </c>
      <c r="O293" s="22">
        <f t="shared" ref="O293" si="1743">AVERAGE(M291:M295)</f>
        <v>481.91999999999996</v>
      </c>
      <c r="P293" s="143">
        <f t="shared" ref="P293" si="1744">_xlfn.STDEV.S(M291:M295)</f>
        <v>3.642389325703677</v>
      </c>
      <c r="Q293" s="19">
        <f t="shared" si="1113"/>
        <v>7.5580787800956116E-3</v>
      </c>
    </row>
    <row r="294" spans="1:17" x14ac:dyDescent="0.2">
      <c r="A294" s="56" t="str">
        <f t="shared" ref="A294" si="1745">A291</f>
        <v>AMX0049B</v>
      </c>
      <c r="B294" s="56" t="str">
        <f>LOOKUP(A294,'Table 1'!$A$3:$A$999,'Table 1'!$I$3:$I$999)</f>
        <v>DRC</v>
      </c>
      <c r="C294" s="127">
        <v>484.1</v>
      </c>
      <c r="D294" s="141">
        <f t="shared" si="1104"/>
        <v>4.5235723771581667E-3</v>
      </c>
      <c r="E294" s="22">
        <f t="shared" ref="E294" si="1746">AVERAGE(C291:C295)</f>
        <v>481.91999999999996</v>
      </c>
      <c r="F294" s="143">
        <f t="shared" ref="F294" si="1747">_xlfn.STDEV.S(C291:C295)</f>
        <v>3.642389325703677</v>
      </c>
      <c r="G294" s="19">
        <f t="shared" si="1107"/>
        <v>7.5580787800956116E-3</v>
      </c>
      <c r="H294" s="127"/>
      <c r="I294" s="141" t="e">
        <f t="shared" si="1713"/>
        <v>#DIV/0!</v>
      </c>
      <c r="J294" s="22" t="e">
        <f t="shared" ref="J294" si="1748">AVERAGE(H291:H295)</f>
        <v>#DIV/0!</v>
      </c>
      <c r="K294" s="143" t="e">
        <f t="shared" ref="K294" si="1749">_xlfn.STDEV.S(H291:H295)</f>
        <v>#DIV/0!</v>
      </c>
      <c r="L294" s="19" t="e">
        <f t="shared" si="1110"/>
        <v>#DIV/0!</v>
      </c>
      <c r="M294" s="138">
        <f t="shared" si="1118"/>
        <v>484.1</v>
      </c>
      <c r="N294" s="141">
        <f t="shared" si="1716"/>
        <v>4.5235723771581667E-3</v>
      </c>
      <c r="O294" s="22">
        <f t="shared" ref="O294" si="1750">AVERAGE(M291:M295)</f>
        <v>481.91999999999996</v>
      </c>
      <c r="P294" s="143">
        <f t="shared" ref="P294" si="1751">_xlfn.STDEV.S(M291:M295)</f>
        <v>3.642389325703677</v>
      </c>
      <c r="Q294" s="19">
        <f t="shared" si="1113"/>
        <v>7.5580787800956116E-3</v>
      </c>
    </row>
    <row r="295" spans="1:17" ht="16" thickBot="1" x14ac:dyDescent="0.25">
      <c r="A295" s="55" t="str">
        <f t="shared" ref="A295" si="1752">A291</f>
        <v>AMX0049B</v>
      </c>
      <c r="B295" s="55" t="str">
        <f>LOOKUP(A295,'Table 1'!$A$3:$A$999,'Table 1'!$I$3:$I$999)</f>
        <v>DRC</v>
      </c>
      <c r="C295" s="126">
        <v>486.1</v>
      </c>
      <c r="D295" s="142">
        <f t="shared" si="1104"/>
        <v>8.6736387782205843E-3</v>
      </c>
      <c r="E295" s="21">
        <f t="shared" ref="E295" si="1753">AVERAGE(C291:C295)</f>
        <v>481.91999999999996</v>
      </c>
      <c r="F295" s="144">
        <f t="shared" ref="F295" si="1754">_xlfn.STDEV.S(C291:C295)</f>
        <v>3.642389325703677</v>
      </c>
      <c r="G295" s="18">
        <f t="shared" si="1107"/>
        <v>7.5580787800956116E-3</v>
      </c>
      <c r="H295" s="126"/>
      <c r="I295" s="142" t="e">
        <f t="shared" si="1713"/>
        <v>#DIV/0!</v>
      </c>
      <c r="J295" s="21" t="e">
        <f t="shared" ref="J295" si="1755">AVERAGE(H291:H295)</f>
        <v>#DIV/0!</v>
      </c>
      <c r="K295" s="144" t="e">
        <f t="shared" ref="K295" si="1756">_xlfn.STDEV.S(H291:H295)</f>
        <v>#DIV/0!</v>
      </c>
      <c r="L295" s="18" t="e">
        <f t="shared" si="1110"/>
        <v>#DIV/0!</v>
      </c>
      <c r="M295" s="139">
        <f t="shared" si="1118"/>
        <v>486.1</v>
      </c>
      <c r="N295" s="142">
        <f t="shared" si="1716"/>
        <v>8.6736387782205843E-3</v>
      </c>
      <c r="O295" s="21">
        <f t="shared" ref="O295" si="1757">AVERAGE(M291:M295)</f>
        <v>481.91999999999996</v>
      </c>
      <c r="P295" s="144">
        <f t="shared" ref="P295" si="1758">_xlfn.STDEV.S(M291:M295)</f>
        <v>3.642389325703677</v>
      </c>
      <c r="Q295" s="18">
        <f t="shared" si="1113"/>
        <v>7.5580787800956116E-3</v>
      </c>
    </row>
    <row r="296" spans="1:17" x14ac:dyDescent="0.2">
      <c r="A296" s="57" t="s">
        <v>219</v>
      </c>
      <c r="B296" s="57" t="str">
        <f>LOOKUP(A296,'Table 1'!$A$3:$A$999,'Table 1'!$I$3:$I$999)</f>
        <v>DRC</v>
      </c>
      <c r="C296" s="128">
        <v>637.1</v>
      </c>
      <c r="D296" s="140">
        <f t="shared" si="1104"/>
        <v>-4.9354949551744104E-3</v>
      </c>
      <c r="E296" s="23">
        <f t="shared" ref="E296" si="1759">AVERAGE(C296:C300)</f>
        <v>640.26</v>
      </c>
      <c r="F296" s="23">
        <f t="shared" ref="F296" si="1760">_xlfn.STDEV.S(C296:C300)</f>
        <v>20.930910156990318</v>
      </c>
      <c r="G296" s="39">
        <f t="shared" si="1107"/>
        <v>3.2691266293365696E-2</v>
      </c>
      <c r="H296" s="128">
        <v>105.1</v>
      </c>
      <c r="I296" s="140">
        <f t="shared" si="1713"/>
        <v>8.6372360844528921E-3</v>
      </c>
      <c r="J296" s="23">
        <f t="shared" ref="J296" si="1761">AVERAGE(H296:H300)</f>
        <v>104.2</v>
      </c>
      <c r="K296" s="23">
        <f t="shared" ref="K296" si="1762">_xlfn.STDEV.S(H296:H300)</f>
        <v>2.1794494717703388</v>
      </c>
      <c r="L296" s="39">
        <f t="shared" si="1110"/>
        <v>2.0916021802018604E-2</v>
      </c>
      <c r="M296" s="137">
        <f t="shared" si="1118"/>
        <v>532</v>
      </c>
      <c r="N296" s="140">
        <f t="shared" si="1716"/>
        <v>-7.5737790545835513E-3</v>
      </c>
      <c r="O296" s="23">
        <f t="shared" ref="O296" si="1763">AVERAGE(M296:M300)</f>
        <v>536.06000000000006</v>
      </c>
      <c r="P296" s="23">
        <f t="shared" ref="P296" si="1764">_xlfn.STDEV.S(M296:M300)</f>
        <v>21.845663185172477</v>
      </c>
      <c r="Q296" s="39">
        <f t="shared" si="1113"/>
        <v>4.0752272479148741E-2</v>
      </c>
    </row>
    <row r="297" spans="1:17" x14ac:dyDescent="0.2">
      <c r="A297" s="56" t="str">
        <f t="shared" ref="A297" si="1765">A296</f>
        <v>AMX0050A</v>
      </c>
      <c r="B297" s="56" t="str">
        <f>LOOKUP(A297,'Table 1'!$A$3:$A$999,'Table 1'!$I$3:$I$999)</f>
        <v>DRC</v>
      </c>
      <c r="C297" s="127">
        <v>606.5</v>
      </c>
      <c r="D297" s="141">
        <f t="shared" si="1104"/>
        <v>-5.2728579014775234E-2</v>
      </c>
      <c r="E297" s="22">
        <f t="shared" ref="E297" si="1766">AVERAGE(C296:C300)</f>
        <v>640.26</v>
      </c>
      <c r="F297" s="143">
        <f t="shared" ref="F297" si="1767">_xlfn.STDEV.S(C296:C300)</f>
        <v>20.930910156990318</v>
      </c>
      <c r="G297" s="19">
        <f t="shared" si="1107"/>
        <v>3.2691266293365696E-2</v>
      </c>
      <c r="H297" s="127">
        <v>105.9</v>
      </c>
      <c r="I297" s="141">
        <f t="shared" si="1713"/>
        <v>1.6314779270633423E-2</v>
      </c>
      <c r="J297" s="22">
        <f t="shared" ref="J297" si="1768">AVERAGE(H296:H300)</f>
        <v>104.2</v>
      </c>
      <c r="K297" s="143">
        <f t="shared" ref="K297" si="1769">_xlfn.STDEV.S(H296:H300)</f>
        <v>2.1794494717703388</v>
      </c>
      <c r="L297" s="19">
        <f t="shared" si="1110"/>
        <v>2.0916021802018604E-2</v>
      </c>
      <c r="M297" s="138">
        <f t="shared" si="1118"/>
        <v>500.6</v>
      </c>
      <c r="N297" s="141">
        <f t="shared" si="1716"/>
        <v>-6.6149311644218986E-2</v>
      </c>
      <c r="O297" s="22">
        <f t="shared" ref="O297" si="1770">AVERAGE(M296:M300)</f>
        <v>536.06000000000006</v>
      </c>
      <c r="P297" s="143">
        <f t="shared" ref="P297" si="1771">_xlfn.STDEV.S(M296:M300)</f>
        <v>21.845663185172477</v>
      </c>
      <c r="Q297" s="19">
        <f t="shared" si="1113"/>
        <v>4.0752272479148741E-2</v>
      </c>
    </row>
    <row r="298" spans="1:17" x14ac:dyDescent="0.2">
      <c r="A298" s="56" t="str">
        <f t="shared" ref="A298" si="1772">A296</f>
        <v>AMX0050A</v>
      </c>
      <c r="B298" s="56" t="str">
        <f>LOOKUP(A298,'Table 1'!$A$3:$A$999,'Table 1'!$I$3:$I$999)</f>
        <v>DRC</v>
      </c>
      <c r="C298" s="127">
        <v>655</v>
      </c>
      <c r="D298" s="141">
        <f t="shared" si="1104"/>
        <v>2.302189735419987E-2</v>
      </c>
      <c r="E298" s="22">
        <f t="shared" ref="E298" si="1773">AVERAGE(C296:C300)</f>
        <v>640.26</v>
      </c>
      <c r="F298" s="143">
        <f t="shared" ref="F298" si="1774">_xlfn.STDEV.S(C296:C300)</f>
        <v>20.930910156990318</v>
      </c>
      <c r="G298" s="19">
        <f t="shared" si="1107"/>
        <v>3.2691266293365696E-2</v>
      </c>
      <c r="H298" s="127">
        <v>101.3</v>
      </c>
      <c r="I298" s="141">
        <f t="shared" si="1713"/>
        <v>-2.7831094049904085E-2</v>
      </c>
      <c r="J298" s="22">
        <f t="shared" ref="J298" si="1775">AVERAGE(H296:H300)</f>
        <v>104.2</v>
      </c>
      <c r="K298" s="143">
        <f t="shared" ref="K298" si="1776">_xlfn.STDEV.S(H296:H300)</f>
        <v>2.1794494717703388</v>
      </c>
      <c r="L298" s="19">
        <f t="shared" si="1110"/>
        <v>2.0916021802018604E-2</v>
      </c>
      <c r="M298" s="138">
        <f t="shared" si="1118"/>
        <v>553.70000000000005</v>
      </c>
      <c r="N298" s="141">
        <f t="shared" si="1716"/>
        <v>3.2906764168190099E-2</v>
      </c>
      <c r="O298" s="22">
        <f t="shared" ref="O298" si="1777">AVERAGE(M296:M300)</f>
        <v>536.06000000000006</v>
      </c>
      <c r="P298" s="143">
        <f t="shared" ref="P298" si="1778">_xlfn.STDEV.S(M296:M300)</f>
        <v>21.845663185172477</v>
      </c>
      <c r="Q298" s="19">
        <f t="shared" si="1113"/>
        <v>4.0752272479148741E-2</v>
      </c>
    </row>
    <row r="299" spans="1:17" x14ac:dyDescent="0.2">
      <c r="A299" s="56" t="str">
        <f t="shared" ref="A299" si="1779">A296</f>
        <v>AMX0050A</v>
      </c>
      <c r="B299" s="56" t="str">
        <f>LOOKUP(A299,'Table 1'!$A$3:$A$999,'Table 1'!$I$3:$I$999)</f>
        <v>DRC</v>
      </c>
      <c r="C299" s="127">
        <v>659.7</v>
      </c>
      <c r="D299" s="141">
        <f t="shared" si="1104"/>
        <v>3.0362665167275881E-2</v>
      </c>
      <c r="E299" s="22">
        <f t="shared" ref="E299" si="1780">AVERAGE(C296:C300)</f>
        <v>640.26</v>
      </c>
      <c r="F299" s="143">
        <f t="shared" ref="F299" si="1781">_xlfn.STDEV.S(C296:C300)</f>
        <v>20.930910156990318</v>
      </c>
      <c r="G299" s="19">
        <f t="shared" si="1107"/>
        <v>3.2691266293365696E-2</v>
      </c>
      <c r="H299" s="127">
        <v>106.2</v>
      </c>
      <c r="I299" s="141">
        <f t="shared" si="1713"/>
        <v>1.9193857965451054E-2</v>
      </c>
      <c r="J299" s="22">
        <f t="shared" ref="J299" si="1782">AVERAGE(H296:H300)</f>
        <v>104.2</v>
      </c>
      <c r="K299" s="143">
        <f t="shared" ref="K299" si="1783">_xlfn.STDEV.S(H296:H300)</f>
        <v>2.1794494717703388</v>
      </c>
      <c r="L299" s="19">
        <f t="shared" si="1110"/>
        <v>2.0916021802018604E-2</v>
      </c>
      <c r="M299" s="138">
        <f t="shared" si="1118"/>
        <v>553.5</v>
      </c>
      <c r="N299" s="141">
        <f t="shared" si="1716"/>
        <v>3.253367160392482E-2</v>
      </c>
      <c r="O299" s="22">
        <f t="shared" ref="O299" si="1784">AVERAGE(M296:M300)</f>
        <v>536.06000000000006</v>
      </c>
      <c r="P299" s="143">
        <f t="shared" ref="P299" si="1785">_xlfn.STDEV.S(M296:M300)</f>
        <v>21.845663185172477</v>
      </c>
      <c r="Q299" s="19">
        <f t="shared" si="1113"/>
        <v>4.0752272479148741E-2</v>
      </c>
    </row>
    <row r="300" spans="1:17" ht="16" thickBot="1" x14ac:dyDescent="0.25">
      <c r="A300" s="55" t="str">
        <f t="shared" ref="A300" si="1786">A296</f>
        <v>AMX0050A</v>
      </c>
      <c r="B300" s="55" t="str">
        <f>LOOKUP(A300,'Table 1'!$A$3:$A$999,'Table 1'!$I$3:$I$999)</f>
        <v>DRC</v>
      </c>
      <c r="C300" s="126">
        <v>643</v>
      </c>
      <c r="D300" s="142">
        <f t="shared" si="1104"/>
        <v>4.2795114484740718E-3</v>
      </c>
      <c r="E300" s="21">
        <f t="shared" ref="E300" si="1787">AVERAGE(C296:C300)</f>
        <v>640.26</v>
      </c>
      <c r="F300" s="144">
        <f t="shared" ref="F300" si="1788">_xlfn.STDEV.S(C296:C300)</f>
        <v>20.930910156990318</v>
      </c>
      <c r="G300" s="18">
        <f t="shared" si="1107"/>
        <v>3.2691266293365696E-2</v>
      </c>
      <c r="H300" s="126">
        <v>102.5</v>
      </c>
      <c r="I300" s="142">
        <f t="shared" si="1713"/>
        <v>-1.6314779270633423E-2</v>
      </c>
      <c r="J300" s="21">
        <f t="shared" ref="J300" si="1789">AVERAGE(H296:H300)</f>
        <v>104.2</v>
      </c>
      <c r="K300" s="144">
        <f t="shared" ref="K300" si="1790">_xlfn.STDEV.S(H296:H300)</f>
        <v>2.1794494717703388</v>
      </c>
      <c r="L300" s="18">
        <f t="shared" si="1110"/>
        <v>2.0916021802018604E-2</v>
      </c>
      <c r="M300" s="139">
        <f t="shared" si="1118"/>
        <v>540.5</v>
      </c>
      <c r="N300" s="142">
        <f t="shared" si="1716"/>
        <v>8.2826549266871996E-3</v>
      </c>
      <c r="O300" s="21">
        <f t="shared" ref="O300" si="1791">AVERAGE(M296:M300)</f>
        <v>536.06000000000006</v>
      </c>
      <c r="P300" s="144">
        <f t="shared" ref="P300" si="1792">_xlfn.STDEV.S(M296:M300)</f>
        <v>21.845663185172477</v>
      </c>
      <c r="Q300" s="18">
        <f t="shared" si="1113"/>
        <v>4.0752272479148741E-2</v>
      </c>
    </row>
    <row r="301" spans="1:17" x14ac:dyDescent="0.2">
      <c r="A301" s="57" t="s">
        <v>220</v>
      </c>
      <c r="B301" s="57" t="str">
        <f>LOOKUP(A301,'Table 1'!$A$3:$A$999,'Table 1'!$I$3:$I$999)</f>
        <v>DRC</v>
      </c>
      <c r="C301" s="128">
        <v>609.4</v>
      </c>
      <c r="D301" s="140">
        <f t="shared" si="1104"/>
        <v>-3.9558707643814063E-2</v>
      </c>
      <c r="E301" s="23">
        <f t="shared" ref="E301" si="1793">AVERAGE(C301:C305)</f>
        <v>634.5</v>
      </c>
      <c r="F301" s="23">
        <f t="shared" ref="F301" si="1794">_xlfn.STDEV.S(C301:C305)</f>
        <v>20.8924627557404</v>
      </c>
      <c r="G301" s="39">
        <f t="shared" si="1107"/>
        <v>3.2927443271458474E-2</v>
      </c>
      <c r="H301" s="128">
        <v>104.8</v>
      </c>
      <c r="I301" s="140">
        <f t="shared" si="1713"/>
        <v>2.2638563622170253E-2</v>
      </c>
      <c r="J301" s="23">
        <f t="shared" ref="J301" si="1795">AVERAGE(H301:H305)</f>
        <v>102.47999999999999</v>
      </c>
      <c r="K301" s="23">
        <f t="shared" ref="K301" si="1796">_xlfn.STDEV.S(H301:H305)</f>
        <v>2.3274449510138764</v>
      </c>
      <c r="L301" s="39">
        <f t="shared" si="1110"/>
        <v>2.2711211465787244E-2</v>
      </c>
      <c r="M301" s="137">
        <f t="shared" si="1118"/>
        <v>504.59999999999997</v>
      </c>
      <c r="N301" s="140">
        <f t="shared" si="1716"/>
        <v>-5.1539415811435896E-2</v>
      </c>
      <c r="O301" s="23">
        <f t="shared" ref="O301" si="1797">AVERAGE(M301:M305)</f>
        <v>532.0200000000001</v>
      </c>
      <c r="P301" s="23">
        <f t="shared" ref="P301" si="1798">_xlfn.STDEV.S(M301:M305)</f>
        <v>22.3506599455139</v>
      </c>
      <c r="Q301" s="39">
        <f t="shared" si="1113"/>
        <v>4.2010939335953339E-2</v>
      </c>
    </row>
    <row r="302" spans="1:17" x14ac:dyDescent="0.2">
      <c r="A302" s="56" t="str">
        <f t="shared" ref="A302" si="1799">A301</f>
        <v>AMX0050B</v>
      </c>
      <c r="B302" s="56" t="str">
        <f>LOOKUP(A302,'Table 1'!$A$3:$A$999,'Table 1'!$I$3:$I$999)</f>
        <v>DRC</v>
      </c>
      <c r="C302" s="127">
        <v>621.1</v>
      </c>
      <c r="D302" s="141">
        <f t="shared" si="1104"/>
        <v>-2.1118991331757254E-2</v>
      </c>
      <c r="E302" s="22">
        <f t="shared" ref="E302" si="1800">AVERAGE(C301:C305)</f>
        <v>634.5</v>
      </c>
      <c r="F302" s="143">
        <f t="shared" ref="F302" si="1801">_xlfn.STDEV.S(C301:C305)</f>
        <v>20.8924627557404</v>
      </c>
      <c r="G302" s="19">
        <f t="shared" si="1107"/>
        <v>3.2927443271458474E-2</v>
      </c>
      <c r="H302" s="127">
        <v>100.7</v>
      </c>
      <c r="I302" s="141">
        <f t="shared" si="1713"/>
        <v>-1.7369242779078718E-2</v>
      </c>
      <c r="J302" s="22">
        <f t="shared" ref="J302" si="1802">AVERAGE(H301:H305)</f>
        <v>102.47999999999999</v>
      </c>
      <c r="K302" s="143">
        <f t="shared" ref="K302" si="1803">_xlfn.STDEV.S(H301:H305)</f>
        <v>2.3274449510138764</v>
      </c>
      <c r="L302" s="19">
        <f t="shared" si="1110"/>
        <v>2.2711211465787244E-2</v>
      </c>
      <c r="M302" s="138">
        <f t="shared" si="1118"/>
        <v>520.4</v>
      </c>
      <c r="N302" s="141">
        <f t="shared" si="1716"/>
        <v>-2.1841284162249758E-2</v>
      </c>
      <c r="O302" s="22">
        <f t="shared" ref="O302" si="1804">AVERAGE(M301:M305)</f>
        <v>532.0200000000001</v>
      </c>
      <c r="P302" s="143">
        <f t="shared" ref="P302" si="1805">_xlfn.STDEV.S(M301:M305)</f>
        <v>22.3506599455139</v>
      </c>
      <c r="Q302" s="19">
        <f t="shared" si="1113"/>
        <v>4.2010939335953339E-2</v>
      </c>
    </row>
    <row r="303" spans="1:17" x14ac:dyDescent="0.2">
      <c r="A303" s="56" t="str">
        <f t="shared" ref="A303" si="1806">A301</f>
        <v>AMX0050B</v>
      </c>
      <c r="B303" s="56" t="str">
        <f>LOOKUP(A303,'Table 1'!$A$3:$A$999,'Table 1'!$I$3:$I$999)</f>
        <v>DRC</v>
      </c>
      <c r="C303" s="127">
        <v>660.3</v>
      </c>
      <c r="D303" s="141">
        <f t="shared" si="1104"/>
        <v>4.0661938534278887E-2</v>
      </c>
      <c r="E303" s="22">
        <f t="shared" ref="E303" si="1807">AVERAGE(C301:C305)</f>
        <v>634.5</v>
      </c>
      <c r="F303" s="143">
        <f t="shared" ref="F303" si="1808">_xlfn.STDEV.S(C301:C305)</f>
        <v>20.8924627557404</v>
      </c>
      <c r="G303" s="19">
        <f t="shared" si="1107"/>
        <v>3.2927443271458474E-2</v>
      </c>
      <c r="H303" s="127">
        <v>99.7</v>
      </c>
      <c r="I303" s="141">
        <f t="shared" si="1713"/>
        <v>-2.7127244340358968E-2</v>
      </c>
      <c r="J303" s="22">
        <f t="shared" ref="J303" si="1809">AVERAGE(H301:H305)</f>
        <v>102.47999999999999</v>
      </c>
      <c r="K303" s="143">
        <f t="shared" ref="K303" si="1810">_xlfn.STDEV.S(H301:H305)</f>
        <v>2.3274449510138764</v>
      </c>
      <c r="L303" s="19">
        <f t="shared" si="1110"/>
        <v>2.2711211465787244E-2</v>
      </c>
      <c r="M303" s="138">
        <f t="shared" si="1118"/>
        <v>560.59999999999991</v>
      </c>
      <c r="N303" s="141">
        <f t="shared" si="1716"/>
        <v>5.3719784970489473E-2</v>
      </c>
      <c r="O303" s="22">
        <f t="shared" ref="O303" si="1811">AVERAGE(M301:M305)</f>
        <v>532.0200000000001</v>
      </c>
      <c r="P303" s="143">
        <f t="shared" ref="P303" si="1812">_xlfn.STDEV.S(M301:M305)</f>
        <v>22.3506599455139</v>
      </c>
      <c r="Q303" s="19">
        <f t="shared" si="1113"/>
        <v>4.2010939335953339E-2</v>
      </c>
    </row>
    <row r="304" spans="1:17" x14ac:dyDescent="0.2">
      <c r="A304" s="56" t="str">
        <f t="shared" ref="A304" si="1813">A301</f>
        <v>AMX0050B</v>
      </c>
      <c r="B304" s="56" t="str">
        <f>LOOKUP(A304,'Table 1'!$A$3:$A$999,'Table 1'!$I$3:$I$999)</f>
        <v>DRC</v>
      </c>
      <c r="C304" s="127">
        <v>650.6</v>
      </c>
      <c r="D304" s="141">
        <f t="shared" si="1104"/>
        <v>2.5374310480693496E-2</v>
      </c>
      <c r="E304" s="22">
        <f t="shared" ref="E304" si="1814">AVERAGE(C301:C305)</f>
        <v>634.5</v>
      </c>
      <c r="F304" s="143">
        <f t="shared" ref="F304" si="1815">_xlfn.STDEV.S(C301:C305)</f>
        <v>20.8924627557404</v>
      </c>
      <c r="G304" s="19">
        <f t="shared" si="1107"/>
        <v>3.2927443271458474E-2</v>
      </c>
      <c r="H304" s="127">
        <v>102.4</v>
      </c>
      <c r="I304" s="141">
        <f t="shared" si="1713"/>
        <v>-7.8064012490226473E-4</v>
      </c>
      <c r="J304" s="22">
        <f t="shared" ref="J304" si="1816">AVERAGE(H301:H305)</f>
        <v>102.47999999999999</v>
      </c>
      <c r="K304" s="143">
        <f t="shared" ref="K304" si="1817">_xlfn.STDEV.S(H301:H305)</f>
        <v>2.3274449510138764</v>
      </c>
      <c r="L304" s="19">
        <f t="shared" si="1110"/>
        <v>2.2711211465787244E-2</v>
      </c>
      <c r="M304" s="138">
        <f t="shared" si="1118"/>
        <v>548.20000000000005</v>
      </c>
      <c r="N304" s="141">
        <f t="shared" si="1716"/>
        <v>3.0412390511634801E-2</v>
      </c>
      <c r="O304" s="22">
        <f t="shared" ref="O304" si="1818">AVERAGE(M301:M305)</f>
        <v>532.0200000000001</v>
      </c>
      <c r="P304" s="143">
        <f t="shared" ref="P304" si="1819">_xlfn.STDEV.S(M301:M305)</f>
        <v>22.3506599455139</v>
      </c>
      <c r="Q304" s="19">
        <f t="shared" si="1113"/>
        <v>4.2010939335953339E-2</v>
      </c>
    </row>
    <row r="305" spans="1:17" ht="16" thickBot="1" x14ac:dyDescent="0.25">
      <c r="A305" s="55" t="str">
        <f t="shared" ref="A305" si="1820">A301</f>
        <v>AMX0050B</v>
      </c>
      <c r="B305" s="55" t="str">
        <f>LOOKUP(A305,'Table 1'!$A$3:$A$999,'Table 1'!$I$3:$I$999)</f>
        <v>DRC</v>
      </c>
      <c r="C305" s="126">
        <v>631.1</v>
      </c>
      <c r="D305" s="142">
        <f t="shared" si="1104"/>
        <v>-5.3585500394010676E-3</v>
      </c>
      <c r="E305" s="21">
        <f t="shared" ref="E305" si="1821">AVERAGE(C301:C305)</f>
        <v>634.5</v>
      </c>
      <c r="F305" s="144">
        <f t="shared" ref="F305" si="1822">_xlfn.STDEV.S(C301:C305)</f>
        <v>20.8924627557404</v>
      </c>
      <c r="G305" s="18">
        <f t="shared" si="1107"/>
        <v>3.2927443271458474E-2</v>
      </c>
      <c r="H305" s="126">
        <v>104.8</v>
      </c>
      <c r="I305" s="142">
        <f t="shared" si="1713"/>
        <v>2.2638563622170253E-2</v>
      </c>
      <c r="J305" s="21">
        <f t="shared" ref="J305" si="1823">AVERAGE(H301:H305)</f>
        <v>102.47999999999999</v>
      </c>
      <c r="K305" s="144">
        <f t="shared" ref="K305" si="1824">_xlfn.STDEV.S(H301:H305)</f>
        <v>2.3274449510138764</v>
      </c>
      <c r="L305" s="18">
        <f t="shared" si="1110"/>
        <v>2.2711211465787244E-2</v>
      </c>
      <c r="M305" s="139">
        <f t="shared" si="1118"/>
        <v>526.30000000000007</v>
      </c>
      <c r="N305" s="142">
        <f t="shared" si="1716"/>
        <v>-1.0751475508439582E-2</v>
      </c>
      <c r="O305" s="21">
        <f t="shared" ref="O305" si="1825">AVERAGE(M301:M305)</f>
        <v>532.0200000000001</v>
      </c>
      <c r="P305" s="144">
        <f t="shared" ref="P305" si="1826">_xlfn.STDEV.S(M301:M305)</f>
        <v>22.3506599455139</v>
      </c>
      <c r="Q305" s="18">
        <f t="shared" si="1113"/>
        <v>4.2010939335953339E-2</v>
      </c>
    </row>
    <row r="306" spans="1:17" x14ac:dyDescent="0.2">
      <c r="A306" s="57" t="s">
        <v>221</v>
      </c>
      <c r="B306" s="57" t="str">
        <f>LOOKUP(A306,'Table 1'!$A$3:$A$999,'Table 1'!$I$3:$I$999)</f>
        <v>DRC</v>
      </c>
      <c r="C306" s="128">
        <v>699</v>
      </c>
      <c r="D306" s="140">
        <f t="shared" si="1104"/>
        <v>1.1171264071495699E-3</v>
      </c>
      <c r="E306" s="23">
        <f t="shared" ref="E306" si="1827">AVERAGE(C306:C310)</f>
        <v>698.22</v>
      </c>
      <c r="F306" s="23">
        <f t="shared" ref="F306" si="1828">_xlfn.STDEV.S(C306:C310)</f>
        <v>0.98081598681911319</v>
      </c>
      <c r="G306" s="39">
        <f t="shared" si="1107"/>
        <v>1.4047377428591462E-3</v>
      </c>
      <c r="H306" s="128">
        <v>93.1</v>
      </c>
      <c r="I306" s="140">
        <f t="shared" si="1713"/>
        <v>-1.1257434154630441E-2</v>
      </c>
      <c r="J306" s="23">
        <f t="shared" ref="J306" si="1829">AVERAGE(H306:H310)</f>
        <v>94.16</v>
      </c>
      <c r="K306" s="23">
        <f t="shared" ref="K306" si="1830">_xlfn.STDEV.S(H306:H310)</f>
        <v>0.99146356463563856</v>
      </c>
      <c r="L306" s="39">
        <f t="shared" si="1110"/>
        <v>1.0529562071321566E-2</v>
      </c>
      <c r="M306" s="137">
        <f t="shared" si="1118"/>
        <v>605.9</v>
      </c>
      <c r="N306" s="140">
        <f t="shared" si="1716"/>
        <v>3.0460550276461243E-3</v>
      </c>
      <c r="O306" s="23">
        <f t="shared" ref="O306" si="1831">AVERAGE(M306:M310)</f>
        <v>604.06000000000006</v>
      </c>
      <c r="P306" s="23">
        <f t="shared" ref="P306" si="1832">_xlfn.STDEV.S(M306:M310)</f>
        <v>1.6164776521807993</v>
      </c>
      <c r="Q306" s="39">
        <f t="shared" si="1113"/>
        <v>2.676021673643014E-3</v>
      </c>
    </row>
    <row r="307" spans="1:17" x14ac:dyDescent="0.2">
      <c r="A307" s="56" t="str">
        <f t="shared" ref="A307" si="1833">A306</f>
        <v>AMX0051A</v>
      </c>
      <c r="B307" s="56" t="str">
        <f>LOOKUP(A307,'Table 1'!$A$3:$A$999,'Table 1'!$I$3:$I$999)</f>
        <v>DRC</v>
      </c>
      <c r="C307" s="127">
        <v>697.2</v>
      </c>
      <c r="D307" s="141">
        <f t="shared" si="1104"/>
        <v>-1.4608576093494627E-3</v>
      </c>
      <c r="E307" s="22">
        <f t="shared" ref="E307" si="1834">AVERAGE(C306:C310)</f>
        <v>698.22</v>
      </c>
      <c r="F307" s="143">
        <f t="shared" ref="F307" si="1835">_xlfn.STDEV.S(C306:C310)</f>
        <v>0.98081598681911319</v>
      </c>
      <c r="G307" s="19">
        <f t="shared" si="1107"/>
        <v>1.4047377428591462E-3</v>
      </c>
      <c r="H307" s="127">
        <v>93.5</v>
      </c>
      <c r="I307" s="141">
        <f t="shared" si="1713"/>
        <v>-7.0093457943924877E-3</v>
      </c>
      <c r="J307" s="22">
        <f t="shared" ref="J307" si="1836">AVERAGE(H306:H310)</f>
        <v>94.16</v>
      </c>
      <c r="K307" s="143">
        <f t="shared" ref="K307" si="1837">_xlfn.STDEV.S(H306:H310)</f>
        <v>0.99146356463563856</v>
      </c>
      <c r="L307" s="19">
        <f t="shared" si="1110"/>
        <v>1.0529562071321566E-2</v>
      </c>
      <c r="M307" s="138">
        <f t="shared" si="1118"/>
        <v>603.70000000000005</v>
      </c>
      <c r="N307" s="141">
        <f t="shared" si="1716"/>
        <v>-5.9596728801776912E-4</v>
      </c>
      <c r="O307" s="22">
        <f t="shared" ref="O307" si="1838">AVERAGE(M306:M310)</f>
        <v>604.06000000000006</v>
      </c>
      <c r="P307" s="143">
        <f t="shared" ref="P307" si="1839">_xlfn.STDEV.S(M306:M310)</f>
        <v>1.6164776521807993</v>
      </c>
      <c r="Q307" s="19">
        <f t="shared" si="1113"/>
        <v>2.676021673643014E-3</v>
      </c>
    </row>
    <row r="308" spans="1:17" x14ac:dyDescent="0.2">
      <c r="A308" s="56" t="str">
        <f t="shared" ref="A308" si="1840">A306</f>
        <v>AMX0051A</v>
      </c>
      <c r="B308" s="56" t="str">
        <f>LOOKUP(A308,'Table 1'!$A$3:$A$999,'Table 1'!$I$3:$I$999)</f>
        <v>DRC</v>
      </c>
      <c r="C308" s="127">
        <v>698.8</v>
      </c>
      <c r="D308" s="141">
        <f t="shared" si="1104"/>
        <v>8.3068373864960505E-4</v>
      </c>
      <c r="E308" s="22">
        <f t="shared" ref="E308" si="1841">AVERAGE(C306:C310)</f>
        <v>698.22</v>
      </c>
      <c r="F308" s="143">
        <f t="shared" ref="F308" si="1842">_xlfn.STDEV.S(C306:C310)</f>
        <v>0.98081598681911319</v>
      </c>
      <c r="G308" s="19">
        <f t="shared" si="1107"/>
        <v>1.4047377428591462E-3</v>
      </c>
      <c r="H308" s="127">
        <v>95</v>
      </c>
      <c r="I308" s="141">
        <f t="shared" si="1713"/>
        <v>8.9209855564996113E-3</v>
      </c>
      <c r="J308" s="22">
        <f t="shared" ref="J308" si="1843">AVERAGE(H306:H310)</f>
        <v>94.16</v>
      </c>
      <c r="K308" s="143">
        <f t="shared" ref="K308" si="1844">_xlfn.STDEV.S(H306:H310)</f>
        <v>0.99146356463563856</v>
      </c>
      <c r="L308" s="19">
        <f t="shared" si="1110"/>
        <v>1.0529562071321566E-2</v>
      </c>
      <c r="M308" s="138">
        <f t="shared" si="1118"/>
        <v>603.79999999999995</v>
      </c>
      <c r="N308" s="141">
        <f t="shared" si="1716"/>
        <v>-4.3042081912410122E-4</v>
      </c>
      <c r="O308" s="22">
        <f t="shared" ref="O308" si="1845">AVERAGE(M306:M310)</f>
        <v>604.06000000000006</v>
      </c>
      <c r="P308" s="143">
        <f t="shared" ref="P308" si="1846">_xlfn.STDEV.S(M306:M310)</f>
        <v>1.6164776521807993</v>
      </c>
      <c r="Q308" s="19">
        <f t="shared" si="1113"/>
        <v>2.676021673643014E-3</v>
      </c>
    </row>
    <row r="309" spans="1:17" x14ac:dyDescent="0.2">
      <c r="A309" s="56" t="str">
        <f t="shared" ref="A309" si="1847">A306</f>
        <v>AMX0051A</v>
      </c>
      <c r="B309" s="56" t="str">
        <f>LOOKUP(A309,'Table 1'!$A$3:$A$999,'Table 1'!$I$3:$I$999)</f>
        <v>DRC</v>
      </c>
      <c r="C309" s="127">
        <v>697.1</v>
      </c>
      <c r="D309" s="141">
        <f t="shared" si="1104"/>
        <v>-1.604078943599445E-3</v>
      </c>
      <c r="E309" s="22">
        <f t="shared" ref="E309" si="1848">AVERAGE(C306:C310)</f>
        <v>698.22</v>
      </c>
      <c r="F309" s="143">
        <f t="shared" ref="F309" si="1849">_xlfn.STDEV.S(C306:C310)</f>
        <v>0.98081598681911319</v>
      </c>
      <c r="G309" s="19">
        <f t="shared" si="1107"/>
        <v>1.4047377428591462E-3</v>
      </c>
      <c r="H309" s="127">
        <v>95.4</v>
      </c>
      <c r="I309" s="141">
        <f t="shared" si="1713"/>
        <v>1.3169073916737566E-2</v>
      </c>
      <c r="J309" s="22">
        <f t="shared" ref="J309" si="1850">AVERAGE(H306:H310)</f>
        <v>94.16</v>
      </c>
      <c r="K309" s="143">
        <f t="shared" ref="K309" si="1851">_xlfn.STDEV.S(H306:H310)</f>
        <v>0.99146356463563856</v>
      </c>
      <c r="L309" s="19">
        <f t="shared" si="1110"/>
        <v>1.0529562071321566E-2</v>
      </c>
      <c r="M309" s="138">
        <f t="shared" si="1118"/>
        <v>601.70000000000005</v>
      </c>
      <c r="N309" s="141">
        <f t="shared" si="1716"/>
        <v>-3.9068966658941384E-3</v>
      </c>
      <c r="O309" s="22">
        <f t="shared" ref="O309" si="1852">AVERAGE(M306:M310)</f>
        <v>604.06000000000006</v>
      </c>
      <c r="P309" s="143">
        <f t="shared" ref="P309" si="1853">_xlfn.STDEV.S(M306:M310)</f>
        <v>1.6164776521807993</v>
      </c>
      <c r="Q309" s="19">
        <f t="shared" si="1113"/>
        <v>2.676021673643014E-3</v>
      </c>
    </row>
    <row r="310" spans="1:17" ht="16" thickBot="1" x14ac:dyDescent="0.25">
      <c r="A310" s="55" t="str">
        <f t="shared" ref="A310" si="1854">A306</f>
        <v>AMX0051A</v>
      </c>
      <c r="B310" s="55" t="str">
        <f>LOOKUP(A310,'Table 1'!$A$3:$A$999,'Table 1'!$I$3:$I$999)</f>
        <v>DRC</v>
      </c>
      <c r="C310" s="126">
        <v>699</v>
      </c>
      <c r="D310" s="142">
        <f t="shared" si="1104"/>
        <v>1.1171264071495699E-3</v>
      </c>
      <c r="E310" s="21">
        <f t="shared" ref="E310" si="1855">AVERAGE(C306:C310)</f>
        <v>698.22</v>
      </c>
      <c r="F310" s="144">
        <f t="shared" ref="F310" si="1856">_xlfn.STDEV.S(C306:C310)</f>
        <v>0.98081598681911319</v>
      </c>
      <c r="G310" s="18">
        <f t="shared" si="1107"/>
        <v>1.4047377428591462E-3</v>
      </c>
      <c r="H310" s="126">
        <v>93.8</v>
      </c>
      <c r="I310" s="142">
        <f t="shared" si="1713"/>
        <v>-3.8232795242140977E-3</v>
      </c>
      <c r="J310" s="21">
        <f t="shared" ref="J310" si="1857">AVERAGE(H306:H310)</f>
        <v>94.16</v>
      </c>
      <c r="K310" s="144">
        <f t="shared" ref="K310" si="1858">_xlfn.STDEV.S(H306:H310)</f>
        <v>0.99146356463563856</v>
      </c>
      <c r="L310" s="18">
        <f t="shared" si="1110"/>
        <v>1.0529562071321566E-2</v>
      </c>
      <c r="M310" s="139">
        <f t="shared" si="1118"/>
        <v>605.20000000000005</v>
      </c>
      <c r="N310" s="142">
        <f t="shared" si="1716"/>
        <v>1.8872297453895082E-3</v>
      </c>
      <c r="O310" s="21">
        <f t="shared" ref="O310" si="1859">AVERAGE(M306:M310)</f>
        <v>604.06000000000006</v>
      </c>
      <c r="P310" s="144">
        <f t="shared" ref="P310" si="1860">_xlfn.STDEV.S(M306:M310)</f>
        <v>1.6164776521807993</v>
      </c>
      <c r="Q310" s="18">
        <f t="shared" si="1113"/>
        <v>2.676021673643014E-3</v>
      </c>
    </row>
    <row r="311" spans="1:17" x14ac:dyDescent="0.2">
      <c r="A311" s="57" t="s">
        <v>222</v>
      </c>
      <c r="B311" s="57" t="str">
        <f>LOOKUP(A311,'Table 1'!$A$3:$A$999,'Table 1'!$I$3:$I$999)</f>
        <v>DRC</v>
      </c>
      <c r="C311" s="128">
        <v>698</v>
      </c>
      <c r="D311" s="140">
        <f t="shared" si="1104"/>
        <v>-4.4216231636000896E-3</v>
      </c>
      <c r="E311" s="23">
        <f t="shared" ref="E311" si="1861">AVERAGE(C311:C315)</f>
        <v>701.1</v>
      </c>
      <c r="F311" s="23">
        <f t="shared" ref="F311" si="1862">_xlfn.STDEV.S(C311:C315)</f>
        <v>4.4659825346725226</v>
      </c>
      <c r="G311" s="39">
        <f t="shared" si="1107"/>
        <v>6.3699651043681678E-3</v>
      </c>
      <c r="H311" s="128">
        <v>94.6</v>
      </c>
      <c r="I311" s="140">
        <f t="shared" si="1713"/>
        <v>-2.1311814607904163E-2</v>
      </c>
      <c r="J311" s="23">
        <f t="shared" ref="J311" si="1863">AVERAGE(H311:H315)</f>
        <v>96.660000000000011</v>
      </c>
      <c r="K311" s="23">
        <f t="shared" ref="K311" si="1864">_xlfn.STDEV.S(H311:H315)</f>
        <v>2.2930329260610285</v>
      </c>
      <c r="L311" s="39">
        <f t="shared" si="1110"/>
        <v>2.3722666315549642E-2</v>
      </c>
      <c r="M311" s="137">
        <f t="shared" si="1118"/>
        <v>603.4</v>
      </c>
      <c r="N311" s="140">
        <f t="shared" si="1716"/>
        <v>-1.7206008867713539E-3</v>
      </c>
      <c r="O311" s="23">
        <f t="shared" ref="O311" si="1865">AVERAGE(M311:M315)</f>
        <v>604.44000000000005</v>
      </c>
      <c r="P311" s="23">
        <f t="shared" ref="P311" si="1866">_xlfn.STDEV.S(M311:M315)</f>
        <v>3.9601767637316221</v>
      </c>
      <c r="Q311" s="39">
        <f t="shared" si="1113"/>
        <v>6.5518112033148401E-3</v>
      </c>
    </row>
    <row r="312" spans="1:17" x14ac:dyDescent="0.2">
      <c r="A312" s="56" t="str">
        <f t="shared" ref="A312" si="1867">A311</f>
        <v>AMX0051B</v>
      </c>
      <c r="B312" s="56" t="str">
        <f>LOOKUP(A312,'Table 1'!$A$3:$A$999,'Table 1'!$I$3:$I$999)</f>
        <v>DRC</v>
      </c>
      <c r="C312" s="127">
        <v>701</v>
      </c>
      <c r="D312" s="141">
        <f t="shared" si="1104"/>
        <v>-1.4263300527745363E-4</v>
      </c>
      <c r="E312" s="22">
        <f t="shared" ref="E312" si="1868">AVERAGE(C311:C315)</f>
        <v>701.1</v>
      </c>
      <c r="F312" s="143">
        <f t="shared" ref="F312" si="1869">_xlfn.STDEV.S(C311:C315)</f>
        <v>4.4659825346725226</v>
      </c>
      <c r="G312" s="19">
        <f t="shared" si="1107"/>
        <v>6.3699651043681678E-3</v>
      </c>
      <c r="H312" s="127">
        <v>98</v>
      </c>
      <c r="I312" s="141">
        <f t="shared" si="1713"/>
        <v>1.386302503620928E-2</v>
      </c>
      <c r="J312" s="22">
        <f t="shared" ref="J312" si="1870">AVERAGE(H311:H315)</f>
        <v>96.660000000000011</v>
      </c>
      <c r="K312" s="143">
        <f t="shared" ref="K312" si="1871">_xlfn.STDEV.S(H311:H315)</f>
        <v>2.2930329260610285</v>
      </c>
      <c r="L312" s="19">
        <f t="shared" si="1110"/>
        <v>2.3722666315549642E-2</v>
      </c>
      <c r="M312" s="138">
        <f t="shared" si="1118"/>
        <v>603</v>
      </c>
      <c r="N312" s="141">
        <f t="shared" si="1716"/>
        <v>-2.3823704586064033E-3</v>
      </c>
      <c r="O312" s="22">
        <f t="shared" ref="O312" si="1872">AVERAGE(M311:M315)</f>
        <v>604.44000000000005</v>
      </c>
      <c r="P312" s="143">
        <f t="shared" ref="P312" si="1873">_xlfn.STDEV.S(M311:M315)</f>
        <v>3.9601767637316221</v>
      </c>
      <c r="Q312" s="19">
        <f t="shared" si="1113"/>
        <v>6.5518112033148401E-3</v>
      </c>
    </row>
    <row r="313" spans="1:17" x14ac:dyDescent="0.2">
      <c r="A313" s="56" t="str">
        <f t="shared" ref="A313" si="1874">A311</f>
        <v>AMX0051B</v>
      </c>
      <c r="B313" s="56" t="str">
        <f>LOOKUP(A313,'Table 1'!$A$3:$A$999,'Table 1'!$I$3:$I$999)</f>
        <v>DRC</v>
      </c>
      <c r="C313" s="127">
        <v>705.7</v>
      </c>
      <c r="D313" s="141">
        <f t="shared" si="1104"/>
        <v>6.5611182427614068E-3</v>
      </c>
      <c r="E313" s="22">
        <f t="shared" ref="E313" si="1875">AVERAGE(C311:C315)</f>
        <v>701.1</v>
      </c>
      <c r="F313" s="143">
        <f t="shared" ref="F313" si="1876">_xlfn.STDEV.S(C311:C315)</f>
        <v>4.4659825346725226</v>
      </c>
      <c r="G313" s="19">
        <f t="shared" si="1107"/>
        <v>6.3699651043681678E-3</v>
      </c>
      <c r="H313" s="127">
        <v>100</v>
      </c>
      <c r="I313" s="141">
        <f t="shared" si="1713"/>
        <v>3.4554107179805386E-2</v>
      </c>
      <c r="J313" s="22">
        <f t="shared" ref="J313" si="1877">AVERAGE(H311:H315)</f>
        <v>96.660000000000011</v>
      </c>
      <c r="K313" s="143">
        <f t="shared" ref="K313" si="1878">_xlfn.STDEV.S(H311:H315)</f>
        <v>2.2930329260610285</v>
      </c>
      <c r="L313" s="19">
        <f t="shared" si="1110"/>
        <v>2.3722666315549642E-2</v>
      </c>
      <c r="M313" s="138">
        <f t="shared" si="1118"/>
        <v>605.70000000000005</v>
      </c>
      <c r="N313" s="141">
        <f t="shared" si="1716"/>
        <v>2.084574151280509E-3</v>
      </c>
      <c r="O313" s="22">
        <f t="shared" ref="O313" si="1879">AVERAGE(M311:M315)</f>
        <v>604.44000000000005</v>
      </c>
      <c r="P313" s="143">
        <f t="shared" ref="P313" si="1880">_xlfn.STDEV.S(M311:M315)</f>
        <v>3.9601767637316221</v>
      </c>
      <c r="Q313" s="19">
        <f t="shared" si="1113"/>
        <v>6.5518112033148401E-3</v>
      </c>
    </row>
    <row r="314" spans="1:17" x14ac:dyDescent="0.2">
      <c r="A314" s="56" t="str">
        <f t="shared" ref="A314" si="1881">A311</f>
        <v>AMX0051B</v>
      </c>
      <c r="B314" s="56" t="str">
        <f>LOOKUP(A314,'Table 1'!$A$3:$A$999,'Table 1'!$I$3:$I$999)</f>
        <v>DRC</v>
      </c>
      <c r="C314" s="127">
        <v>695.5</v>
      </c>
      <c r="D314" s="141">
        <f t="shared" si="1104"/>
        <v>-7.9874482955356197E-3</v>
      </c>
      <c r="E314" s="22">
        <f t="shared" ref="E314" si="1882">AVERAGE(C311:C315)</f>
        <v>701.1</v>
      </c>
      <c r="F314" s="143">
        <f t="shared" ref="F314" si="1883">_xlfn.STDEV.S(C311:C315)</f>
        <v>4.4659825346725226</v>
      </c>
      <c r="G314" s="19">
        <f t="shared" si="1107"/>
        <v>6.3699651043681678E-3</v>
      </c>
      <c r="H314" s="127">
        <v>95.8</v>
      </c>
      <c r="I314" s="141">
        <f t="shared" si="1713"/>
        <v>-8.8971653217464683E-3</v>
      </c>
      <c r="J314" s="22">
        <f t="shared" ref="J314" si="1884">AVERAGE(H311:H315)</f>
        <v>96.660000000000011</v>
      </c>
      <c r="K314" s="143">
        <f t="shared" ref="K314" si="1885">_xlfn.STDEV.S(H311:H315)</f>
        <v>2.2930329260610285</v>
      </c>
      <c r="L314" s="19">
        <f t="shared" si="1110"/>
        <v>2.3722666315549642E-2</v>
      </c>
      <c r="M314" s="138">
        <f t="shared" si="1118"/>
        <v>599.70000000000005</v>
      </c>
      <c r="N314" s="141">
        <f t="shared" si="1716"/>
        <v>-7.8419694262457963E-3</v>
      </c>
      <c r="O314" s="22">
        <f t="shared" ref="O314" si="1886">AVERAGE(M311:M315)</f>
        <v>604.44000000000005</v>
      </c>
      <c r="P314" s="143">
        <f t="shared" ref="P314" si="1887">_xlfn.STDEV.S(M311:M315)</f>
        <v>3.9601767637316221</v>
      </c>
      <c r="Q314" s="19">
        <f t="shared" si="1113"/>
        <v>6.5518112033148401E-3</v>
      </c>
    </row>
    <row r="315" spans="1:17" ht="16" thickBot="1" x14ac:dyDescent="0.25">
      <c r="A315" s="55" t="str">
        <f t="shared" ref="A315" si="1888">A311</f>
        <v>AMX0051B</v>
      </c>
      <c r="B315" s="55" t="str">
        <f>LOOKUP(A315,'Table 1'!$A$3:$A$999,'Table 1'!$I$3:$I$999)</f>
        <v>DRC</v>
      </c>
      <c r="C315" s="126">
        <v>705.3</v>
      </c>
      <c r="D315" s="142">
        <f t="shared" si="1104"/>
        <v>5.9905862216515929E-3</v>
      </c>
      <c r="E315" s="21">
        <f t="shared" ref="E315" si="1889">AVERAGE(C311:C315)</f>
        <v>701.1</v>
      </c>
      <c r="F315" s="144">
        <f t="shared" ref="F315" si="1890">_xlfn.STDEV.S(C311:C315)</f>
        <v>4.4659825346725226</v>
      </c>
      <c r="G315" s="18">
        <f t="shared" si="1107"/>
        <v>6.3699651043681678E-3</v>
      </c>
      <c r="H315" s="126">
        <v>94.9</v>
      </c>
      <c r="I315" s="142">
        <f t="shared" si="1713"/>
        <v>-1.8208152286364628E-2</v>
      </c>
      <c r="J315" s="21">
        <f t="shared" ref="J315" si="1891">AVERAGE(H311:H315)</f>
        <v>96.660000000000011</v>
      </c>
      <c r="K315" s="144">
        <f t="shared" ref="K315" si="1892">_xlfn.STDEV.S(H311:H315)</f>
        <v>2.2930329260610285</v>
      </c>
      <c r="L315" s="18">
        <f t="shared" si="1110"/>
        <v>2.3722666315549642E-2</v>
      </c>
      <c r="M315" s="139">
        <f t="shared" si="1118"/>
        <v>610.4</v>
      </c>
      <c r="N315" s="142">
        <f t="shared" si="1716"/>
        <v>9.8603666203426685E-3</v>
      </c>
      <c r="O315" s="21">
        <f t="shared" ref="O315" si="1893">AVERAGE(M311:M315)</f>
        <v>604.44000000000005</v>
      </c>
      <c r="P315" s="144">
        <f t="shared" ref="P315" si="1894">_xlfn.STDEV.S(M311:M315)</f>
        <v>3.9601767637316221</v>
      </c>
      <c r="Q315" s="18">
        <f t="shared" si="1113"/>
        <v>6.5518112033148401E-3</v>
      </c>
    </row>
    <row r="316" spans="1:17" x14ac:dyDescent="0.2">
      <c r="A316" s="57"/>
      <c r="B316" s="57" t="e">
        <f>LOOKUP(A316,'Table 1'!$A$3:$A$999,'Table 1'!$I$3:$I$999)</f>
        <v>#N/A</v>
      </c>
      <c r="C316" s="128"/>
      <c r="D316" s="140" t="e">
        <f t="shared" ref="D316:D322" si="1895">(C316-E316)/E316</f>
        <v>#DIV/0!</v>
      </c>
      <c r="E316" s="23" t="e">
        <f t="shared" ref="E316" si="1896">AVERAGE(C316:C320)</f>
        <v>#DIV/0!</v>
      </c>
      <c r="F316" s="23" t="e">
        <f t="shared" ref="F316" si="1897">_xlfn.STDEV.S(C316:C320)</f>
        <v>#DIV/0!</v>
      </c>
      <c r="G316" s="39" t="e">
        <f t="shared" ref="G316:G322" si="1898">F316/E316</f>
        <v>#DIV/0!</v>
      </c>
      <c r="H316" s="128"/>
      <c r="I316" s="140" t="e">
        <f t="shared" ref="I316:I331" si="1899">(H316-J316)/J316</f>
        <v>#DIV/0!</v>
      </c>
      <c r="J316" s="23" t="e">
        <f t="shared" ref="J316" si="1900">AVERAGE(H316:H320)</f>
        <v>#DIV/0!</v>
      </c>
      <c r="K316" s="23" t="e">
        <f t="shared" ref="K316" si="1901">_xlfn.STDEV.S(H316:H320)</f>
        <v>#DIV/0!</v>
      </c>
      <c r="L316" s="39" t="e">
        <f t="shared" ref="L316:L322" si="1902">K316/J316</f>
        <v>#DIV/0!</v>
      </c>
      <c r="M316" s="137">
        <f t="shared" ref="M316:M323" si="1903">C316-H316</f>
        <v>0</v>
      </c>
      <c r="N316" s="140" t="e">
        <f t="shared" ref="N316:N331" si="1904">(M316-O316)/O316</f>
        <v>#DIV/0!</v>
      </c>
      <c r="O316" s="23">
        <f t="shared" ref="O316" si="1905">AVERAGE(M316:M320)</f>
        <v>0</v>
      </c>
      <c r="P316" s="23">
        <f t="shared" ref="P316" si="1906">_xlfn.STDEV.S(M316:M320)</f>
        <v>0</v>
      </c>
      <c r="Q316" s="39" t="e">
        <f t="shared" ref="Q316:Q322" si="1907">P316/O316</f>
        <v>#DIV/0!</v>
      </c>
    </row>
    <row r="317" spans="1:17" x14ac:dyDescent="0.2">
      <c r="A317" s="56" t="str">
        <f>IF(A316="","",A316)</f>
        <v/>
      </c>
      <c r="B317" s="56" t="e">
        <f>LOOKUP(A317,'Table 1'!$A$3:$A$999,'Table 1'!$I$3:$I$999)</f>
        <v>#N/A</v>
      </c>
      <c r="C317" s="127"/>
      <c r="D317" s="141" t="e">
        <f t="shared" si="1895"/>
        <v>#DIV/0!</v>
      </c>
      <c r="E317" s="22" t="e">
        <f t="shared" ref="E317" si="1908">AVERAGE(C316:C320)</f>
        <v>#DIV/0!</v>
      </c>
      <c r="F317" s="143" t="e">
        <f t="shared" ref="F317" si="1909">_xlfn.STDEV.S(C316:C320)</f>
        <v>#DIV/0!</v>
      </c>
      <c r="G317" s="19" t="e">
        <f t="shared" si="1898"/>
        <v>#DIV/0!</v>
      </c>
      <c r="H317" s="127"/>
      <c r="I317" s="141" t="e">
        <f t="shared" si="1899"/>
        <v>#DIV/0!</v>
      </c>
      <c r="J317" s="22" t="e">
        <f t="shared" ref="J317" si="1910">AVERAGE(H316:H320)</f>
        <v>#DIV/0!</v>
      </c>
      <c r="K317" s="143" t="e">
        <f t="shared" ref="K317" si="1911">_xlfn.STDEV.S(H316:H320)</f>
        <v>#DIV/0!</v>
      </c>
      <c r="L317" s="19" t="e">
        <f t="shared" si="1902"/>
        <v>#DIV/0!</v>
      </c>
      <c r="M317" s="138">
        <f t="shared" si="1903"/>
        <v>0</v>
      </c>
      <c r="N317" s="141" t="e">
        <f t="shared" si="1904"/>
        <v>#DIV/0!</v>
      </c>
      <c r="O317" s="22">
        <f t="shared" ref="O317" si="1912">AVERAGE(M316:M320)</f>
        <v>0</v>
      </c>
      <c r="P317" s="143">
        <f t="shared" ref="P317" si="1913">_xlfn.STDEV.S(M316:M320)</f>
        <v>0</v>
      </c>
      <c r="Q317" s="19" t="e">
        <f t="shared" si="1907"/>
        <v>#DIV/0!</v>
      </c>
    </row>
    <row r="318" spans="1:17" x14ac:dyDescent="0.2">
      <c r="A318" s="56" t="str">
        <f>IF(A316="","",A316)</f>
        <v/>
      </c>
      <c r="B318" s="56" t="e">
        <f>LOOKUP(A318,'Table 1'!$A$3:$A$999,'Table 1'!$I$3:$I$999)</f>
        <v>#N/A</v>
      </c>
      <c r="C318" s="127"/>
      <c r="D318" s="141" t="e">
        <f t="shared" si="1895"/>
        <v>#DIV/0!</v>
      </c>
      <c r="E318" s="22" t="e">
        <f t="shared" ref="E318" si="1914">AVERAGE(C316:C320)</f>
        <v>#DIV/0!</v>
      </c>
      <c r="F318" s="143" t="e">
        <f t="shared" ref="F318" si="1915">_xlfn.STDEV.S(C316:C320)</f>
        <v>#DIV/0!</v>
      </c>
      <c r="G318" s="19" t="e">
        <f t="shared" si="1898"/>
        <v>#DIV/0!</v>
      </c>
      <c r="H318" s="127"/>
      <c r="I318" s="141" t="e">
        <f t="shared" si="1899"/>
        <v>#DIV/0!</v>
      </c>
      <c r="J318" s="22" t="e">
        <f t="shared" ref="J318" si="1916">AVERAGE(H316:H320)</f>
        <v>#DIV/0!</v>
      </c>
      <c r="K318" s="143" t="e">
        <f t="shared" ref="K318" si="1917">_xlfn.STDEV.S(H316:H320)</f>
        <v>#DIV/0!</v>
      </c>
      <c r="L318" s="19" t="e">
        <f t="shared" si="1902"/>
        <v>#DIV/0!</v>
      </c>
      <c r="M318" s="138">
        <f t="shared" si="1903"/>
        <v>0</v>
      </c>
      <c r="N318" s="141" t="e">
        <f t="shared" si="1904"/>
        <v>#DIV/0!</v>
      </c>
      <c r="O318" s="22">
        <f t="shared" ref="O318" si="1918">AVERAGE(M316:M320)</f>
        <v>0</v>
      </c>
      <c r="P318" s="143">
        <f t="shared" ref="P318" si="1919">_xlfn.STDEV.S(M316:M320)</f>
        <v>0</v>
      </c>
      <c r="Q318" s="19" t="e">
        <f t="shared" si="1907"/>
        <v>#DIV/0!</v>
      </c>
    </row>
    <row r="319" spans="1:17" x14ac:dyDescent="0.2">
      <c r="A319" s="56" t="str">
        <f>IF(A316="","",A316)</f>
        <v/>
      </c>
      <c r="B319" s="56" t="e">
        <f>LOOKUP(A319,'Table 1'!$A$3:$A$999,'Table 1'!$I$3:$I$999)</f>
        <v>#N/A</v>
      </c>
      <c r="C319" s="127"/>
      <c r="D319" s="141" t="e">
        <f t="shared" si="1895"/>
        <v>#DIV/0!</v>
      </c>
      <c r="E319" s="22" t="e">
        <f t="shared" ref="E319" si="1920">AVERAGE(C316:C320)</f>
        <v>#DIV/0!</v>
      </c>
      <c r="F319" s="143" t="e">
        <f t="shared" ref="F319" si="1921">_xlfn.STDEV.S(C316:C320)</f>
        <v>#DIV/0!</v>
      </c>
      <c r="G319" s="19" t="e">
        <f t="shared" si="1898"/>
        <v>#DIV/0!</v>
      </c>
      <c r="H319" s="127"/>
      <c r="I319" s="141" t="e">
        <f t="shared" si="1899"/>
        <v>#DIV/0!</v>
      </c>
      <c r="J319" s="22" t="e">
        <f t="shared" ref="J319" si="1922">AVERAGE(H316:H320)</f>
        <v>#DIV/0!</v>
      </c>
      <c r="K319" s="143" t="e">
        <f t="shared" ref="K319" si="1923">_xlfn.STDEV.S(H316:H320)</f>
        <v>#DIV/0!</v>
      </c>
      <c r="L319" s="19" t="e">
        <f t="shared" si="1902"/>
        <v>#DIV/0!</v>
      </c>
      <c r="M319" s="138">
        <f t="shared" si="1903"/>
        <v>0</v>
      </c>
      <c r="N319" s="141" t="e">
        <f t="shared" si="1904"/>
        <v>#DIV/0!</v>
      </c>
      <c r="O319" s="22">
        <f t="shared" ref="O319" si="1924">AVERAGE(M316:M320)</f>
        <v>0</v>
      </c>
      <c r="P319" s="143">
        <f t="shared" ref="P319" si="1925">_xlfn.STDEV.S(M316:M320)</f>
        <v>0</v>
      </c>
      <c r="Q319" s="19" t="e">
        <f t="shared" si="1907"/>
        <v>#DIV/0!</v>
      </c>
    </row>
    <row r="320" spans="1:17" ht="13.5" customHeight="1" thickBot="1" x14ac:dyDescent="0.25">
      <c r="A320" s="55" t="str">
        <f>IF(A316="","",A316)</f>
        <v/>
      </c>
      <c r="B320" s="55" t="e">
        <f>LOOKUP(A320,'Table 1'!$A$3:$A$999,'Table 1'!$I$3:$I$999)</f>
        <v>#N/A</v>
      </c>
      <c r="C320" s="126"/>
      <c r="D320" s="142" t="e">
        <f t="shared" si="1895"/>
        <v>#DIV/0!</v>
      </c>
      <c r="E320" s="21" t="e">
        <f t="shared" ref="E320" si="1926">AVERAGE(C316:C320)</f>
        <v>#DIV/0!</v>
      </c>
      <c r="F320" s="144" t="e">
        <f t="shared" ref="F320" si="1927">_xlfn.STDEV.S(C316:C320)</f>
        <v>#DIV/0!</v>
      </c>
      <c r="G320" s="18" t="e">
        <f t="shared" si="1898"/>
        <v>#DIV/0!</v>
      </c>
      <c r="H320" s="126"/>
      <c r="I320" s="142" t="e">
        <f t="shared" si="1899"/>
        <v>#DIV/0!</v>
      </c>
      <c r="J320" s="21" t="e">
        <f t="shared" ref="J320" si="1928">AVERAGE(H316:H320)</f>
        <v>#DIV/0!</v>
      </c>
      <c r="K320" s="144" t="e">
        <f t="shared" ref="K320" si="1929">_xlfn.STDEV.S(H316:H320)</f>
        <v>#DIV/0!</v>
      </c>
      <c r="L320" s="18" t="e">
        <f t="shared" si="1902"/>
        <v>#DIV/0!</v>
      </c>
      <c r="M320" s="139">
        <f t="shared" si="1903"/>
        <v>0</v>
      </c>
      <c r="N320" s="142" t="e">
        <f t="shared" si="1904"/>
        <v>#DIV/0!</v>
      </c>
      <c r="O320" s="21">
        <f t="shared" ref="O320" si="1930">AVERAGE(M316:M320)</f>
        <v>0</v>
      </c>
      <c r="P320" s="144">
        <f t="shared" ref="P320" si="1931">_xlfn.STDEV.S(M316:M320)</f>
        <v>0</v>
      </c>
      <c r="Q320" s="18" t="e">
        <f t="shared" si="1907"/>
        <v>#DIV/0!</v>
      </c>
    </row>
    <row r="321" spans="1:17" ht="13.5" customHeight="1" x14ac:dyDescent="0.2">
      <c r="A321" s="57"/>
      <c r="B321" s="57" t="e">
        <f>LOOKUP(A321,'Table 1'!$A$3:$A$999,'Table 1'!$I$3:$I$999)</f>
        <v>#N/A</v>
      </c>
      <c r="C321" s="128"/>
      <c r="D321" s="140" t="e">
        <f t="shared" si="1895"/>
        <v>#DIV/0!</v>
      </c>
      <c r="E321" s="23" t="e">
        <f t="shared" ref="E321" si="1932">AVERAGE(C321:C325)</f>
        <v>#DIV/0!</v>
      </c>
      <c r="F321" s="23" t="e">
        <f t="shared" ref="F321" si="1933">_xlfn.STDEV.S(C321:C325)</f>
        <v>#DIV/0!</v>
      </c>
      <c r="G321" s="39" t="e">
        <f t="shared" si="1898"/>
        <v>#DIV/0!</v>
      </c>
      <c r="H321" s="128"/>
      <c r="I321" s="140" t="e">
        <f t="shared" si="1899"/>
        <v>#DIV/0!</v>
      </c>
      <c r="J321" s="23" t="e">
        <f t="shared" ref="J321" si="1934">AVERAGE(H321:H325)</f>
        <v>#DIV/0!</v>
      </c>
      <c r="K321" s="23" t="e">
        <f t="shared" ref="K321" si="1935">_xlfn.STDEV.S(H321:H325)</f>
        <v>#DIV/0!</v>
      </c>
      <c r="L321" s="39" t="e">
        <f t="shared" si="1902"/>
        <v>#DIV/0!</v>
      </c>
      <c r="M321" s="137">
        <f t="shared" si="1903"/>
        <v>0</v>
      </c>
      <c r="N321" s="140" t="e">
        <f t="shared" si="1904"/>
        <v>#DIV/0!</v>
      </c>
      <c r="O321" s="23">
        <f t="shared" ref="O321" si="1936">AVERAGE(M321:M325)</f>
        <v>0</v>
      </c>
      <c r="P321" s="23">
        <f t="shared" ref="P321" si="1937">_xlfn.STDEV.S(M321:M325)</f>
        <v>0</v>
      </c>
      <c r="Q321" s="39" t="e">
        <f t="shared" si="1907"/>
        <v>#DIV/0!</v>
      </c>
    </row>
    <row r="322" spans="1:17" ht="13.5" customHeight="1" x14ac:dyDescent="0.2">
      <c r="A322" s="56" t="str">
        <f t="shared" ref="A322" si="1938">IF(A321="","",A321)</f>
        <v/>
      </c>
      <c r="B322" s="56" t="e">
        <f>LOOKUP(A322,'Table 1'!$A$3:$A$999,'Table 1'!$I$3:$I$999)</f>
        <v>#N/A</v>
      </c>
      <c r="C322" s="127"/>
      <c r="D322" s="141" t="e">
        <f t="shared" si="1895"/>
        <v>#DIV/0!</v>
      </c>
      <c r="E322" s="22" t="e">
        <f t="shared" ref="E322" si="1939">AVERAGE(C321:C325)</f>
        <v>#DIV/0!</v>
      </c>
      <c r="F322" s="143" t="e">
        <f t="shared" ref="F322" si="1940">_xlfn.STDEV.S(C321:C325)</f>
        <v>#DIV/0!</v>
      </c>
      <c r="G322" s="19" t="e">
        <f t="shared" si="1898"/>
        <v>#DIV/0!</v>
      </c>
      <c r="H322" s="127"/>
      <c r="I322" s="141" t="e">
        <f t="shared" si="1899"/>
        <v>#DIV/0!</v>
      </c>
      <c r="J322" s="22" t="e">
        <f t="shared" ref="J322" si="1941">AVERAGE(H321:H325)</f>
        <v>#DIV/0!</v>
      </c>
      <c r="K322" s="143" t="e">
        <f t="shared" ref="K322" si="1942">_xlfn.STDEV.S(H321:H325)</f>
        <v>#DIV/0!</v>
      </c>
      <c r="L322" s="19" t="e">
        <f t="shared" si="1902"/>
        <v>#DIV/0!</v>
      </c>
      <c r="M322" s="138">
        <f t="shared" si="1903"/>
        <v>0</v>
      </c>
      <c r="N322" s="141" t="e">
        <f t="shared" si="1904"/>
        <v>#DIV/0!</v>
      </c>
      <c r="O322" s="22">
        <f t="shared" ref="O322" si="1943">AVERAGE(M321:M325)</f>
        <v>0</v>
      </c>
      <c r="P322" s="143">
        <f t="shared" ref="P322" si="1944">_xlfn.STDEV.S(M321:M325)</f>
        <v>0</v>
      </c>
      <c r="Q322" s="19" t="e">
        <f t="shared" si="1907"/>
        <v>#DIV/0!</v>
      </c>
    </row>
    <row r="323" spans="1:17" ht="13.5" customHeight="1" x14ac:dyDescent="0.2">
      <c r="A323" s="56" t="str">
        <f t="shared" ref="A323" si="1945">IF(A321="","",A321)</f>
        <v/>
      </c>
      <c r="B323" s="56" t="e">
        <f>LOOKUP(A323,'Table 1'!$A$3:$A$999,'Table 1'!$I$3:$I$999)</f>
        <v>#N/A</v>
      </c>
      <c r="C323" s="127"/>
      <c r="D323" s="141" t="e">
        <f t="shared" ref="D323:D386" si="1946">(C323-E323)/E323</f>
        <v>#DIV/0!</v>
      </c>
      <c r="E323" s="22" t="e">
        <f t="shared" ref="E323" si="1947">AVERAGE(C321:C325)</f>
        <v>#DIV/0!</v>
      </c>
      <c r="F323" s="143" t="e">
        <f t="shared" ref="F323" si="1948">_xlfn.STDEV.S(C321:C325)</f>
        <v>#DIV/0!</v>
      </c>
      <c r="G323" s="19" t="e">
        <f t="shared" ref="G323:G386" si="1949">F323/E323</f>
        <v>#DIV/0!</v>
      </c>
      <c r="H323" s="127"/>
      <c r="I323" s="141" t="e">
        <f t="shared" si="1899"/>
        <v>#DIV/0!</v>
      </c>
      <c r="J323" s="22" t="e">
        <f t="shared" ref="J323" si="1950">AVERAGE(H321:H325)</f>
        <v>#DIV/0!</v>
      </c>
      <c r="K323" s="143" t="e">
        <f t="shared" ref="K323" si="1951">_xlfn.STDEV.S(H321:H325)</f>
        <v>#DIV/0!</v>
      </c>
      <c r="L323" s="19" t="e">
        <f t="shared" ref="L323:L386" si="1952">K323/J323</f>
        <v>#DIV/0!</v>
      </c>
      <c r="M323" s="138">
        <f t="shared" si="1903"/>
        <v>0</v>
      </c>
      <c r="N323" s="141" t="e">
        <f t="shared" si="1904"/>
        <v>#DIV/0!</v>
      </c>
      <c r="O323" s="22">
        <f t="shared" ref="O323" si="1953">AVERAGE(M321:M325)</f>
        <v>0</v>
      </c>
      <c r="P323" s="143">
        <f t="shared" ref="P323" si="1954">_xlfn.STDEV.S(M321:M325)</f>
        <v>0</v>
      </c>
      <c r="Q323" s="19" t="e">
        <f t="shared" ref="Q323:Q386" si="1955">P323/O323</f>
        <v>#DIV/0!</v>
      </c>
    </row>
    <row r="324" spans="1:17" ht="13.5" customHeight="1" x14ac:dyDescent="0.2">
      <c r="A324" s="56" t="str">
        <f t="shared" ref="A324" si="1956">IF(A321="","",A321)</f>
        <v/>
      </c>
      <c r="B324" s="56" t="e">
        <f>LOOKUP(A324,'Table 1'!$A$3:$A$999,'Table 1'!$I$3:$I$999)</f>
        <v>#N/A</v>
      </c>
      <c r="C324" s="127"/>
      <c r="D324" s="141" t="e">
        <f t="shared" si="1946"/>
        <v>#DIV/0!</v>
      </c>
      <c r="E324" s="22" t="e">
        <f t="shared" ref="E324" si="1957">AVERAGE(C321:C325)</f>
        <v>#DIV/0!</v>
      </c>
      <c r="F324" s="143" t="e">
        <f t="shared" ref="F324" si="1958">_xlfn.STDEV.S(C321:C325)</f>
        <v>#DIV/0!</v>
      </c>
      <c r="G324" s="19" t="e">
        <f t="shared" si="1949"/>
        <v>#DIV/0!</v>
      </c>
      <c r="H324" s="127"/>
      <c r="I324" s="141" t="e">
        <f t="shared" si="1899"/>
        <v>#DIV/0!</v>
      </c>
      <c r="J324" s="22" t="e">
        <f t="shared" ref="J324" si="1959">AVERAGE(H321:H325)</f>
        <v>#DIV/0!</v>
      </c>
      <c r="K324" s="143" t="e">
        <f t="shared" ref="K324" si="1960">_xlfn.STDEV.S(H321:H325)</f>
        <v>#DIV/0!</v>
      </c>
      <c r="L324" s="19" t="e">
        <f t="shared" si="1952"/>
        <v>#DIV/0!</v>
      </c>
      <c r="M324" s="138">
        <f t="shared" ref="M324:M387" si="1961">C324-H324</f>
        <v>0</v>
      </c>
      <c r="N324" s="141" t="e">
        <f t="shared" si="1904"/>
        <v>#DIV/0!</v>
      </c>
      <c r="O324" s="22">
        <f t="shared" ref="O324" si="1962">AVERAGE(M321:M325)</f>
        <v>0</v>
      </c>
      <c r="P324" s="143">
        <f t="shared" ref="P324" si="1963">_xlfn.STDEV.S(M321:M325)</f>
        <v>0</v>
      </c>
      <c r="Q324" s="19" t="e">
        <f t="shared" si="1955"/>
        <v>#DIV/0!</v>
      </c>
    </row>
    <row r="325" spans="1:17" ht="13.5" customHeight="1" thickBot="1" x14ac:dyDescent="0.25">
      <c r="A325" s="55" t="str">
        <f t="shared" ref="A325" si="1964">IF(A321="","",A321)</f>
        <v/>
      </c>
      <c r="B325" s="55" t="e">
        <f>LOOKUP(A325,'Table 1'!$A$3:$A$999,'Table 1'!$I$3:$I$999)</f>
        <v>#N/A</v>
      </c>
      <c r="C325" s="126"/>
      <c r="D325" s="142" t="e">
        <f t="shared" si="1946"/>
        <v>#DIV/0!</v>
      </c>
      <c r="E325" s="21" t="e">
        <f t="shared" ref="E325" si="1965">AVERAGE(C321:C325)</f>
        <v>#DIV/0!</v>
      </c>
      <c r="F325" s="144" t="e">
        <f t="shared" ref="F325" si="1966">_xlfn.STDEV.S(C321:C325)</f>
        <v>#DIV/0!</v>
      </c>
      <c r="G325" s="18" t="e">
        <f t="shared" si="1949"/>
        <v>#DIV/0!</v>
      </c>
      <c r="H325" s="126"/>
      <c r="I325" s="142" t="e">
        <f t="shared" si="1899"/>
        <v>#DIV/0!</v>
      </c>
      <c r="J325" s="21" t="e">
        <f t="shared" ref="J325" si="1967">AVERAGE(H321:H325)</f>
        <v>#DIV/0!</v>
      </c>
      <c r="K325" s="144" t="e">
        <f t="shared" ref="K325" si="1968">_xlfn.STDEV.S(H321:H325)</f>
        <v>#DIV/0!</v>
      </c>
      <c r="L325" s="18" t="e">
        <f t="shared" si="1952"/>
        <v>#DIV/0!</v>
      </c>
      <c r="M325" s="139">
        <f t="shared" si="1961"/>
        <v>0</v>
      </c>
      <c r="N325" s="142" t="e">
        <f t="shared" si="1904"/>
        <v>#DIV/0!</v>
      </c>
      <c r="O325" s="21">
        <f t="shared" ref="O325" si="1969">AVERAGE(M321:M325)</f>
        <v>0</v>
      </c>
      <c r="P325" s="144">
        <f t="shared" ref="P325" si="1970">_xlfn.STDEV.S(M321:M325)</f>
        <v>0</v>
      </c>
      <c r="Q325" s="18" t="e">
        <f t="shared" si="1955"/>
        <v>#DIV/0!</v>
      </c>
    </row>
    <row r="326" spans="1:17" ht="13.5" customHeight="1" x14ac:dyDescent="0.2">
      <c r="A326" s="57"/>
      <c r="B326" s="57" t="e">
        <f>LOOKUP(A326,'Table 1'!$A$3:$A$999,'Table 1'!$I$3:$I$999)</f>
        <v>#N/A</v>
      </c>
      <c r="C326" s="128"/>
      <c r="D326" s="140" t="e">
        <f t="shared" si="1946"/>
        <v>#DIV/0!</v>
      </c>
      <c r="E326" s="23" t="e">
        <f t="shared" ref="E326" si="1971">AVERAGE(C326:C330)</f>
        <v>#DIV/0!</v>
      </c>
      <c r="F326" s="23" t="e">
        <f t="shared" ref="F326" si="1972">_xlfn.STDEV.S(C326:C330)</f>
        <v>#DIV/0!</v>
      </c>
      <c r="G326" s="39" t="e">
        <f t="shared" si="1949"/>
        <v>#DIV/0!</v>
      </c>
      <c r="H326" s="128"/>
      <c r="I326" s="140" t="e">
        <f t="shared" si="1899"/>
        <v>#DIV/0!</v>
      </c>
      <c r="J326" s="23" t="e">
        <f t="shared" ref="J326" si="1973">AVERAGE(H326:H330)</f>
        <v>#DIV/0!</v>
      </c>
      <c r="K326" s="23" t="e">
        <f t="shared" ref="K326" si="1974">_xlfn.STDEV.S(H326:H330)</f>
        <v>#DIV/0!</v>
      </c>
      <c r="L326" s="39" t="e">
        <f t="shared" si="1952"/>
        <v>#DIV/0!</v>
      </c>
      <c r="M326" s="137">
        <f t="shared" si="1961"/>
        <v>0</v>
      </c>
      <c r="N326" s="140" t="e">
        <f t="shared" si="1904"/>
        <v>#DIV/0!</v>
      </c>
      <c r="O326" s="23">
        <f t="shared" ref="O326" si="1975">AVERAGE(M326:M330)</f>
        <v>0</v>
      </c>
      <c r="P326" s="23">
        <f t="shared" ref="P326" si="1976">_xlfn.STDEV.S(M326:M330)</f>
        <v>0</v>
      </c>
      <c r="Q326" s="39" t="e">
        <f t="shared" si="1955"/>
        <v>#DIV/0!</v>
      </c>
    </row>
    <row r="327" spans="1:17" ht="13.5" customHeight="1" x14ac:dyDescent="0.2">
      <c r="A327" s="56" t="str">
        <f t="shared" ref="A327" si="1977">IF(A326="","",A326)</f>
        <v/>
      </c>
      <c r="B327" s="56" t="e">
        <f>LOOKUP(A327,'Table 1'!$A$3:$A$999,'Table 1'!$I$3:$I$999)</f>
        <v>#N/A</v>
      </c>
      <c r="C327" s="127"/>
      <c r="D327" s="141" t="e">
        <f t="shared" si="1946"/>
        <v>#DIV/0!</v>
      </c>
      <c r="E327" s="22" t="e">
        <f t="shared" ref="E327" si="1978">AVERAGE(C326:C330)</f>
        <v>#DIV/0!</v>
      </c>
      <c r="F327" s="143" t="e">
        <f t="shared" ref="F327" si="1979">_xlfn.STDEV.S(C326:C330)</f>
        <v>#DIV/0!</v>
      </c>
      <c r="G327" s="19" t="e">
        <f t="shared" si="1949"/>
        <v>#DIV/0!</v>
      </c>
      <c r="H327" s="127"/>
      <c r="I327" s="141" t="e">
        <f t="shared" si="1899"/>
        <v>#DIV/0!</v>
      </c>
      <c r="J327" s="22" t="e">
        <f t="shared" ref="J327" si="1980">AVERAGE(H326:H330)</f>
        <v>#DIV/0!</v>
      </c>
      <c r="K327" s="143" t="e">
        <f t="shared" ref="K327" si="1981">_xlfn.STDEV.S(H326:H330)</f>
        <v>#DIV/0!</v>
      </c>
      <c r="L327" s="19" t="e">
        <f t="shared" si="1952"/>
        <v>#DIV/0!</v>
      </c>
      <c r="M327" s="138">
        <f t="shared" si="1961"/>
        <v>0</v>
      </c>
      <c r="N327" s="141" t="e">
        <f t="shared" si="1904"/>
        <v>#DIV/0!</v>
      </c>
      <c r="O327" s="22">
        <f t="shared" ref="O327" si="1982">AVERAGE(M326:M330)</f>
        <v>0</v>
      </c>
      <c r="P327" s="143">
        <f t="shared" ref="P327" si="1983">_xlfn.STDEV.S(M326:M330)</f>
        <v>0</v>
      </c>
      <c r="Q327" s="19" t="e">
        <f t="shared" si="1955"/>
        <v>#DIV/0!</v>
      </c>
    </row>
    <row r="328" spans="1:17" ht="13.5" customHeight="1" x14ac:dyDescent="0.2">
      <c r="A328" s="56" t="str">
        <f t="shared" ref="A328" si="1984">IF(A326="","",A326)</f>
        <v/>
      </c>
      <c r="B328" s="56" t="e">
        <f>LOOKUP(A328,'Table 1'!$A$3:$A$999,'Table 1'!$I$3:$I$999)</f>
        <v>#N/A</v>
      </c>
      <c r="C328" s="127"/>
      <c r="D328" s="141" t="e">
        <f t="shared" si="1946"/>
        <v>#DIV/0!</v>
      </c>
      <c r="E328" s="22" t="e">
        <f t="shared" ref="E328" si="1985">AVERAGE(C326:C330)</f>
        <v>#DIV/0!</v>
      </c>
      <c r="F328" s="143" t="e">
        <f t="shared" ref="F328" si="1986">_xlfn.STDEV.S(C326:C330)</f>
        <v>#DIV/0!</v>
      </c>
      <c r="G328" s="19" t="e">
        <f t="shared" si="1949"/>
        <v>#DIV/0!</v>
      </c>
      <c r="H328" s="127"/>
      <c r="I328" s="141" t="e">
        <f t="shared" si="1899"/>
        <v>#DIV/0!</v>
      </c>
      <c r="J328" s="22" t="e">
        <f t="shared" ref="J328" si="1987">AVERAGE(H326:H330)</f>
        <v>#DIV/0!</v>
      </c>
      <c r="K328" s="143" t="e">
        <f t="shared" ref="K328" si="1988">_xlfn.STDEV.S(H326:H330)</f>
        <v>#DIV/0!</v>
      </c>
      <c r="L328" s="19" t="e">
        <f t="shared" si="1952"/>
        <v>#DIV/0!</v>
      </c>
      <c r="M328" s="138">
        <f t="shared" si="1961"/>
        <v>0</v>
      </c>
      <c r="N328" s="141" t="e">
        <f t="shared" si="1904"/>
        <v>#DIV/0!</v>
      </c>
      <c r="O328" s="22">
        <f t="shared" ref="O328" si="1989">AVERAGE(M326:M330)</f>
        <v>0</v>
      </c>
      <c r="P328" s="143">
        <f t="shared" ref="P328" si="1990">_xlfn.STDEV.S(M326:M330)</f>
        <v>0</v>
      </c>
      <c r="Q328" s="19" t="e">
        <f t="shared" si="1955"/>
        <v>#DIV/0!</v>
      </c>
    </row>
    <row r="329" spans="1:17" ht="13.5" customHeight="1" x14ac:dyDescent="0.2">
      <c r="A329" s="56" t="str">
        <f t="shared" ref="A329" si="1991">IF(A326="","",A326)</f>
        <v/>
      </c>
      <c r="B329" s="56" t="e">
        <f>LOOKUP(A329,'Table 1'!$A$3:$A$999,'Table 1'!$I$3:$I$999)</f>
        <v>#N/A</v>
      </c>
      <c r="C329" s="127"/>
      <c r="D329" s="141" t="e">
        <f t="shared" si="1946"/>
        <v>#DIV/0!</v>
      </c>
      <c r="E329" s="22" t="e">
        <f t="shared" ref="E329" si="1992">AVERAGE(C326:C330)</f>
        <v>#DIV/0!</v>
      </c>
      <c r="F329" s="143" t="e">
        <f t="shared" ref="F329" si="1993">_xlfn.STDEV.S(C326:C330)</f>
        <v>#DIV/0!</v>
      </c>
      <c r="G329" s="19" t="e">
        <f t="shared" si="1949"/>
        <v>#DIV/0!</v>
      </c>
      <c r="H329" s="127"/>
      <c r="I329" s="141" t="e">
        <f t="shared" si="1899"/>
        <v>#DIV/0!</v>
      </c>
      <c r="J329" s="22" t="e">
        <f t="shared" ref="J329" si="1994">AVERAGE(H326:H330)</f>
        <v>#DIV/0!</v>
      </c>
      <c r="K329" s="143" t="e">
        <f t="shared" ref="K329" si="1995">_xlfn.STDEV.S(H326:H330)</f>
        <v>#DIV/0!</v>
      </c>
      <c r="L329" s="19" t="e">
        <f t="shared" si="1952"/>
        <v>#DIV/0!</v>
      </c>
      <c r="M329" s="138">
        <f t="shared" si="1961"/>
        <v>0</v>
      </c>
      <c r="N329" s="141" t="e">
        <f t="shared" si="1904"/>
        <v>#DIV/0!</v>
      </c>
      <c r="O329" s="22">
        <f t="shared" ref="O329" si="1996">AVERAGE(M326:M330)</f>
        <v>0</v>
      </c>
      <c r="P329" s="143">
        <f t="shared" ref="P329" si="1997">_xlfn.STDEV.S(M326:M330)</f>
        <v>0</v>
      </c>
      <c r="Q329" s="19" t="e">
        <f t="shared" si="1955"/>
        <v>#DIV/0!</v>
      </c>
    </row>
    <row r="330" spans="1:17" ht="13.5" customHeight="1" thickBot="1" x14ac:dyDescent="0.25">
      <c r="A330" s="55" t="str">
        <f t="shared" ref="A330" si="1998">IF(A326="","",A326)</f>
        <v/>
      </c>
      <c r="B330" s="55" t="e">
        <f>LOOKUP(A330,'Table 1'!$A$3:$A$999,'Table 1'!$I$3:$I$999)</f>
        <v>#N/A</v>
      </c>
      <c r="C330" s="126"/>
      <c r="D330" s="142" t="e">
        <f t="shared" si="1946"/>
        <v>#DIV/0!</v>
      </c>
      <c r="E330" s="21" t="e">
        <f t="shared" ref="E330" si="1999">AVERAGE(C326:C330)</f>
        <v>#DIV/0!</v>
      </c>
      <c r="F330" s="144" t="e">
        <f t="shared" ref="F330" si="2000">_xlfn.STDEV.S(C326:C330)</f>
        <v>#DIV/0!</v>
      </c>
      <c r="G330" s="18" t="e">
        <f t="shared" si="1949"/>
        <v>#DIV/0!</v>
      </c>
      <c r="H330" s="126"/>
      <c r="I330" s="142" t="e">
        <f t="shared" si="1899"/>
        <v>#DIV/0!</v>
      </c>
      <c r="J330" s="21" t="e">
        <f t="shared" ref="J330" si="2001">AVERAGE(H326:H330)</f>
        <v>#DIV/0!</v>
      </c>
      <c r="K330" s="144" t="e">
        <f t="shared" ref="K330" si="2002">_xlfn.STDEV.S(H326:H330)</f>
        <v>#DIV/0!</v>
      </c>
      <c r="L330" s="18" t="e">
        <f t="shared" si="1952"/>
        <v>#DIV/0!</v>
      </c>
      <c r="M330" s="139">
        <f t="shared" si="1961"/>
        <v>0</v>
      </c>
      <c r="N330" s="142" t="e">
        <f t="shared" si="1904"/>
        <v>#DIV/0!</v>
      </c>
      <c r="O330" s="21">
        <f t="shared" ref="O330" si="2003">AVERAGE(M326:M330)</f>
        <v>0</v>
      </c>
      <c r="P330" s="144">
        <f t="shared" ref="P330" si="2004">_xlfn.STDEV.S(M326:M330)</f>
        <v>0</v>
      </c>
      <c r="Q330" s="18" t="e">
        <f t="shared" si="1955"/>
        <v>#DIV/0!</v>
      </c>
    </row>
    <row r="331" spans="1:17" ht="13.5" customHeight="1" x14ac:dyDescent="0.2">
      <c r="A331" s="57"/>
      <c r="B331" s="57" t="e">
        <f>LOOKUP(A331,'Table 1'!$A$3:$A$999,'Table 1'!$I$3:$I$999)</f>
        <v>#N/A</v>
      </c>
      <c r="C331" s="128"/>
      <c r="D331" s="140" t="e">
        <f t="shared" si="1946"/>
        <v>#DIV/0!</v>
      </c>
      <c r="E331" s="23" t="e">
        <f t="shared" ref="E331" si="2005">AVERAGE(C331:C335)</f>
        <v>#DIV/0!</v>
      </c>
      <c r="F331" s="23" t="e">
        <f t="shared" ref="F331" si="2006">_xlfn.STDEV.S(C331:C335)</f>
        <v>#DIV/0!</v>
      </c>
      <c r="G331" s="39" t="e">
        <f t="shared" si="1949"/>
        <v>#DIV/0!</v>
      </c>
      <c r="H331" s="128"/>
      <c r="I331" s="140" t="e">
        <f t="shared" si="1899"/>
        <v>#DIV/0!</v>
      </c>
      <c r="J331" s="23" t="e">
        <f t="shared" ref="J331" si="2007">AVERAGE(H331:H335)</f>
        <v>#DIV/0!</v>
      </c>
      <c r="K331" s="23" t="e">
        <f t="shared" ref="K331" si="2008">_xlfn.STDEV.S(H331:H335)</f>
        <v>#DIV/0!</v>
      </c>
      <c r="L331" s="39" t="e">
        <f t="shared" si="1952"/>
        <v>#DIV/0!</v>
      </c>
      <c r="M331" s="137">
        <f t="shared" si="1961"/>
        <v>0</v>
      </c>
      <c r="N331" s="140" t="e">
        <f t="shared" si="1904"/>
        <v>#DIV/0!</v>
      </c>
      <c r="O331" s="23">
        <f t="shared" ref="O331" si="2009">AVERAGE(M331:M335)</f>
        <v>0</v>
      </c>
      <c r="P331" s="23">
        <f t="shared" ref="P331" si="2010">_xlfn.STDEV.S(M331:M335)</f>
        <v>0</v>
      </c>
      <c r="Q331" s="39" t="e">
        <f t="shared" si="1955"/>
        <v>#DIV/0!</v>
      </c>
    </row>
    <row r="332" spans="1:17" ht="13.5" customHeight="1" x14ac:dyDescent="0.2">
      <c r="A332" s="56" t="str">
        <f t="shared" ref="A332" si="2011">IF(A331="","",A331)</f>
        <v/>
      </c>
      <c r="B332" s="56" t="e">
        <f>LOOKUP(A332,'Table 1'!$A$3:$A$999,'Table 1'!$I$3:$I$999)</f>
        <v>#N/A</v>
      </c>
      <c r="C332" s="127"/>
      <c r="D332" s="141" t="e">
        <f t="shared" si="1946"/>
        <v>#DIV/0!</v>
      </c>
      <c r="E332" s="22" t="e">
        <f t="shared" ref="E332" si="2012">AVERAGE(C331:C335)</f>
        <v>#DIV/0!</v>
      </c>
      <c r="F332" s="143" t="e">
        <f t="shared" ref="F332" si="2013">_xlfn.STDEV.S(C331:C335)</f>
        <v>#DIV/0!</v>
      </c>
      <c r="G332" s="19" t="e">
        <f t="shared" si="1949"/>
        <v>#DIV/0!</v>
      </c>
      <c r="H332" s="127"/>
      <c r="I332" s="141" t="e">
        <f t="shared" ref="I332:I395" si="2014">(H332-J332)/J332</f>
        <v>#DIV/0!</v>
      </c>
      <c r="J332" s="22" t="e">
        <f t="shared" ref="J332" si="2015">AVERAGE(H331:H335)</f>
        <v>#DIV/0!</v>
      </c>
      <c r="K332" s="143" t="e">
        <f t="shared" ref="K332" si="2016">_xlfn.STDEV.S(H331:H335)</f>
        <v>#DIV/0!</v>
      </c>
      <c r="L332" s="19" t="e">
        <f t="shared" si="1952"/>
        <v>#DIV/0!</v>
      </c>
      <c r="M332" s="138">
        <f t="shared" si="1961"/>
        <v>0</v>
      </c>
      <c r="N332" s="141" t="e">
        <f t="shared" ref="N332:N395" si="2017">(M332-O332)/O332</f>
        <v>#DIV/0!</v>
      </c>
      <c r="O332" s="22">
        <f t="shared" ref="O332" si="2018">AVERAGE(M331:M335)</f>
        <v>0</v>
      </c>
      <c r="P332" s="143">
        <f t="shared" ref="P332" si="2019">_xlfn.STDEV.S(M331:M335)</f>
        <v>0</v>
      </c>
      <c r="Q332" s="19" t="e">
        <f t="shared" si="1955"/>
        <v>#DIV/0!</v>
      </c>
    </row>
    <row r="333" spans="1:17" ht="13.5" customHeight="1" x14ac:dyDescent="0.2">
      <c r="A333" s="56" t="str">
        <f t="shared" ref="A333" si="2020">IF(A331="","",A331)</f>
        <v/>
      </c>
      <c r="B333" s="56" t="e">
        <f>LOOKUP(A333,'Table 1'!$A$3:$A$999,'Table 1'!$I$3:$I$999)</f>
        <v>#N/A</v>
      </c>
      <c r="C333" s="127"/>
      <c r="D333" s="141" t="e">
        <f t="shared" si="1946"/>
        <v>#DIV/0!</v>
      </c>
      <c r="E333" s="22" t="e">
        <f t="shared" ref="E333" si="2021">AVERAGE(C331:C335)</f>
        <v>#DIV/0!</v>
      </c>
      <c r="F333" s="143" t="e">
        <f t="shared" ref="F333" si="2022">_xlfn.STDEV.S(C331:C335)</f>
        <v>#DIV/0!</v>
      </c>
      <c r="G333" s="19" t="e">
        <f t="shared" si="1949"/>
        <v>#DIV/0!</v>
      </c>
      <c r="H333" s="127"/>
      <c r="I333" s="141" t="e">
        <f t="shared" si="2014"/>
        <v>#DIV/0!</v>
      </c>
      <c r="J333" s="22" t="e">
        <f t="shared" ref="J333" si="2023">AVERAGE(H331:H335)</f>
        <v>#DIV/0!</v>
      </c>
      <c r="K333" s="143" t="e">
        <f t="shared" ref="K333" si="2024">_xlfn.STDEV.S(H331:H335)</f>
        <v>#DIV/0!</v>
      </c>
      <c r="L333" s="19" t="e">
        <f t="shared" si="1952"/>
        <v>#DIV/0!</v>
      </c>
      <c r="M333" s="138">
        <f t="shared" si="1961"/>
        <v>0</v>
      </c>
      <c r="N333" s="141" t="e">
        <f t="shared" si="2017"/>
        <v>#DIV/0!</v>
      </c>
      <c r="O333" s="22">
        <f t="shared" ref="O333" si="2025">AVERAGE(M331:M335)</f>
        <v>0</v>
      </c>
      <c r="P333" s="143">
        <f t="shared" ref="P333" si="2026">_xlfn.STDEV.S(M331:M335)</f>
        <v>0</v>
      </c>
      <c r="Q333" s="19" t="e">
        <f t="shared" si="1955"/>
        <v>#DIV/0!</v>
      </c>
    </row>
    <row r="334" spans="1:17" ht="13.5" customHeight="1" x14ac:dyDescent="0.2">
      <c r="A334" s="56" t="str">
        <f t="shared" ref="A334" si="2027">IF(A331="","",A331)</f>
        <v/>
      </c>
      <c r="B334" s="56" t="e">
        <f>LOOKUP(A334,'Table 1'!$A$3:$A$999,'Table 1'!$I$3:$I$999)</f>
        <v>#N/A</v>
      </c>
      <c r="C334" s="127"/>
      <c r="D334" s="141" t="e">
        <f t="shared" si="1946"/>
        <v>#DIV/0!</v>
      </c>
      <c r="E334" s="22" t="e">
        <f t="shared" ref="E334" si="2028">AVERAGE(C331:C335)</f>
        <v>#DIV/0!</v>
      </c>
      <c r="F334" s="143" t="e">
        <f t="shared" ref="F334" si="2029">_xlfn.STDEV.S(C331:C335)</f>
        <v>#DIV/0!</v>
      </c>
      <c r="G334" s="19" t="e">
        <f t="shared" si="1949"/>
        <v>#DIV/0!</v>
      </c>
      <c r="H334" s="127"/>
      <c r="I334" s="141" t="e">
        <f t="shared" si="2014"/>
        <v>#DIV/0!</v>
      </c>
      <c r="J334" s="22" t="e">
        <f t="shared" ref="J334" si="2030">AVERAGE(H331:H335)</f>
        <v>#DIV/0!</v>
      </c>
      <c r="K334" s="143" t="e">
        <f t="shared" ref="K334" si="2031">_xlfn.STDEV.S(H331:H335)</f>
        <v>#DIV/0!</v>
      </c>
      <c r="L334" s="19" t="e">
        <f t="shared" si="1952"/>
        <v>#DIV/0!</v>
      </c>
      <c r="M334" s="138">
        <f t="shared" si="1961"/>
        <v>0</v>
      </c>
      <c r="N334" s="141" t="e">
        <f t="shared" si="2017"/>
        <v>#DIV/0!</v>
      </c>
      <c r="O334" s="22">
        <f t="shared" ref="O334" si="2032">AVERAGE(M331:M335)</f>
        <v>0</v>
      </c>
      <c r="P334" s="143">
        <f t="shared" ref="P334" si="2033">_xlfn.STDEV.S(M331:M335)</f>
        <v>0</v>
      </c>
      <c r="Q334" s="19" t="e">
        <f t="shared" si="1955"/>
        <v>#DIV/0!</v>
      </c>
    </row>
    <row r="335" spans="1:17" ht="13.5" customHeight="1" thickBot="1" x14ac:dyDescent="0.25">
      <c r="A335" s="55" t="str">
        <f t="shared" ref="A335" si="2034">IF(A331="","",A331)</f>
        <v/>
      </c>
      <c r="B335" s="55" t="e">
        <f>LOOKUP(A335,'Table 1'!$A$3:$A$999,'Table 1'!$I$3:$I$999)</f>
        <v>#N/A</v>
      </c>
      <c r="C335" s="126"/>
      <c r="D335" s="142" t="e">
        <f t="shared" si="1946"/>
        <v>#DIV/0!</v>
      </c>
      <c r="E335" s="21" t="e">
        <f t="shared" ref="E335" si="2035">AVERAGE(C331:C335)</f>
        <v>#DIV/0!</v>
      </c>
      <c r="F335" s="144" t="e">
        <f t="shared" ref="F335" si="2036">_xlfn.STDEV.S(C331:C335)</f>
        <v>#DIV/0!</v>
      </c>
      <c r="G335" s="18" t="e">
        <f t="shared" si="1949"/>
        <v>#DIV/0!</v>
      </c>
      <c r="H335" s="126"/>
      <c r="I335" s="142" t="e">
        <f t="shared" si="2014"/>
        <v>#DIV/0!</v>
      </c>
      <c r="J335" s="21" t="e">
        <f t="shared" ref="J335" si="2037">AVERAGE(H331:H335)</f>
        <v>#DIV/0!</v>
      </c>
      <c r="K335" s="144" t="e">
        <f t="shared" ref="K335" si="2038">_xlfn.STDEV.S(H331:H335)</f>
        <v>#DIV/0!</v>
      </c>
      <c r="L335" s="18" t="e">
        <f t="shared" si="1952"/>
        <v>#DIV/0!</v>
      </c>
      <c r="M335" s="139">
        <f t="shared" si="1961"/>
        <v>0</v>
      </c>
      <c r="N335" s="142" t="e">
        <f t="shared" si="2017"/>
        <v>#DIV/0!</v>
      </c>
      <c r="O335" s="21">
        <f t="shared" ref="O335" si="2039">AVERAGE(M331:M335)</f>
        <v>0</v>
      </c>
      <c r="P335" s="144">
        <f t="shared" ref="P335" si="2040">_xlfn.STDEV.S(M331:M335)</f>
        <v>0</v>
      </c>
      <c r="Q335" s="18" t="e">
        <f t="shared" si="1955"/>
        <v>#DIV/0!</v>
      </c>
    </row>
    <row r="336" spans="1:17" ht="13.5" customHeight="1" x14ac:dyDescent="0.2">
      <c r="A336" s="57"/>
      <c r="B336" s="57" t="e">
        <f>LOOKUP(A336,'Table 1'!$A$3:$A$999,'Table 1'!$I$3:$I$999)</f>
        <v>#N/A</v>
      </c>
      <c r="C336" s="128"/>
      <c r="D336" s="140" t="e">
        <f t="shared" si="1946"/>
        <v>#DIV/0!</v>
      </c>
      <c r="E336" s="23" t="e">
        <f t="shared" ref="E336" si="2041">AVERAGE(C336:C340)</f>
        <v>#DIV/0!</v>
      </c>
      <c r="F336" s="23" t="e">
        <f t="shared" ref="F336" si="2042">_xlfn.STDEV.S(C336:C340)</f>
        <v>#DIV/0!</v>
      </c>
      <c r="G336" s="39" t="e">
        <f t="shared" si="1949"/>
        <v>#DIV/0!</v>
      </c>
      <c r="H336" s="128"/>
      <c r="I336" s="140" t="e">
        <f t="shared" si="2014"/>
        <v>#DIV/0!</v>
      </c>
      <c r="J336" s="23" t="e">
        <f t="shared" ref="J336" si="2043">AVERAGE(H336:H340)</f>
        <v>#DIV/0!</v>
      </c>
      <c r="K336" s="23" t="e">
        <f t="shared" ref="K336" si="2044">_xlfn.STDEV.S(H336:H340)</f>
        <v>#DIV/0!</v>
      </c>
      <c r="L336" s="39" t="e">
        <f t="shared" si="1952"/>
        <v>#DIV/0!</v>
      </c>
      <c r="M336" s="137">
        <f t="shared" si="1961"/>
        <v>0</v>
      </c>
      <c r="N336" s="140" t="e">
        <f t="shared" si="2017"/>
        <v>#DIV/0!</v>
      </c>
      <c r="O336" s="23">
        <f t="shared" ref="O336" si="2045">AVERAGE(M336:M340)</f>
        <v>0</v>
      </c>
      <c r="P336" s="23">
        <f t="shared" ref="P336" si="2046">_xlfn.STDEV.S(M336:M340)</f>
        <v>0</v>
      </c>
      <c r="Q336" s="39" t="e">
        <f t="shared" si="1955"/>
        <v>#DIV/0!</v>
      </c>
    </row>
    <row r="337" spans="1:17" ht="13.5" customHeight="1" x14ac:dyDescent="0.2">
      <c r="A337" s="56" t="str">
        <f t="shared" ref="A337" si="2047">IF(A336="","",A336)</f>
        <v/>
      </c>
      <c r="B337" s="56" t="e">
        <f>LOOKUP(A337,'Table 1'!$A$3:$A$999,'Table 1'!$I$3:$I$999)</f>
        <v>#N/A</v>
      </c>
      <c r="C337" s="127"/>
      <c r="D337" s="141" t="e">
        <f t="shared" si="1946"/>
        <v>#DIV/0!</v>
      </c>
      <c r="E337" s="22" t="e">
        <f t="shared" ref="E337" si="2048">AVERAGE(C336:C340)</f>
        <v>#DIV/0!</v>
      </c>
      <c r="F337" s="143" t="e">
        <f t="shared" ref="F337" si="2049">_xlfn.STDEV.S(C336:C340)</f>
        <v>#DIV/0!</v>
      </c>
      <c r="G337" s="19" t="e">
        <f t="shared" si="1949"/>
        <v>#DIV/0!</v>
      </c>
      <c r="H337" s="127"/>
      <c r="I337" s="141" t="e">
        <f t="shared" si="2014"/>
        <v>#DIV/0!</v>
      </c>
      <c r="J337" s="22" t="e">
        <f t="shared" ref="J337" si="2050">AVERAGE(H336:H340)</f>
        <v>#DIV/0!</v>
      </c>
      <c r="K337" s="143" t="e">
        <f t="shared" ref="K337" si="2051">_xlfn.STDEV.S(H336:H340)</f>
        <v>#DIV/0!</v>
      </c>
      <c r="L337" s="19" t="e">
        <f t="shared" si="1952"/>
        <v>#DIV/0!</v>
      </c>
      <c r="M337" s="138">
        <f t="shared" si="1961"/>
        <v>0</v>
      </c>
      <c r="N337" s="141" t="e">
        <f t="shared" si="2017"/>
        <v>#DIV/0!</v>
      </c>
      <c r="O337" s="22">
        <f t="shared" ref="O337" si="2052">AVERAGE(M336:M340)</f>
        <v>0</v>
      </c>
      <c r="P337" s="143">
        <f t="shared" ref="P337" si="2053">_xlfn.STDEV.S(M336:M340)</f>
        <v>0</v>
      </c>
      <c r="Q337" s="19" t="e">
        <f t="shared" si="1955"/>
        <v>#DIV/0!</v>
      </c>
    </row>
    <row r="338" spans="1:17" ht="13.5" customHeight="1" x14ac:dyDescent="0.2">
      <c r="A338" s="56" t="str">
        <f t="shared" ref="A338" si="2054">IF(A336="","",A336)</f>
        <v/>
      </c>
      <c r="B338" s="56" t="e">
        <f>LOOKUP(A338,'Table 1'!$A$3:$A$999,'Table 1'!$I$3:$I$999)</f>
        <v>#N/A</v>
      </c>
      <c r="C338" s="127"/>
      <c r="D338" s="141" t="e">
        <f t="shared" si="1946"/>
        <v>#DIV/0!</v>
      </c>
      <c r="E338" s="22" t="e">
        <f t="shared" ref="E338" si="2055">AVERAGE(C336:C340)</f>
        <v>#DIV/0!</v>
      </c>
      <c r="F338" s="143" t="e">
        <f t="shared" ref="F338" si="2056">_xlfn.STDEV.S(C336:C340)</f>
        <v>#DIV/0!</v>
      </c>
      <c r="G338" s="19" t="e">
        <f t="shared" si="1949"/>
        <v>#DIV/0!</v>
      </c>
      <c r="H338" s="127"/>
      <c r="I338" s="141" t="e">
        <f t="shared" si="2014"/>
        <v>#DIV/0!</v>
      </c>
      <c r="J338" s="22" t="e">
        <f t="shared" ref="J338" si="2057">AVERAGE(H336:H340)</f>
        <v>#DIV/0!</v>
      </c>
      <c r="K338" s="143" t="e">
        <f t="shared" ref="K338" si="2058">_xlfn.STDEV.S(H336:H340)</f>
        <v>#DIV/0!</v>
      </c>
      <c r="L338" s="19" t="e">
        <f t="shared" si="1952"/>
        <v>#DIV/0!</v>
      </c>
      <c r="M338" s="138">
        <f t="shared" si="1961"/>
        <v>0</v>
      </c>
      <c r="N338" s="141" t="e">
        <f t="shared" si="2017"/>
        <v>#DIV/0!</v>
      </c>
      <c r="O338" s="22">
        <f t="shared" ref="O338" si="2059">AVERAGE(M336:M340)</f>
        <v>0</v>
      </c>
      <c r="P338" s="143">
        <f t="shared" ref="P338" si="2060">_xlfn.STDEV.S(M336:M340)</f>
        <v>0</v>
      </c>
      <c r="Q338" s="19" t="e">
        <f t="shared" si="1955"/>
        <v>#DIV/0!</v>
      </c>
    </row>
    <row r="339" spans="1:17" ht="13.5" customHeight="1" x14ac:dyDescent="0.2">
      <c r="A339" s="56" t="str">
        <f t="shared" ref="A339" si="2061">IF(A336="","",A336)</f>
        <v/>
      </c>
      <c r="B339" s="56" t="e">
        <f>LOOKUP(A339,'Table 1'!$A$3:$A$999,'Table 1'!$I$3:$I$999)</f>
        <v>#N/A</v>
      </c>
      <c r="C339" s="127"/>
      <c r="D339" s="141" t="e">
        <f t="shared" si="1946"/>
        <v>#DIV/0!</v>
      </c>
      <c r="E339" s="22" t="e">
        <f t="shared" ref="E339" si="2062">AVERAGE(C336:C340)</f>
        <v>#DIV/0!</v>
      </c>
      <c r="F339" s="143" t="e">
        <f t="shared" ref="F339" si="2063">_xlfn.STDEV.S(C336:C340)</f>
        <v>#DIV/0!</v>
      </c>
      <c r="G339" s="19" t="e">
        <f t="shared" si="1949"/>
        <v>#DIV/0!</v>
      </c>
      <c r="H339" s="127"/>
      <c r="I339" s="141" t="e">
        <f t="shared" si="2014"/>
        <v>#DIV/0!</v>
      </c>
      <c r="J339" s="22" t="e">
        <f t="shared" ref="J339" si="2064">AVERAGE(H336:H340)</f>
        <v>#DIV/0!</v>
      </c>
      <c r="K339" s="143" t="e">
        <f t="shared" ref="K339" si="2065">_xlfn.STDEV.S(H336:H340)</f>
        <v>#DIV/0!</v>
      </c>
      <c r="L339" s="19" t="e">
        <f t="shared" si="1952"/>
        <v>#DIV/0!</v>
      </c>
      <c r="M339" s="138">
        <f t="shared" si="1961"/>
        <v>0</v>
      </c>
      <c r="N339" s="141" t="e">
        <f t="shared" si="2017"/>
        <v>#DIV/0!</v>
      </c>
      <c r="O339" s="22">
        <f t="shared" ref="O339" si="2066">AVERAGE(M336:M340)</f>
        <v>0</v>
      </c>
      <c r="P339" s="143">
        <f t="shared" ref="P339" si="2067">_xlfn.STDEV.S(M336:M340)</f>
        <v>0</v>
      </c>
      <c r="Q339" s="19" t="e">
        <f t="shared" si="1955"/>
        <v>#DIV/0!</v>
      </c>
    </row>
    <row r="340" spans="1:17" ht="13.5" customHeight="1" thickBot="1" x14ac:dyDescent="0.25">
      <c r="A340" s="55" t="str">
        <f t="shared" ref="A340" si="2068">IF(A336="","",A336)</f>
        <v/>
      </c>
      <c r="B340" s="55" t="e">
        <f>LOOKUP(A340,'Table 1'!$A$3:$A$999,'Table 1'!$I$3:$I$999)</f>
        <v>#N/A</v>
      </c>
      <c r="C340" s="126"/>
      <c r="D340" s="142" t="e">
        <f t="shared" si="1946"/>
        <v>#DIV/0!</v>
      </c>
      <c r="E340" s="21" t="e">
        <f t="shared" ref="E340" si="2069">AVERAGE(C336:C340)</f>
        <v>#DIV/0!</v>
      </c>
      <c r="F340" s="144" t="e">
        <f t="shared" ref="F340" si="2070">_xlfn.STDEV.S(C336:C340)</f>
        <v>#DIV/0!</v>
      </c>
      <c r="G340" s="18" t="e">
        <f t="shared" si="1949"/>
        <v>#DIV/0!</v>
      </c>
      <c r="H340" s="126"/>
      <c r="I340" s="142" t="e">
        <f t="shared" si="2014"/>
        <v>#DIV/0!</v>
      </c>
      <c r="J340" s="21" t="e">
        <f t="shared" ref="J340" si="2071">AVERAGE(H336:H340)</f>
        <v>#DIV/0!</v>
      </c>
      <c r="K340" s="144" t="e">
        <f t="shared" ref="K340" si="2072">_xlfn.STDEV.S(H336:H340)</f>
        <v>#DIV/0!</v>
      </c>
      <c r="L340" s="18" t="e">
        <f t="shared" si="1952"/>
        <v>#DIV/0!</v>
      </c>
      <c r="M340" s="139">
        <f t="shared" si="1961"/>
        <v>0</v>
      </c>
      <c r="N340" s="142" t="e">
        <f t="shared" si="2017"/>
        <v>#DIV/0!</v>
      </c>
      <c r="O340" s="21">
        <f t="shared" ref="O340" si="2073">AVERAGE(M336:M340)</f>
        <v>0</v>
      </c>
      <c r="P340" s="144">
        <f t="shared" ref="P340" si="2074">_xlfn.STDEV.S(M336:M340)</f>
        <v>0</v>
      </c>
      <c r="Q340" s="18" t="e">
        <f t="shared" si="1955"/>
        <v>#DIV/0!</v>
      </c>
    </row>
    <row r="341" spans="1:17" ht="13.5" customHeight="1" x14ac:dyDescent="0.2">
      <c r="A341" s="57"/>
      <c r="B341" s="57" t="e">
        <f>LOOKUP(A341,'Table 1'!$A$3:$A$999,'Table 1'!$I$3:$I$999)</f>
        <v>#N/A</v>
      </c>
      <c r="C341" s="128"/>
      <c r="D341" s="140" t="e">
        <f t="shared" si="1946"/>
        <v>#DIV/0!</v>
      </c>
      <c r="E341" s="23" t="e">
        <f t="shared" ref="E341" si="2075">AVERAGE(C341:C345)</f>
        <v>#DIV/0!</v>
      </c>
      <c r="F341" s="23" t="e">
        <f t="shared" ref="F341" si="2076">_xlfn.STDEV.S(C341:C345)</f>
        <v>#DIV/0!</v>
      </c>
      <c r="G341" s="39" t="e">
        <f t="shared" si="1949"/>
        <v>#DIV/0!</v>
      </c>
      <c r="H341" s="128"/>
      <c r="I341" s="140" t="e">
        <f t="shared" si="2014"/>
        <v>#DIV/0!</v>
      </c>
      <c r="J341" s="23" t="e">
        <f t="shared" ref="J341" si="2077">AVERAGE(H341:H345)</f>
        <v>#DIV/0!</v>
      </c>
      <c r="K341" s="23" t="e">
        <f t="shared" ref="K341" si="2078">_xlfn.STDEV.S(H341:H345)</f>
        <v>#DIV/0!</v>
      </c>
      <c r="L341" s="39" t="e">
        <f t="shared" si="1952"/>
        <v>#DIV/0!</v>
      </c>
      <c r="M341" s="137">
        <f t="shared" si="1961"/>
        <v>0</v>
      </c>
      <c r="N341" s="140" t="e">
        <f t="shared" si="2017"/>
        <v>#DIV/0!</v>
      </c>
      <c r="O341" s="23">
        <f t="shared" ref="O341" si="2079">AVERAGE(M341:M345)</f>
        <v>0</v>
      </c>
      <c r="P341" s="23">
        <f t="shared" ref="P341" si="2080">_xlfn.STDEV.S(M341:M345)</f>
        <v>0</v>
      </c>
      <c r="Q341" s="39" t="e">
        <f t="shared" si="1955"/>
        <v>#DIV/0!</v>
      </c>
    </row>
    <row r="342" spans="1:17" ht="13.5" customHeight="1" x14ac:dyDescent="0.2">
      <c r="A342" s="56" t="str">
        <f t="shared" ref="A342" si="2081">IF(A341="","",A341)</f>
        <v/>
      </c>
      <c r="B342" s="56" t="e">
        <f>LOOKUP(A342,'Table 1'!$A$3:$A$999,'Table 1'!$I$3:$I$999)</f>
        <v>#N/A</v>
      </c>
      <c r="C342" s="127"/>
      <c r="D342" s="141" t="e">
        <f t="shared" si="1946"/>
        <v>#DIV/0!</v>
      </c>
      <c r="E342" s="22" t="e">
        <f t="shared" ref="E342" si="2082">AVERAGE(C341:C345)</f>
        <v>#DIV/0!</v>
      </c>
      <c r="F342" s="143" t="e">
        <f t="shared" ref="F342" si="2083">_xlfn.STDEV.S(C341:C345)</f>
        <v>#DIV/0!</v>
      </c>
      <c r="G342" s="19" t="e">
        <f t="shared" si="1949"/>
        <v>#DIV/0!</v>
      </c>
      <c r="H342" s="127"/>
      <c r="I342" s="141" t="e">
        <f t="shared" si="2014"/>
        <v>#DIV/0!</v>
      </c>
      <c r="J342" s="22" t="e">
        <f t="shared" ref="J342" si="2084">AVERAGE(H341:H345)</f>
        <v>#DIV/0!</v>
      </c>
      <c r="K342" s="143" t="e">
        <f t="shared" ref="K342" si="2085">_xlfn.STDEV.S(H341:H345)</f>
        <v>#DIV/0!</v>
      </c>
      <c r="L342" s="19" t="e">
        <f t="shared" si="1952"/>
        <v>#DIV/0!</v>
      </c>
      <c r="M342" s="138">
        <f t="shared" si="1961"/>
        <v>0</v>
      </c>
      <c r="N342" s="141" t="e">
        <f t="shared" si="2017"/>
        <v>#DIV/0!</v>
      </c>
      <c r="O342" s="22">
        <f t="shared" ref="O342" si="2086">AVERAGE(M341:M345)</f>
        <v>0</v>
      </c>
      <c r="P342" s="143">
        <f t="shared" ref="P342" si="2087">_xlfn.STDEV.S(M341:M345)</f>
        <v>0</v>
      </c>
      <c r="Q342" s="19" t="e">
        <f t="shared" si="1955"/>
        <v>#DIV/0!</v>
      </c>
    </row>
    <row r="343" spans="1:17" ht="13.5" customHeight="1" x14ac:dyDescent="0.2">
      <c r="A343" s="56" t="str">
        <f t="shared" ref="A343" si="2088">IF(A341="","",A341)</f>
        <v/>
      </c>
      <c r="B343" s="56" t="e">
        <f>LOOKUP(A343,'Table 1'!$A$3:$A$999,'Table 1'!$I$3:$I$999)</f>
        <v>#N/A</v>
      </c>
      <c r="C343" s="127"/>
      <c r="D343" s="141" t="e">
        <f t="shared" si="1946"/>
        <v>#DIV/0!</v>
      </c>
      <c r="E343" s="22" t="e">
        <f t="shared" ref="E343" si="2089">AVERAGE(C341:C345)</f>
        <v>#DIV/0!</v>
      </c>
      <c r="F343" s="143" t="e">
        <f t="shared" ref="F343" si="2090">_xlfn.STDEV.S(C341:C345)</f>
        <v>#DIV/0!</v>
      </c>
      <c r="G343" s="19" t="e">
        <f t="shared" si="1949"/>
        <v>#DIV/0!</v>
      </c>
      <c r="H343" s="127"/>
      <c r="I343" s="141" t="e">
        <f t="shared" si="2014"/>
        <v>#DIV/0!</v>
      </c>
      <c r="J343" s="22" t="e">
        <f t="shared" ref="J343" si="2091">AVERAGE(H341:H345)</f>
        <v>#DIV/0!</v>
      </c>
      <c r="K343" s="143" t="e">
        <f t="shared" ref="K343" si="2092">_xlfn.STDEV.S(H341:H345)</f>
        <v>#DIV/0!</v>
      </c>
      <c r="L343" s="19" t="e">
        <f t="shared" si="1952"/>
        <v>#DIV/0!</v>
      </c>
      <c r="M343" s="138">
        <f t="shared" si="1961"/>
        <v>0</v>
      </c>
      <c r="N343" s="141" t="e">
        <f t="shared" si="2017"/>
        <v>#DIV/0!</v>
      </c>
      <c r="O343" s="22">
        <f t="shared" ref="O343" si="2093">AVERAGE(M341:M345)</f>
        <v>0</v>
      </c>
      <c r="P343" s="143">
        <f t="shared" ref="P343" si="2094">_xlfn.STDEV.S(M341:M345)</f>
        <v>0</v>
      </c>
      <c r="Q343" s="19" t="e">
        <f t="shared" si="1955"/>
        <v>#DIV/0!</v>
      </c>
    </row>
    <row r="344" spans="1:17" ht="13.5" customHeight="1" x14ac:dyDescent="0.2">
      <c r="A344" s="56" t="str">
        <f t="shared" ref="A344" si="2095">IF(A341="","",A341)</f>
        <v/>
      </c>
      <c r="B344" s="56" t="e">
        <f>LOOKUP(A344,'Table 1'!$A$3:$A$999,'Table 1'!$I$3:$I$999)</f>
        <v>#N/A</v>
      </c>
      <c r="C344" s="127"/>
      <c r="D344" s="141" t="e">
        <f t="shared" si="1946"/>
        <v>#DIV/0!</v>
      </c>
      <c r="E344" s="22" t="e">
        <f t="shared" ref="E344" si="2096">AVERAGE(C341:C345)</f>
        <v>#DIV/0!</v>
      </c>
      <c r="F344" s="143" t="e">
        <f t="shared" ref="F344" si="2097">_xlfn.STDEV.S(C341:C345)</f>
        <v>#DIV/0!</v>
      </c>
      <c r="G344" s="19" t="e">
        <f t="shared" si="1949"/>
        <v>#DIV/0!</v>
      </c>
      <c r="H344" s="127"/>
      <c r="I344" s="141" t="e">
        <f t="shared" si="2014"/>
        <v>#DIV/0!</v>
      </c>
      <c r="J344" s="22" t="e">
        <f t="shared" ref="J344" si="2098">AVERAGE(H341:H345)</f>
        <v>#DIV/0!</v>
      </c>
      <c r="K344" s="143" t="e">
        <f t="shared" ref="K344" si="2099">_xlfn.STDEV.S(H341:H345)</f>
        <v>#DIV/0!</v>
      </c>
      <c r="L344" s="19" t="e">
        <f t="shared" si="1952"/>
        <v>#DIV/0!</v>
      </c>
      <c r="M344" s="138">
        <f t="shared" si="1961"/>
        <v>0</v>
      </c>
      <c r="N344" s="141" t="e">
        <f t="shared" si="2017"/>
        <v>#DIV/0!</v>
      </c>
      <c r="O344" s="22">
        <f t="shared" ref="O344" si="2100">AVERAGE(M341:M345)</f>
        <v>0</v>
      </c>
      <c r="P344" s="143">
        <f t="shared" ref="P344" si="2101">_xlfn.STDEV.S(M341:M345)</f>
        <v>0</v>
      </c>
      <c r="Q344" s="19" t="e">
        <f t="shared" si="1955"/>
        <v>#DIV/0!</v>
      </c>
    </row>
    <row r="345" spans="1:17" ht="13.5" customHeight="1" thickBot="1" x14ac:dyDescent="0.25">
      <c r="A345" s="55" t="str">
        <f t="shared" ref="A345" si="2102">IF(A341="","",A341)</f>
        <v/>
      </c>
      <c r="B345" s="55" t="e">
        <f>LOOKUP(A345,'Table 1'!$A$3:$A$999,'Table 1'!$I$3:$I$999)</f>
        <v>#N/A</v>
      </c>
      <c r="C345" s="126"/>
      <c r="D345" s="142" t="e">
        <f t="shared" si="1946"/>
        <v>#DIV/0!</v>
      </c>
      <c r="E345" s="21" t="e">
        <f t="shared" ref="E345" si="2103">AVERAGE(C341:C345)</f>
        <v>#DIV/0!</v>
      </c>
      <c r="F345" s="144" t="e">
        <f t="shared" ref="F345" si="2104">_xlfn.STDEV.S(C341:C345)</f>
        <v>#DIV/0!</v>
      </c>
      <c r="G345" s="18" t="e">
        <f t="shared" si="1949"/>
        <v>#DIV/0!</v>
      </c>
      <c r="H345" s="126"/>
      <c r="I345" s="142" t="e">
        <f t="shared" si="2014"/>
        <v>#DIV/0!</v>
      </c>
      <c r="J345" s="21" t="e">
        <f t="shared" ref="J345" si="2105">AVERAGE(H341:H345)</f>
        <v>#DIV/0!</v>
      </c>
      <c r="K345" s="144" t="e">
        <f t="shared" ref="K345" si="2106">_xlfn.STDEV.S(H341:H345)</f>
        <v>#DIV/0!</v>
      </c>
      <c r="L345" s="18" t="e">
        <f t="shared" si="1952"/>
        <v>#DIV/0!</v>
      </c>
      <c r="M345" s="139">
        <f t="shared" si="1961"/>
        <v>0</v>
      </c>
      <c r="N345" s="142" t="e">
        <f t="shared" si="2017"/>
        <v>#DIV/0!</v>
      </c>
      <c r="O345" s="21">
        <f t="shared" ref="O345" si="2107">AVERAGE(M341:M345)</f>
        <v>0</v>
      </c>
      <c r="P345" s="144">
        <f t="shared" ref="P345" si="2108">_xlfn.STDEV.S(M341:M345)</f>
        <v>0</v>
      </c>
      <c r="Q345" s="18" t="e">
        <f t="shared" si="1955"/>
        <v>#DIV/0!</v>
      </c>
    </row>
    <row r="346" spans="1:17" ht="13.5" customHeight="1" x14ac:dyDescent="0.2">
      <c r="A346" s="57"/>
      <c r="B346" s="57" t="e">
        <f>LOOKUP(A346,'Table 1'!$A$3:$A$999,'Table 1'!$I$3:$I$999)</f>
        <v>#N/A</v>
      </c>
      <c r="C346" s="128"/>
      <c r="D346" s="140" t="e">
        <f t="shared" si="1946"/>
        <v>#DIV/0!</v>
      </c>
      <c r="E346" s="23" t="e">
        <f t="shared" ref="E346" si="2109">AVERAGE(C346:C350)</f>
        <v>#DIV/0!</v>
      </c>
      <c r="F346" s="23" t="e">
        <f t="shared" ref="F346" si="2110">_xlfn.STDEV.S(C346:C350)</f>
        <v>#DIV/0!</v>
      </c>
      <c r="G346" s="39" t="e">
        <f t="shared" si="1949"/>
        <v>#DIV/0!</v>
      </c>
      <c r="H346" s="128"/>
      <c r="I346" s="140" t="e">
        <f t="shared" si="2014"/>
        <v>#DIV/0!</v>
      </c>
      <c r="J346" s="23" t="e">
        <f t="shared" ref="J346" si="2111">AVERAGE(H346:H350)</f>
        <v>#DIV/0!</v>
      </c>
      <c r="K346" s="23" t="e">
        <f t="shared" ref="K346" si="2112">_xlfn.STDEV.S(H346:H350)</f>
        <v>#DIV/0!</v>
      </c>
      <c r="L346" s="39" t="e">
        <f t="shared" si="1952"/>
        <v>#DIV/0!</v>
      </c>
      <c r="M346" s="137">
        <f t="shared" si="1961"/>
        <v>0</v>
      </c>
      <c r="N346" s="140" t="e">
        <f t="shared" si="2017"/>
        <v>#DIV/0!</v>
      </c>
      <c r="O346" s="23">
        <f t="shared" ref="O346" si="2113">AVERAGE(M346:M350)</f>
        <v>0</v>
      </c>
      <c r="P346" s="23">
        <f t="shared" ref="P346" si="2114">_xlfn.STDEV.S(M346:M350)</f>
        <v>0</v>
      </c>
      <c r="Q346" s="39" t="e">
        <f t="shared" si="1955"/>
        <v>#DIV/0!</v>
      </c>
    </row>
    <row r="347" spans="1:17" ht="13.5" customHeight="1" x14ac:dyDescent="0.2">
      <c r="A347" s="56" t="str">
        <f t="shared" ref="A347" si="2115">IF(A346="","",A346)</f>
        <v/>
      </c>
      <c r="B347" s="56" t="e">
        <f>LOOKUP(A347,'Table 1'!$A$3:$A$999,'Table 1'!$I$3:$I$999)</f>
        <v>#N/A</v>
      </c>
      <c r="C347" s="127"/>
      <c r="D347" s="141" t="e">
        <f t="shared" si="1946"/>
        <v>#DIV/0!</v>
      </c>
      <c r="E347" s="22" t="e">
        <f t="shared" ref="E347" si="2116">AVERAGE(C346:C350)</f>
        <v>#DIV/0!</v>
      </c>
      <c r="F347" s="143" t="e">
        <f t="shared" ref="F347" si="2117">_xlfn.STDEV.S(C346:C350)</f>
        <v>#DIV/0!</v>
      </c>
      <c r="G347" s="19" t="e">
        <f t="shared" si="1949"/>
        <v>#DIV/0!</v>
      </c>
      <c r="H347" s="127"/>
      <c r="I347" s="141" t="e">
        <f t="shared" si="2014"/>
        <v>#DIV/0!</v>
      </c>
      <c r="J347" s="22" t="e">
        <f t="shared" ref="J347" si="2118">AVERAGE(H346:H350)</f>
        <v>#DIV/0!</v>
      </c>
      <c r="K347" s="143" t="e">
        <f t="shared" ref="K347" si="2119">_xlfn.STDEV.S(H346:H350)</f>
        <v>#DIV/0!</v>
      </c>
      <c r="L347" s="19" t="e">
        <f t="shared" si="1952"/>
        <v>#DIV/0!</v>
      </c>
      <c r="M347" s="138">
        <f t="shared" si="1961"/>
        <v>0</v>
      </c>
      <c r="N347" s="141" t="e">
        <f t="shared" si="2017"/>
        <v>#DIV/0!</v>
      </c>
      <c r="O347" s="22">
        <f t="shared" ref="O347" si="2120">AVERAGE(M346:M350)</f>
        <v>0</v>
      </c>
      <c r="P347" s="143">
        <f t="shared" ref="P347" si="2121">_xlfn.STDEV.S(M346:M350)</f>
        <v>0</v>
      </c>
      <c r="Q347" s="19" t="e">
        <f t="shared" si="1955"/>
        <v>#DIV/0!</v>
      </c>
    </row>
    <row r="348" spans="1:17" ht="13.5" customHeight="1" x14ac:dyDescent="0.2">
      <c r="A348" s="56" t="str">
        <f t="shared" ref="A348" si="2122">IF(A346="","",A346)</f>
        <v/>
      </c>
      <c r="B348" s="56" t="e">
        <f>LOOKUP(A348,'Table 1'!$A$3:$A$999,'Table 1'!$I$3:$I$999)</f>
        <v>#N/A</v>
      </c>
      <c r="C348" s="127"/>
      <c r="D348" s="141" t="e">
        <f t="shared" si="1946"/>
        <v>#DIV/0!</v>
      </c>
      <c r="E348" s="22" t="e">
        <f t="shared" ref="E348" si="2123">AVERAGE(C346:C350)</f>
        <v>#DIV/0!</v>
      </c>
      <c r="F348" s="143" t="e">
        <f t="shared" ref="F348" si="2124">_xlfn.STDEV.S(C346:C350)</f>
        <v>#DIV/0!</v>
      </c>
      <c r="G348" s="19" t="e">
        <f t="shared" si="1949"/>
        <v>#DIV/0!</v>
      </c>
      <c r="H348" s="127"/>
      <c r="I348" s="141" t="e">
        <f t="shared" si="2014"/>
        <v>#DIV/0!</v>
      </c>
      <c r="J348" s="22" t="e">
        <f t="shared" ref="J348" si="2125">AVERAGE(H346:H350)</f>
        <v>#DIV/0!</v>
      </c>
      <c r="K348" s="143" t="e">
        <f t="shared" ref="K348" si="2126">_xlfn.STDEV.S(H346:H350)</f>
        <v>#DIV/0!</v>
      </c>
      <c r="L348" s="19" t="e">
        <f t="shared" si="1952"/>
        <v>#DIV/0!</v>
      </c>
      <c r="M348" s="138">
        <f t="shared" si="1961"/>
        <v>0</v>
      </c>
      <c r="N348" s="141" t="e">
        <f t="shared" si="2017"/>
        <v>#DIV/0!</v>
      </c>
      <c r="O348" s="22">
        <f t="shared" ref="O348" si="2127">AVERAGE(M346:M350)</f>
        <v>0</v>
      </c>
      <c r="P348" s="143">
        <f t="shared" ref="P348" si="2128">_xlfn.STDEV.S(M346:M350)</f>
        <v>0</v>
      </c>
      <c r="Q348" s="19" t="e">
        <f t="shared" si="1955"/>
        <v>#DIV/0!</v>
      </c>
    </row>
    <row r="349" spans="1:17" x14ac:dyDescent="0.2">
      <c r="A349" s="56" t="str">
        <f t="shared" ref="A349" si="2129">IF(A346="","",A346)</f>
        <v/>
      </c>
      <c r="B349" s="56" t="e">
        <f>LOOKUP(A349,'Table 1'!$A$3:$A$999,'Table 1'!$I$3:$I$999)</f>
        <v>#N/A</v>
      </c>
      <c r="C349" s="127"/>
      <c r="D349" s="141" t="e">
        <f t="shared" si="1946"/>
        <v>#DIV/0!</v>
      </c>
      <c r="E349" s="22" t="e">
        <f t="shared" ref="E349" si="2130">AVERAGE(C346:C350)</f>
        <v>#DIV/0!</v>
      </c>
      <c r="F349" s="143" t="e">
        <f t="shared" ref="F349" si="2131">_xlfn.STDEV.S(C346:C350)</f>
        <v>#DIV/0!</v>
      </c>
      <c r="G349" s="19" t="e">
        <f t="shared" si="1949"/>
        <v>#DIV/0!</v>
      </c>
      <c r="H349" s="127"/>
      <c r="I349" s="141" t="e">
        <f t="shared" si="2014"/>
        <v>#DIV/0!</v>
      </c>
      <c r="J349" s="22" t="e">
        <f t="shared" ref="J349" si="2132">AVERAGE(H346:H350)</f>
        <v>#DIV/0!</v>
      </c>
      <c r="K349" s="143" t="e">
        <f t="shared" ref="K349" si="2133">_xlfn.STDEV.S(H346:H350)</f>
        <v>#DIV/0!</v>
      </c>
      <c r="L349" s="19" t="e">
        <f t="shared" si="1952"/>
        <v>#DIV/0!</v>
      </c>
      <c r="M349" s="138">
        <f t="shared" si="1961"/>
        <v>0</v>
      </c>
      <c r="N349" s="141" t="e">
        <f t="shared" si="2017"/>
        <v>#DIV/0!</v>
      </c>
      <c r="O349" s="22">
        <f t="shared" ref="O349" si="2134">AVERAGE(M346:M350)</f>
        <v>0</v>
      </c>
      <c r="P349" s="143">
        <f t="shared" ref="P349" si="2135">_xlfn.STDEV.S(M346:M350)</f>
        <v>0</v>
      </c>
      <c r="Q349" s="19" t="e">
        <f t="shared" si="1955"/>
        <v>#DIV/0!</v>
      </c>
    </row>
    <row r="350" spans="1:17" ht="16" thickBot="1" x14ac:dyDescent="0.25">
      <c r="A350" s="55" t="str">
        <f t="shared" ref="A350" si="2136">IF(A346="","",A346)</f>
        <v/>
      </c>
      <c r="B350" s="55" t="e">
        <f>LOOKUP(A350,'Table 1'!$A$3:$A$999,'Table 1'!$I$3:$I$999)</f>
        <v>#N/A</v>
      </c>
      <c r="C350" s="126"/>
      <c r="D350" s="142" t="e">
        <f t="shared" si="1946"/>
        <v>#DIV/0!</v>
      </c>
      <c r="E350" s="21" t="e">
        <f t="shared" ref="E350" si="2137">AVERAGE(C346:C350)</f>
        <v>#DIV/0!</v>
      </c>
      <c r="F350" s="144" t="e">
        <f t="shared" ref="F350" si="2138">_xlfn.STDEV.S(C346:C350)</f>
        <v>#DIV/0!</v>
      </c>
      <c r="G350" s="18" t="e">
        <f t="shared" si="1949"/>
        <v>#DIV/0!</v>
      </c>
      <c r="H350" s="126"/>
      <c r="I350" s="142" t="e">
        <f t="shared" si="2014"/>
        <v>#DIV/0!</v>
      </c>
      <c r="J350" s="21" t="e">
        <f t="shared" ref="J350" si="2139">AVERAGE(H346:H350)</f>
        <v>#DIV/0!</v>
      </c>
      <c r="K350" s="144" t="e">
        <f t="shared" ref="K350" si="2140">_xlfn.STDEV.S(H346:H350)</f>
        <v>#DIV/0!</v>
      </c>
      <c r="L350" s="18" t="e">
        <f t="shared" si="1952"/>
        <v>#DIV/0!</v>
      </c>
      <c r="M350" s="139">
        <f t="shared" si="1961"/>
        <v>0</v>
      </c>
      <c r="N350" s="142" t="e">
        <f t="shared" si="2017"/>
        <v>#DIV/0!</v>
      </c>
      <c r="O350" s="21">
        <f t="shared" ref="O350" si="2141">AVERAGE(M346:M350)</f>
        <v>0</v>
      </c>
      <c r="P350" s="144">
        <f t="shared" ref="P350" si="2142">_xlfn.STDEV.S(M346:M350)</f>
        <v>0</v>
      </c>
      <c r="Q350" s="18" t="e">
        <f t="shared" si="1955"/>
        <v>#DIV/0!</v>
      </c>
    </row>
    <row r="351" spans="1:17" x14ac:dyDescent="0.2">
      <c r="A351" s="57"/>
      <c r="B351" s="57" t="e">
        <f>LOOKUP(A351,'Table 1'!$A$3:$A$999,'Table 1'!$I$3:$I$999)</f>
        <v>#N/A</v>
      </c>
      <c r="C351" s="128"/>
      <c r="D351" s="140" t="e">
        <f t="shared" si="1946"/>
        <v>#DIV/0!</v>
      </c>
      <c r="E351" s="23" t="e">
        <f t="shared" ref="E351" si="2143">AVERAGE(C351:C355)</f>
        <v>#DIV/0!</v>
      </c>
      <c r="F351" s="23" t="e">
        <f t="shared" ref="F351" si="2144">_xlfn.STDEV.S(C351:C355)</f>
        <v>#DIV/0!</v>
      </c>
      <c r="G351" s="39" t="e">
        <f t="shared" si="1949"/>
        <v>#DIV/0!</v>
      </c>
      <c r="H351" s="128"/>
      <c r="I351" s="140" t="e">
        <f t="shared" si="2014"/>
        <v>#DIV/0!</v>
      </c>
      <c r="J351" s="23" t="e">
        <f t="shared" ref="J351" si="2145">AVERAGE(H351:H355)</f>
        <v>#DIV/0!</v>
      </c>
      <c r="K351" s="23" t="e">
        <f t="shared" ref="K351" si="2146">_xlfn.STDEV.S(H351:H355)</f>
        <v>#DIV/0!</v>
      </c>
      <c r="L351" s="39" t="e">
        <f t="shared" si="1952"/>
        <v>#DIV/0!</v>
      </c>
      <c r="M351" s="137">
        <f t="shared" si="1961"/>
        <v>0</v>
      </c>
      <c r="N351" s="140" t="e">
        <f t="shared" si="2017"/>
        <v>#DIV/0!</v>
      </c>
      <c r="O351" s="23">
        <f t="shared" ref="O351" si="2147">AVERAGE(M351:M355)</f>
        <v>0</v>
      </c>
      <c r="P351" s="23">
        <f t="shared" ref="P351" si="2148">_xlfn.STDEV.S(M351:M355)</f>
        <v>0</v>
      </c>
      <c r="Q351" s="39" t="e">
        <f t="shared" si="1955"/>
        <v>#DIV/0!</v>
      </c>
    </row>
    <row r="352" spans="1:17" x14ac:dyDescent="0.2">
      <c r="A352" s="56" t="str">
        <f t="shared" ref="A352" si="2149">IF(A351="","",A351)</f>
        <v/>
      </c>
      <c r="B352" s="56" t="e">
        <f>LOOKUP(A352,'Table 1'!$A$3:$A$999,'Table 1'!$I$3:$I$999)</f>
        <v>#N/A</v>
      </c>
      <c r="C352" s="127"/>
      <c r="D352" s="141" t="e">
        <f t="shared" si="1946"/>
        <v>#DIV/0!</v>
      </c>
      <c r="E352" s="22" t="e">
        <f t="shared" ref="E352" si="2150">AVERAGE(C351:C355)</f>
        <v>#DIV/0!</v>
      </c>
      <c r="F352" s="143" t="e">
        <f t="shared" ref="F352" si="2151">_xlfn.STDEV.S(C351:C355)</f>
        <v>#DIV/0!</v>
      </c>
      <c r="G352" s="19" t="e">
        <f t="shared" si="1949"/>
        <v>#DIV/0!</v>
      </c>
      <c r="H352" s="127"/>
      <c r="I352" s="141" t="e">
        <f t="shared" si="2014"/>
        <v>#DIV/0!</v>
      </c>
      <c r="J352" s="22" t="e">
        <f t="shared" ref="J352" si="2152">AVERAGE(H351:H355)</f>
        <v>#DIV/0!</v>
      </c>
      <c r="K352" s="143" t="e">
        <f t="shared" ref="K352" si="2153">_xlfn.STDEV.S(H351:H355)</f>
        <v>#DIV/0!</v>
      </c>
      <c r="L352" s="19" t="e">
        <f t="shared" si="1952"/>
        <v>#DIV/0!</v>
      </c>
      <c r="M352" s="138">
        <f t="shared" si="1961"/>
        <v>0</v>
      </c>
      <c r="N352" s="141" t="e">
        <f t="shared" si="2017"/>
        <v>#DIV/0!</v>
      </c>
      <c r="O352" s="22">
        <f t="shared" ref="O352" si="2154">AVERAGE(M351:M355)</f>
        <v>0</v>
      </c>
      <c r="P352" s="143">
        <f t="shared" ref="P352" si="2155">_xlfn.STDEV.S(M351:M355)</f>
        <v>0</v>
      </c>
      <c r="Q352" s="19" t="e">
        <f t="shared" si="1955"/>
        <v>#DIV/0!</v>
      </c>
    </row>
    <row r="353" spans="1:17" x14ac:dyDescent="0.2">
      <c r="A353" s="56" t="str">
        <f t="shared" ref="A353" si="2156">IF(A351="","",A351)</f>
        <v/>
      </c>
      <c r="B353" s="56" t="e">
        <f>LOOKUP(A353,'Table 1'!$A$3:$A$999,'Table 1'!$I$3:$I$999)</f>
        <v>#N/A</v>
      </c>
      <c r="C353" s="127"/>
      <c r="D353" s="141" t="e">
        <f t="shared" si="1946"/>
        <v>#DIV/0!</v>
      </c>
      <c r="E353" s="22" t="e">
        <f t="shared" ref="E353" si="2157">AVERAGE(C351:C355)</f>
        <v>#DIV/0!</v>
      </c>
      <c r="F353" s="143" t="e">
        <f t="shared" ref="F353" si="2158">_xlfn.STDEV.S(C351:C355)</f>
        <v>#DIV/0!</v>
      </c>
      <c r="G353" s="19" t="e">
        <f t="shared" si="1949"/>
        <v>#DIV/0!</v>
      </c>
      <c r="H353" s="127"/>
      <c r="I353" s="141" t="e">
        <f t="shared" si="2014"/>
        <v>#DIV/0!</v>
      </c>
      <c r="J353" s="22" t="e">
        <f t="shared" ref="J353" si="2159">AVERAGE(H351:H355)</f>
        <v>#DIV/0!</v>
      </c>
      <c r="K353" s="143" t="e">
        <f t="shared" ref="K353" si="2160">_xlfn.STDEV.S(H351:H355)</f>
        <v>#DIV/0!</v>
      </c>
      <c r="L353" s="19" t="e">
        <f t="shared" si="1952"/>
        <v>#DIV/0!</v>
      </c>
      <c r="M353" s="138">
        <f t="shared" si="1961"/>
        <v>0</v>
      </c>
      <c r="N353" s="141" t="e">
        <f t="shared" si="2017"/>
        <v>#DIV/0!</v>
      </c>
      <c r="O353" s="22">
        <f t="shared" ref="O353" si="2161">AVERAGE(M351:M355)</f>
        <v>0</v>
      </c>
      <c r="P353" s="143">
        <f t="shared" ref="P353" si="2162">_xlfn.STDEV.S(M351:M355)</f>
        <v>0</v>
      </c>
      <c r="Q353" s="19" t="e">
        <f t="shared" si="1955"/>
        <v>#DIV/0!</v>
      </c>
    </row>
    <row r="354" spans="1:17" x14ac:dyDescent="0.2">
      <c r="A354" s="56" t="str">
        <f t="shared" ref="A354" si="2163">IF(A351="","",A351)</f>
        <v/>
      </c>
      <c r="B354" s="56" t="e">
        <f>LOOKUP(A354,'Table 1'!$A$3:$A$999,'Table 1'!$I$3:$I$999)</f>
        <v>#N/A</v>
      </c>
      <c r="C354" s="127"/>
      <c r="D354" s="141" t="e">
        <f t="shared" si="1946"/>
        <v>#DIV/0!</v>
      </c>
      <c r="E354" s="22" t="e">
        <f t="shared" ref="E354" si="2164">AVERAGE(C351:C355)</f>
        <v>#DIV/0!</v>
      </c>
      <c r="F354" s="143" t="e">
        <f t="shared" ref="F354" si="2165">_xlfn.STDEV.S(C351:C355)</f>
        <v>#DIV/0!</v>
      </c>
      <c r="G354" s="19" t="e">
        <f t="shared" si="1949"/>
        <v>#DIV/0!</v>
      </c>
      <c r="H354" s="127"/>
      <c r="I354" s="141" t="e">
        <f t="shared" si="2014"/>
        <v>#DIV/0!</v>
      </c>
      <c r="J354" s="22" t="e">
        <f t="shared" ref="J354" si="2166">AVERAGE(H351:H355)</f>
        <v>#DIV/0!</v>
      </c>
      <c r="K354" s="143" t="e">
        <f t="shared" ref="K354" si="2167">_xlfn.STDEV.S(H351:H355)</f>
        <v>#DIV/0!</v>
      </c>
      <c r="L354" s="19" t="e">
        <f t="shared" si="1952"/>
        <v>#DIV/0!</v>
      </c>
      <c r="M354" s="138">
        <f t="shared" si="1961"/>
        <v>0</v>
      </c>
      <c r="N354" s="141" t="e">
        <f t="shared" si="2017"/>
        <v>#DIV/0!</v>
      </c>
      <c r="O354" s="22">
        <f t="shared" ref="O354" si="2168">AVERAGE(M351:M355)</f>
        <v>0</v>
      </c>
      <c r="P354" s="143">
        <f t="shared" ref="P354" si="2169">_xlfn.STDEV.S(M351:M355)</f>
        <v>0</v>
      </c>
      <c r="Q354" s="19" t="e">
        <f t="shared" si="1955"/>
        <v>#DIV/0!</v>
      </c>
    </row>
    <row r="355" spans="1:17" ht="16" thickBot="1" x14ac:dyDescent="0.25">
      <c r="A355" s="55" t="str">
        <f t="shared" ref="A355" si="2170">IF(A351="","",A351)</f>
        <v/>
      </c>
      <c r="B355" s="55" t="e">
        <f>LOOKUP(A355,'Table 1'!$A$3:$A$999,'Table 1'!$I$3:$I$999)</f>
        <v>#N/A</v>
      </c>
      <c r="C355" s="126"/>
      <c r="D355" s="142" t="e">
        <f t="shared" si="1946"/>
        <v>#DIV/0!</v>
      </c>
      <c r="E355" s="21" t="e">
        <f t="shared" ref="E355" si="2171">AVERAGE(C351:C355)</f>
        <v>#DIV/0!</v>
      </c>
      <c r="F355" s="144" t="e">
        <f t="shared" ref="F355" si="2172">_xlfn.STDEV.S(C351:C355)</f>
        <v>#DIV/0!</v>
      </c>
      <c r="G355" s="18" t="e">
        <f t="shared" si="1949"/>
        <v>#DIV/0!</v>
      </c>
      <c r="H355" s="126"/>
      <c r="I355" s="142" t="e">
        <f t="shared" si="2014"/>
        <v>#DIV/0!</v>
      </c>
      <c r="J355" s="21" t="e">
        <f t="shared" ref="J355" si="2173">AVERAGE(H351:H355)</f>
        <v>#DIV/0!</v>
      </c>
      <c r="K355" s="144" t="e">
        <f t="shared" ref="K355" si="2174">_xlfn.STDEV.S(H351:H355)</f>
        <v>#DIV/0!</v>
      </c>
      <c r="L355" s="18" t="e">
        <f t="shared" si="1952"/>
        <v>#DIV/0!</v>
      </c>
      <c r="M355" s="139">
        <f t="shared" si="1961"/>
        <v>0</v>
      </c>
      <c r="N355" s="142" t="e">
        <f t="shared" si="2017"/>
        <v>#DIV/0!</v>
      </c>
      <c r="O355" s="21">
        <f t="shared" ref="O355" si="2175">AVERAGE(M351:M355)</f>
        <v>0</v>
      </c>
      <c r="P355" s="144">
        <f t="shared" ref="P355" si="2176">_xlfn.STDEV.S(M351:M355)</f>
        <v>0</v>
      </c>
      <c r="Q355" s="18" t="e">
        <f t="shared" si="1955"/>
        <v>#DIV/0!</v>
      </c>
    </row>
    <row r="356" spans="1:17" x14ac:dyDescent="0.2">
      <c r="A356" s="57"/>
      <c r="B356" s="57" t="e">
        <f>LOOKUP(A356,'Table 1'!$A$3:$A$999,'Table 1'!$I$3:$I$999)</f>
        <v>#N/A</v>
      </c>
      <c r="C356" s="128"/>
      <c r="D356" s="140" t="e">
        <f t="shared" si="1946"/>
        <v>#DIV/0!</v>
      </c>
      <c r="E356" s="23" t="e">
        <f t="shared" ref="E356" si="2177">AVERAGE(C356:C360)</f>
        <v>#DIV/0!</v>
      </c>
      <c r="F356" s="23" t="e">
        <f t="shared" ref="F356" si="2178">_xlfn.STDEV.S(C356:C360)</f>
        <v>#DIV/0!</v>
      </c>
      <c r="G356" s="39" t="e">
        <f t="shared" si="1949"/>
        <v>#DIV/0!</v>
      </c>
      <c r="H356" s="128"/>
      <c r="I356" s="140" t="e">
        <f t="shared" si="2014"/>
        <v>#DIV/0!</v>
      </c>
      <c r="J356" s="23" t="e">
        <f t="shared" ref="J356" si="2179">AVERAGE(H356:H360)</f>
        <v>#DIV/0!</v>
      </c>
      <c r="K356" s="23" t="e">
        <f t="shared" ref="K356" si="2180">_xlfn.STDEV.S(H356:H360)</f>
        <v>#DIV/0!</v>
      </c>
      <c r="L356" s="39" t="e">
        <f t="shared" si="1952"/>
        <v>#DIV/0!</v>
      </c>
      <c r="M356" s="137">
        <f t="shared" si="1961"/>
        <v>0</v>
      </c>
      <c r="N356" s="140" t="e">
        <f t="shared" si="2017"/>
        <v>#DIV/0!</v>
      </c>
      <c r="O356" s="23">
        <f t="shared" ref="O356" si="2181">AVERAGE(M356:M360)</f>
        <v>0</v>
      </c>
      <c r="P356" s="23">
        <f t="shared" ref="P356" si="2182">_xlfn.STDEV.S(M356:M360)</f>
        <v>0</v>
      </c>
      <c r="Q356" s="39" t="e">
        <f t="shared" si="1955"/>
        <v>#DIV/0!</v>
      </c>
    </row>
    <row r="357" spans="1:17" x14ac:dyDescent="0.2">
      <c r="A357" s="56" t="str">
        <f t="shared" ref="A357" si="2183">IF(A356="","",A356)</f>
        <v/>
      </c>
      <c r="B357" s="56" t="e">
        <f>LOOKUP(A357,'Table 1'!$A$3:$A$999,'Table 1'!$I$3:$I$999)</f>
        <v>#N/A</v>
      </c>
      <c r="C357" s="127"/>
      <c r="D357" s="141" t="e">
        <f t="shared" si="1946"/>
        <v>#DIV/0!</v>
      </c>
      <c r="E357" s="22" t="e">
        <f t="shared" ref="E357" si="2184">AVERAGE(C356:C360)</f>
        <v>#DIV/0!</v>
      </c>
      <c r="F357" s="143" t="e">
        <f t="shared" ref="F357" si="2185">_xlfn.STDEV.S(C356:C360)</f>
        <v>#DIV/0!</v>
      </c>
      <c r="G357" s="19" t="e">
        <f t="shared" si="1949"/>
        <v>#DIV/0!</v>
      </c>
      <c r="H357" s="127"/>
      <c r="I357" s="141" t="e">
        <f t="shared" si="2014"/>
        <v>#DIV/0!</v>
      </c>
      <c r="J357" s="22" t="e">
        <f t="shared" ref="J357" si="2186">AVERAGE(H356:H360)</f>
        <v>#DIV/0!</v>
      </c>
      <c r="K357" s="143" t="e">
        <f t="shared" ref="K357" si="2187">_xlfn.STDEV.S(H356:H360)</f>
        <v>#DIV/0!</v>
      </c>
      <c r="L357" s="19" t="e">
        <f t="shared" si="1952"/>
        <v>#DIV/0!</v>
      </c>
      <c r="M357" s="138">
        <f t="shared" si="1961"/>
        <v>0</v>
      </c>
      <c r="N357" s="141" t="e">
        <f t="shared" si="2017"/>
        <v>#DIV/0!</v>
      </c>
      <c r="O357" s="22">
        <f t="shared" ref="O357" si="2188">AVERAGE(M356:M360)</f>
        <v>0</v>
      </c>
      <c r="P357" s="143">
        <f t="shared" ref="P357" si="2189">_xlfn.STDEV.S(M356:M360)</f>
        <v>0</v>
      </c>
      <c r="Q357" s="19" t="e">
        <f t="shared" si="1955"/>
        <v>#DIV/0!</v>
      </c>
    </row>
    <row r="358" spans="1:17" x14ac:dyDescent="0.2">
      <c r="A358" s="56" t="str">
        <f t="shared" ref="A358" si="2190">IF(A356="","",A356)</f>
        <v/>
      </c>
      <c r="B358" s="56" t="e">
        <f>LOOKUP(A358,'Table 1'!$A$3:$A$999,'Table 1'!$I$3:$I$999)</f>
        <v>#N/A</v>
      </c>
      <c r="C358" s="127"/>
      <c r="D358" s="141" t="e">
        <f t="shared" si="1946"/>
        <v>#DIV/0!</v>
      </c>
      <c r="E358" s="22" t="e">
        <f t="shared" ref="E358" si="2191">AVERAGE(C356:C360)</f>
        <v>#DIV/0!</v>
      </c>
      <c r="F358" s="143" t="e">
        <f t="shared" ref="F358" si="2192">_xlfn.STDEV.S(C356:C360)</f>
        <v>#DIV/0!</v>
      </c>
      <c r="G358" s="19" t="e">
        <f t="shared" si="1949"/>
        <v>#DIV/0!</v>
      </c>
      <c r="H358" s="127"/>
      <c r="I358" s="141" t="e">
        <f t="shared" si="2014"/>
        <v>#DIV/0!</v>
      </c>
      <c r="J358" s="22" t="e">
        <f t="shared" ref="J358" si="2193">AVERAGE(H356:H360)</f>
        <v>#DIV/0!</v>
      </c>
      <c r="K358" s="143" t="e">
        <f t="shared" ref="K358" si="2194">_xlfn.STDEV.S(H356:H360)</f>
        <v>#DIV/0!</v>
      </c>
      <c r="L358" s="19" t="e">
        <f t="shared" si="1952"/>
        <v>#DIV/0!</v>
      </c>
      <c r="M358" s="138">
        <f t="shared" si="1961"/>
        <v>0</v>
      </c>
      <c r="N358" s="141" t="e">
        <f t="shared" si="2017"/>
        <v>#DIV/0!</v>
      </c>
      <c r="O358" s="22">
        <f t="shared" ref="O358" si="2195">AVERAGE(M356:M360)</f>
        <v>0</v>
      </c>
      <c r="P358" s="143">
        <f t="shared" ref="P358" si="2196">_xlfn.STDEV.S(M356:M360)</f>
        <v>0</v>
      </c>
      <c r="Q358" s="19" t="e">
        <f t="shared" si="1955"/>
        <v>#DIV/0!</v>
      </c>
    </row>
    <row r="359" spans="1:17" x14ac:dyDescent="0.2">
      <c r="A359" s="56" t="str">
        <f t="shared" ref="A359" si="2197">IF(A356="","",A356)</f>
        <v/>
      </c>
      <c r="B359" s="56" t="e">
        <f>LOOKUP(A359,'Table 1'!$A$3:$A$999,'Table 1'!$I$3:$I$999)</f>
        <v>#N/A</v>
      </c>
      <c r="C359" s="127"/>
      <c r="D359" s="141" t="e">
        <f t="shared" si="1946"/>
        <v>#DIV/0!</v>
      </c>
      <c r="E359" s="22" t="e">
        <f t="shared" ref="E359" si="2198">AVERAGE(C356:C360)</f>
        <v>#DIV/0!</v>
      </c>
      <c r="F359" s="143" t="e">
        <f t="shared" ref="F359" si="2199">_xlfn.STDEV.S(C356:C360)</f>
        <v>#DIV/0!</v>
      </c>
      <c r="G359" s="19" t="e">
        <f t="shared" si="1949"/>
        <v>#DIV/0!</v>
      </c>
      <c r="H359" s="127"/>
      <c r="I359" s="141" t="e">
        <f t="shared" si="2014"/>
        <v>#DIV/0!</v>
      </c>
      <c r="J359" s="22" t="e">
        <f t="shared" ref="J359" si="2200">AVERAGE(H356:H360)</f>
        <v>#DIV/0!</v>
      </c>
      <c r="K359" s="143" t="e">
        <f t="shared" ref="K359" si="2201">_xlfn.STDEV.S(H356:H360)</f>
        <v>#DIV/0!</v>
      </c>
      <c r="L359" s="19" t="e">
        <f t="shared" si="1952"/>
        <v>#DIV/0!</v>
      </c>
      <c r="M359" s="138">
        <f t="shared" si="1961"/>
        <v>0</v>
      </c>
      <c r="N359" s="141" t="e">
        <f t="shared" si="2017"/>
        <v>#DIV/0!</v>
      </c>
      <c r="O359" s="22">
        <f t="shared" ref="O359" si="2202">AVERAGE(M356:M360)</f>
        <v>0</v>
      </c>
      <c r="P359" s="143">
        <f t="shared" ref="P359" si="2203">_xlfn.STDEV.S(M356:M360)</f>
        <v>0</v>
      </c>
      <c r="Q359" s="19" t="e">
        <f t="shared" si="1955"/>
        <v>#DIV/0!</v>
      </c>
    </row>
    <row r="360" spans="1:17" ht="16" thickBot="1" x14ac:dyDescent="0.25">
      <c r="A360" s="55" t="str">
        <f t="shared" ref="A360" si="2204">IF(A356="","",A356)</f>
        <v/>
      </c>
      <c r="B360" s="55" t="e">
        <f>LOOKUP(A360,'Table 1'!$A$3:$A$999,'Table 1'!$I$3:$I$999)</f>
        <v>#N/A</v>
      </c>
      <c r="C360" s="126"/>
      <c r="D360" s="142" t="e">
        <f t="shared" si="1946"/>
        <v>#DIV/0!</v>
      </c>
      <c r="E360" s="21" t="e">
        <f t="shared" ref="E360" si="2205">AVERAGE(C356:C360)</f>
        <v>#DIV/0!</v>
      </c>
      <c r="F360" s="144" t="e">
        <f t="shared" ref="F360" si="2206">_xlfn.STDEV.S(C356:C360)</f>
        <v>#DIV/0!</v>
      </c>
      <c r="G360" s="18" t="e">
        <f t="shared" si="1949"/>
        <v>#DIV/0!</v>
      </c>
      <c r="H360" s="126"/>
      <c r="I360" s="142" t="e">
        <f t="shared" si="2014"/>
        <v>#DIV/0!</v>
      </c>
      <c r="J360" s="21" t="e">
        <f t="shared" ref="J360" si="2207">AVERAGE(H356:H360)</f>
        <v>#DIV/0!</v>
      </c>
      <c r="K360" s="144" t="e">
        <f t="shared" ref="K360" si="2208">_xlfn.STDEV.S(H356:H360)</f>
        <v>#DIV/0!</v>
      </c>
      <c r="L360" s="18" t="e">
        <f t="shared" si="1952"/>
        <v>#DIV/0!</v>
      </c>
      <c r="M360" s="139">
        <f t="shared" si="1961"/>
        <v>0</v>
      </c>
      <c r="N360" s="142" t="e">
        <f t="shared" si="2017"/>
        <v>#DIV/0!</v>
      </c>
      <c r="O360" s="21">
        <f t="shared" ref="O360" si="2209">AVERAGE(M356:M360)</f>
        <v>0</v>
      </c>
      <c r="P360" s="144">
        <f t="shared" ref="P360" si="2210">_xlfn.STDEV.S(M356:M360)</f>
        <v>0</v>
      </c>
      <c r="Q360" s="18" t="e">
        <f t="shared" si="1955"/>
        <v>#DIV/0!</v>
      </c>
    </row>
    <row r="361" spans="1:17" x14ac:dyDescent="0.2">
      <c r="A361" s="57"/>
      <c r="B361" s="57" t="e">
        <f>LOOKUP(A361,'Table 1'!$A$3:$A$999,'Table 1'!$I$3:$I$999)</f>
        <v>#N/A</v>
      </c>
      <c r="C361" s="128"/>
      <c r="D361" s="140" t="e">
        <f t="shared" si="1946"/>
        <v>#DIV/0!</v>
      </c>
      <c r="E361" s="23" t="e">
        <f t="shared" ref="E361" si="2211">AVERAGE(C361:C365)</f>
        <v>#DIV/0!</v>
      </c>
      <c r="F361" s="23" t="e">
        <f t="shared" ref="F361" si="2212">_xlfn.STDEV.S(C361:C365)</f>
        <v>#DIV/0!</v>
      </c>
      <c r="G361" s="39" t="e">
        <f t="shared" si="1949"/>
        <v>#DIV/0!</v>
      </c>
      <c r="H361" s="128"/>
      <c r="I361" s="140" t="e">
        <f t="shared" si="2014"/>
        <v>#DIV/0!</v>
      </c>
      <c r="J361" s="23" t="e">
        <f t="shared" ref="J361" si="2213">AVERAGE(H361:H365)</f>
        <v>#DIV/0!</v>
      </c>
      <c r="K361" s="23" t="e">
        <f t="shared" ref="K361" si="2214">_xlfn.STDEV.S(H361:H365)</f>
        <v>#DIV/0!</v>
      </c>
      <c r="L361" s="39" t="e">
        <f t="shared" si="1952"/>
        <v>#DIV/0!</v>
      </c>
      <c r="M361" s="137">
        <f t="shared" si="1961"/>
        <v>0</v>
      </c>
      <c r="N361" s="140" t="e">
        <f t="shared" si="2017"/>
        <v>#DIV/0!</v>
      </c>
      <c r="O361" s="23">
        <f t="shared" ref="O361" si="2215">AVERAGE(M361:M365)</f>
        <v>0</v>
      </c>
      <c r="P361" s="23">
        <f t="shared" ref="P361" si="2216">_xlfn.STDEV.S(M361:M365)</f>
        <v>0</v>
      </c>
      <c r="Q361" s="39" t="e">
        <f t="shared" si="1955"/>
        <v>#DIV/0!</v>
      </c>
    </row>
    <row r="362" spans="1:17" x14ac:dyDescent="0.2">
      <c r="A362" s="56" t="str">
        <f t="shared" ref="A362" si="2217">IF(A361="","",A361)</f>
        <v/>
      </c>
      <c r="B362" s="56" t="e">
        <f>LOOKUP(A362,'Table 1'!$A$3:$A$999,'Table 1'!$I$3:$I$999)</f>
        <v>#N/A</v>
      </c>
      <c r="C362" s="127"/>
      <c r="D362" s="141" t="e">
        <f t="shared" si="1946"/>
        <v>#DIV/0!</v>
      </c>
      <c r="E362" s="22" t="e">
        <f t="shared" ref="E362" si="2218">AVERAGE(C361:C365)</f>
        <v>#DIV/0!</v>
      </c>
      <c r="F362" s="143" t="e">
        <f t="shared" ref="F362" si="2219">_xlfn.STDEV.S(C361:C365)</f>
        <v>#DIV/0!</v>
      </c>
      <c r="G362" s="19" t="e">
        <f t="shared" si="1949"/>
        <v>#DIV/0!</v>
      </c>
      <c r="H362" s="127"/>
      <c r="I362" s="141" t="e">
        <f t="shared" si="2014"/>
        <v>#DIV/0!</v>
      </c>
      <c r="J362" s="22" t="e">
        <f t="shared" ref="J362" si="2220">AVERAGE(H361:H365)</f>
        <v>#DIV/0!</v>
      </c>
      <c r="K362" s="143" t="e">
        <f t="shared" ref="K362" si="2221">_xlfn.STDEV.S(H361:H365)</f>
        <v>#DIV/0!</v>
      </c>
      <c r="L362" s="19" t="e">
        <f t="shared" si="1952"/>
        <v>#DIV/0!</v>
      </c>
      <c r="M362" s="138">
        <f t="shared" si="1961"/>
        <v>0</v>
      </c>
      <c r="N362" s="141" t="e">
        <f t="shared" si="2017"/>
        <v>#DIV/0!</v>
      </c>
      <c r="O362" s="22">
        <f t="shared" ref="O362" si="2222">AVERAGE(M361:M365)</f>
        <v>0</v>
      </c>
      <c r="P362" s="143">
        <f t="shared" ref="P362" si="2223">_xlfn.STDEV.S(M361:M365)</f>
        <v>0</v>
      </c>
      <c r="Q362" s="19" t="e">
        <f t="shared" si="1955"/>
        <v>#DIV/0!</v>
      </c>
    </row>
    <row r="363" spans="1:17" x14ac:dyDescent="0.2">
      <c r="A363" s="56" t="str">
        <f t="shared" ref="A363" si="2224">IF(A361="","",A361)</f>
        <v/>
      </c>
      <c r="B363" s="56" t="e">
        <f>LOOKUP(A363,'Table 1'!$A$3:$A$999,'Table 1'!$I$3:$I$999)</f>
        <v>#N/A</v>
      </c>
      <c r="C363" s="127"/>
      <c r="D363" s="141" t="e">
        <f t="shared" si="1946"/>
        <v>#DIV/0!</v>
      </c>
      <c r="E363" s="22" t="e">
        <f t="shared" ref="E363" si="2225">AVERAGE(C361:C365)</f>
        <v>#DIV/0!</v>
      </c>
      <c r="F363" s="143" t="e">
        <f t="shared" ref="F363" si="2226">_xlfn.STDEV.S(C361:C365)</f>
        <v>#DIV/0!</v>
      </c>
      <c r="G363" s="19" t="e">
        <f t="shared" si="1949"/>
        <v>#DIV/0!</v>
      </c>
      <c r="H363" s="127"/>
      <c r="I363" s="141" t="e">
        <f t="shared" si="2014"/>
        <v>#DIV/0!</v>
      </c>
      <c r="J363" s="22" t="e">
        <f t="shared" ref="J363" si="2227">AVERAGE(H361:H365)</f>
        <v>#DIV/0!</v>
      </c>
      <c r="K363" s="143" t="e">
        <f t="shared" ref="K363" si="2228">_xlfn.STDEV.S(H361:H365)</f>
        <v>#DIV/0!</v>
      </c>
      <c r="L363" s="19" t="e">
        <f t="shared" si="1952"/>
        <v>#DIV/0!</v>
      </c>
      <c r="M363" s="138">
        <f t="shared" si="1961"/>
        <v>0</v>
      </c>
      <c r="N363" s="141" t="e">
        <f t="shared" si="2017"/>
        <v>#DIV/0!</v>
      </c>
      <c r="O363" s="22">
        <f t="shared" ref="O363" si="2229">AVERAGE(M361:M365)</f>
        <v>0</v>
      </c>
      <c r="P363" s="143">
        <f t="shared" ref="P363" si="2230">_xlfn.STDEV.S(M361:M365)</f>
        <v>0</v>
      </c>
      <c r="Q363" s="19" t="e">
        <f t="shared" si="1955"/>
        <v>#DIV/0!</v>
      </c>
    </row>
    <row r="364" spans="1:17" x14ac:dyDescent="0.2">
      <c r="A364" s="56" t="str">
        <f t="shared" ref="A364" si="2231">IF(A361="","",A361)</f>
        <v/>
      </c>
      <c r="B364" s="56" t="e">
        <f>LOOKUP(A364,'Table 1'!$A$3:$A$999,'Table 1'!$I$3:$I$999)</f>
        <v>#N/A</v>
      </c>
      <c r="C364" s="127"/>
      <c r="D364" s="141" t="e">
        <f t="shared" si="1946"/>
        <v>#DIV/0!</v>
      </c>
      <c r="E364" s="22" t="e">
        <f t="shared" ref="E364" si="2232">AVERAGE(C361:C365)</f>
        <v>#DIV/0!</v>
      </c>
      <c r="F364" s="143" t="e">
        <f t="shared" ref="F364" si="2233">_xlfn.STDEV.S(C361:C365)</f>
        <v>#DIV/0!</v>
      </c>
      <c r="G364" s="19" t="e">
        <f t="shared" si="1949"/>
        <v>#DIV/0!</v>
      </c>
      <c r="H364" s="127"/>
      <c r="I364" s="141" t="e">
        <f t="shared" si="2014"/>
        <v>#DIV/0!</v>
      </c>
      <c r="J364" s="22" t="e">
        <f t="shared" ref="J364" si="2234">AVERAGE(H361:H365)</f>
        <v>#DIV/0!</v>
      </c>
      <c r="K364" s="143" t="e">
        <f t="shared" ref="K364" si="2235">_xlfn.STDEV.S(H361:H365)</f>
        <v>#DIV/0!</v>
      </c>
      <c r="L364" s="19" t="e">
        <f t="shared" si="1952"/>
        <v>#DIV/0!</v>
      </c>
      <c r="M364" s="138">
        <f t="shared" si="1961"/>
        <v>0</v>
      </c>
      <c r="N364" s="141" t="e">
        <f t="shared" si="2017"/>
        <v>#DIV/0!</v>
      </c>
      <c r="O364" s="22">
        <f t="shared" ref="O364" si="2236">AVERAGE(M361:M365)</f>
        <v>0</v>
      </c>
      <c r="P364" s="143">
        <f t="shared" ref="P364" si="2237">_xlfn.STDEV.S(M361:M365)</f>
        <v>0</v>
      </c>
      <c r="Q364" s="19" t="e">
        <f t="shared" si="1955"/>
        <v>#DIV/0!</v>
      </c>
    </row>
    <row r="365" spans="1:17" ht="16" thickBot="1" x14ac:dyDescent="0.25">
      <c r="A365" s="55" t="str">
        <f t="shared" ref="A365" si="2238">IF(A361="","",A361)</f>
        <v/>
      </c>
      <c r="B365" s="55" t="e">
        <f>LOOKUP(A365,'Table 1'!$A$3:$A$999,'Table 1'!$I$3:$I$999)</f>
        <v>#N/A</v>
      </c>
      <c r="C365" s="126"/>
      <c r="D365" s="142" t="e">
        <f t="shared" si="1946"/>
        <v>#DIV/0!</v>
      </c>
      <c r="E365" s="21" t="e">
        <f t="shared" ref="E365" si="2239">AVERAGE(C361:C365)</f>
        <v>#DIV/0!</v>
      </c>
      <c r="F365" s="144" t="e">
        <f t="shared" ref="F365" si="2240">_xlfn.STDEV.S(C361:C365)</f>
        <v>#DIV/0!</v>
      </c>
      <c r="G365" s="18" t="e">
        <f t="shared" si="1949"/>
        <v>#DIV/0!</v>
      </c>
      <c r="H365" s="126"/>
      <c r="I365" s="142" t="e">
        <f t="shared" si="2014"/>
        <v>#DIV/0!</v>
      </c>
      <c r="J365" s="21" t="e">
        <f t="shared" ref="J365" si="2241">AVERAGE(H361:H365)</f>
        <v>#DIV/0!</v>
      </c>
      <c r="K365" s="144" t="e">
        <f t="shared" ref="K365" si="2242">_xlfn.STDEV.S(H361:H365)</f>
        <v>#DIV/0!</v>
      </c>
      <c r="L365" s="18" t="e">
        <f t="shared" si="1952"/>
        <v>#DIV/0!</v>
      </c>
      <c r="M365" s="139">
        <f t="shared" si="1961"/>
        <v>0</v>
      </c>
      <c r="N365" s="142" t="e">
        <f t="shared" si="2017"/>
        <v>#DIV/0!</v>
      </c>
      <c r="O365" s="21">
        <f t="shared" ref="O365" si="2243">AVERAGE(M361:M365)</f>
        <v>0</v>
      </c>
      <c r="P365" s="144">
        <f t="shared" ref="P365" si="2244">_xlfn.STDEV.S(M361:M365)</f>
        <v>0</v>
      </c>
      <c r="Q365" s="18" t="e">
        <f t="shared" si="1955"/>
        <v>#DIV/0!</v>
      </c>
    </row>
    <row r="366" spans="1:17" x14ac:dyDescent="0.2">
      <c r="A366" s="57"/>
      <c r="B366" s="57" t="e">
        <f>LOOKUP(A366,'Table 1'!$A$3:$A$999,'Table 1'!$I$3:$I$999)</f>
        <v>#N/A</v>
      </c>
      <c r="C366" s="128"/>
      <c r="D366" s="140" t="e">
        <f t="shared" si="1946"/>
        <v>#DIV/0!</v>
      </c>
      <c r="E366" s="23" t="e">
        <f t="shared" ref="E366" si="2245">AVERAGE(C366:C370)</f>
        <v>#DIV/0!</v>
      </c>
      <c r="F366" s="23" t="e">
        <f t="shared" ref="F366" si="2246">_xlfn.STDEV.S(C366:C370)</f>
        <v>#DIV/0!</v>
      </c>
      <c r="G366" s="39" t="e">
        <f t="shared" si="1949"/>
        <v>#DIV/0!</v>
      </c>
      <c r="H366" s="128"/>
      <c r="I366" s="140" t="e">
        <f t="shared" si="2014"/>
        <v>#DIV/0!</v>
      </c>
      <c r="J366" s="23" t="e">
        <f t="shared" ref="J366" si="2247">AVERAGE(H366:H370)</f>
        <v>#DIV/0!</v>
      </c>
      <c r="K366" s="23" t="e">
        <f t="shared" ref="K366" si="2248">_xlfn.STDEV.S(H366:H370)</f>
        <v>#DIV/0!</v>
      </c>
      <c r="L366" s="39" t="e">
        <f t="shared" si="1952"/>
        <v>#DIV/0!</v>
      </c>
      <c r="M366" s="137">
        <f t="shared" si="1961"/>
        <v>0</v>
      </c>
      <c r="N366" s="140" t="e">
        <f t="shared" si="2017"/>
        <v>#DIV/0!</v>
      </c>
      <c r="O366" s="23">
        <f t="shared" ref="O366" si="2249">AVERAGE(M366:M370)</f>
        <v>0</v>
      </c>
      <c r="P366" s="23">
        <f t="shared" ref="P366" si="2250">_xlfn.STDEV.S(M366:M370)</f>
        <v>0</v>
      </c>
      <c r="Q366" s="39" t="e">
        <f t="shared" si="1955"/>
        <v>#DIV/0!</v>
      </c>
    </row>
    <row r="367" spans="1:17" x14ac:dyDescent="0.2">
      <c r="A367" s="56" t="str">
        <f t="shared" ref="A367" si="2251">IF(A366="","",A366)</f>
        <v/>
      </c>
      <c r="B367" s="56" t="e">
        <f>LOOKUP(A367,'Table 1'!$A$3:$A$999,'Table 1'!$I$3:$I$999)</f>
        <v>#N/A</v>
      </c>
      <c r="C367" s="127"/>
      <c r="D367" s="141" t="e">
        <f t="shared" si="1946"/>
        <v>#DIV/0!</v>
      </c>
      <c r="E367" s="22" t="e">
        <f t="shared" ref="E367" si="2252">AVERAGE(C366:C370)</f>
        <v>#DIV/0!</v>
      </c>
      <c r="F367" s="143" t="e">
        <f t="shared" ref="F367" si="2253">_xlfn.STDEV.S(C366:C370)</f>
        <v>#DIV/0!</v>
      </c>
      <c r="G367" s="19" t="e">
        <f t="shared" si="1949"/>
        <v>#DIV/0!</v>
      </c>
      <c r="H367" s="127"/>
      <c r="I367" s="141" t="e">
        <f t="shared" si="2014"/>
        <v>#DIV/0!</v>
      </c>
      <c r="J367" s="22" t="e">
        <f t="shared" ref="J367" si="2254">AVERAGE(H366:H370)</f>
        <v>#DIV/0!</v>
      </c>
      <c r="K367" s="143" t="e">
        <f t="shared" ref="K367" si="2255">_xlfn.STDEV.S(H366:H370)</f>
        <v>#DIV/0!</v>
      </c>
      <c r="L367" s="19" t="e">
        <f t="shared" si="1952"/>
        <v>#DIV/0!</v>
      </c>
      <c r="M367" s="138">
        <f t="shared" si="1961"/>
        <v>0</v>
      </c>
      <c r="N367" s="141" t="e">
        <f t="shared" si="2017"/>
        <v>#DIV/0!</v>
      </c>
      <c r="O367" s="22">
        <f t="shared" ref="O367" si="2256">AVERAGE(M366:M370)</f>
        <v>0</v>
      </c>
      <c r="P367" s="143">
        <f t="shared" ref="P367" si="2257">_xlfn.STDEV.S(M366:M370)</f>
        <v>0</v>
      </c>
      <c r="Q367" s="19" t="e">
        <f t="shared" si="1955"/>
        <v>#DIV/0!</v>
      </c>
    </row>
    <row r="368" spans="1:17" x14ac:dyDescent="0.2">
      <c r="A368" s="56" t="str">
        <f t="shared" ref="A368" si="2258">IF(A366="","",A366)</f>
        <v/>
      </c>
      <c r="B368" s="56" t="e">
        <f>LOOKUP(A368,'Table 1'!$A$3:$A$999,'Table 1'!$I$3:$I$999)</f>
        <v>#N/A</v>
      </c>
      <c r="C368" s="127"/>
      <c r="D368" s="141" t="e">
        <f t="shared" si="1946"/>
        <v>#DIV/0!</v>
      </c>
      <c r="E368" s="22" t="e">
        <f t="shared" ref="E368" si="2259">AVERAGE(C366:C370)</f>
        <v>#DIV/0!</v>
      </c>
      <c r="F368" s="143" t="e">
        <f t="shared" ref="F368" si="2260">_xlfn.STDEV.S(C366:C370)</f>
        <v>#DIV/0!</v>
      </c>
      <c r="G368" s="19" t="e">
        <f t="shared" si="1949"/>
        <v>#DIV/0!</v>
      </c>
      <c r="H368" s="127"/>
      <c r="I368" s="141" t="e">
        <f t="shared" si="2014"/>
        <v>#DIV/0!</v>
      </c>
      <c r="J368" s="22" t="e">
        <f t="shared" ref="J368" si="2261">AVERAGE(H366:H370)</f>
        <v>#DIV/0!</v>
      </c>
      <c r="K368" s="143" t="e">
        <f t="shared" ref="K368" si="2262">_xlfn.STDEV.S(H366:H370)</f>
        <v>#DIV/0!</v>
      </c>
      <c r="L368" s="19" t="e">
        <f t="shared" si="1952"/>
        <v>#DIV/0!</v>
      </c>
      <c r="M368" s="138">
        <f t="shared" si="1961"/>
        <v>0</v>
      </c>
      <c r="N368" s="141" t="e">
        <f t="shared" si="2017"/>
        <v>#DIV/0!</v>
      </c>
      <c r="O368" s="22">
        <f t="shared" ref="O368" si="2263">AVERAGE(M366:M370)</f>
        <v>0</v>
      </c>
      <c r="P368" s="143">
        <f t="shared" ref="P368" si="2264">_xlfn.STDEV.S(M366:M370)</f>
        <v>0</v>
      </c>
      <c r="Q368" s="19" t="e">
        <f t="shared" si="1955"/>
        <v>#DIV/0!</v>
      </c>
    </row>
    <row r="369" spans="1:17" x14ac:dyDescent="0.2">
      <c r="A369" s="56" t="str">
        <f t="shared" ref="A369" si="2265">IF(A366="","",A366)</f>
        <v/>
      </c>
      <c r="B369" s="56" t="e">
        <f>LOOKUP(A369,'Table 1'!$A$3:$A$999,'Table 1'!$I$3:$I$999)</f>
        <v>#N/A</v>
      </c>
      <c r="C369" s="127"/>
      <c r="D369" s="141" t="e">
        <f t="shared" si="1946"/>
        <v>#DIV/0!</v>
      </c>
      <c r="E369" s="22" t="e">
        <f t="shared" ref="E369" si="2266">AVERAGE(C366:C370)</f>
        <v>#DIV/0!</v>
      </c>
      <c r="F369" s="143" t="e">
        <f t="shared" ref="F369" si="2267">_xlfn.STDEV.S(C366:C370)</f>
        <v>#DIV/0!</v>
      </c>
      <c r="G369" s="19" t="e">
        <f t="shared" si="1949"/>
        <v>#DIV/0!</v>
      </c>
      <c r="H369" s="127"/>
      <c r="I369" s="141" t="e">
        <f t="shared" si="2014"/>
        <v>#DIV/0!</v>
      </c>
      <c r="J369" s="22" t="e">
        <f t="shared" ref="J369" si="2268">AVERAGE(H366:H370)</f>
        <v>#DIV/0!</v>
      </c>
      <c r="K369" s="143" t="e">
        <f t="shared" ref="K369" si="2269">_xlfn.STDEV.S(H366:H370)</f>
        <v>#DIV/0!</v>
      </c>
      <c r="L369" s="19" t="e">
        <f t="shared" si="1952"/>
        <v>#DIV/0!</v>
      </c>
      <c r="M369" s="138">
        <f t="shared" si="1961"/>
        <v>0</v>
      </c>
      <c r="N369" s="141" t="e">
        <f t="shared" si="2017"/>
        <v>#DIV/0!</v>
      </c>
      <c r="O369" s="22">
        <f t="shared" ref="O369" si="2270">AVERAGE(M366:M370)</f>
        <v>0</v>
      </c>
      <c r="P369" s="143">
        <f t="shared" ref="P369" si="2271">_xlfn.STDEV.S(M366:M370)</f>
        <v>0</v>
      </c>
      <c r="Q369" s="19" t="e">
        <f t="shared" si="1955"/>
        <v>#DIV/0!</v>
      </c>
    </row>
    <row r="370" spans="1:17" ht="16" thickBot="1" x14ac:dyDescent="0.25">
      <c r="A370" s="55" t="str">
        <f t="shared" ref="A370" si="2272">IF(A366="","",A366)</f>
        <v/>
      </c>
      <c r="B370" s="55" t="e">
        <f>LOOKUP(A370,'Table 1'!$A$3:$A$999,'Table 1'!$I$3:$I$999)</f>
        <v>#N/A</v>
      </c>
      <c r="C370" s="126"/>
      <c r="D370" s="142" t="e">
        <f t="shared" si="1946"/>
        <v>#DIV/0!</v>
      </c>
      <c r="E370" s="21" t="e">
        <f t="shared" ref="E370" si="2273">AVERAGE(C366:C370)</f>
        <v>#DIV/0!</v>
      </c>
      <c r="F370" s="144" t="e">
        <f t="shared" ref="F370" si="2274">_xlfn.STDEV.S(C366:C370)</f>
        <v>#DIV/0!</v>
      </c>
      <c r="G370" s="18" t="e">
        <f t="shared" si="1949"/>
        <v>#DIV/0!</v>
      </c>
      <c r="H370" s="126"/>
      <c r="I370" s="142" t="e">
        <f t="shared" si="2014"/>
        <v>#DIV/0!</v>
      </c>
      <c r="J370" s="21" t="e">
        <f t="shared" ref="J370" si="2275">AVERAGE(H366:H370)</f>
        <v>#DIV/0!</v>
      </c>
      <c r="K370" s="144" t="e">
        <f t="shared" ref="K370" si="2276">_xlfn.STDEV.S(H366:H370)</f>
        <v>#DIV/0!</v>
      </c>
      <c r="L370" s="18" t="e">
        <f t="shared" si="1952"/>
        <v>#DIV/0!</v>
      </c>
      <c r="M370" s="139">
        <f t="shared" si="1961"/>
        <v>0</v>
      </c>
      <c r="N370" s="142" t="e">
        <f t="shared" si="2017"/>
        <v>#DIV/0!</v>
      </c>
      <c r="O370" s="21">
        <f t="shared" ref="O370" si="2277">AVERAGE(M366:M370)</f>
        <v>0</v>
      </c>
      <c r="P370" s="144">
        <f t="shared" ref="P370" si="2278">_xlfn.STDEV.S(M366:M370)</f>
        <v>0</v>
      </c>
      <c r="Q370" s="18" t="e">
        <f t="shared" si="1955"/>
        <v>#DIV/0!</v>
      </c>
    </row>
    <row r="371" spans="1:17" x14ac:dyDescent="0.2">
      <c r="A371" s="57"/>
      <c r="B371" s="57" t="e">
        <f>LOOKUP(A371,'Table 1'!$A$3:$A$999,'Table 1'!$I$3:$I$999)</f>
        <v>#N/A</v>
      </c>
      <c r="C371" s="128"/>
      <c r="D371" s="140" t="e">
        <f t="shared" si="1946"/>
        <v>#DIV/0!</v>
      </c>
      <c r="E371" s="23" t="e">
        <f t="shared" ref="E371" si="2279">AVERAGE(C371:C375)</f>
        <v>#DIV/0!</v>
      </c>
      <c r="F371" s="23" t="e">
        <f t="shared" ref="F371" si="2280">_xlfn.STDEV.S(C371:C375)</f>
        <v>#DIV/0!</v>
      </c>
      <c r="G371" s="39" t="e">
        <f t="shared" si="1949"/>
        <v>#DIV/0!</v>
      </c>
      <c r="H371" s="128"/>
      <c r="I371" s="140" t="e">
        <f t="shared" si="2014"/>
        <v>#DIV/0!</v>
      </c>
      <c r="J371" s="23" t="e">
        <f t="shared" ref="J371" si="2281">AVERAGE(H371:H375)</f>
        <v>#DIV/0!</v>
      </c>
      <c r="K371" s="23" t="e">
        <f t="shared" ref="K371" si="2282">_xlfn.STDEV.S(H371:H375)</f>
        <v>#DIV/0!</v>
      </c>
      <c r="L371" s="39" t="e">
        <f t="shared" si="1952"/>
        <v>#DIV/0!</v>
      </c>
      <c r="M371" s="137">
        <f t="shared" si="1961"/>
        <v>0</v>
      </c>
      <c r="N371" s="140" t="e">
        <f t="shared" si="2017"/>
        <v>#DIV/0!</v>
      </c>
      <c r="O371" s="23">
        <f t="shared" ref="O371" si="2283">AVERAGE(M371:M375)</f>
        <v>0</v>
      </c>
      <c r="P371" s="23">
        <f t="shared" ref="P371" si="2284">_xlfn.STDEV.S(M371:M375)</f>
        <v>0</v>
      </c>
      <c r="Q371" s="39" t="e">
        <f t="shared" si="1955"/>
        <v>#DIV/0!</v>
      </c>
    </row>
    <row r="372" spans="1:17" x14ac:dyDescent="0.2">
      <c r="A372" s="56" t="str">
        <f t="shared" ref="A372" si="2285">IF(A371="","",A371)</f>
        <v/>
      </c>
      <c r="B372" s="56" t="e">
        <f>LOOKUP(A372,'Table 1'!$A$3:$A$999,'Table 1'!$I$3:$I$999)</f>
        <v>#N/A</v>
      </c>
      <c r="C372" s="127"/>
      <c r="D372" s="141" t="e">
        <f t="shared" si="1946"/>
        <v>#DIV/0!</v>
      </c>
      <c r="E372" s="22" t="e">
        <f t="shared" ref="E372" si="2286">AVERAGE(C371:C375)</f>
        <v>#DIV/0!</v>
      </c>
      <c r="F372" s="143" t="e">
        <f t="shared" ref="F372" si="2287">_xlfn.STDEV.S(C371:C375)</f>
        <v>#DIV/0!</v>
      </c>
      <c r="G372" s="19" t="e">
        <f t="shared" si="1949"/>
        <v>#DIV/0!</v>
      </c>
      <c r="H372" s="127"/>
      <c r="I372" s="141" t="e">
        <f t="shared" si="2014"/>
        <v>#DIV/0!</v>
      </c>
      <c r="J372" s="22" t="e">
        <f t="shared" ref="J372" si="2288">AVERAGE(H371:H375)</f>
        <v>#DIV/0!</v>
      </c>
      <c r="K372" s="143" t="e">
        <f t="shared" ref="K372" si="2289">_xlfn.STDEV.S(H371:H375)</f>
        <v>#DIV/0!</v>
      </c>
      <c r="L372" s="19" t="e">
        <f t="shared" si="1952"/>
        <v>#DIV/0!</v>
      </c>
      <c r="M372" s="138">
        <f t="shared" si="1961"/>
        <v>0</v>
      </c>
      <c r="N372" s="141" t="e">
        <f t="shared" si="2017"/>
        <v>#DIV/0!</v>
      </c>
      <c r="O372" s="22">
        <f t="shared" ref="O372" si="2290">AVERAGE(M371:M375)</f>
        <v>0</v>
      </c>
      <c r="P372" s="143">
        <f t="shared" ref="P372" si="2291">_xlfn.STDEV.S(M371:M375)</f>
        <v>0</v>
      </c>
      <c r="Q372" s="19" t="e">
        <f t="shared" si="1955"/>
        <v>#DIV/0!</v>
      </c>
    </row>
    <row r="373" spans="1:17" x14ac:dyDescent="0.2">
      <c r="A373" s="56" t="str">
        <f t="shared" ref="A373" si="2292">IF(A371="","",A371)</f>
        <v/>
      </c>
      <c r="B373" s="56" t="e">
        <f>LOOKUP(A373,'Table 1'!$A$3:$A$999,'Table 1'!$I$3:$I$999)</f>
        <v>#N/A</v>
      </c>
      <c r="C373" s="127"/>
      <c r="D373" s="141" t="e">
        <f t="shared" si="1946"/>
        <v>#DIV/0!</v>
      </c>
      <c r="E373" s="22" t="e">
        <f t="shared" ref="E373" si="2293">AVERAGE(C371:C375)</f>
        <v>#DIV/0!</v>
      </c>
      <c r="F373" s="143" t="e">
        <f t="shared" ref="F373" si="2294">_xlfn.STDEV.S(C371:C375)</f>
        <v>#DIV/0!</v>
      </c>
      <c r="G373" s="19" t="e">
        <f t="shared" si="1949"/>
        <v>#DIV/0!</v>
      </c>
      <c r="H373" s="127"/>
      <c r="I373" s="141" t="e">
        <f t="shared" si="2014"/>
        <v>#DIV/0!</v>
      </c>
      <c r="J373" s="22" t="e">
        <f t="shared" ref="J373" si="2295">AVERAGE(H371:H375)</f>
        <v>#DIV/0!</v>
      </c>
      <c r="K373" s="143" t="e">
        <f t="shared" ref="K373" si="2296">_xlfn.STDEV.S(H371:H375)</f>
        <v>#DIV/0!</v>
      </c>
      <c r="L373" s="19" t="e">
        <f t="shared" si="1952"/>
        <v>#DIV/0!</v>
      </c>
      <c r="M373" s="138">
        <f t="shared" si="1961"/>
        <v>0</v>
      </c>
      <c r="N373" s="141" t="e">
        <f t="shared" si="2017"/>
        <v>#DIV/0!</v>
      </c>
      <c r="O373" s="22">
        <f t="shared" ref="O373" si="2297">AVERAGE(M371:M375)</f>
        <v>0</v>
      </c>
      <c r="P373" s="143">
        <f t="shared" ref="P373" si="2298">_xlfn.STDEV.S(M371:M375)</f>
        <v>0</v>
      </c>
      <c r="Q373" s="19" t="e">
        <f t="shared" si="1955"/>
        <v>#DIV/0!</v>
      </c>
    </row>
    <row r="374" spans="1:17" x14ac:dyDescent="0.2">
      <c r="A374" s="56" t="str">
        <f t="shared" ref="A374" si="2299">IF(A371="","",A371)</f>
        <v/>
      </c>
      <c r="B374" s="56" t="e">
        <f>LOOKUP(A374,'Table 1'!$A$3:$A$999,'Table 1'!$I$3:$I$999)</f>
        <v>#N/A</v>
      </c>
      <c r="C374" s="127"/>
      <c r="D374" s="141" t="e">
        <f t="shared" si="1946"/>
        <v>#DIV/0!</v>
      </c>
      <c r="E374" s="22" t="e">
        <f t="shared" ref="E374" si="2300">AVERAGE(C371:C375)</f>
        <v>#DIV/0!</v>
      </c>
      <c r="F374" s="143" t="e">
        <f t="shared" ref="F374" si="2301">_xlfn.STDEV.S(C371:C375)</f>
        <v>#DIV/0!</v>
      </c>
      <c r="G374" s="19" t="e">
        <f t="shared" si="1949"/>
        <v>#DIV/0!</v>
      </c>
      <c r="H374" s="127"/>
      <c r="I374" s="141" t="e">
        <f t="shared" si="2014"/>
        <v>#DIV/0!</v>
      </c>
      <c r="J374" s="22" t="e">
        <f t="shared" ref="J374" si="2302">AVERAGE(H371:H375)</f>
        <v>#DIV/0!</v>
      </c>
      <c r="K374" s="143" t="e">
        <f t="shared" ref="K374" si="2303">_xlfn.STDEV.S(H371:H375)</f>
        <v>#DIV/0!</v>
      </c>
      <c r="L374" s="19" t="e">
        <f t="shared" si="1952"/>
        <v>#DIV/0!</v>
      </c>
      <c r="M374" s="138">
        <f t="shared" si="1961"/>
        <v>0</v>
      </c>
      <c r="N374" s="141" t="e">
        <f t="shared" si="2017"/>
        <v>#DIV/0!</v>
      </c>
      <c r="O374" s="22">
        <f t="shared" ref="O374" si="2304">AVERAGE(M371:M375)</f>
        <v>0</v>
      </c>
      <c r="P374" s="143">
        <f t="shared" ref="P374" si="2305">_xlfn.STDEV.S(M371:M375)</f>
        <v>0</v>
      </c>
      <c r="Q374" s="19" t="e">
        <f t="shared" si="1955"/>
        <v>#DIV/0!</v>
      </c>
    </row>
    <row r="375" spans="1:17" ht="16" thickBot="1" x14ac:dyDescent="0.25">
      <c r="A375" s="55" t="str">
        <f t="shared" ref="A375" si="2306">IF(A371="","",A371)</f>
        <v/>
      </c>
      <c r="B375" s="55" t="e">
        <f>LOOKUP(A375,'Table 1'!$A$3:$A$999,'Table 1'!$I$3:$I$999)</f>
        <v>#N/A</v>
      </c>
      <c r="C375" s="126"/>
      <c r="D375" s="142" t="e">
        <f t="shared" si="1946"/>
        <v>#DIV/0!</v>
      </c>
      <c r="E375" s="21" t="e">
        <f t="shared" ref="E375" si="2307">AVERAGE(C371:C375)</f>
        <v>#DIV/0!</v>
      </c>
      <c r="F375" s="144" t="e">
        <f t="shared" ref="F375" si="2308">_xlfn.STDEV.S(C371:C375)</f>
        <v>#DIV/0!</v>
      </c>
      <c r="G375" s="18" t="e">
        <f t="shared" si="1949"/>
        <v>#DIV/0!</v>
      </c>
      <c r="H375" s="126"/>
      <c r="I375" s="142" t="e">
        <f t="shared" si="2014"/>
        <v>#DIV/0!</v>
      </c>
      <c r="J375" s="21" t="e">
        <f t="shared" ref="J375" si="2309">AVERAGE(H371:H375)</f>
        <v>#DIV/0!</v>
      </c>
      <c r="K375" s="144" t="e">
        <f t="shared" ref="K375" si="2310">_xlfn.STDEV.S(H371:H375)</f>
        <v>#DIV/0!</v>
      </c>
      <c r="L375" s="18" t="e">
        <f t="shared" si="1952"/>
        <v>#DIV/0!</v>
      </c>
      <c r="M375" s="139">
        <f t="shared" si="1961"/>
        <v>0</v>
      </c>
      <c r="N375" s="142" t="e">
        <f t="shared" si="2017"/>
        <v>#DIV/0!</v>
      </c>
      <c r="O375" s="21">
        <f t="shared" ref="O375" si="2311">AVERAGE(M371:M375)</f>
        <v>0</v>
      </c>
      <c r="P375" s="144">
        <f t="shared" ref="P375" si="2312">_xlfn.STDEV.S(M371:M375)</f>
        <v>0</v>
      </c>
      <c r="Q375" s="18" t="e">
        <f t="shared" si="1955"/>
        <v>#DIV/0!</v>
      </c>
    </row>
    <row r="376" spans="1:17" x14ac:dyDescent="0.2">
      <c r="A376" s="57"/>
      <c r="B376" s="57" t="e">
        <f>LOOKUP(A376,'Table 1'!$A$3:$A$999,'Table 1'!$I$3:$I$999)</f>
        <v>#N/A</v>
      </c>
      <c r="C376" s="128"/>
      <c r="D376" s="140" t="e">
        <f t="shared" si="1946"/>
        <v>#DIV/0!</v>
      </c>
      <c r="E376" s="23" t="e">
        <f t="shared" ref="E376" si="2313">AVERAGE(C376:C380)</f>
        <v>#DIV/0!</v>
      </c>
      <c r="F376" s="23" t="e">
        <f t="shared" ref="F376" si="2314">_xlfn.STDEV.S(C376:C380)</f>
        <v>#DIV/0!</v>
      </c>
      <c r="G376" s="39" t="e">
        <f t="shared" si="1949"/>
        <v>#DIV/0!</v>
      </c>
      <c r="H376" s="128"/>
      <c r="I376" s="140" t="e">
        <f t="shared" si="2014"/>
        <v>#DIV/0!</v>
      </c>
      <c r="J376" s="23" t="e">
        <f t="shared" ref="J376" si="2315">AVERAGE(H376:H380)</f>
        <v>#DIV/0!</v>
      </c>
      <c r="K376" s="23" t="e">
        <f t="shared" ref="K376" si="2316">_xlfn.STDEV.S(H376:H380)</f>
        <v>#DIV/0!</v>
      </c>
      <c r="L376" s="39" t="e">
        <f t="shared" si="1952"/>
        <v>#DIV/0!</v>
      </c>
      <c r="M376" s="137">
        <f t="shared" si="1961"/>
        <v>0</v>
      </c>
      <c r="N376" s="140" t="e">
        <f t="shared" si="2017"/>
        <v>#DIV/0!</v>
      </c>
      <c r="O376" s="23">
        <f t="shared" ref="O376" si="2317">AVERAGE(M376:M380)</f>
        <v>0</v>
      </c>
      <c r="P376" s="23">
        <f t="shared" ref="P376" si="2318">_xlfn.STDEV.S(M376:M380)</f>
        <v>0</v>
      </c>
      <c r="Q376" s="39" t="e">
        <f t="shared" si="1955"/>
        <v>#DIV/0!</v>
      </c>
    </row>
    <row r="377" spans="1:17" x14ac:dyDescent="0.2">
      <c r="A377" s="56" t="str">
        <f t="shared" ref="A377" si="2319">IF(A376="","",A376)</f>
        <v/>
      </c>
      <c r="B377" s="56" t="e">
        <f>LOOKUP(A377,'Table 1'!$A$3:$A$999,'Table 1'!$I$3:$I$999)</f>
        <v>#N/A</v>
      </c>
      <c r="C377" s="127"/>
      <c r="D377" s="141" t="e">
        <f t="shared" si="1946"/>
        <v>#DIV/0!</v>
      </c>
      <c r="E377" s="22" t="e">
        <f t="shared" ref="E377" si="2320">AVERAGE(C376:C380)</f>
        <v>#DIV/0!</v>
      </c>
      <c r="F377" s="143" t="e">
        <f t="shared" ref="F377" si="2321">_xlfn.STDEV.S(C376:C380)</f>
        <v>#DIV/0!</v>
      </c>
      <c r="G377" s="19" t="e">
        <f t="shared" si="1949"/>
        <v>#DIV/0!</v>
      </c>
      <c r="H377" s="127"/>
      <c r="I377" s="141" t="e">
        <f t="shared" si="2014"/>
        <v>#DIV/0!</v>
      </c>
      <c r="J377" s="22" t="e">
        <f t="shared" ref="J377" si="2322">AVERAGE(H376:H380)</f>
        <v>#DIV/0!</v>
      </c>
      <c r="K377" s="143" t="e">
        <f t="shared" ref="K377" si="2323">_xlfn.STDEV.S(H376:H380)</f>
        <v>#DIV/0!</v>
      </c>
      <c r="L377" s="19" t="e">
        <f t="shared" si="1952"/>
        <v>#DIV/0!</v>
      </c>
      <c r="M377" s="138">
        <f t="shared" si="1961"/>
        <v>0</v>
      </c>
      <c r="N377" s="141" t="e">
        <f t="shared" si="2017"/>
        <v>#DIV/0!</v>
      </c>
      <c r="O377" s="22">
        <f t="shared" ref="O377" si="2324">AVERAGE(M376:M380)</f>
        <v>0</v>
      </c>
      <c r="P377" s="143">
        <f t="shared" ref="P377" si="2325">_xlfn.STDEV.S(M376:M380)</f>
        <v>0</v>
      </c>
      <c r="Q377" s="19" t="e">
        <f t="shared" si="1955"/>
        <v>#DIV/0!</v>
      </c>
    </row>
    <row r="378" spans="1:17" x14ac:dyDescent="0.2">
      <c r="A378" s="56" t="str">
        <f t="shared" ref="A378" si="2326">IF(A376="","",A376)</f>
        <v/>
      </c>
      <c r="B378" s="56" t="e">
        <f>LOOKUP(A378,'Table 1'!$A$3:$A$999,'Table 1'!$I$3:$I$999)</f>
        <v>#N/A</v>
      </c>
      <c r="C378" s="127"/>
      <c r="D378" s="141" t="e">
        <f t="shared" si="1946"/>
        <v>#DIV/0!</v>
      </c>
      <c r="E378" s="22" t="e">
        <f t="shared" ref="E378" si="2327">AVERAGE(C376:C380)</f>
        <v>#DIV/0!</v>
      </c>
      <c r="F378" s="143" t="e">
        <f t="shared" ref="F378" si="2328">_xlfn.STDEV.S(C376:C380)</f>
        <v>#DIV/0!</v>
      </c>
      <c r="G378" s="19" t="e">
        <f t="shared" si="1949"/>
        <v>#DIV/0!</v>
      </c>
      <c r="H378" s="127"/>
      <c r="I378" s="141" t="e">
        <f t="shared" si="2014"/>
        <v>#DIV/0!</v>
      </c>
      <c r="J378" s="22" t="e">
        <f t="shared" ref="J378" si="2329">AVERAGE(H376:H380)</f>
        <v>#DIV/0!</v>
      </c>
      <c r="K378" s="143" t="e">
        <f t="shared" ref="K378" si="2330">_xlfn.STDEV.S(H376:H380)</f>
        <v>#DIV/0!</v>
      </c>
      <c r="L378" s="19" t="e">
        <f t="shared" si="1952"/>
        <v>#DIV/0!</v>
      </c>
      <c r="M378" s="138">
        <f t="shared" si="1961"/>
        <v>0</v>
      </c>
      <c r="N378" s="141" t="e">
        <f t="shared" si="2017"/>
        <v>#DIV/0!</v>
      </c>
      <c r="O378" s="22">
        <f t="shared" ref="O378" si="2331">AVERAGE(M376:M380)</f>
        <v>0</v>
      </c>
      <c r="P378" s="143">
        <f t="shared" ref="P378" si="2332">_xlfn.STDEV.S(M376:M380)</f>
        <v>0</v>
      </c>
      <c r="Q378" s="19" t="e">
        <f t="shared" si="1955"/>
        <v>#DIV/0!</v>
      </c>
    </row>
    <row r="379" spans="1:17" x14ac:dyDescent="0.2">
      <c r="A379" s="56" t="str">
        <f t="shared" ref="A379" si="2333">IF(A376="","",A376)</f>
        <v/>
      </c>
      <c r="B379" s="56" t="e">
        <f>LOOKUP(A379,'Table 1'!$A$3:$A$999,'Table 1'!$I$3:$I$999)</f>
        <v>#N/A</v>
      </c>
      <c r="C379" s="127"/>
      <c r="D379" s="141" t="e">
        <f t="shared" si="1946"/>
        <v>#DIV/0!</v>
      </c>
      <c r="E379" s="22" t="e">
        <f t="shared" ref="E379" si="2334">AVERAGE(C376:C380)</f>
        <v>#DIV/0!</v>
      </c>
      <c r="F379" s="143" t="e">
        <f t="shared" ref="F379" si="2335">_xlfn.STDEV.S(C376:C380)</f>
        <v>#DIV/0!</v>
      </c>
      <c r="G379" s="19" t="e">
        <f t="shared" si="1949"/>
        <v>#DIV/0!</v>
      </c>
      <c r="H379" s="127"/>
      <c r="I379" s="141" t="e">
        <f t="shared" si="2014"/>
        <v>#DIV/0!</v>
      </c>
      <c r="J379" s="22" t="e">
        <f t="shared" ref="J379" si="2336">AVERAGE(H376:H380)</f>
        <v>#DIV/0!</v>
      </c>
      <c r="K379" s="143" t="e">
        <f t="shared" ref="K379" si="2337">_xlfn.STDEV.S(H376:H380)</f>
        <v>#DIV/0!</v>
      </c>
      <c r="L379" s="19" t="e">
        <f t="shared" si="1952"/>
        <v>#DIV/0!</v>
      </c>
      <c r="M379" s="138">
        <f t="shared" si="1961"/>
        <v>0</v>
      </c>
      <c r="N379" s="141" t="e">
        <f t="shared" si="2017"/>
        <v>#DIV/0!</v>
      </c>
      <c r="O379" s="22">
        <f t="shared" ref="O379" si="2338">AVERAGE(M376:M380)</f>
        <v>0</v>
      </c>
      <c r="P379" s="143">
        <f t="shared" ref="P379" si="2339">_xlfn.STDEV.S(M376:M380)</f>
        <v>0</v>
      </c>
      <c r="Q379" s="19" t="e">
        <f t="shared" si="1955"/>
        <v>#DIV/0!</v>
      </c>
    </row>
    <row r="380" spans="1:17" ht="16" thickBot="1" x14ac:dyDescent="0.25">
      <c r="A380" s="55" t="str">
        <f t="shared" ref="A380" si="2340">IF(A376="","",A376)</f>
        <v/>
      </c>
      <c r="B380" s="55" t="e">
        <f>LOOKUP(A380,'Table 1'!$A$3:$A$999,'Table 1'!$I$3:$I$999)</f>
        <v>#N/A</v>
      </c>
      <c r="C380" s="126"/>
      <c r="D380" s="142" t="e">
        <f t="shared" si="1946"/>
        <v>#DIV/0!</v>
      </c>
      <c r="E380" s="21" t="e">
        <f t="shared" ref="E380" si="2341">AVERAGE(C376:C380)</f>
        <v>#DIV/0!</v>
      </c>
      <c r="F380" s="144" t="e">
        <f t="shared" ref="F380" si="2342">_xlfn.STDEV.S(C376:C380)</f>
        <v>#DIV/0!</v>
      </c>
      <c r="G380" s="18" t="e">
        <f t="shared" si="1949"/>
        <v>#DIV/0!</v>
      </c>
      <c r="H380" s="126"/>
      <c r="I380" s="142" t="e">
        <f t="shared" si="2014"/>
        <v>#DIV/0!</v>
      </c>
      <c r="J380" s="21" t="e">
        <f t="shared" ref="J380" si="2343">AVERAGE(H376:H380)</f>
        <v>#DIV/0!</v>
      </c>
      <c r="K380" s="144" t="e">
        <f t="shared" ref="K380" si="2344">_xlfn.STDEV.S(H376:H380)</f>
        <v>#DIV/0!</v>
      </c>
      <c r="L380" s="18" t="e">
        <f t="shared" si="1952"/>
        <v>#DIV/0!</v>
      </c>
      <c r="M380" s="139">
        <f t="shared" si="1961"/>
        <v>0</v>
      </c>
      <c r="N380" s="142" t="e">
        <f t="shared" si="2017"/>
        <v>#DIV/0!</v>
      </c>
      <c r="O380" s="21">
        <f t="shared" ref="O380" si="2345">AVERAGE(M376:M380)</f>
        <v>0</v>
      </c>
      <c r="P380" s="144">
        <f t="shared" ref="P380" si="2346">_xlfn.STDEV.S(M376:M380)</f>
        <v>0</v>
      </c>
      <c r="Q380" s="18" t="e">
        <f t="shared" si="1955"/>
        <v>#DIV/0!</v>
      </c>
    </row>
    <row r="381" spans="1:17" x14ac:dyDescent="0.2">
      <c r="A381" s="57"/>
      <c r="B381" s="57" t="e">
        <f>LOOKUP(A381,'Table 1'!$A$3:$A$999,'Table 1'!$I$3:$I$999)</f>
        <v>#N/A</v>
      </c>
      <c r="C381" s="128"/>
      <c r="D381" s="140" t="e">
        <f t="shared" si="1946"/>
        <v>#DIV/0!</v>
      </c>
      <c r="E381" s="23" t="e">
        <f t="shared" ref="E381" si="2347">AVERAGE(C381:C385)</f>
        <v>#DIV/0!</v>
      </c>
      <c r="F381" s="23" t="e">
        <f t="shared" ref="F381" si="2348">_xlfn.STDEV.S(C381:C385)</f>
        <v>#DIV/0!</v>
      </c>
      <c r="G381" s="39" t="e">
        <f t="shared" si="1949"/>
        <v>#DIV/0!</v>
      </c>
      <c r="H381" s="128"/>
      <c r="I381" s="140" t="e">
        <f t="shared" si="2014"/>
        <v>#DIV/0!</v>
      </c>
      <c r="J381" s="23" t="e">
        <f t="shared" ref="J381" si="2349">AVERAGE(H381:H385)</f>
        <v>#DIV/0!</v>
      </c>
      <c r="K381" s="23" t="e">
        <f t="shared" ref="K381" si="2350">_xlfn.STDEV.S(H381:H385)</f>
        <v>#DIV/0!</v>
      </c>
      <c r="L381" s="39" t="e">
        <f t="shared" si="1952"/>
        <v>#DIV/0!</v>
      </c>
      <c r="M381" s="137">
        <f t="shared" si="1961"/>
        <v>0</v>
      </c>
      <c r="N381" s="140" t="e">
        <f t="shared" si="2017"/>
        <v>#DIV/0!</v>
      </c>
      <c r="O381" s="23">
        <f t="shared" ref="O381" si="2351">AVERAGE(M381:M385)</f>
        <v>0</v>
      </c>
      <c r="P381" s="23">
        <f t="shared" ref="P381" si="2352">_xlfn.STDEV.S(M381:M385)</f>
        <v>0</v>
      </c>
      <c r="Q381" s="39" t="e">
        <f t="shared" si="1955"/>
        <v>#DIV/0!</v>
      </c>
    </row>
    <row r="382" spans="1:17" x14ac:dyDescent="0.2">
      <c r="A382" s="56" t="str">
        <f t="shared" ref="A382" si="2353">IF(A381="","",A381)</f>
        <v/>
      </c>
      <c r="B382" s="56" t="e">
        <f>LOOKUP(A382,'Table 1'!$A$3:$A$999,'Table 1'!$I$3:$I$999)</f>
        <v>#N/A</v>
      </c>
      <c r="C382" s="127"/>
      <c r="D382" s="141" t="e">
        <f t="shared" si="1946"/>
        <v>#DIV/0!</v>
      </c>
      <c r="E382" s="22" t="e">
        <f t="shared" ref="E382" si="2354">AVERAGE(C381:C385)</f>
        <v>#DIV/0!</v>
      </c>
      <c r="F382" s="143" t="e">
        <f t="shared" ref="F382" si="2355">_xlfn.STDEV.S(C381:C385)</f>
        <v>#DIV/0!</v>
      </c>
      <c r="G382" s="19" t="e">
        <f t="shared" si="1949"/>
        <v>#DIV/0!</v>
      </c>
      <c r="H382" s="127"/>
      <c r="I382" s="141" t="e">
        <f t="shared" si="2014"/>
        <v>#DIV/0!</v>
      </c>
      <c r="J382" s="22" t="e">
        <f t="shared" ref="J382" si="2356">AVERAGE(H381:H385)</f>
        <v>#DIV/0!</v>
      </c>
      <c r="K382" s="143" t="e">
        <f t="shared" ref="K382" si="2357">_xlfn.STDEV.S(H381:H385)</f>
        <v>#DIV/0!</v>
      </c>
      <c r="L382" s="19" t="e">
        <f t="shared" si="1952"/>
        <v>#DIV/0!</v>
      </c>
      <c r="M382" s="138">
        <f t="shared" si="1961"/>
        <v>0</v>
      </c>
      <c r="N382" s="141" t="e">
        <f t="shared" si="2017"/>
        <v>#DIV/0!</v>
      </c>
      <c r="O382" s="22">
        <f t="shared" ref="O382" si="2358">AVERAGE(M381:M385)</f>
        <v>0</v>
      </c>
      <c r="P382" s="143">
        <f t="shared" ref="P382" si="2359">_xlfn.STDEV.S(M381:M385)</f>
        <v>0</v>
      </c>
      <c r="Q382" s="19" t="e">
        <f t="shared" si="1955"/>
        <v>#DIV/0!</v>
      </c>
    </row>
    <row r="383" spans="1:17" x14ac:dyDescent="0.2">
      <c r="A383" s="56" t="str">
        <f t="shared" ref="A383" si="2360">IF(A381="","",A381)</f>
        <v/>
      </c>
      <c r="B383" s="56" t="e">
        <f>LOOKUP(A383,'Table 1'!$A$3:$A$999,'Table 1'!$I$3:$I$999)</f>
        <v>#N/A</v>
      </c>
      <c r="C383" s="127"/>
      <c r="D383" s="141" t="e">
        <f t="shared" si="1946"/>
        <v>#DIV/0!</v>
      </c>
      <c r="E383" s="22" t="e">
        <f t="shared" ref="E383" si="2361">AVERAGE(C381:C385)</f>
        <v>#DIV/0!</v>
      </c>
      <c r="F383" s="143" t="e">
        <f t="shared" ref="F383" si="2362">_xlfn.STDEV.S(C381:C385)</f>
        <v>#DIV/0!</v>
      </c>
      <c r="G383" s="19" t="e">
        <f t="shared" si="1949"/>
        <v>#DIV/0!</v>
      </c>
      <c r="H383" s="127"/>
      <c r="I383" s="141" t="e">
        <f t="shared" si="2014"/>
        <v>#DIV/0!</v>
      </c>
      <c r="J383" s="22" t="e">
        <f t="shared" ref="J383" si="2363">AVERAGE(H381:H385)</f>
        <v>#DIV/0!</v>
      </c>
      <c r="K383" s="143" t="e">
        <f t="shared" ref="K383" si="2364">_xlfn.STDEV.S(H381:H385)</f>
        <v>#DIV/0!</v>
      </c>
      <c r="L383" s="19" t="e">
        <f t="shared" si="1952"/>
        <v>#DIV/0!</v>
      </c>
      <c r="M383" s="138">
        <f t="shared" si="1961"/>
        <v>0</v>
      </c>
      <c r="N383" s="141" t="e">
        <f t="shared" si="2017"/>
        <v>#DIV/0!</v>
      </c>
      <c r="O383" s="22">
        <f t="shared" ref="O383" si="2365">AVERAGE(M381:M385)</f>
        <v>0</v>
      </c>
      <c r="P383" s="143">
        <f t="shared" ref="P383" si="2366">_xlfn.STDEV.S(M381:M385)</f>
        <v>0</v>
      </c>
      <c r="Q383" s="19" t="e">
        <f t="shared" si="1955"/>
        <v>#DIV/0!</v>
      </c>
    </row>
    <row r="384" spans="1:17" x14ac:dyDescent="0.2">
      <c r="A384" s="56" t="str">
        <f t="shared" ref="A384" si="2367">IF(A381="","",A381)</f>
        <v/>
      </c>
      <c r="B384" s="56" t="e">
        <f>LOOKUP(A384,'Table 1'!$A$3:$A$999,'Table 1'!$I$3:$I$999)</f>
        <v>#N/A</v>
      </c>
      <c r="C384" s="127"/>
      <c r="D384" s="141" t="e">
        <f t="shared" si="1946"/>
        <v>#DIV/0!</v>
      </c>
      <c r="E384" s="22" t="e">
        <f t="shared" ref="E384" si="2368">AVERAGE(C381:C385)</f>
        <v>#DIV/0!</v>
      </c>
      <c r="F384" s="143" t="e">
        <f t="shared" ref="F384" si="2369">_xlfn.STDEV.S(C381:C385)</f>
        <v>#DIV/0!</v>
      </c>
      <c r="G384" s="19" t="e">
        <f t="shared" si="1949"/>
        <v>#DIV/0!</v>
      </c>
      <c r="H384" s="127"/>
      <c r="I384" s="141" t="e">
        <f t="shared" si="2014"/>
        <v>#DIV/0!</v>
      </c>
      <c r="J384" s="22" t="e">
        <f t="shared" ref="J384" si="2370">AVERAGE(H381:H385)</f>
        <v>#DIV/0!</v>
      </c>
      <c r="K384" s="143" t="e">
        <f t="shared" ref="K384" si="2371">_xlfn.STDEV.S(H381:H385)</f>
        <v>#DIV/0!</v>
      </c>
      <c r="L384" s="19" t="e">
        <f t="shared" si="1952"/>
        <v>#DIV/0!</v>
      </c>
      <c r="M384" s="138">
        <f t="shared" si="1961"/>
        <v>0</v>
      </c>
      <c r="N384" s="141" t="e">
        <f t="shared" si="2017"/>
        <v>#DIV/0!</v>
      </c>
      <c r="O384" s="22">
        <f t="shared" ref="O384" si="2372">AVERAGE(M381:M385)</f>
        <v>0</v>
      </c>
      <c r="P384" s="143">
        <f t="shared" ref="P384" si="2373">_xlfn.STDEV.S(M381:M385)</f>
        <v>0</v>
      </c>
      <c r="Q384" s="19" t="e">
        <f t="shared" si="1955"/>
        <v>#DIV/0!</v>
      </c>
    </row>
    <row r="385" spans="1:17" ht="16" thickBot="1" x14ac:dyDescent="0.25">
      <c r="A385" s="55" t="str">
        <f t="shared" ref="A385" si="2374">IF(A381="","",A381)</f>
        <v/>
      </c>
      <c r="B385" s="55" t="e">
        <f>LOOKUP(A385,'Table 1'!$A$3:$A$999,'Table 1'!$I$3:$I$999)</f>
        <v>#N/A</v>
      </c>
      <c r="C385" s="126"/>
      <c r="D385" s="142" t="e">
        <f t="shared" si="1946"/>
        <v>#DIV/0!</v>
      </c>
      <c r="E385" s="21" t="e">
        <f t="shared" ref="E385" si="2375">AVERAGE(C381:C385)</f>
        <v>#DIV/0!</v>
      </c>
      <c r="F385" s="144" t="e">
        <f t="shared" ref="F385" si="2376">_xlfn.STDEV.S(C381:C385)</f>
        <v>#DIV/0!</v>
      </c>
      <c r="G385" s="18" t="e">
        <f t="shared" si="1949"/>
        <v>#DIV/0!</v>
      </c>
      <c r="H385" s="126"/>
      <c r="I385" s="142" t="e">
        <f t="shared" si="2014"/>
        <v>#DIV/0!</v>
      </c>
      <c r="J385" s="21" t="e">
        <f t="shared" ref="J385" si="2377">AVERAGE(H381:H385)</f>
        <v>#DIV/0!</v>
      </c>
      <c r="K385" s="144" t="e">
        <f t="shared" ref="K385" si="2378">_xlfn.STDEV.S(H381:H385)</f>
        <v>#DIV/0!</v>
      </c>
      <c r="L385" s="18" t="e">
        <f t="shared" si="1952"/>
        <v>#DIV/0!</v>
      </c>
      <c r="M385" s="139">
        <f t="shared" si="1961"/>
        <v>0</v>
      </c>
      <c r="N385" s="142" t="e">
        <f t="shared" si="2017"/>
        <v>#DIV/0!</v>
      </c>
      <c r="O385" s="21">
        <f t="shared" ref="O385" si="2379">AVERAGE(M381:M385)</f>
        <v>0</v>
      </c>
      <c r="P385" s="144">
        <f t="shared" ref="P385" si="2380">_xlfn.STDEV.S(M381:M385)</f>
        <v>0</v>
      </c>
      <c r="Q385" s="18" t="e">
        <f t="shared" si="1955"/>
        <v>#DIV/0!</v>
      </c>
    </row>
    <row r="386" spans="1:17" x14ac:dyDescent="0.2">
      <c r="A386" s="57"/>
      <c r="B386" s="57" t="e">
        <f>LOOKUP(A386,'Table 1'!$A$3:$A$999,'Table 1'!$I$3:$I$999)</f>
        <v>#N/A</v>
      </c>
      <c r="C386" s="128"/>
      <c r="D386" s="140" t="e">
        <f t="shared" si="1946"/>
        <v>#DIV/0!</v>
      </c>
      <c r="E386" s="23" t="e">
        <f t="shared" ref="E386" si="2381">AVERAGE(C386:C390)</f>
        <v>#DIV/0!</v>
      </c>
      <c r="F386" s="23" t="e">
        <f t="shared" ref="F386" si="2382">_xlfn.STDEV.S(C386:C390)</f>
        <v>#DIV/0!</v>
      </c>
      <c r="G386" s="39" t="e">
        <f t="shared" si="1949"/>
        <v>#DIV/0!</v>
      </c>
      <c r="H386" s="128"/>
      <c r="I386" s="140" t="e">
        <f t="shared" si="2014"/>
        <v>#DIV/0!</v>
      </c>
      <c r="J386" s="23" t="e">
        <f t="shared" ref="J386" si="2383">AVERAGE(H386:H390)</f>
        <v>#DIV/0!</v>
      </c>
      <c r="K386" s="23" t="e">
        <f t="shared" ref="K386" si="2384">_xlfn.STDEV.S(H386:H390)</f>
        <v>#DIV/0!</v>
      </c>
      <c r="L386" s="39" t="e">
        <f t="shared" si="1952"/>
        <v>#DIV/0!</v>
      </c>
      <c r="M386" s="137">
        <f t="shared" si="1961"/>
        <v>0</v>
      </c>
      <c r="N386" s="140" t="e">
        <f t="shared" si="2017"/>
        <v>#DIV/0!</v>
      </c>
      <c r="O386" s="23">
        <f t="shared" ref="O386" si="2385">AVERAGE(M386:M390)</f>
        <v>0</v>
      </c>
      <c r="P386" s="23">
        <f t="shared" ref="P386" si="2386">_xlfn.STDEV.S(M386:M390)</f>
        <v>0</v>
      </c>
      <c r="Q386" s="39" t="e">
        <f t="shared" si="1955"/>
        <v>#DIV/0!</v>
      </c>
    </row>
    <row r="387" spans="1:17" x14ac:dyDescent="0.2">
      <c r="A387" s="56" t="str">
        <f t="shared" ref="A387" si="2387">IF(A386="","",A386)</f>
        <v/>
      </c>
      <c r="B387" s="56" t="e">
        <f>LOOKUP(A387,'Table 1'!$A$3:$A$999,'Table 1'!$I$3:$I$999)</f>
        <v>#N/A</v>
      </c>
      <c r="C387" s="127"/>
      <c r="D387" s="141" t="e">
        <f t="shared" ref="D387:D450" si="2388">(C387-E387)/E387</f>
        <v>#DIV/0!</v>
      </c>
      <c r="E387" s="22" t="e">
        <f t="shared" ref="E387" si="2389">AVERAGE(C386:C390)</f>
        <v>#DIV/0!</v>
      </c>
      <c r="F387" s="143" t="e">
        <f t="shared" ref="F387" si="2390">_xlfn.STDEV.S(C386:C390)</f>
        <v>#DIV/0!</v>
      </c>
      <c r="G387" s="19" t="e">
        <f t="shared" ref="G387:G450" si="2391">F387/E387</f>
        <v>#DIV/0!</v>
      </c>
      <c r="H387" s="127"/>
      <c r="I387" s="141" t="e">
        <f t="shared" si="2014"/>
        <v>#DIV/0!</v>
      </c>
      <c r="J387" s="22" t="e">
        <f t="shared" ref="J387" si="2392">AVERAGE(H386:H390)</f>
        <v>#DIV/0!</v>
      </c>
      <c r="K387" s="143" t="e">
        <f t="shared" ref="K387" si="2393">_xlfn.STDEV.S(H386:H390)</f>
        <v>#DIV/0!</v>
      </c>
      <c r="L387" s="19" t="e">
        <f t="shared" ref="L387:L450" si="2394">K387/J387</f>
        <v>#DIV/0!</v>
      </c>
      <c r="M387" s="138">
        <f t="shared" si="1961"/>
        <v>0</v>
      </c>
      <c r="N387" s="141" t="e">
        <f t="shared" si="2017"/>
        <v>#DIV/0!</v>
      </c>
      <c r="O387" s="22">
        <f t="shared" ref="O387" si="2395">AVERAGE(M386:M390)</f>
        <v>0</v>
      </c>
      <c r="P387" s="143">
        <f t="shared" ref="P387" si="2396">_xlfn.STDEV.S(M386:M390)</f>
        <v>0</v>
      </c>
      <c r="Q387" s="19" t="e">
        <f t="shared" ref="Q387:Q450" si="2397">P387/O387</f>
        <v>#DIV/0!</v>
      </c>
    </row>
    <row r="388" spans="1:17" x14ac:dyDescent="0.2">
      <c r="A388" s="56" t="str">
        <f t="shared" ref="A388" si="2398">IF(A386="","",A386)</f>
        <v/>
      </c>
      <c r="B388" s="56" t="e">
        <f>LOOKUP(A388,'Table 1'!$A$3:$A$999,'Table 1'!$I$3:$I$999)</f>
        <v>#N/A</v>
      </c>
      <c r="C388" s="127"/>
      <c r="D388" s="141" t="e">
        <f t="shared" si="2388"/>
        <v>#DIV/0!</v>
      </c>
      <c r="E388" s="22" t="e">
        <f t="shared" ref="E388" si="2399">AVERAGE(C386:C390)</f>
        <v>#DIV/0!</v>
      </c>
      <c r="F388" s="143" t="e">
        <f t="shared" ref="F388" si="2400">_xlfn.STDEV.S(C386:C390)</f>
        <v>#DIV/0!</v>
      </c>
      <c r="G388" s="19" t="e">
        <f t="shared" si="2391"/>
        <v>#DIV/0!</v>
      </c>
      <c r="H388" s="127"/>
      <c r="I388" s="141" t="e">
        <f t="shared" si="2014"/>
        <v>#DIV/0!</v>
      </c>
      <c r="J388" s="22" t="e">
        <f t="shared" ref="J388" si="2401">AVERAGE(H386:H390)</f>
        <v>#DIV/0!</v>
      </c>
      <c r="K388" s="143" t="e">
        <f t="shared" ref="K388" si="2402">_xlfn.STDEV.S(H386:H390)</f>
        <v>#DIV/0!</v>
      </c>
      <c r="L388" s="19" t="e">
        <f t="shared" si="2394"/>
        <v>#DIV/0!</v>
      </c>
      <c r="M388" s="138">
        <f t="shared" ref="M388:M451" si="2403">C388-H388</f>
        <v>0</v>
      </c>
      <c r="N388" s="141" t="e">
        <f t="shared" si="2017"/>
        <v>#DIV/0!</v>
      </c>
      <c r="O388" s="22">
        <f t="shared" ref="O388" si="2404">AVERAGE(M386:M390)</f>
        <v>0</v>
      </c>
      <c r="P388" s="143">
        <f t="shared" ref="P388" si="2405">_xlfn.STDEV.S(M386:M390)</f>
        <v>0</v>
      </c>
      <c r="Q388" s="19" t="e">
        <f t="shared" si="2397"/>
        <v>#DIV/0!</v>
      </c>
    </row>
    <row r="389" spans="1:17" x14ac:dyDescent="0.2">
      <c r="A389" s="56" t="str">
        <f t="shared" ref="A389" si="2406">IF(A386="","",A386)</f>
        <v/>
      </c>
      <c r="B389" s="56" t="e">
        <f>LOOKUP(A389,'Table 1'!$A$3:$A$999,'Table 1'!$I$3:$I$999)</f>
        <v>#N/A</v>
      </c>
      <c r="C389" s="127"/>
      <c r="D389" s="141" t="e">
        <f t="shared" si="2388"/>
        <v>#DIV/0!</v>
      </c>
      <c r="E389" s="22" t="e">
        <f t="shared" ref="E389" si="2407">AVERAGE(C386:C390)</f>
        <v>#DIV/0!</v>
      </c>
      <c r="F389" s="143" t="e">
        <f t="shared" ref="F389" si="2408">_xlfn.STDEV.S(C386:C390)</f>
        <v>#DIV/0!</v>
      </c>
      <c r="G389" s="19" t="e">
        <f t="shared" si="2391"/>
        <v>#DIV/0!</v>
      </c>
      <c r="H389" s="127"/>
      <c r="I389" s="141" t="e">
        <f t="shared" si="2014"/>
        <v>#DIV/0!</v>
      </c>
      <c r="J389" s="22" t="e">
        <f t="shared" ref="J389" si="2409">AVERAGE(H386:H390)</f>
        <v>#DIV/0!</v>
      </c>
      <c r="K389" s="143" t="e">
        <f t="shared" ref="K389" si="2410">_xlfn.STDEV.S(H386:H390)</f>
        <v>#DIV/0!</v>
      </c>
      <c r="L389" s="19" t="e">
        <f t="shared" si="2394"/>
        <v>#DIV/0!</v>
      </c>
      <c r="M389" s="138">
        <f t="shared" si="2403"/>
        <v>0</v>
      </c>
      <c r="N389" s="141" t="e">
        <f t="shared" si="2017"/>
        <v>#DIV/0!</v>
      </c>
      <c r="O389" s="22">
        <f t="shared" ref="O389" si="2411">AVERAGE(M386:M390)</f>
        <v>0</v>
      </c>
      <c r="P389" s="143">
        <f t="shared" ref="P389" si="2412">_xlfn.STDEV.S(M386:M390)</f>
        <v>0</v>
      </c>
      <c r="Q389" s="19" t="e">
        <f t="shared" si="2397"/>
        <v>#DIV/0!</v>
      </c>
    </row>
    <row r="390" spans="1:17" ht="16" thickBot="1" x14ac:dyDescent="0.25">
      <c r="A390" s="55" t="str">
        <f t="shared" ref="A390" si="2413">IF(A386="","",A386)</f>
        <v/>
      </c>
      <c r="B390" s="55" t="e">
        <f>LOOKUP(A390,'Table 1'!$A$3:$A$999,'Table 1'!$I$3:$I$999)</f>
        <v>#N/A</v>
      </c>
      <c r="C390" s="126"/>
      <c r="D390" s="142" t="e">
        <f t="shared" si="2388"/>
        <v>#DIV/0!</v>
      </c>
      <c r="E390" s="21" t="e">
        <f t="shared" ref="E390" si="2414">AVERAGE(C386:C390)</f>
        <v>#DIV/0!</v>
      </c>
      <c r="F390" s="144" t="e">
        <f t="shared" ref="F390" si="2415">_xlfn.STDEV.S(C386:C390)</f>
        <v>#DIV/0!</v>
      </c>
      <c r="G390" s="18" t="e">
        <f t="shared" si="2391"/>
        <v>#DIV/0!</v>
      </c>
      <c r="H390" s="126"/>
      <c r="I390" s="142" t="e">
        <f t="shared" si="2014"/>
        <v>#DIV/0!</v>
      </c>
      <c r="J390" s="21" t="e">
        <f t="shared" ref="J390" si="2416">AVERAGE(H386:H390)</f>
        <v>#DIV/0!</v>
      </c>
      <c r="K390" s="144" t="e">
        <f t="shared" ref="K390" si="2417">_xlfn.STDEV.S(H386:H390)</f>
        <v>#DIV/0!</v>
      </c>
      <c r="L390" s="18" t="e">
        <f t="shared" si="2394"/>
        <v>#DIV/0!</v>
      </c>
      <c r="M390" s="139">
        <f t="shared" si="2403"/>
        <v>0</v>
      </c>
      <c r="N390" s="142" t="e">
        <f t="shared" si="2017"/>
        <v>#DIV/0!</v>
      </c>
      <c r="O390" s="21">
        <f t="shared" ref="O390" si="2418">AVERAGE(M386:M390)</f>
        <v>0</v>
      </c>
      <c r="P390" s="144">
        <f t="shared" ref="P390" si="2419">_xlfn.STDEV.S(M386:M390)</f>
        <v>0</v>
      </c>
      <c r="Q390" s="18" t="e">
        <f t="shared" si="2397"/>
        <v>#DIV/0!</v>
      </c>
    </row>
    <row r="391" spans="1:17" x14ac:dyDescent="0.2">
      <c r="A391" s="57"/>
      <c r="B391" s="57" t="e">
        <f>LOOKUP(A391,'Table 1'!$A$3:$A$999,'Table 1'!$I$3:$I$999)</f>
        <v>#N/A</v>
      </c>
      <c r="C391" s="128"/>
      <c r="D391" s="140" t="e">
        <f t="shared" si="2388"/>
        <v>#DIV/0!</v>
      </c>
      <c r="E391" s="23" t="e">
        <f t="shared" ref="E391" si="2420">AVERAGE(C391:C395)</f>
        <v>#DIV/0!</v>
      </c>
      <c r="F391" s="23" t="e">
        <f t="shared" ref="F391" si="2421">_xlfn.STDEV.S(C391:C395)</f>
        <v>#DIV/0!</v>
      </c>
      <c r="G391" s="39" t="e">
        <f t="shared" si="2391"/>
        <v>#DIV/0!</v>
      </c>
      <c r="H391" s="128"/>
      <c r="I391" s="140" t="e">
        <f t="shared" si="2014"/>
        <v>#DIV/0!</v>
      </c>
      <c r="J391" s="23" t="e">
        <f t="shared" ref="J391" si="2422">AVERAGE(H391:H395)</f>
        <v>#DIV/0!</v>
      </c>
      <c r="K391" s="23" t="e">
        <f t="shared" ref="K391" si="2423">_xlfn.STDEV.S(H391:H395)</f>
        <v>#DIV/0!</v>
      </c>
      <c r="L391" s="39" t="e">
        <f t="shared" si="2394"/>
        <v>#DIV/0!</v>
      </c>
      <c r="M391" s="137">
        <f t="shared" si="2403"/>
        <v>0</v>
      </c>
      <c r="N391" s="140" t="e">
        <f t="shared" si="2017"/>
        <v>#DIV/0!</v>
      </c>
      <c r="O391" s="23">
        <f t="shared" ref="O391" si="2424">AVERAGE(M391:M395)</f>
        <v>0</v>
      </c>
      <c r="P391" s="23">
        <f t="shared" ref="P391" si="2425">_xlfn.STDEV.S(M391:M395)</f>
        <v>0</v>
      </c>
      <c r="Q391" s="39" t="e">
        <f t="shared" si="2397"/>
        <v>#DIV/0!</v>
      </c>
    </row>
    <row r="392" spans="1:17" x14ac:dyDescent="0.2">
      <c r="A392" s="56" t="str">
        <f t="shared" ref="A392" si="2426">IF(A391="","",A391)</f>
        <v/>
      </c>
      <c r="B392" s="56" t="e">
        <f>LOOKUP(A392,'Table 1'!$A$3:$A$999,'Table 1'!$I$3:$I$999)</f>
        <v>#N/A</v>
      </c>
      <c r="C392" s="127"/>
      <c r="D392" s="141" t="e">
        <f t="shared" si="2388"/>
        <v>#DIV/0!</v>
      </c>
      <c r="E392" s="22" t="e">
        <f t="shared" ref="E392" si="2427">AVERAGE(C391:C395)</f>
        <v>#DIV/0!</v>
      </c>
      <c r="F392" s="143" t="e">
        <f t="shared" ref="F392" si="2428">_xlfn.STDEV.S(C391:C395)</f>
        <v>#DIV/0!</v>
      </c>
      <c r="G392" s="19" t="e">
        <f t="shared" si="2391"/>
        <v>#DIV/0!</v>
      </c>
      <c r="H392" s="127"/>
      <c r="I392" s="141" t="e">
        <f t="shared" si="2014"/>
        <v>#DIV/0!</v>
      </c>
      <c r="J392" s="22" t="e">
        <f t="shared" ref="J392" si="2429">AVERAGE(H391:H395)</f>
        <v>#DIV/0!</v>
      </c>
      <c r="K392" s="143" t="e">
        <f t="shared" ref="K392" si="2430">_xlfn.STDEV.S(H391:H395)</f>
        <v>#DIV/0!</v>
      </c>
      <c r="L392" s="19" t="e">
        <f t="shared" si="2394"/>
        <v>#DIV/0!</v>
      </c>
      <c r="M392" s="138">
        <f t="shared" si="2403"/>
        <v>0</v>
      </c>
      <c r="N392" s="141" t="e">
        <f t="shared" si="2017"/>
        <v>#DIV/0!</v>
      </c>
      <c r="O392" s="22">
        <f t="shared" ref="O392" si="2431">AVERAGE(M391:M395)</f>
        <v>0</v>
      </c>
      <c r="P392" s="143">
        <f t="shared" ref="P392" si="2432">_xlfn.STDEV.S(M391:M395)</f>
        <v>0</v>
      </c>
      <c r="Q392" s="19" t="e">
        <f t="shared" si="2397"/>
        <v>#DIV/0!</v>
      </c>
    </row>
    <row r="393" spans="1:17" x14ac:dyDescent="0.2">
      <c r="A393" s="56" t="str">
        <f t="shared" ref="A393" si="2433">IF(A391="","",A391)</f>
        <v/>
      </c>
      <c r="B393" s="56" t="e">
        <f>LOOKUP(A393,'Table 1'!$A$3:$A$999,'Table 1'!$I$3:$I$999)</f>
        <v>#N/A</v>
      </c>
      <c r="C393" s="127"/>
      <c r="D393" s="141" t="e">
        <f t="shared" si="2388"/>
        <v>#DIV/0!</v>
      </c>
      <c r="E393" s="22" t="e">
        <f t="shared" ref="E393" si="2434">AVERAGE(C391:C395)</f>
        <v>#DIV/0!</v>
      </c>
      <c r="F393" s="143" t="e">
        <f t="shared" ref="F393" si="2435">_xlfn.STDEV.S(C391:C395)</f>
        <v>#DIV/0!</v>
      </c>
      <c r="G393" s="19" t="e">
        <f t="shared" si="2391"/>
        <v>#DIV/0!</v>
      </c>
      <c r="H393" s="127"/>
      <c r="I393" s="141" t="e">
        <f t="shared" si="2014"/>
        <v>#DIV/0!</v>
      </c>
      <c r="J393" s="22" t="e">
        <f t="shared" ref="J393" si="2436">AVERAGE(H391:H395)</f>
        <v>#DIV/0!</v>
      </c>
      <c r="K393" s="143" t="e">
        <f t="shared" ref="K393" si="2437">_xlfn.STDEV.S(H391:H395)</f>
        <v>#DIV/0!</v>
      </c>
      <c r="L393" s="19" t="e">
        <f t="shared" si="2394"/>
        <v>#DIV/0!</v>
      </c>
      <c r="M393" s="138">
        <f t="shared" si="2403"/>
        <v>0</v>
      </c>
      <c r="N393" s="141" t="e">
        <f t="shared" si="2017"/>
        <v>#DIV/0!</v>
      </c>
      <c r="O393" s="22">
        <f t="shared" ref="O393" si="2438">AVERAGE(M391:M395)</f>
        <v>0</v>
      </c>
      <c r="P393" s="143">
        <f t="shared" ref="P393" si="2439">_xlfn.STDEV.S(M391:M395)</f>
        <v>0</v>
      </c>
      <c r="Q393" s="19" t="e">
        <f t="shared" si="2397"/>
        <v>#DIV/0!</v>
      </c>
    </row>
    <row r="394" spans="1:17" x14ac:dyDescent="0.2">
      <c r="A394" s="56" t="str">
        <f t="shared" ref="A394" si="2440">IF(A391="","",A391)</f>
        <v/>
      </c>
      <c r="B394" s="56" t="e">
        <f>LOOKUP(A394,'Table 1'!$A$3:$A$999,'Table 1'!$I$3:$I$999)</f>
        <v>#N/A</v>
      </c>
      <c r="C394" s="127"/>
      <c r="D394" s="141" t="e">
        <f t="shared" si="2388"/>
        <v>#DIV/0!</v>
      </c>
      <c r="E394" s="22" t="e">
        <f t="shared" ref="E394" si="2441">AVERAGE(C391:C395)</f>
        <v>#DIV/0!</v>
      </c>
      <c r="F394" s="143" t="e">
        <f t="shared" ref="F394" si="2442">_xlfn.STDEV.S(C391:C395)</f>
        <v>#DIV/0!</v>
      </c>
      <c r="G394" s="19" t="e">
        <f t="shared" si="2391"/>
        <v>#DIV/0!</v>
      </c>
      <c r="H394" s="127"/>
      <c r="I394" s="141" t="e">
        <f t="shared" si="2014"/>
        <v>#DIV/0!</v>
      </c>
      <c r="J394" s="22" t="e">
        <f t="shared" ref="J394" si="2443">AVERAGE(H391:H395)</f>
        <v>#DIV/0!</v>
      </c>
      <c r="K394" s="143" t="e">
        <f t="shared" ref="K394" si="2444">_xlfn.STDEV.S(H391:H395)</f>
        <v>#DIV/0!</v>
      </c>
      <c r="L394" s="19" t="e">
        <f t="shared" si="2394"/>
        <v>#DIV/0!</v>
      </c>
      <c r="M394" s="138">
        <f t="shared" si="2403"/>
        <v>0</v>
      </c>
      <c r="N394" s="141" t="e">
        <f t="shared" si="2017"/>
        <v>#DIV/0!</v>
      </c>
      <c r="O394" s="22">
        <f t="shared" ref="O394" si="2445">AVERAGE(M391:M395)</f>
        <v>0</v>
      </c>
      <c r="P394" s="143">
        <f t="shared" ref="P394" si="2446">_xlfn.STDEV.S(M391:M395)</f>
        <v>0</v>
      </c>
      <c r="Q394" s="19" t="e">
        <f t="shared" si="2397"/>
        <v>#DIV/0!</v>
      </c>
    </row>
    <row r="395" spans="1:17" ht="16" thickBot="1" x14ac:dyDescent="0.25">
      <c r="A395" s="55" t="str">
        <f t="shared" ref="A395" si="2447">IF(A391="","",A391)</f>
        <v/>
      </c>
      <c r="B395" s="55" t="e">
        <f>LOOKUP(A395,'Table 1'!$A$3:$A$999,'Table 1'!$I$3:$I$999)</f>
        <v>#N/A</v>
      </c>
      <c r="C395" s="126"/>
      <c r="D395" s="142" t="e">
        <f t="shared" si="2388"/>
        <v>#DIV/0!</v>
      </c>
      <c r="E395" s="21" t="e">
        <f t="shared" ref="E395" si="2448">AVERAGE(C391:C395)</f>
        <v>#DIV/0!</v>
      </c>
      <c r="F395" s="144" t="e">
        <f t="shared" ref="F395" si="2449">_xlfn.STDEV.S(C391:C395)</f>
        <v>#DIV/0!</v>
      </c>
      <c r="G395" s="18" t="e">
        <f t="shared" si="2391"/>
        <v>#DIV/0!</v>
      </c>
      <c r="H395" s="126"/>
      <c r="I395" s="142" t="e">
        <f t="shared" si="2014"/>
        <v>#DIV/0!</v>
      </c>
      <c r="J395" s="21" t="e">
        <f t="shared" ref="J395" si="2450">AVERAGE(H391:H395)</f>
        <v>#DIV/0!</v>
      </c>
      <c r="K395" s="144" t="e">
        <f t="shared" ref="K395" si="2451">_xlfn.STDEV.S(H391:H395)</f>
        <v>#DIV/0!</v>
      </c>
      <c r="L395" s="18" t="e">
        <f t="shared" si="2394"/>
        <v>#DIV/0!</v>
      </c>
      <c r="M395" s="139">
        <f t="shared" si="2403"/>
        <v>0</v>
      </c>
      <c r="N395" s="142" t="e">
        <f t="shared" si="2017"/>
        <v>#DIV/0!</v>
      </c>
      <c r="O395" s="21">
        <f t="shared" ref="O395" si="2452">AVERAGE(M391:M395)</f>
        <v>0</v>
      </c>
      <c r="P395" s="144">
        <f t="shared" ref="P395" si="2453">_xlfn.STDEV.S(M391:M395)</f>
        <v>0</v>
      </c>
      <c r="Q395" s="18" t="e">
        <f t="shared" si="2397"/>
        <v>#DIV/0!</v>
      </c>
    </row>
    <row r="396" spans="1:17" x14ac:dyDescent="0.2">
      <c r="A396" s="57"/>
      <c r="B396" s="57" t="e">
        <f>LOOKUP(A396,'Table 1'!$A$3:$A$999,'Table 1'!$I$3:$I$999)</f>
        <v>#N/A</v>
      </c>
      <c r="C396" s="128"/>
      <c r="D396" s="140" t="e">
        <f t="shared" si="2388"/>
        <v>#DIV/0!</v>
      </c>
      <c r="E396" s="23" t="e">
        <f t="shared" ref="E396" si="2454">AVERAGE(C396:C400)</f>
        <v>#DIV/0!</v>
      </c>
      <c r="F396" s="23" t="e">
        <f t="shared" ref="F396" si="2455">_xlfn.STDEV.S(C396:C400)</f>
        <v>#DIV/0!</v>
      </c>
      <c r="G396" s="39" t="e">
        <f t="shared" si="2391"/>
        <v>#DIV/0!</v>
      </c>
      <c r="H396" s="128"/>
      <c r="I396" s="140" t="e">
        <f t="shared" ref="I396:I459" si="2456">(H396-J396)/J396</f>
        <v>#DIV/0!</v>
      </c>
      <c r="J396" s="23" t="e">
        <f t="shared" ref="J396" si="2457">AVERAGE(H396:H400)</f>
        <v>#DIV/0!</v>
      </c>
      <c r="K396" s="23" t="e">
        <f t="shared" ref="K396" si="2458">_xlfn.STDEV.S(H396:H400)</f>
        <v>#DIV/0!</v>
      </c>
      <c r="L396" s="39" t="e">
        <f t="shared" si="2394"/>
        <v>#DIV/0!</v>
      </c>
      <c r="M396" s="137">
        <f t="shared" si="2403"/>
        <v>0</v>
      </c>
      <c r="N396" s="140" t="e">
        <f t="shared" ref="N396:N459" si="2459">(M396-O396)/O396</f>
        <v>#DIV/0!</v>
      </c>
      <c r="O396" s="23">
        <f t="shared" ref="O396" si="2460">AVERAGE(M396:M400)</f>
        <v>0</v>
      </c>
      <c r="P396" s="23">
        <f t="shared" ref="P396" si="2461">_xlfn.STDEV.S(M396:M400)</f>
        <v>0</v>
      </c>
      <c r="Q396" s="39" t="e">
        <f t="shared" si="2397"/>
        <v>#DIV/0!</v>
      </c>
    </row>
    <row r="397" spans="1:17" x14ac:dyDescent="0.2">
      <c r="A397" s="56" t="str">
        <f t="shared" ref="A397" si="2462">IF(A396="","",A396)</f>
        <v/>
      </c>
      <c r="B397" s="56" t="e">
        <f>LOOKUP(A397,'Table 1'!$A$3:$A$999,'Table 1'!$I$3:$I$999)</f>
        <v>#N/A</v>
      </c>
      <c r="C397" s="127"/>
      <c r="D397" s="141" t="e">
        <f t="shared" si="2388"/>
        <v>#DIV/0!</v>
      </c>
      <c r="E397" s="22" t="e">
        <f t="shared" ref="E397" si="2463">AVERAGE(C396:C400)</f>
        <v>#DIV/0!</v>
      </c>
      <c r="F397" s="143" t="e">
        <f t="shared" ref="F397" si="2464">_xlfn.STDEV.S(C396:C400)</f>
        <v>#DIV/0!</v>
      </c>
      <c r="G397" s="19" t="e">
        <f t="shared" si="2391"/>
        <v>#DIV/0!</v>
      </c>
      <c r="H397" s="127"/>
      <c r="I397" s="141" t="e">
        <f t="shared" si="2456"/>
        <v>#DIV/0!</v>
      </c>
      <c r="J397" s="22" t="e">
        <f t="shared" ref="J397" si="2465">AVERAGE(H396:H400)</f>
        <v>#DIV/0!</v>
      </c>
      <c r="K397" s="143" t="e">
        <f t="shared" ref="K397" si="2466">_xlfn.STDEV.S(H396:H400)</f>
        <v>#DIV/0!</v>
      </c>
      <c r="L397" s="19" t="e">
        <f t="shared" si="2394"/>
        <v>#DIV/0!</v>
      </c>
      <c r="M397" s="138">
        <f t="shared" si="2403"/>
        <v>0</v>
      </c>
      <c r="N397" s="141" t="e">
        <f t="shared" si="2459"/>
        <v>#DIV/0!</v>
      </c>
      <c r="O397" s="22">
        <f t="shared" ref="O397" si="2467">AVERAGE(M396:M400)</f>
        <v>0</v>
      </c>
      <c r="P397" s="143">
        <f t="shared" ref="P397" si="2468">_xlfn.STDEV.S(M396:M400)</f>
        <v>0</v>
      </c>
      <c r="Q397" s="19" t="e">
        <f t="shared" si="2397"/>
        <v>#DIV/0!</v>
      </c>
    </row>
    <row r="398" spans="1:17" x14ac:dyDescent="0.2">
      <c r="A398" s="56" t="str">
        <f t="shared" ref="A398" si="2469">IF(A396="","",A396)</f>
        <v/>
      </c>
      <c r="B398" s="56" t="e">
        <f>LOOKUP(A398,'Table 1'!$A$3:$A$999,'Table 1'!$I$3:$I$999)</f>
        <v>#N/A</v>
      </c>
      <c r="C398" s="127"/>
      <c r="D398" s="141" t="e">
        <f t="shared" si="2388"/>
        <v>#DIV/0!</v>
      </c>
      <c r="E398" s="22" t="e">
        <f t="shared" ref="E398" si="2470">AVERAGE(C396:C400)</f>
        <v>#DIV/0!</v>
      </c>
      <c r="F398" s="143" t="e">
        <f t="shared" ref="F398" si="2471">_xlfn.STDEV.S(C396:C400)</f>
        <v>#DIV/0!</v>
      </c>
      <c r="G398" s="19" t="e">
        <f t="shared" si="2391"/>
        <v>#DIV/0!</v>
      </c>
      <c r="H398" s="127"/>
      <c r="I398" s="141" t="e">
        <f t="shared" si="2456"/>
        <v>#DIV/0!</v>
      </c>
      <c r="J398" s="22" t="e">
        <f t="shared" ref="J398" si="2472">AVERAGE(H396:H400)</f>
        <v>#DIV/0!</v>
      </c>
      <c r="K398" s="143" t="e">
        <f t="shared" ref="K398" si="2473">_xlfn.STDEV.S(H396:H400)</f>
        <v>#DIV/0!</v>
      </c>
      <c r="L398" s="19" t="e">
        <f t="shared" si="2394"/>
        <v>#DIV/0!</v>
      </c>
      <c r="M398" s="138">
        <f t="shared" si="2403"/>
        <v>0</v>
      </c>
      <c r="N398" s="141" t="e">
        <f t="shared" si="2459"/>
        <v>#DIV/0!</v>
      </c>
      <c r="O398" s="22">
        <f t="shared" ref="O398" si="2474">AVERAGE(M396:M400)</f>
        <v>0</v>
      </c>
      <c r="P398" s="143">
        <f t="shared" ref="P398" si="2475">_xlfn.STDEV.S(M396:M400)</f>
        <v>0</v>
      </c>
      <c r="Q398" s="19" t="e">
        <f t="shared" si="2397"/>
        <v>#DIV/0!</v>
      </c>
    </row>
    <row r="399" spans="1:17" x14ac:dyDescent="0.2">
      <c r="A399" s="56" t="str">
        <f t="shared" ref="A399" si="2476">IF(A396="","",A396)</f>
        <v/>
      </c>
      <c r="B399" s="56" t="e">
        <f>LOOKUP(A399,'Table 1'!$A$3:$A$999,'Table 1'!$I$3:$I$999)</f>
        <v>#N/A</v>
      </c>
      <c r="C399" s="127"/>
      <c r="D399" s="141" t="e">
        <f t="shared" si="2388"/>
        <v>#DIV/0!</v>
      </c>
      <c r="E399" s="22" t="e">
        <f t="shared" ref="E399" si="2477">AVERAGE(C396:C400)</f>
        <v>#DIV/0!</v>
      </c>
      <c r="F399" s="143" t="e">
        <f t="shared" ref="F399" si="2478">_xlfn.STDEV.S(C396:C400)</f>
        <v>#DIV/0!</v>
      </c>
      <c r="G399" s="19" t="e">
        <f t="shared" si="2391"/>
        <v>#DIV/0!</v>
      </c>
      <c r="H399" s="127"/>
      <c r="I399" s="141" t="e">
        <f t="shared" si="2456"/>
        <v>#DIV/0!</v>
      </c>
      <c r="J399" s="22" t="e">
        <f t="shared" ref="J399" si="2479">AVERAGE(H396:H400)</f>
        <v>#DIV/0!</v>
      </c>
      <c r="K399" s="143" t="e">
        <f t="shared" ref="K399" si="2480">_xlfn.STDEV.S(H396:H400)</f>
        <v>#DIV/0!</v>
      </c>
      <c r="L399" s="19" t="e">
        <f t="shared" si="2394"/>
        <v>#DIV/0!</v>
      </c>
      <c r="M399" s="138">
        <f t="shared" si="2403"/>
        <v>0</v>
      </c>
      <c r="N399" s="141" t="e">
        <f t="shared" si="2459"/>
        <v>#DIV/0!</v>
      </c>
      <c r="O399" s="22">
        <f t="shared" ref="O399" si="2481">AVERAGE(M396:M400)</f>
        <v>0</v>
      </c>
      <c r="P399" s="143">
        <f t="shared" ref="P399" si="2482">_xlfn.STDEV.S(M396:M400)</f>
        <v>0</v>
      </c>
      <c r="Q399" s="19" t="e">
        <f t="shared" si="2397"/>
        <v>#DIV/0!</v>
      </c>
    </row>
    <row r="400" spans="1:17" ht="16" thickBot="1" x14ac:dyDescent="0.25">
      <c r="A400" s="55" t="str">
        <f t="shared" ref="A400" si="2483">IF(A396="","",A396)</f>
        <v/>
      </c>
      <c r="B400" s="55" t="e">
        <f>LOOKUP(A400,'Table 1'!$A$3:$A$999,'Table 1'!$I$3:$I$999)</f>
        <v>#N/A</v>
      </c>
      <c r="C400" s="126"/>
      <c r="D400" s="142" t="e">
        <f t="shared" si="2388"/>
        <v>#DIV/0!</v>
      </c>
      <c r="E400" s="21" t="e">
        <f t="shared" ref="E400" si="2484">AVERAGE(C396:C400)</f>
        <v>#DIV/0!</v>
      </c>
      <c r="F400" s="144" t="e">
        <f t="shared" ref="F400" si="2485">_xlfn.STDEV.S(C396:C400)</f>
        <v>#DIV/0!</v>
      </c>
      <c r="G400" s="18" t="e">
        <f t="shared" si="2391"/>
        <v>#DIV/0!</v>
      </c>
      <c r="H400" s="126"/>
      <c r="I400" s="142" t="e">
        <f t="shared" si="2456"/>
        <v>#DIV/0!</v>
      </c>
      <c r="J400" s="21" t="e">
        <f t="shared" ref="J400" si="2486">AVERAGE(H396:H400)</f>
        <v>#DIV/0!</v>
      </c>
      <c r="K400" s="144" t="e">
        <f t="shared" ref="K400" si="2487">_xlfn.STDEV.S(H396:H400)</f>
        <v>#DIV/0!</v>
      </c>
      <c r="L400" s="18" t="e">
        <f t="shared" si="2394"/>
        <v>#DIV/0!</v>
      </c>
      <c r="M400" s="139">
        <f t="shared" si="2403"/>
        <v>0</v>
      </c>
      <c r="N400" s="142" t="e">
        <f t="shared" si="2459"/>
        <v>#DIV/0!</v>
      </c>
      <c r="O400" s="21">
        <f t="shared" ref="O400" si="2488">AVERAGE(M396:M400)</f>
        <v>0</v>
      </c>
      <c r="P400" s="144">
        <f t="shared" ref="P400" si="2489">_xlfn.STDEV.S(M396:M400)</f>
        <v>0</v>
      </c>
      <c r="Q400" s="18" t="e">
        <f t="shared" si="2397"/>
        <v>#DIV/0!</v>
      </c>
    </row>
    <row r="401" spans="1:17" x14ac:dyDescent="0.2">
      <c r="A401" s="57"/>
      <c r="B401" s="57" t="e">
        <f>LOOKUP(A401,'Table 1'!$A$3:$A$999,'Table 1'!$I$3:$I$999)</f>
        <v>#N/A</v>
      </c>
      <c r="C401" s="128"/>
      <c r="D401" s="140" t="e">
        <f t="shared" si="2388"/>
        <v>#DIV/0!</v>
      </c>
      <c r="E401" s="23" t="e">
        <f t="shared" ref="E401" si="2490">AVERAGE(C401:C405)</f>
        <v>#DIV/0!</v>
      </c>
      <c r="F401" s="23" t="e">
        <f t="shared" ref="F401" si="2491">_xlfn.STDEV.S(C401:C405)</f>
        <v>#DIV/0!</v>
      </c>
      <c r="G401" s="39" t="e">
        <f t="shared" si="2391"/>
        <v>#DIV/0!</v>
      </c>
      <c r="H401" s="128"/>
      <c r="I401" s="140" t="e">
        <f t="shared" si="2456"/>
        <v>#DIV/0!</v>
      </c>
      <c r="J401" s="23" t="e">
        <f t="shared" ref="J401" si="2492">AVERAGE(H401:H405)</f>
        <v>#DIV/0!</v>
      </c>
      <c r="K401" s="23" t="e">
        <f t="shared" ref="K401" si="2493">_xlfn.STDEV.S(H401:H405)</f>
        <v>#DIV/0!</v>
      </c>
      <c r="L401" s="39" t="e">
        <f t="shared" si="2394"/>
        <v>#DIV/0!</v>
      </c>
      <c r="M401" s="137">
        <f t="shared" si="2403"/>
        <v>0</v>
      </c>
      <c r="N401" s="140" t="e">
        <f t="shared" si="2459"/>
        <v>#DIV/0!</v>
      </c>
      <c r="O401" s="23">
        <f t="shared" ref="O401" si="2494">AVERAGE(M401:M405)</f>
        <v>0</v>
      </c>
      <c r="P401" s="23">
        <f t="shared" ref="P401" si="2495">_xlfn.STDEV.S(M401:M405)</f>
        <v>0</v>
      </c>
      <c r="Q401" s="39" t="e">
        <f t="shared" si="2397"/>
        <v>#DIV/0!</v>
      </c>
    </row>
    <row r="402" spans="1:17" x14ac:dyDescent="0.2">
      <c r="A402" s="56" t="str">
        <f t="shared" ref="A402" si="2496">IF(A401="","",A401)</f>
        <v/>
      </c>
      <c r="B402" s="56" t="e">
        <f>LOOKUP(A402,'Table 1'!$A$3:$A$999,'Table 1'!$I$3:$I$999)</f>
        <v>#N/A</v>
      </c>
      <c r="C402" s="127"/>
      <c r="D402" s="141" t="e">
        <f t="shared" si="2388"/>
        <v>#DIV/0!</v>
      </c>
      <c r="E402" s="22" t="e">
        <f t="shared" ref="E402" si="2497">AVERAGE(C401:C405)</f>
        <v>#DIV/0!</v>
      </c>
      <c r="F402" s="143" t="e">
        <f t="shared" ref="F402" si="2498">_xlfn.STDEV.S(C401:C405)</f>
        <v>#DIV/0!</v>
      </c>
      <c r="G402" s="19" t="e">
        <f t="shared" si="2391"/>
        <v>#DIV/0!</v>
      </c>
      <c r="H402" s="127"/>
      <c r="I402" s="141" t="e">
        <f t="shared" si="2456"/>
        <v>#DIV/0!</v>
      </c>
      <c r="J402" s="22" t="e">
        <f t="shared" ref="J402" si="2499">AVERAGE(H401:H405)</f>
        <v>#DIV/0!</v>
      </c>
      <c r="K402" s="143" t="e">
        <f t="shared" ref="K402" si="2500">_xlfn.STDEV.S(H401:H405)</f>
        <v>#DIV/0!</v>
      </c>
      <c r="L402" s="19" t="e">
        <f t="shared" si="2394"/>
        <v>#DIV/0!</v>
      </c>
      <c r="M402" s="138">
        <f t="shared" si="2403"/>
        <v>0</v>
      </c>
      <c r="N402" s="141" t="e">
        <f t="shared" si="2459"/>
        <v>#DIV/0!</v>
      </c>
      <c r="O402" s="22">
        <f t="shared" ref="O402" si="2501">AVERAGE(M401:M405)</f>
        <v>0</v>
      </c>
      <c r="P402" s="143">
        <f t="shared" ref="P402" si="2502">_xlfn.STDEV.S(M401:M405)</f>
        <v>0</v>
      </c>
      <c r="Q402" s="19" t="e">
        <f t="shared" si="2397"/>
        <v>#DIV/0!</v>
      </c>
    </row>
    <row r="403" spans="1:17" x14ac:dyDescent="0.2">
      <c r="A403" s="56" t="str">
        <f t="shared" ref="A403" si="2503">IF(A401="","",A401)</f>
        <v/>
      </c>
      <c r="B403" s="56" t="e">
        <f>LOOKUP(A403,'Table 1'!$A$3:$A$999,'Table 1'!$I$3:$I$999)</f>
        <v>#N/A</v>
      </c>
      <c r="C403" s="127"/>
      <c r="D403" s="141" t="e">
        <f t="shared" si="2388"/>
        <v>#DIV/0!</v>
      </c>
      <c r="E403" s="22" t="e">
        <f t="shared" ref="E403" si="2504">AVERAGE(C401:C405)</f>
        <v>#DIV/0!</v>
      </c>
      <c r="F403" s="143" t="e">
        <f t="shared" ref="F403" si="2505">_xlfn.STDEV.S(C401:C405)</f>
        <v>#DIV/0!</v>
      </c>
      <c r="G403" s="19" t="e">
        <f t="shared" si="2391"/>
        <v>#DIV/0!</v>
      </c>
      <c r="H403" s="127"/>
      <c r="I403" s="141" t="e">
        <f t="shared" si="2456"/>
        <v>#DIV/0!</v>
      </c>
      <c r="J403" s="22" t="e">
        <f t="shared" ref="J403" si="2506">AVERAGE(H401:H405)</f>
        <v>#DIV/0!</v>
      </c>
      <c r="K403" s="143" t="e">
        <f t="shared" ref="K403" si="2507">_xlfn.STDEV.S(H401:H405)</f>
        <v>#DIV/0!</v>
      </c>
      <c r="L403" s="19" t="e">
        <f t="shared" si="2394"/>
        <v>#DIV/0!</v>
      </c>
      <c r="M403" s="138">
        <f t="shared" si="2403"/>
        <v>0</v>
      </c>
      <c r="N403" s="141" t="e">
        <f t="shared" si="2459"/>
        <v>#DIV/0!</v>
      </c>
      <c r="O403" s="22">
        <f t="shared" ref="O403" si="2508">AVERAGE(M401:M405)</f>
        <v>0</v>
      </c>
      <c r="P403" s="143">
        <f t="shared" ref="P403" si="2509">_xlfn.STDEV.S(M401:M405)</f>
        <v>0</v>
      </c>
      <c r="Q403" s="19" t="e">
        <f t="shared" si="2397"/>
        <v>#DIV/0!</v>
      </c>
    </row>
    <row r="404" spans="1:17" x14ac:dyDescent="0.2">
      <c r="A404" s="56" t="str">
        <f t="shared" ref="A404" si="2510">IF(A401="","",A401)</f>
        <v/>
      </c>
      <c r="B404" s="56" t="e">
        <f>LOOKUP(A404,'Table 1'!$A$3:$A$999,'Table 1'!$I$3:$I$999)</f>
        <v>#N/A</v>
      </c>
      <c r="C404" s="127"/>
      <c r="D404" s="141" t="e">
        <f t="shared" si="2388"/>
        <v>#DIV/0!</v>
      </c>
      <c r="E404" s="22" t="e">
        <f t="shared" ref="E404" si="2511">AVERAGE(C401:C405)</f>
        <v>#DIV/0!</v>
      </c>
      <c r="F404" s="143" t="e">
        <f t="shared" ref="F404" si="2512">_xlfn.STDEV.S(C401:C405)</f>
        <v>#DIV/0!</v>
      </c>
      <c r="G404" s="19" t="e">
        <f t="shared" si="2391"/>
        <v>#DIV/0!</v>
      </c>
      <c r="H404" s="127"/>
      <c r="I404" s="141" t="e">
        <f t="shared" si="2456"/>
        <v>#DIV/0!</v>
      </c>
      <c r="J404" s="22" t="e">
        <f t="shared" ref="J404" si="2513">AVERAGE(H401:H405)</f>
        <v>#DIV/0!</v>
      </c>
      <c r="K404" s="143" t="e">
        <f t="shared" ref="K404" si="2514">_xlfn.STDEV.S(H401:H405)</f>
        <v>#DIV/0!</v>
      </c>
      <c r="L404" s="19" t="e">
        <f t="shared" si="2394"/>
        <v>#DIV/0!</v>
      </c>
      <c r="M404" s="138">
        <f t="shared" si="2403"/>
        <v>0</v>
      </c>
      <c r="N404" s="141" t="e">
        <f t="shared" si="2459"/>
        <v>#DIV/0!</v>
      </c>
      <c r="O404" s="22">
        <f t="shared" ref="O404" si="2515">AVERAGE(M401:M405)</f>
        <v>0</v>
      </c>
      <c r="P404" s="143">
        <f t="shared" ref="P404" si="2516">_xlfn.STDEV.S(M401:M405)</f>
        <v>0</v>
      </c>
      <c r="Q404" s="19" t="e">
        <f t="shared" si="2397"/>
        <v>#DIV/0!</v>
      </c>
    </row>
    <row r="405" spans="1:17" ht="16" thickBot="1" x14ac:dyDescent="0.25">
      <c r="A405" s="55" t="str">
        <f t="shared" ref="A405" si="2517">IF(A401="","",A401)</f>
        <v/>
      </c>
      <c r="B405" s="55" t="e">
        <f>LOOKUP(A405,'Table 1'!$A$3:$A$999,'Table 1'!$I$3:$I$999)</f>
        <v>#N/A</v>
      </c>
      <c r="C405" s="126"/>
      <c r="D405" s="142" t="e">
        <f t="shared" si="2388"/>
        <v>#DIV/0!</v>
      </c>
      <c r="E405" s="21" t="e">
        <f t="shared" ref="E405" si="2518">AVERAGE(C401:C405)</f>
        <v>#DIV/0!</v>
      </c>
      <c r="F405" s="144" t="e">
        <f t="shared" ref="F405" si="2519">_xlfn.STDEV.S(C401:C405)</f>
        <v>#DIV/0!</v>
      </c>
      <c r="G405" s="18" t="e">
        <f t="shared" si="2391"/>
        <v>#DIV/0!</v>
      </c>
      <c r="H405" s="126"/>
      <c r="I405" s="142" t="e">
        <f t="shared" si="2456"/>
        <v>#DIV/0!</v>
      </c>
      <c r="J405" s="21" t="e">
        <f t="shared" ref="J405" si="2520">AVERAGE(H401:H405)</f>
        <v>#DIV/0!</v>
      </c>
      <c r="K405" s="144" t="e">
        <f t="shared" ref="K405" si="2521">_xlfn.STDEV.S(H401:H405)</f>
        <v>#DIV/0!</v>
      </c>
      <c r="L405" s="18" t="e">
        <f t="shared" si="2394"/>
        <v>#DIV/0!</v>
      </c>
      <c r="M405" s="139">
        <f t="shared" si="2403"/>
        <v>0</v>
      </c>
      <c r="N405" s="142" t="e">
        <f t="shared" si="2459"/>
        <v>#DIV/0!</v>
      </c>
      <c r="O405" s="21">
        <f t="shared" ref="O405" si="2522">AVERAGE(M401:M405)</f>
        <v>0</v>
      </c>
      <c r="P405" s="144">
        <f t="shared" ref="P405" si="2523">_xlfn.STDEV.S(M401:M405)</f>
        <v>0</v>
      </c>
      <c r="Q405" s="18" t="e">
        <f t="shared" si="2397"/>
        <v>#DIV/0!</v>
      </c>
    </row>
    <row r="406" spans="1:17" x14ac:dyDescent="0.2">
      <c r="A406" s="57"/>
      <c r="B406" s="57" t="e">
        <f>LOOKUP(A406,'Table 1'!$A$3:$A$999,'Table 1'!$I$3:$I$999)</f>
        <v>#N/A</v>
      </c>
      <c r="C406" s="128"/>
      <c r="D406" s="140" t="e">
        <f t="shared" si="2388"/>
        <v>#DIV/0!</v>
      </c>
      <c r="E406" s="23" t="e">
        <f t="shared" ref="E406" si="2524">AVERAGE(C406:C410)</f>
        <v>#DIV/0!</v>
      </c>
      <c r="F406" s="23" t="e">
        <f t="shared" ref="F406" si="2525">_xlfn.STDEV.S(C406:C410)</f>
        <v>#DIV/0!</v>
      </c>
      <c r="G406" s="39" t="e">
        <f t="shared" si="2391"/>
        <v>#DIV/0!</v>
      </c>
      <c r="H406" s="128"/>
      <c r="I406" s="140" t="e">
        <f t="shared" si="2456"/>
        <v>#DIV/0!</v>
      </c>
      <c r="J406" s="23" t="e">
        <f t="shared" ref="J406" si="2526">AVERAGE(H406:H410)</f>
        <v>#DIV/0!</v>
      </c>
      <c r="K406" s="23" t="e">
        <f t="shared" ref="K406" si="2527">_xlfn.STDEV.S(H406:H410)</f>
        <v>#DIV/0!</v>
      </c>
      <c r="L406" s="39" t="e">
        <f t="shared" si="2394"/>
        <v>#DIV/0!</v>
      </c>
      <c r="M406" s="137">
        <f t="shared" si="2403"/>
        <v>0</v>
      </c>
      <c r="N406" s="140" t="e">
        <f t="shared" si="2459"/>
        <v>#DIV/0!</v>
      </c>
      <c r="O406" s="23">
        <f t="shared" ref="O406" si="2528">AVERAGE(M406:M410)</f>
        <v>0</v>
      </c>
      <c r="P406" s="23">
        <f t="shared" ref="P406" si="2529">_xlfn.STDEV.S(M406:M410)</f>
        <v>0</v>
      </c>
      <c r="Q406" s="39" t="e">
        <f t="shared" si="2397"/>
        <v>#DIV/0!</v>
      </c>
    </row>
    <row r="407" spans="1:17" x14ac:dyDescent="0.2">
      <c r="A407" s="56" t="str">
        <f t="shared" ref="A407" si="2530">IF(A406="","",A406)</f>
        <v/>
      </c>
      <c r="B407" s="56" t="e">
        <f>LOOKUP(A407,'Table 1'!$A$3:$A$999,'Table 1'!$I$3:$I$999)</f>
        <v>#N/A</v>
      </c>
      <c r="C407" s="127"/>
      <c r="D407" s="141" t="e">
        <f t="shared" si="2388"/>
        <v>#DIV/0!</v>
      </c>
      <c r="E407" s="22" t="e">
        <f t="shared" ref="E407" si="2531">AVERAGE(C406:C410)</f>
        <v>#DIV/0!</v>
      </c>
      <c r="F407" s="143" t="e">
        <f t="shared" ref="F407" si="2532">_xlfn.STDEV.S(C406:C410)</f>
        <v>#DIV/0!</v>
      </c>
      <c r="G407" s="19" t="e">
        <f t="shared" si="2391"/>
        <v>#DIV/0!</v>
      </c>
      <c r="H407" s="127"/>
      <c r="I407" s="141" t="e">
        <f t="shared" si="2456"/>
        <v>#DIV/0!</v>
      </c>
      <c r="J407" s="22" t="e">
        <f t="shared" ref="J407" si="2533">AVERAGE(H406:H410)</f>
        <v>#DIV/0!</v>
      </c>
      <c r="K407" s="143" t="e">
        <f t="shared" ref="K407" si="2534">_xlfn.STDEV.S(H406:H410)</f>
        <v>#DIV/0!</v>
      </c>
      <c r="L407" s="19" t="e">
        <f t="shared" si="2394"/>
        <v>#DIV/0!</v>
      </c>
      <c r="M407" s="138">
        <f t="shared" si="2403"/>
        <v>0</v>
      </c>
      <c r="N407" s="141" t="e">
        <f t="shared" si="2459"/>
        <v>#DIV/0!</v>
      </c>
      <c r="O407" s="22">
        <f t="shared" ref="O407" si="2535">AVERAGE(M406:M410)</f>
        <v>0</v>
      </c>
      <c r="P407" s="143">
        <f t="shared" ref="P407" si="2536">_xlfn.STDEV.S(M406:M410)</f>
        <v>0</v>
      </c>
      <c r="Q407" s="19" t="e">
        <f t="shared" si="2397"/>
        <v>#DIV/0!</v>
      </c>
    </row>
    <row r="408" spans="1:17" x14ac:dyDescent="0.2">
      <c r="A408" s="56" t="str">
        <f t="shared" ref="A408" si="2537">IF(A406="","",A406)</f>
        <v/>
      </c>
      <c r="B408" s="56" t="e">
        <f>LOOKUP(A408,'Table 1'!$A$3:$A$999,'Table 1'!$I$3:$I$999)</f>
        <v>#N/A</v>
      </c>
      <c r="C408" s="127"/>
      <c r="D408" s="141" t="e">
        <f t="shared" si="2388"/>
        <v>#DIV/0!</v>
      </c>
      <c r="E408" s="22" t="e">
        <f t="shared" ref="E408" si="2538">AVERAGE(C406:C410)</f>
        <v>#DIV/0!</v>
      </c>
      <c r="F408" s="143" t="e">
        <f t="shared" ref="F408" si="2539">_xlfn.STDEV.S(C406:C410)</f>
        <v>#DIV/0!</v>
      </c>
      <c r="G408" s="19" t="e">
        <f t="shared" si="2391"/>
        <v>#DIV/0!</v>
      </c>
      <c r="H408" s="127"/>
      <c r="I408" s="141" t="e">
        <f t="shared" si="2456"/>
        <v>#DIV/0!</v>
      </c>
      <c r="J408" s="22" t="e">
        <f t="shared" ref="J408" si="2540">AVERAGE(H406:H410)</f>
        <v>#DIV/0!</v>
      </c>
      <c r="K408" s="143" t="e">
        <f t="shared" ref="K408" si="2541">_xlfn.STDEV.S(H406:H410)</f>
        <v>#DIV/0!</v>
      </c>
      <c r="L408" s="19" t="e">
        <f t="shared" si="2394"/>
        <v>#DIV/0!</v>
      </c>
      <c r="M408" s="138">
        <f t="shared" si="2403"/>
        <v>0</v>
      </c>
      <c r="N408" s="141" t="e">
        <f t="shared" si="2459"/>
        <v>#DIV/0!</v>
      </c>
      <c r="O408" s="22">
        <f t="shared" ref="O408" si="2542">AVERAGE(M406:M410)</f>
        <v>0</v>
      </c>
      <c r="P408" s="143">
        <f t="shared" ref="P408" si="2543">_xlfn.STDEV.S(M406:M410)</f>
        <v>0</v>
      </c>
      <c r="Q408" s="19" t="e">
        <f t="shared" si="2397"/>
        <v>#DIV/0!</v>
      </c>
    </row>
    <row r="409" spans="1:17" x14ac:dyDescent="0.2">
      <c r="A409" s="56" t="str">
        <f t="shared" ref="A409" si="2544">IF(A406="","",A406)</f>
        <v/>
      </c>
      <c r="B409" s="56" t="e">
        <f>LOOKUP(A409,'Table 1'!$A$3:$A$999,'Table 1'!$I$3:$I$999)</f>
        <v>#N/A</v>
      </c>
      <c r="C409" s="127"/>
      <c r="D409" s="141" t="e">
        <f t="shared" si="2388"/>
        <v>#DIV/0!</v>
      </c>
      <c r="E409" s="22" t="e">
        <f t="shared" ref="E409" si="2545">AVERAGE(C406:C410)</f>
        <v>#DIV/0!</v>
      </c>
      <c r="F409" s="143" t="e">
        <f t="shared" ref="F409" si="2546">_xlfn.STDEV.S(C406:C410)</f>
        <v>#DIV/0!</v>
      </c>
      <c r="G409" s="19" t="e">
        <f t="shared" si="2391"/>
        <v>#DIV/0!</v>
      </c>
      <c r="H409" s="127"/>
      <c r="I409" s="141" t="e">
        <f t="shared" si="2456"/>
        <v>#DIV/0!</v>
      </c>
      <c r="J409" s="22" t="e">
        <f t="shared" ref="J409" si="2547">AVERAGE(H406:H410)</f>
        <v>#DIV/0!</v>
      </c>
      <c r="K409" s="143" t="e">
        <f t="shared" ref="K409" si="2548">_xlfn.STDEV.S(H406:H410)</f>
        <v>#DIV/0!</v>
      </c>
      <c r="L409" s="19" t="e">
        <f t="shared" si="2394"/>
        <v>#DIV/0!</v>
      </c>
      <c r="M409" s="138">
        <f t="shared" si="2403"/>
        <v>0</v>
      </c>
      <c r="N409" s="141" t="e">
        <f t="shared" si="2459"/>
        <v>#DIV/0!</v>
      </c>
      <c r="O409" s="22">
        <f t="shared" ref="O409" si="2549">AVERAGE(M406:M410)</f>
        <v>0</v>
      </c>
      <c r="P409" s="143">
        <f t="shared" ref="P409" si="2550">_xlfn.STDEV.S(M406:M410)</f>
        <v>0</v>
      </c>
      <c r="Q409" s="19" t="e">
        <f t="shared" si="2397"/>
        <v>#DIV/0!</v>
      </c>
    </row>
    <row r="410" spans="1:17" ht="16" thickBot="1" x14ac:dyDescent="0.25">
      <c r="A410" s="55" t="str">
        <f t="shared" ref="A410" si="2551">IF(A406="","",A406)</f>
        <v/>
      </c>
      <c r="B410" s="55" t="e">
        <f>LOOKUP(A410,'Table 1'!$A$3:$A$999,'Table 1'!$I$3:$I$999)</f>
        <v>#N/A</v>
      </c>
      <c r="C410" s="126"/>
      <c r="D410" s="142" t="e">
        <f t="shared" si="2388"/>
        <v>#DIV/0!</v>
      </c>
      <c r="E410" s="21" t="e">
        <f t="shared" ref="E410" si="2552">AVERAGE(C406:C410)</f>
        <v>#DIV/0!</v>
      </c>
      <c r="F410" s="144" t="e">
        <f t="shared" ref="F410" si="2553">_xlfn.STDEV.S(C406:C410)</f>
        <v>#DIV/0!</v>
      </c>
      <c r="G410" s="18" t="e">
        <f t="shared" si="2391"/>
        <v>#DIV/0!</v>
      </c>
      <c r="H410" s="126"/>
      <c r="I410" s="142" t="e">
        <f t="shared" si="2456"/>
        <v>#DIV/0!</v>
      </c>
      <c r="J410" s="21" t="e">
        <f t="shared" ref="J410" si="2554">AVERAGE(H406:H410)</f>
        <v>#DIV/0!</v>
      </c>
      <c r="K410" s="144" t="e">
        <f t="shared" ref="K410" si="2555">_xlfn.STDEV.S(H406:H410)</f>
        <v>#DIV/0!</v>
      </c>
      <c r="L410" s="18" t="e">
        <f t="shared" si="2394"/>
        <v>#DIV/0!</v>
      </c>
      <c r="M410" s="139">
        <f t="shared" si="2403"/>
        <v>0</v>
      </c>
      <c r="N410" s="142" t="e">
        <f t="shared" si="2459"/>
        <v>#DIV/0!</v>
      </c>
      <c r="O410" s="21">
        <f t="shared" ref="O410" si="2556">AVERAGE(M406:M410)</f>
        <v>0</v>
      </c>
      <c r="P410" s="144">
        <f t="shared" ref="P410" si="2557">_xlfn.STDEV.S(M406:M410)</f>
        <v>0</v>
      </c>
      <c r="Q410" s="18" t="e">
        <f t="shared" si="2397"/>
        <v>#DIV/0!</v>
      </c>
    </row>
    <row r="411" spans="1:17" x14ac:dyDescent="0.2">
      <c r="A411" s="57"/>
      <c r="B411" s="57" t="e">
        <f>LOOKUP(A411,'Table 1'!$A$3:$A$999,'Table 1'!$I$3:$I$999)</f>
        <v>#N/A</v>
      </c>
      <c r="C411" s="128"/>
      <c r="D411" s="140" t="e">
        <f t="shared" si="2388"/>
        <v>#DIV/0!</v>
      </c>
      <c r="E411" s="23" t="e">
        <f t="shared" ref="E411" si="2558">AVERAGE(C411:C415)</f>
        <v>#DIV/0!</v>
      </c>
      <c r="F411" s="23" t="e">
        <f t="shared" ref="F411" si="2559">_xlfn.STDEV.S(C411:C415)</f>
        <v>#DIV/0!</v>
      </c>
      <c r="G411" s="39" t="e">
        <f t="shared" si="2391"/>
        <v>#DIV/0!</v>
      </c>
      <c r="H411" s="128"/>
      <c r="I411" s="140" t="e">
        <f t="shared" si="2456"/>
        <v>#DIV/0!</v>
      </c>
      <c r="J411" s="23" t="e">
        <f t="shared" ref="J411" si="2560">AVERAGE(H411:H415)</f>
        <v>#DIV/0!</v>
      </c>
      <c r="K411" s="23" t="e">
        <f t="shared" ref="K411" si="2561">_xlfn.STDEV.S(H411:H415)</f>
        <v>#DIV/0!</v>
      </c>
      <c r="L411" s="39" t="e">
        <f t="shared" si="2394"/>
        <v>#DIV/0!</v>
      </c>
      <c r="M411" s="137">
        <f t="shared" si="2403"/>
        <v>0</v>
      </c>
      <c r="N411" s="140" t="e">
        <f t="shared" si="2459"/>
        <v>#DIV/0!</v>
      </c>
      <c r="O411" s="23">
        <f t="shared" ref="O411" si="2562">AVERAGE(M411:M415)</f>
        <v>0</v>
      </c>
      <c r="P411" s="23">
        <f t="shared" ref="P411" si="2563">_xlfn.STDEV.S(M411:M415)</f>
        <v>0</v>
      </c>
      <c r="Q411" s="39" t="e">
        <f t="shared" si="2397"/>
        <v>#DIV/0!</v>
      </c>
    </row>
    <row r="412" spans="1:17" x14ac:dyDescent="0.2">
      <c r="A412" s="56" t="str">
        <f t="shared" ref="A412" si="2564">IF(A411="","",A411)</f>
        <v/>
      </c>
      <c r="B412" s="56" t="e">
        <f>LOOKUP(A412,'Table 1'!$A$3:$A$999,'Table 1'!$I$3:$I$999)</f>
        <v>#N/A</v>
      </c>
      <c r="C412" s="127"/>
      <c r="D412" s="141" t="e">
        <f t="shared" si="2388"/>
        <v>#DIV/0!</v>
      </c>
      <c r="E412" s="22" t="e">
        <f t="shared" ref="E412" si="2565">AVERAGE(C411:C415)</f>
        <v>#DIV/0!</v>
      </c>
      <c r="F412" s="143" t="e">
        <f t="shared" ref="F412" si="2566">_xlfn.STDEV.S(C411:C415)</f>
        <v>#DIV/0!</v>
      </c>
      <c r="G412" s="19" t="e">
        <f t="shared" si="2391"/>
        <v>#DIV/0!</v>
      </c>
      <c r="H412" s="127"/>
      <c r="I412" s="141" t="e">
        <f t="shared" si="2456"/>
        <v>#DIV/0!</v>
      </c>
      <c r="J412" s="22" t="e">
        <f t="shared" ref="J412" si="2567">AVERAGE(H411:H415)</f>
        <v>#DIV/0!</v>
      </c>
      <c r="K412" s="143" t="e">
        <f t="shared" ref="K412" si="2568">_xlfn.STDEV.S(H411:H415)</f>
        <v>#DIV/0!</v>
      </c>
      <c r="L412" s="19" t="e">
        <f t="shared" si="2394"/>
        <v>#DIV/0!</v>
      </c>
      <c r="M412" s="138">
        <f t="shared" si="2403"/>
        <v>0</v>
      </c>
      <c r="N412" s="141" t="e">
        <f t="shared" si="2459"/>
        <v>#DIV/0!</v>
      </c>
      <c r="O412" s="22">
        <f t="shared" ref="O412" si="2569">AVERAGE(M411:M415)</f>
        <v>0</v>
      </c>
      <c r="P412" s="143">
        <f t="shared" ref="P412" si="2570">_xlfn.STDEV.S(M411:M415)</f>
        <v>0</v>
      </c>
      <c r="Q412" s="19" t="e">
        <f t="shared" si="2397"/>
        <v>#DIV/0!</v>
      </c>
    </row>
    <row r="413" spans="1:17" x14ac:dyDescent="0.2">
      <c r="A413" s="56" t="str">
        <f t="shared" ref="A413" si="2571">IF(A411="","",A411)</f>
        <v/>
      </c>
      <c r="B413" s="56" t="e">
        <f>LOOKUP(A413,'Table 1'!$A$3:$A$999,'Table 1'!$I$3:$I$999)</f>
        <v>#N/A</v>
      </c>
      <c r="C413" s="127"/>
      <c r="D413" s="141" t="e">
        <f t="shared" si="2388"/>
        <v>#DIV/0!</v>
      </c>
      <c r="E413" s="22" t="e">
        <f t="shared" ref="E413" si="2572">AVERAGE(C411:C415)</f>
        <v>#DIV/0!</v>
      </c>
      <c r="F413" s="143" t="e">
        <f t="shared" ref="F413" si="2573">_xlfn.STDEV.S(C411:C415)</f>
        <v>#DIV/0!</v>
      </c>
      <c r="G413" s="19" t="e">
        <f t="shared" si="2391"/>
        <v>#DIV/0!</v>
      </c>
      <c r="H413" s="127"/>
      <c r="I413" s="141" t="e">
        <f t="shared" si="2456"/>
        <v>#DIV/0!</v>
      </c>
      <c r="J413" s="22" t="e">
        <f t="shared" ref="J413" si="2574">AVERAGE(H411:H415)</f>
        <v>#DIV/0!</v>
      </c>
      <c r="K413" s="143" t="e">
        <f t="shared" ref="K413" si="2575">_xlfn.STDEV.S(H411:H415)</f>
        <v>#DIV/0!</v>
      </c>
      <c r="L413" s="19" t="e">
        <f t="shared" si="2394"/>
        <v>#DIV/0!</v>
      </c>
      <c r="M413" s="138">
        <f t="shared" si="2403"/>
        <v>0</v>
      </c>
      <c r="N413" s="141" t="e">
        <f t="shared" si="2459"/>
        <v>#DIV/0!</v>
      </c>
      <c r="O413" s="22">
        <f t="shared" ref="O413" si="2576">AVERAGE(M411:M415)</f>
        <v>0</v>
      </c>
      <c r="P413" s="143">
        <f t="shared" ref="P413" si="2577">_xlfn.STDEV.S(M411:M415)</f>
        <v>0</v>
      </c>
      <c r="Q413" s="19" t="e">
        <f t="shared" si="2397"/>
        <v>#DIV/0!</v>
      </c>
    </row>
    <row r="414" spans="1:17" x14ac:dyDescent="0.2">
      <c r="A414" s="56" t="str">
        <f t="shared" ref="A414" si="2578">IF(A411="","",A411)</f>
        <v/>
      </c>
      <c r="B414" s="56" t="e">
        <f>LOOKUP(A414,'Table 1'!$A$3:$A$999,'Table 1'!$I$3:$I$999)</f>
        <v>#N/A</v>
      </c>
      <c r="C414" s="127"/>
      <c r="D414" s="141" t="e">
        <f t="shared" si="2388"/>
        <v>#DIV/0!</v>
      </c>
      <c r="E414" s="22" t="e">
        <f t="shared" ref="E414" si="2579">AVERAGE(C411:C415)</f>
        <v>#DIV/0!</v>
      </c>
      <c r="F414" s="143" t="e">
        <f t="shared" ref="F414" si="2580">_xlfn.STDEV.S(C411:C415)</f>
        <v>#DIV/0!</v>
      </c>
      <c r="G414" s="19" t="e">
        <f t="shared" si="2391"/>
        <v>#DIV/0!</v>
      </c>
      <c r="H414" s="127"/>
      <c r="I414" s="141" t="e">
        <f t="shared" si="2456"/>
        <v>#DIV/0!</v>
      </c>
      <c r="J414" s="22" t="e">
        <f t="shared" ref="J414" si="2581">AVERAGE(H411:H415)</f>
        <v>#DIV/0!</v>
      </c>
      <c r="K414" s="143" t="e">
        <f t="shared" ref="K414" si="2582">_xlfn.STDEV.S(H411:H415)</f>
        <v>#DIV/0!</v>
      </c>
      <c r="L414" s="19" t="e">
        <f t="shared" si="2394"/>
        <v>#DIV/0!</v>
      </c>
      <c r="M414" s="138">
        <f t="shared" si="2403"/>
        <v>0</v>
      </c>
      <c r="N414" s="141" t="e">
        <f t="shared" si="2459"/>
        <v>#DIV/0!</v>
      </c>
      <c r="O414" s="22">
        <f t="shared" ref="O414" si="2583">AVERAGE(M411:M415)</f>
        <v>0</v>
      </c>
      <c r="P414" s="143">
        <f t="shared" ref="P414" si="2584">_xlfn.STDEV.S(M411:M415)</f>
        <v>0</v>
      </c>
      <c r="Q414" s="19" t="e">
        <f t="shared" si="2397"/>
        <v>#DIV/0!</v>
      </c>
    </row>
    <row r="415" spans="1:17" ht="16" thickBot="1" x14ac:dyDescent="0.25">
      <c r="A415" s="55" t="str">
        <f t="shared" ref="A415" si="2585">IF(A411="","",A411)</f>
        <v/>
      </c>
      <c r="B415" s="55" t="e">
        <f>LOOKUP(A415,'Table 1'!$A$3:$A$999,'Table 1'!$I$3:$I$999)</f>
        <v>#N/A</v>
      </c>
      <c r="C415" s="126"/>
      <c r="D415" s="142" t="e">
        <f t="shared" si="2388"/>
        <v>#DIV/0!</v>
      </c>
      <c r="E415" s="21" t="e">
        <f t="shared" ref="E415" si="2586">AVERAGE(C411:C415)</f>
        <v>#DIV/0!</v>
      </c>
      <c r="F415" s="144" t="e">
        <f t="shared" ref="F415" si="2587">_xlfn.STDEV.S(C411:C415)</f>
        <v>#DIV/0!</v>
      </c>
      <c r="G415" s="18" t="e">
        <f t="shared" si="2391"/>
        <v>#DIV/0!</v>
      </c>
      <c r="H415" s="126"/>
      <c r="I415" s="142" t="e">
        <f t="shared" si="2456"/>
        <v>#DIV/0!</v>
      </c>
      <c r="J415" s="21" t="e">
        <f t="shared" ref="J415" si="2588">AVERAGE(H411:H415)</f>
        <v>#DIV/0!</v>
      </c>
      <c r="K415" s="144" t="e">
        <f t="shared" ref="K415" si="2589">_xlfn.STDEV.S(H411:H415)</f>
        <v>#DIV/0!</v>
      </c>
      <c r="L415" s="18" t="e">
        <f t="shared" si="2394"/>
        <v>#DIV/0!</v>
      </c>
      <c r="M415" s="139">
        <f t="shared" si="2403"/>
        <v>0</v>
      </c>
      <c r="N415" s="142" t="e">
        <f t="shared" si="2459"/>
        <v>#DIV/0!</v>
      </c>
      <c r="O415" s="21">
        <f t="shared" ref="O415" si="2590">AVERAGE(M411:M415)</f>
        <v>0</v>
      </c>
      <c r="P415" s="144">
        <f t="shared" ref="P415" si="2591">_xlfn.STDEV.S(M411:M415)</f>
        <v>0</v>
      </c>
      <c r="Q415" s="18" t="e">
        <f t="shared" si="2397"/>
        <v>#DIV/0!</v>
      </c>
    </row>
    <row r="416" spans="1:17" x14ac:dyDescent="0.2">
      <c r="A416" s="57"/>
      <c r="B416" s="57" t="e">
        <f>LOOKUP(A416,'Table 1'!$A$3:$A$999,'Table 1'!$I$3:$I$999)</f>
        <v>#N/A</v>
      </c>
      <c r="C416" s="128"/>
      <c r="D416" s="140" t="e">
        <f t="shared" si="2388"/>
        <v>#DIV/0!</v>
      </c>
      <c r="E416" s="23" t="e">
        <f t="shared" ref="E416" si="2592">AVERAGE(C416:C420)</f>
        <v>#DIV/0!</v>
      </c>
      <c r="F416" s="23" t="e">
        <f t="shared" ref="F416" si="2593">_xlfn.STDEV.S(C416:C420)</f>
        <v>#DIV/0!</v>
      </c>
      <c r="G416" s="39" t="e">
        <f t="shared" si="2391"/>
        <v>#DIV/0!</v>
      </c>
      <c r="H416" s="128"/>
      <c r="I416" s="140" t="e">
        <f t="shared" si="2456"/>
        <v>#DIV/0!</v>
      </c>
      <c r="J416" s="23" t="e">
        <f t="shared" ref="J416" si="2594">AVERAGE(H416:H420)</f>
        <v>#DIV/0!</v>
      </c>
      <c r="K416" s="23" t="e">
        <f t="shared" ref="K416" si="2595">_xlfn.STDEV.S(H416:H420)</f>
        <v>#DIV/0!</v>
      </c>
      <c r="L416" s="39" t="e">
        <f t="shared" si="2394"/>
        <v>#DIV/0!</v>
      </c>
      <c r="M416" s="137">
        <f t="shared" si="2403"/>
        <v>0</v>
      </c>
      <c r="N416" s="140" t="e">
        <f t="shared" si="2459"/>
        <v>#DIV/0!</v>
      </c>
      <c r="O416" s="23">
        <f t="shared" ref="O416" si="2596">AVERAGE(M416:M420)</f>
        <v>0</v>
      </c>
      <c r="P416" s="23">
        <f t="shared" ref="P416" si="2597">_xlfn.STDEV.S(M416:M420)</f>
        <v>0</v>
      </c>
      <c r="Q416" s="39" t="e">
        <f t="shared" si="2397"/>
        <v>#DIV/0!</v>
      </c>
    </row>
    <row r="417" spans="1:17" x14ac:dyDescent="0.2">
      <c r="A417" s="56" t="str">
        <f t="shared" ref="A417" si="2598">IF(A416="","",A416)</f>
        <v/>
      </c>
      <c r="B417" s="56" t="e">
        <f>LOOKUP(A417,'Table 1'!$A$3:$A$999,'Table 1'!$I$3:$I$999)</f>
        <v>#N/A</v>
      </c>
      <c r="C417" s="127"/>
      <c r="D417" s="141" t="e">
        <f t="shared" si="2388"/>
        <v>#DIV/0!</v>
      </c>
      <c r="E417" s="22" t="e">
        <f t="shared" ref="E417" si="2599">AVERAGE(C416:C420)</f>
        <v>#DIV/0!</v>
      </c>
      <c r="F417" s="143" t="e">
        <f t="shared" ref="F417" si="2600">_xlfn.STDEV.S(C416:C420)</f>
        <v>#DIV/0!</v>
      </c>
      <c r="G417" s="19" t="e">
        <f t="shared" si="2391"/>
        <v>#DIV/0!</v>
      </c>
      <c r="H417" s="127"/>
      <c r="I417" s="141" t="e">
        <f t="shared" si="2456"/>
        <v>#DIV/0!</v>
      </c>
      <c r="J417" s="22" t="e">
        <f t="shared" ref="J417" si="2601">AVERAGE(H416:H420)</f>
        <v>#DIV/0!</v>
      </c>
      <c r="K417" s="143" t="e">
        <f t="shared" ref="K417" si="2602">_xlfn.STDEV.S(H416:H420)</f>
        <v>#DIV/0!</v>
      </c>
      <c r="L417" s="19" t="e">
        <f t="shared" si="2394"/>
        <v>#DIV/0!</v>
      </c>
      <c r="M417" s="138">
        <f t="shared" si="2403"/>
        <v>0</v>
      </c>
      <c r="N417" s="141" t="e">
        <f t="shared" si="2459"/>
        <v>#DIV/0!</v>
      </c>
      <c r="O417" s="22">
        <f t="shared" ref="O417" si="2603">AVERAGE(M416:M420)</f>
        <v>0</v>
      </c>
      <c r="P417" s="143">
        <f t="shared" ref="P417" si="2604">_xlfn.STDEV.S(M416:M420)</f>
        <v>0</v>
      </c>
      <c r="Q417" s="19" t="e">
        <f t="shared" si="2397"/>
        <v>#DIV/0!</v>
      </c>
    </row>
    <row r="418" spans="1:17" x14ac:dyDescent="0.2">
      <c r="A418" s="56" t="str">
        <f t="shared" ref="A418" si="2605">IF(A416="","",A416)</f>
        <v/>
      </c>
      <c r="B418" s="56" t="e">
        <f>LOOKUP(A418,'Table 1'!$A$3:$A$999,'Table 1'!$I$3:$I$999)</f>
        <v>#N/A</v>
      </c>
      <c r="C418" s="127"/>
      <c r="D418" s="141" t="e">
        <f t="shared" si="2388"/>
        <v>#DIV/0!</v>
      </c>
      <c r="E418" s="22" t="e">
        <f t="shared" ref="E418" si="2606">AVERAGE(C416:C420)</f>
        <v>#DIV/0!</v>
      </c>
      <c r="F418" s="143" t="e">
        <f t="shared" ref="F418" si="2607">_xlfn.STDEV.S(C416:C420)</f>
        <v>#DIV/0!</v>
      </c>
      <c r="G418" s="19" t="e">
        <f t="shared" si="2391"/>
        <v>#DIV/0!</v>
      </c>
      <c r="H418" s="127"/>
      <c r="I418" s="141" t="e">
        <f t="shared" si="2456"/>
        <v>#DIV/0!</v>
      </c>
      <c r="J418" s="22" t="e">
        <f t="shared" ref="J418" si="2608">AVERAGE(H416:H420)</f>
        <v>#DIV/0!</v>
      </c>
      <c r="K418" s="143" t="e">
        <f t="shared" ref="K418" si="2609">_xlfn.STDEV.S(H416:H420)</f>
        <v>#DIV/0!</v>
      </c>
      <c r="L418" s="19" t="e">
        <f t="shared" si="2394"/>
        <v>#DIV/0!</v>
      </c>
      <c r="M418" s="138">
        <f t="shared" si="2403"/>
        <v>0</v>
      </c>
      <c r="N418" s="141" t="e">
        <f t="shared" si="2459"/>
        <v>#DIV/0!</v>
      </c>
      <c r="O418" s="22">
        <f t="shared" ref="O418" si="2610">AVERAGE(M416:M420)</f>
        <v>0</v>
      </c>
      <c r="P418" s="143">
        <f t="shared" ref="P418" si="2611">_xlfn.STDEV.S(M416:M420)</f>
        <v>0</v>
      </c>
      <c r="Q418" s="19" t="e">
        <f t="shared" si="2397"/>
        <v>#DIV/0!</v>
      </c>
    </row>
    <row r="419" spans="1:17" x14ac:dyDescent="0.2">
      <c r="A419" s="56" t="str">
        <f t="shared" ref="A419" si="2612">IF(A416="","",A416)</f>
        <v/>
      </c>
      <c r="B419" s="56" t="e">
        <f>LOOKUP(A419,'Table 1'!$A$3:$A$999,'Table 1'!$I$3:$I$999)</f>
        <v>#N/A</v>
      </c>
      <c r="C419" s="127"/>
      <c r="D419" s="141" t="e">
        <f t="shared" si="2388"/>
        <v>#DIV/0!</v>
      </c>
      <c r="E419" s="22" t="e">
        <f t="shared" ref="E419" si="2613">AVERAGE(C416:C420)</f>
        <v>#DIV/0!</v>
      </c>
      <c r="F419" s="143" t="e">
        <f t="shared" ref="F419" si="2614">_xlfn.STDEV.S(C416:C420)</f>
        <v>#DIV/0!</v>
      </c>
      <c r="G419" s="19" t="e">
        <f t="shared" si="2391"/>
        <v>#DIV/0!</v>
      </c>
      <c r="H419" s="127"/>
      <c r="I419" s="141" t="e">
        <f t="shared" si="2456"/>
        <v>#DIV/0!</v>
      </c>
      <c r="J419" s="22" t="e">
        <f t="shared" ref="J419" si="2615">AVERAGE(H416:H420)</f>
        <v>#DIV/0!</v>
      </c>
      <c r="K419" s="143" t="e">
        <f t="shared" ref="K419" si="2616">_xlfn.STDEV.S(H416:H420)</f>
        <v>#DIV/0!</v>
      </c>
      <c r="L419" s="19" t="e">
        <f t="shared" si="2394"/>
        <v>#DIV/0!</v>
      </c>
      <c r="M419" s="138">
        <f t="shared" si="2403"/>
        <v>0</v>
      </c>
      <c r="N419" s="141" t="e">
        <f t="shared" si="2459"/>
        <v>#DIV/0!</v>
      </c>
      <c r="O419" s="22">
        <f t="shared" ref="O419" si="2617">AVERAGE(M416:M420)</f>
        <v>0</v>
      </c>
      <c r="P419" s="143">
        <f t="shared" ref="P419" si="2618">_xlfn.STDEV.S(M416:M420)</f>
        <v>0</v>
      </c>
      <c r="Q419" s="19" t="e">
        <f t="shared" si="2397"/>
        <v>#DIV/0!</v>
      </c>
    </row>
    <row r="420" spans="1:17" ht="16" thickBot="1" x14ac:dyDescent="0.25">
      <c r="A420" s="55" t="str">
        <f t="shared" ref="A420" si="2619">IF(A416="","",A416)</f>
        <v/>
      </c>
      <c r="B420" s="55" t="e">
        <f>LOOKUP(A420,'Table 1'!$A$3:$A$999,'Table 1'!$I$3:$I$999)</f>
        <v>#N/A</v>
      </c>
      <c r="C420" s="126"/>
      <c r="D420" s="142" t="e">
        <f t="shared" si="2388"/>
        <v>#DIV/0!</v>
      </c>
      <c r="E420" s="21" t="e">
        <f t="shared" ref="E420" si="2620">AVERAGE(C416:C420)</f>
        <v>#DIV/0!</v>
      </c>
      <c r="F420" s="144" t="e">
        <f t="shared" ref="F420" si="2621">_xlfn.STDEV.S(C416:C420)</f>
        <v>#DIV/0!</v>
      </c>
      <c r="G420" s="18" t="e">
        <f t="shared" si="2391"/>
        <v>#DIV/0!</v>
      </c>
      <c r="H420" s="126"/>
      <c r="I420" s="142" t="e">
        <f t="shared" si="2456"/>
        <v>#DIV/0!</v>
      </c>
      <c r="J420" s="21" t="e">
        <f t="shared" ref="J420" si="2622">AVERAGE(H416:H420)</f>
        <v>#DIV/0!</v>
      </c>
      <c r="K420" s="144" t="e">
        <f t="shared" ref="K420" si="2623">_xlfn.STDEV.S(H416:H420)</f>
        <v>#DIV/0!</v>
      </c>
      <c r="L420" s="18" t="e">
        <f t="shared" si="2394"/>
        <v>#DIV/0!</v>
      </c>
      <c r="M420" s="139">
        <f t="shared" si="2403"/>
        <v>0</v>
      </c>
      <c r="N420" s="142" t="e">
        <f t="shared" si="2459"/>
        <v>#DIV/0!</v>
      </c>
      <c r="O420" s="21">
        <f t="shared" ref="O420" si="2624">AVERAGE(M416:M420)</f>
        <v>0</v>
      </c>
      <c r="P420" s="144">
        <f t="shared" ref="P420" si="2625">_xlfn.STDEV.S(M416:M420)</f>
        <v>0</v>
      </c>
      <c r="Q420" s="18" t="e">
        <f t="shared" si="2397"/>
        <v>#DIV/0!</v>
      </c>
    </row>
    <row r="421" spans="1:17" x14ac:dyDescent="0.2">
      <c r="A421" s="57"/>
      <c r="B421" s="57" t="e">
        <f>LOOKUP(A421,'Table 1'!$A$3:$A$999,'Table 1'!$I$3:$I$999)</f>
        <v>#N/A</v>
      </c>
      <c r="C421" s="128"/>
      <c r="D421" s="140" t="e">
        <f t="shared" si="2388"/>
        <v>#DIV/0!</v>
      </c>
      <c r="E421" s="23" t="e">
        <f t="shared" ref="E421" si="2626">AVERAGE(C421:C425)</f>
        <v>#DIV/0!</v>
      </c>
      <c r="F421" s="23" t="e">
        <f t="shared" ref="F421" si="2627">_xlfn.STDEV.S(C421:C425)</f>
        <v>#DIV/0!</v>
      </c>
      <c r="G421" s="39" t="e">
        <f t="shared" si="2391"/>
        <v>#DIV/0!</v>
      </c>
      <c r="H421" s="128"/>
      <c r="I421" s="140" t="e">
        <f t="shared" si="2456"/>
        <v>#DIV/0!</v>
      </c>
      <c r="J421" s="23" t="e">
        <f t="shared" ref="J421" si="2628">AVERAGE(H421:H425)</f>
        <v>#DIV/0!</v>
      </c>
      <c r="K421" s="23" t="e">
        <f t="shared" ref="K421" si="2629">_xlfn.STDEV.S(H421:H425)</f>
        <v>#DIV/0!</v>
      </c>
      <c r="L421" s="39" t="e">
        <f t="shared" si="2394"/>
        <v>#DIV/0!</v>
      </c>
      <c r="M421" s="137">
        <f t="shared" si="2403"/>
        <v>0</v>
      </c>
      <c r="N421" s="140" t="e">
        <f t="shared" si="2459"/>
        <v>#DIV/0!</v>
      </c>
      <c r="O421" s="23">
        <f t="shared" ref="O421" si="2630">AVERAGE(M421:M425)</f>
        <v>0</v>
      </c>
      <c r="P421" s="23">
        <f t="shared" ref="P421" si="2631">_xlfn.STDEV.S(M421:M425)</f>
        <v>0</v>
      </c>
      <c r="Q421" s="39" t="e">
        <f t="shared" si="2397"/>
        <v>#DIV/0!</v>
      </c>
    </row>
    <row r="422" spans="1:17" x14ac:dyDescent="0.2">
      <c r="A422" s="56" t="str">
        <f t="shared" ref="A422" si="2632">IF(A421="","",A421)</f>
        <v/>
      </c>
      <c r="B422" s="56" t="e">
        <f>LOOKUP(A422,'Table 1'!$A$3:$A$999,'Table 1'!$I$3:$I$999)</f>
        <v>#N/A</v>
      </c>
      <c r="C422" s="127"/>
      <c r="D422" s="141" t="e">
        <f t="shared" si="2388"/>
        <v>#DIV/0!</v>
      </c>
      <c r="E422" s="22" t="e">
        <f t="shared" ref="E422" si="2633">AVERAGE(C421:C425)</f>
        <v>#DIV/0!</v>
      </c>
      <c r="F422" s="143" t="e">
        <f t="shared" ref="F422" si="2634">_xlfn.STDEV.S(C421:C425)</f>
        <v>#DIV/0!</v>
      </c>
      <c r="G422" s="19" t="e">
        <f t="shared" si="2391"/>
        <v>#DIV/0!</v>
      </c>
      <c r="H422" s="127"/>
      <c r="I422" s="141" t="e">
        <f t="shared" si="2456"/>
        <v>#DIV/0!</v>
      </c>
      <c r="J422" s="22" t="e">
        <f t="shared" ref="J422" si="2635">AVERAGE(H421:H425)</f>
        <v>#DIV/0!</v>
      </c>
      <c r="K422" s="143" t="e">
        <f t="shared" ref="K422" si="2636">_xlfn.STDEV.S(H421:H425)</f>
        <v>#DIV/0!</v>
      </c>
      <c r="L422" s="19" t="e">
        <f t="shared" si="2394"/>
        <v>#DIV/0!</v>
      </c>
      <c r="M422" s="138">
        <f t="shared" si="2403"/>
        <v>0</v>
      </c>
      <c r="N422" s="141" t="e">
        <f t="shared" si="2459"/>
        <v>#DIV/0!</v>
      </c>
      <c r="O422" s="22">
        <f t="shared" ref="O422" si="2637">AVERAGE(M421:M425)</f>
        <v>0</v>
      </c>
      <c r="P422" s="143">
        <f t="shared" ref="P422" si="2638">_xlfn.STDEV.S(M421:M425)</f>
        <v>0</v>
      </c>
      <c r="Q422" s="19" t="e">
        <f t="shared" si="2397"/>
        <v>#DIV/0!</v>
      </c>
    </row>
    <row r="423" spans="1:17" x14ac:dyDescent="0.2">
      <c r="A423" s="56" t="str">
        <f t="shared" ref="A423" si="2639">IF(A421="","",A421)</f>
        <v/>
      </c>
      <c r="B423" s="56" t="e">
        <f>LOOKUP(A423,'Table 1'!$A$3:$A$999,'Table 1'!$I$3:$I$999)</f>
        <v>#N/A</v>
      </c>
      <c r="C423" s="127"/>
      <c r="D423" s="141" t="e">
        <f t="shared" si="2388"/>
        <v>#DIV/0!</v>
      </c>
      <c r="E423" s="22" t="e">
        <f t="shared" ref="E423" si="2640">AVERAGE(C421:C425)</f>
        <v>#DIV/0!</v>
      </c>
      <c r="F423" s="143" t="e">
        <f t="shared" ref="F423" si="2641">_xlfn.STDEV.S(C421:C425)</f>
        <v>#DIV/0!</v>
      </c>
      <c r="G423" s="19" t="e">
        <f t="shared" si="2391"/>
        <v>#DIV/0!</v>
      </c>
      <c r="H423" s="127"/>
      <c r="I423" s="141" t="e">
        <f t="shared" si="2456"/>
        <v>#DIV/0!</v>
      </c>
      <c r="J423" s="22" t="e">
        <f t="shared" ref="J423" si="2642">AVERAGE(H421:H425)</f>
        <v>#DIV/0!</v>
      </c>
      <c r="K423" s="143" t="e">
        <f t="shared" ref="K423" si="2643">_xlfn.STDEV.S(H421:H425)</f>
        <v>#DIV/0!</v>
      </c>
      <c r="L423" s="19" t="e">
        <f t="shared" si="2394"/>
        <v>#DIV/0!</v>
      </c>
      <c r="M423" s="138">
        <f t="shared" si="2403"/>
        <v>0</v>
      </c>
      <c r="N423" s="141" t="e">
        <f t="shared" si="2459"/>
        <v>#DIV/0!</v>
      </c>
      <c r="O423" s="22">
        <f t="shared" ref="O423" si="2644">AVERAGE(M421:M425)</f>
        <v>0</v>
      </c>
      <c r="P423" s="143">
        <f t="shared" ref="P423" si="2645">_xlfn.STDEV.S(M421:M425)</f>
        <v>0</v>
      </c>
      <c r="Q423" s="19" t="e">
        <f t="shared" si="2397"/>
        <v>#DIV/0!</v>
      </c>
    </row>
    <row r="424" spans="1:17" x14ac:dyDescent="0.2">
      <c r="A424" s="56" t="str">
        <f t="shared" ref="A424" si="2646">IF(A421="","",A421)</f>
        <v/>
      </c>
      <c r="B424" s="56" t="e">
        <f>LOOKUP(A424,'Table 1'!$A$3:$A$999,'Table 1'!$I$3:$I$999)</f>
        <v>#N/A</v>
      </c>
      <c r="C424" s="127"/>
      <c r="D424" s="141" t="e">
        <f t="shared" si="2388"/>
        <v>#DIV/0!</v>
      </c>
      <c r="E424" s="22" t="e">
        <f t="shared" ref="E424" si="2647">AVERAGE(C421:C425)</f>
        <v>#DIV/0!</v>
      </c>
      <c r="F424" s="143" t="e">
        <f t="shared" ref="F424" si="2648">_xlfn.STDEV.S(C421:C425)</f>
        <v>#DIV/0!</v>
      </c>
      <c r="G424" s="19" t="e">
        <f t="shared" si="2391"/>
        <v>#DIV/0!</v>
      </c>
      <c r="H424" s="127"/>
      <c r="I424" s="141" t="e">
        <f t="shared" si="2456"/>
        <v>#DIV/0!</v>
      </c>
      <c r="J424" s="22" t="e">
        <f t="shared" ref="J424" si="2649">AVERAGE(H421:H425)</f>
        <v>#DIV/0!</v>
      </c>
      <c r="K424" s="143" t="e">
        <f t="shared" ref="K424" si="2650">_xlfn.STDEV.S(H421:H425)</f>
        <v>#DIV/0!</v>
      </c>
      <c r="L424" s="19" t="e">
        <f t="shared" si="2394"/>
        <v>#DIV/0!</v>
      </c>
      <c r="M424" s="138">
        <f t="shared" si="2403"/>
        <v>0</v>
      </c>
      <c r="N424" s="141" t="e">
        <f t="shared" si="2459"/>
        <v>#DIV/0!</v>
      </c>
      <c r="O424" s="22">
        <f t="shared" ref="O424" si="2651">AVERAGE(M421:M425)</f>
        <v>0</v>
      </c>
      <c r="P424" s="143">
        <f t="shared" ref="P424" si="2652">_xlfn.STDEV.S(M421:M425)</f>
        <v>0</v>
      </c>
      <c r="Q424" s="19" t="e">
        <f t="shared" si="2397"/>
        <v>#DIV/0!</v>
      </c>
    </row>
    <row r="425" spans="1:17" ht="16" thickBot="1" x14ac:dyDescent="0.25">
      <c r="A425" s="55" t="str">
        <f t="shared" ref="A425" si="2653">IF(A421="","",A421)</f>
        <v/>
      </c>
      <c r="B425" s="55" t="e">
        <f>LOOKUP(A425,'Table 1'!$A$3:$A$999,'Table 1'!$I$3:$I$999)</f>
        <v>#N/A</v>
      </c>
      <c r="C425" s="126"/>
      <c r="D425" s="142" t="e">
        <f t="shared" si="2388"/>
        <v>#DIV/0!</v>
      </c>
      <c r="E425" s="21" t="e">
        <f t="shared" ref="E425" si="2654">AVERAGE(C421:C425)</f>
        <v>#DIV/0!</v>
      </c>
      <c r="F425" s="144" t="e">
        <f t="shared" ref="F425" si="2655">_xlfn.STDEV.S(C421:C425)</f>
        <v>#DIV/0!</v>
      </c>
      <c r="G425" s="18" t="e">
        <f t="shared" si="2391"/>
        <v>#DIV/0!</v>
      </c>
      <c r="H425" s="126"/>
      <c r="I425" s="142" t="e">
        <f t="shared" si="2456"/>
        <v>#DIV/0!</v>
      </c>
      <c r="J425" s="21" t="e">
        <f t="shared" ref="J425" si="2656">AVERAGE(H421:H425)</f>
        <v>#DIV/0!</v>
      </c>
      <c r="K425" s="144" t="e">
        <f t="shared" ref="K425" si="2657">_xlfn.STDEV.S(H421:H425)</f>
        <v>#DIV/0!</v>
      </c>
      <c r="L425" s="18" t="e">
        <f t="shared" si="2394"/>
        <v>#DIV/0!</v>
      </c>
      <c r="M425" s="139">
        <f t="shared" si="2403"/>
        <v>0</v>
      </c>
      <c r="N425" s="142" t="e">
        <f t="shared" si="2459"/>
        <v>#DIV/0!</v>
      </c>
      <c r="O425" s="21">
        <f t="shared" ref="O425" si="2658">AVERAGE(M421:M425)</f>
        <v>0</v>
      </c>
      <c r="P425" s="144">
        <f t="shared" ref="P425" si="2659">_xlfn.STDEV.S(M421:M425)</f>
        <v>0</v>
      </c>
      <c r="Q425" s="18" t="e">
        <f t="shared" si="2397"/>
        <v>#DIV/0!</v>
      </c>
    </row>
    <row r="426" spans="1:17" x14ac:dyDescent="0.2">
      <c r="A426" s="57"/>
      <c r="B426" s="57" t="e">
        <f>LOOKUP(A426,'Table 1'!$A$3:$A$999,'Table 1'!$I$3:$I$999)</f>
        <v>#N/A</v>
      </c>
      <c r="C426" s="128"/>
      <c r="D426" s="140" t="e">
        <f t="shared" si="2388"/>
        <v>#DIV/0!</v>
      </c>
      <c r="E426" s="23" t="e">
        <f t="shared" ref="E426" si="2660">AVERAGE(C426:C430)</f>
        <v>#DIV/0!</v>
      </c>
      <c r="F426" s="23" t="e">
        <f t="shared" ref="F426" si="2661">_xlfn.STDEV.S(C426:C430)</f>
        <v>#DIV/0!</v>
      </c>
      <c r="G426" s="39" t="e">
        <f t="shared" si="2391"/>
        <v>#DIV/0!</v>
      </c>
      <c r="H426" s="128"/>
      <c r="I426" s="140" t="e">
        <f t="shared" si="2456"/>
        <v>#DIV/0!</v>
      </c>
      <c r="J426" s="23" t="e">
        <f t="shared" ref="J426" si="2662">AVERAGE(H426:H430)</f>
        <v>#DIV/0!</v>
      </c>
      <c r="K426" s="23" t="e">
        <f t="shared" ref="K426" si="2663">_xlfn.STDEV.S(H426:H430)</f>
        <v>#DIV/0!</v>
      </c>
      <c r="L426" s="39" t="e">
        <f t="shared" si="2394"/>
        <v>#DIV/0!</v>
      </c>
      <c r="M426" s="137">
        <f t="shared" si="2403"/>
        <v>0</v>
      </c>
      <c r="N426" s="140" t="e">
        <f t="shared" si="2459"/>
        <v>#DIV/0!</v>
      </c>
      <c r="O426" s="23">
        <f t="shared" ref="O426" si="2664">AVERAGE(M426:M430)</f>
        <v>0</v>
      </c>
      <c r="P426" s="23">
        <f t="shared" ref="P426" si="2665">_xlfn.STDEV.S(M426:M430)</f>
        <v>0</v>
      </c>
      <c r="Q426" s="39" t="e">
        <f t="shared" si="2397"/>
        <v>#DIV/0!</v>
      </c>
    </row>
    <row r="427" spans="1:17" x14ac:dyDescent="0.2">
      <c r="A427" s="56" t="str">
        <f t="shared" ref="A427" si="2666">IF(A426="","",A426)</f>
        <v/>
      </c>
      <c r="B427" s="56" t="e">
        <f>LOOKUP(A427,'Table 1'!$A$3:$A$999,'Table 1'!$I$3:$I$999)</f>
        <v>#N/A</v>
      </c>
      <c r="C427" s="127"/>
      <c r="D427" s="141" t="e">
        <f t="shared" si="2388"/>
        <v>#DIV/0!</v>
      </c>
      <c r="E427" s="22" t="e">
        <f t="shared" ref="E427" si="2667">AVERAGE(C426:C430)</f>
        <v>#DIV/0!</v>
      </c>
      <c r="F427" s="143" t="e">
        <f t="shared" ref="F427" si="2668">_xlfn.STDEV.S(C426:C430)</f>
        <v>#DIV/0!</v>
      </c>
      <c r="G427" s="19" t="e">
        <f t="shared" si="2391"/>
        <v>#DIV/0!</v>
      </c>
      <c r="H427" s="127"/>
      <c r="I427" s="141" t="e">
        <f t="shared" si="2456"/>
        <v>#DIV/0!</v>
      </c>
      <c r="J427" s="22" t="e">
        <f t="shared" ref="J427" si="2669">AVERAGE(H426:H430)</f>
        <v>#DIV/0!</v>
      </c>
      <c r="K427" s="143" t="e">
        <f t="shared" ref="K427" si="2670">_xlfn.STDEV.S(H426:H430)</f>
        <v>#DIV/0!</v>
      </c>
      <c r="L427" s="19" t="e">
        <f t="shared" si="2394"/>
        <v>#DIV/0!</v>
      </c>
      <c r="M427" s="138">
        <f t="shared" si="2403"/>
        <v>0</v>
      </c>
      <c r="N427" s="141" t="e">
        <f t="shared" si="2459"/>
        <v>#DIV/0!</v>
      </c>
      <c r="O427" s="22">
        <f t="shared" ref="O427" si="2671">AVERAGE(M426:M430)</f>
        <v>0</v>
      </c>
      <c r="P427" s="143">
        <f t="shared" ref="P427" si="2672">_xlfn.STDEV.S(M426:M430)</f>
        <v>0</v>
      </c>
      <c r="Q427" s="19" t="e">
        <f t="shared" si="2397"/>
        <v>#DIV/0!</v>
      </c>
    </row>
    <row r="428" spans="1:17" x14ac:dyDescent="0.2">
      <c r="A428" s="56" t="str">
        <f t="shared" ref="A428" si="2673">IF(A426="","",A426)</f>
        <v/>
      </c>
      <c r="B428" s="56" t="e">
        <f>LOOKUP(A428,'Table 1'!$A$3:$A$999,'Table 1'!$I$3:$I$999)</f>
        <v>#N/A</v>
      </c>
      <c r="C428" s="127"/>
      <c r="D428" s="141" t="e">
        <f t="shared" si="2388"/>
        <v>#DIV/0!</v>
      </c>
      <c r="E428" s="22" t="e">
        <f t="shared" ref="E428" si="2674">AVERAGE(C426:C430)</f>
        <v>#DIV/0!</v>
      </c>
      <c r="F428" s="143" t="e">
        <f t="shared" ref="F428" si="2675">_xlfn.STDEV.S(C426:C430)</f>
        <v>#DIV/0!</v>
      </c>
      <c r="G428" s="19" t="e">
        <f t="shared" si="2391"/>
        <v>#DIV/0!</v>
      </c>
      <c r="H428" s="127"/>
      <c r="I428" s="141" t="e">
        <f t="shared" si="2456"/>
        <v>#DIV/0!</v>
      </c>
      <c r="J428" s="22" t="e">
        <f t="shared" ref="J428" si="2676">AVERAGE(H426:H430)</f>
        <v>#DIV/0!</v>
      </c>
      <c r="K428" s="143" t="e">
        <f t="shared" ref="K428" si="2677">_xlfn.STDEV.S(H426:H430)</f>
        <v>#DIV/0!</v>
      </c>
      <c r="L428" s="19" t="e">
        <f t="shared" si="2394"/>
        <v>#DIV/0!</v>
      </c>
      <c r="M428" s="138">
        <f t="shared" si="2403"/>
        <v>0</v>
      </c>
      <c r="N428" s="141" t="e">
        <f t="shared" si="2459"/>
        <v>#DIV/0!</v>
      </c>
      <c r="O428" s="22">
        <f t="shared" ref="O428" si="2678">AVERAGE(M426:M430)</f>
        <v>0</v>
      </c>
      <c r="P428" s="143">
        <f t="shared" ref="P428" si="2679">_xlfn.STDEV.S(M426:M430)</f>
        <v>0</v>
      </c>
      <c r="Q428" s="19" t="e">
        <f t="shared" si="2397"/>
        <v>#DIV/0!</v>
      </c>
    </row>
    <row r="429" spans="1:17" x14ac:dyDescent="0.2">
      <c r="A429" s="56" t="str">
        <f t="shared" ref="A429" si="2680">IF(A426="","",A426)</f>
        <v/>
      </c>
      <c r="B429" s="56" t="e">
        <f>LOOKUP(A429,'Table 1'!$A$3:$A$999,'Table 1'!$I$3:$I$999)</f>
        <v>#N/A</v>
      </c>
      <c r="C429" s="127"/>
      <c r="D429" s="141" t="e">
        <f t="shared" si="2388"/>
        <v>#DIV/0!</v>
      </c>
      <c r="E429" s="22" t="e">
        <f t="shared" ref="E429" si="2681">AVERAGE(C426:C430)</f>
        <v>#DIV/0!</v>
      </c>
      <c r="F429" s="143" t="e">
        <f t="shared" ref="F429" si="2682">_xlfn.STDEV.S(C426:C430)</f>
        <v>#DIV/0!</v>
      </c>
      <c r="G429" s="19" t="e">
        <f t="shared" si="2391"/>
        <v>#DIV/0!</v>
      </c>
      <c r="H429" s="127"/>
      <c r="I429" s="141" t="e">
        <f t="shared" si="2456"/>
        <v>#DIV/0!</v>
      </c>
      <c r="J429" s="22" t="e">
        <f t="shared" ref="J429" si="2683">AVERAGE(H426:H430)</f>
        <v>#DIV/0!</v>
      </c>
      <c r="K429" s="143" t="e">
        <f t="shared" ref="K429" si="2684">_xlfn.STDEV.S(H426:H430)</f>
        <v>#DIV/0!</v>
      </c>
      <c r="L429" s="19" t="e">
        <f t="shared" si="2394"/>
        <v>#DIV/0!</v>
      </c>
      <c r="M429" s="138">
        <f t="shared" si="2403"/>
        <v>0</v>
      </c>
      <c r="N429" s="141" t="e">
        <f t="shared" si="2459"/>
        <v>#DIV/0!</v>
      </c>
      <c r="O429" s="22">
        <f t="shared" ref="O429" si="2685">AVERAGE(M426:M430)</f>
        <v>0</v>
      </c>
      <c r="P429" s="143">
        <f t="shared" ref="P429" si="2686">_xlfn.STDEV.S(M426:M430)</f>
        <v>0</v>
      </c>
      <c r="Q429" s="19" t="e">
        <f t="shared" si="2397"/>
        <v>#DIV/0!</v>
      </c>
    </row>
    <row r="430" spans="1:17" ht="16" thickBot="1" x14ac:dyDescent="0.25">
      <c r="A430" s="55" t="str">
        <f t="shared" ref="A430" si="2687">IF(A426="","",A426)</f>
        <v/>
      </c>
      <c r="B430" s="55" t="e">
        <f>LOOKUP(A430,'Table 1'!$A$3:$A$999,'Table 1'!$I$3:$I$999)</f>
        <v>#N/A</v>
      </c>
      <c r="C430" s="126"/>
      <c r="D430" s="142" t="e">
        <f t="shared" si="2388"/>
        <v>#DIV/0!</v>
      </c>
      <c r="E430" s="21" t="e">
        <f t="shared" ref="E430" si="2688">AVERAGE(C426:C430)</f>
        <v>#DIV/0!</v>
      </c>
      <c r="F430" s="144" t="e">
        <f t="shared" ref="F430" si="2689">_xlfn.STDEV.S(C426:C430)</f>
        <v>#DIV/0!</v>
      </c>
      <c r="G430" s="18" t="e">
        <f t="shared" si="2391"/>
        <v>#DIV/0!</v>
      </c>
      <c r="H430" s="126"/>
      <c r="I430" s="142" t="e">
        <f t="shared" si="2456"/>
        <v>#DIV/0!</v>
      </c>
      <c r="J430" s="21" t="e">
        <f t="shared" ref="J430" si="2690">AVERAGE(H426:H430)</f>
        <v>#DIV/0!</v>
      </c>
      <c r="K430" s="144" t="e">
        <f t="shared" ref="K430" si="2691">_xlfn.STDEV.S(H426:H430)</f>
        <v>#DIV/0!</v>
      </c>
      <c r="L430" s="18" t="e">
        <f t="shared" si="2394"/>
        <v>#DIV/0!</v>
      </c>
      <c r="M430" s="139">
        <f t="shared" si="2403"/>
        <v>0</v>
      </c>
      <c r="N430" s="142" t="e">
        <f t="shared" si="2459"/>
        <v>#DIV/0!</v>
      </c>
      <c r="O430" s="21">
        <f t="shared" ref="O430" si="2692">AVERAGE(M426:M430)</f>
        <v>0</v>
      </c>
      <c r="P430" s="144">
        <f t="shared" ref="P430" si="2693">_xlfn.STDEV.S(M426:M430)</f>
        <v>0</v>
      </c>
      <c r="Q430" s="18" t="e">
        <f t="shared" si="2397"/>
        <v>#DIV/0!</v>
      </c>
    </row>
    <row r="431" spans="1:17" x14ac:dyDescent="0.2">
      <c r="A431" s="57"/>
      <c r="B431" s="57" t="e">
        <f>LOOKUP(A431,'Table 1'!$A$3:$A$999,'Table 1'!$I$3:$I$999)</f>
        <v>#N/A</v>
      </c>
      <c r="C431" s="128"/>
      <c r="D431" s="140" t="e">
        <f t="shared" si="2388"/>
        <v>#DIV/0!</v>
      </c>
      <c r="E431" s="23" t="e">
        <f t="shared" ref="E431" si="2694">AVERAGE(C431:C435)</f>
        <v>#DIV/0!</v>
      </c>
      <c r="F431" s="23" t="e">
        <f t="shared" ref="F431" si="2695">_xlfn.STDEV.S(C431:C435)</f>
        <v>#DIV/0!</v>
      </c>
      <c r="G431" s="39" t="e">
        <f t="shared" si="2391"/>
        <v>#DIV/0!</v>
      </c>
      <c r="H431" s="128"/>
      <c r="I431" s="140" t="e">
        <f t="shared" si="2456"/>
        <v>#DIV/0!</v>
      </c>
      <c r="J431" s="23" t="e">
        <f t="shared" ref="J431" si="2696">AVERAGE(H431:H435)</f>
        <v>#DIV/0!</v>
      </c>
      <c r="K431" s="23" t="e">
        <f t="shared" ref="K431" si="2697">_xlfn.STDEV.S(H431:H435)</f>
        <v>#DIV/0!</v>
      </c>
      <c r="L431" s="39" t="e">
        <f t="shared" si="2394"/>
        <v>#DIV/0!</v>
      </c>
      <c r="M431" s="137">
        <f t="shared" si="2403"/>
        <v>0</v>
      </c>
      <c r="N431" s="140" t="e">
        <f t="shared" si="2459"/>
        <v>#DIV/0!</v>
      </c>
      <c r="O431" s="23">
        <f t="shared" ref="O431" si="2698">AVERAGE(M431:M435)</f>
        <v>0</v>
      </c>
      <c r="P431" s="23">
        <f t="shared" ref="P431" si="2699">_xlfn.STDEV.S(M431:M435)</f>
        <v>0</v>
      </c>
      <c r="Q431" s="39" t="e">
        <f t="shared" si="2397"/>
        <v>#DIV/0!</v>
      </c>
    </row>
    <row r="432" spans="1:17" x14ac:dyDescent="0.2">
      <c r="A432" s="56" t="str">
        <f t="shared" ref="A432" si="2700">IF(A431="","",A431)</f>
        <v/>
      </c>
      <c r="B432" s="56" t="e">
        <f>LOOKUP(A432,'Table 1'!$A$3:$A$999,'Table 1'!$I$3:$I$999)</f>
        <v>#N/A</v>
      </c>
      <c r="C432" s="127"/>
      <c r="D432" s="141" t="e">
        <f t="shared" si="2388"/>
        <v>#DIV/0!</v>
      </c>
      <c r="E432" s="22" t="e">
        <f t="shared" ref="E432" si="2701">AVERAGE(C431:C435)</f>
        <v>#DIV/0!</v>
      </c>
      <c r="F432" s="143" t="e">
        <f t="shared" ref="F432" si="2702">_xlfn.STDEV.S(C431:C435)</f>
        <v>#DIV/0!</v>
      </c>
      <c r="G432" s="19" t="e">
        <f t="shared" si="2391"/>
        <v>#DIV/0!</v>
      </c>
      <c r="H432" s="127"/>
      <c r="I432" s="141" t="e">
        <f t="shared" si="2456"/>
        <v>#DIV/0!</v>
      </c>
      <c r="J432" s="22" t="e">
        <f t="shared" ref="J432" si="2703">AVERAGE(H431:H435)</f>
        <v>#DIV/0!</v>
      </c>
      <c r="K432" s="143" t="e">
        <f t="shared" ref="K432" si="2704">_xlfn.STDEV.S(H431:H435)</f>
        <v>#DIV/0!</v>
      </c>
      <c r="L432" s="19" t="e">
        <f t="shared" si="2394"/>
        <v>#DIV/0!</v>
      </c>
      <c r="M432" s="138">
        <f t="shared" si="2403"/>
        <v>0</v>
      </c>
      <c r="N432" s="141" t="e">
        <f t="shared" si="2459"/>
        <v>#DIV/0!</v>
      </c>
      <c r="O432" s="22">
        <f t="shared" ref="O432" si="2705">AVERAGE(M431:M435)</f>
        <v>0</v>
      </c>
      <c r="P432" s="143">
        <f t="shared" ref="P432" si="2706">_xlfn.STDEV.S(M431:M435)</f>
        <v>0</v>
      </c>
      <c r="Q432" s="19" t="e">
        <f t="shared" si="2397"/>
        <v>#DIV/0!</v>
      </c>
    </row>
    <row r="433" spans="1:17" x14ac:dyDescent="0.2">
      <c r="A433" s="56" t="str">
        <f t="shared" ref="A433" si="2707">IF(A431="","",A431)</f>
        <v/>
      </c>
      <c r="B433" s="56" t="e">
        <f>LOOKUP(A433,'Table 1'!$A$3:$A$999,'Table 1'!$I$3:$I$999)</f>
        <v>#N/A</v>
      </c>
      <c r="C433" s="127"/>
      <c r="D433" s="141" t="e">
        <f t="shared" si="2388"/>
        <v>#DIV/0!</v>
      </c>
      <c r="E433" s="22" t="e">
        <f t="shared" ref="E433" si="2708">AVERAGE(C431:C435)</f>
        <v>#DIV/0!</v>
      </c>
      <c r="F433" s="143" t="e">
        <f t="shared" ref="F433" si="2709">_xlfn.STDEV.S(C431:C435)</f>
        <v>#DIV/0!</v>
      </c>
      <c r="G433" s="19" t="e">
        <f t="shared" si="2391"/>
        <v>#DIV/0!</v>
      </c>
      <c r="H433" s="127"/>
      <c r="I433" s="141" t="e">
        <f t="shared" si="2456"/>
        <v>#DIV/0!</v>
      </c>
      <c r="J433" s="22" t="e">
        <f t="shared" ref="J433" si="2710">AVERAGE(H431:H435)</f>
        <v>#DIV/0!</v>
      </c>
      <c r="K433" s="143" t="e">
        <f t="shared" ref="K433" si="2711">_xlfn.STDEV.S(H431:H435)</f>
        <v>#DIV/0!</v>
      </c>
      <c r="L433" s="19" t="e">
        <f t="shared" si="2394"/>
        <v>#DIV/0!</v>
      </c>
      <c r="M433" s="138">
        <f t="shared" si="2403"/>
        <v>0</v>
      </c>
      <c r="N433" s="141" t="e">
        <f t="shared" si="2459"/>
        <v>#DIV/0!</v>
      </c>
      <c r="O433" s="22">
        <f t="shared" ref="O433" si="2712">AVERAGE(M431:M435)</f>
        <v>0</v>
      </c>
      <c r="P433" s="143">
        <f t="shared" ref="P433" si="2713">_xlfn.STDEV.S(M431:M435)</f>
        <v>0</v>
      </c>
      <c r="Q433" s="19" t="e">
        <f t="shared" si="2397"/>
        <v>#DIV/0!</v>
      </c>
    </row>
    <row r="434" spans="1:17" x14ac:dyDescent="0.2">
      <c r="A434" s="56" t="str">
        <f t="shared" ref="A434" si="2714">IF(A431="","",A431)</f>
        <v/>
      </c>
      <c r="B434" s="56" t="e">
        <f>LOOKUP(A434,'Table 1'!$A$3:$A$999,'Table 1'!$I$3:$I$999)</f>
        <v>#N/A</v>
      </c>
      <c r="C434" s="127"/>
      <c r="D434" s="141" t="e">
        <f t="shared" si="2388"/>
        <v>#DIV/0!</v>
      </c>
      <c r="E434" s="22" t="e">
        <f t="shared" ref="E434" si="2715">AVERAGE(C431:C435)</f>
        <v>#DIV/0!</v>
      </c>
      <c r="F434" s="143" t="e">
        <f t="shared" ref="F434" si="2716">_xlfn.STDEV.S(C431:C435)</f>
        <v>#DIV/0!</v>
      </c>
      <c r="G434" s="19" t="e">
        <f t="shared" si="2391"/>
        <v>#DIV/0!</v>
      </c>
      <c r="H434" s="127"/>
      <c r="I434" s="141" t="e">
        <f t="shared" si="2456"/>
        <v>#DIV/0!</v>
      </c>
      <c r="J434" s="22" t="e">
        <f t="shared" ref="J434" si="2717">AVERAGE(H431:H435)</f>
        <v>#DIV/0!</v>
      </c>
      <c r="K434" s="143" t="e">
        <f t="shared" ref="K434" si="2718">_xlfn.STDEV.S(H431:H435)</f>
        <v>#DIV/0!</v>
      </c>
      <c r="L434" s="19" t="e">
        <f t="shared" si="2394"/>
        <v>#DIV/0!</v>
      </c>
      <c r="M434" s="138">
        <f t="shared" si="2403"/>
        <v>0</v>
      </c>
      <c r="N434" s="141" t="e">
        <f t="shared" si="2459"/>
        <v>#DIV/0!</v>
      </c>
      <c r="O434" s="22">
        <f t="shared" ref="O434" si="2719">AVERAGE(M431:M435)</f>
        <v>0</v>
      </c>
      <c r="P434" s="143">
        <f t="shared" ref="P434" si="2720">_xlfn.STDEV.S(M431:M435)</f>
        <v>0</v>
      </c>
      <c r="Q434" s="19" t="e">
        <f t="shared" si="2397"/>
        <v>#DIV/0!</v>
      </c>
    </row>
    <row r="435" spans="1:17" ht="16" thickBot="1" x14ac:dyDescent="0.25">
      <c r="A435" s="55" t="str">
        <f t="shared" ref="A435" si="2721">IF(A431="","",A431)</f>
        <v/>
      </c>
      <c r="B435" s="55" t="e">
        <f>LOOKUP(A435,'Table 1'!$A$3:$A$999,'Table 1'!$I$3:$I$999)</f>
        <v>#N/A</v>
      </c>
      <c r="C435" s="126"/>
      <c r="D435" s="142" t="e">
        <f t="shared" si="2388"/>
        <v>#DIV/0!</v>
      </c>
      <c r="E435" s="21" t="e">
        <f t="shared" ref="E435" si="2722">AVERAGE(C431:C435)</f>
        <v>#DIV/0!</v>
      </c>
      <c r="F435" s="144" t="e">
        <f t="shared" ref="F435" si="2723">_xlfn.STDEV.S(C431:C435)</f>
        <v>#DIV/0!</v>
      </c>
      <c r="G435" s="18" t="e">
        <f t="shared" si="2391"/>
        <v>#DIV/0!</v>
      </c>
      <c r="H435" s="126"/>
      <c r="I435" s="142" t="e">
        <f t="shared" si="2456"/>
        <v>#DIV/0!</v>
      </c>
      <c r="J435" s="21" t="e">
        <f t="shared" ref="J435" si="2724">AVERAGE(H431:H435)</f>
        <v>#DIV/0!</v>
      </c>
      <c r="K435" s="144" t="e">
        <f t="shared" ref="K435" si="2725">_xlfn.STDEV.S(H431:H435)</f>
        <v>#DIV/0!</v>
      </c>
      <c r="L435" s="18" t="e">
        <f t="shared" si="2394"/>
        <v>#DIV/0!</v>
      </c>
      <c r="M435" s="139">
        <f t="shared" si="2403"/>
        <v>0</v>
      </c>
      <c r="N435" s="142" t="e">
        <f t="shared" si="2459"/>
        <v>#DIV/0!</v>
      </c>
      <c r="O435" s="21">
        <f t="shared" ref="O435" si="2726">AVERAGE(M431:M435)</f>
        <v>0</v>
      </c>
      <c r="P435" s="144">
        <f t="shared" ref="P435" si="2727">_xlfn.STDEV.S(M431:M435)</f>
        <v>0</v>
      </c>
      <c r="Q435" s="18" t="e">
        <f t="shared" si="2397"/>
        <v>#DIV/0!</v>
      </c>
    </row>
    <row r="436" spans="1:17" x14ac:dyDescent="0.2">
      <c r="A436" s="57"/>
      <c r="B436" s="57" t="e">
        <f>LOOKUP(A436,'Table 1'!$A$3:$A$999,'Table 1'!$I$3:$I$999)</f>
        <v>#N/A</v>
      </c>
      <c r="C436" s="128"/>
      <c r="D436" s="140" t="e">
        <f t="shared" si="2388"/>
        <v>#DIV/0!</v>
      </c>
      <c r="E436" s="23" t="e">
        <f t="shared" ref="E436" si="2728">AVERAGE(C436:C440)</f>
        <v>#DIV/0!</v>
      </c>
      <c r="F436" s="23" t="e">
        <f t="shared" ref="F436" si="2729">_xlfn.STDEV.S(C436:C440)</f>
        <v>#DIV/0!</v>
      </c>
      <c r="G436" s="39" t="e">
        <f t="shared" si="2391"/>
        <v>#DIV/0!</v>
      </c>
      <c r="H436" s="128"/>
      <c r="I436" s="140" t="e">
        <f t="shared" si="2456"/>
        <v>#DIV/0!</v>
      </c>
      <c r="J436" s="23" t="e">
        <f t="shared" ref="J436" si="2730">AVERAGE(H436:H440)</f>
        <v>#DIV/0!</v>
      </c>
      <c r="K436" s="23" t="e">
        <f t="shared" ref="K436" si="2731">_xlfn.STDEV.S(H436:H440)</f>
        <v>#DIV/0!</v>
      </c>
      <c r="L436" s="39" t="e">
        <f t="shared" si="2394"/>
        <v>#DIV/0!</v>
      </c>
      <c r="M436" s="137">
        <f t="shared" si="2403"/>
        <v>0</v>
      </c>
      <c r="N436" s="140" t="e">
        <f t="shared" si="2459"/>
        <v>#DIV/0!</v>
      </c>
      <c r="O436" s="23">
        <f t="shared" ref="O436" si="2732">AVERAGE(M436:M440)</f>
        <v>0</v>
      </c>
      <c r="P436" s="23">
        <f t="shared" ref="P436" si="2733">_xlfn.STDEV.S(M436:M440)</f>
        <v>0</v>
      </c>
      <c r="Q436" s="39" t="e">
        <f t="shared" si="2397"/>
        <v>#DIV/0!</v>
      </c>
    </row>
    <row r="437" spans="1:17" x14ac:dyDescent="0.2">
      <c r="A437" s="56" t="str">
        <f t="shared" ref="A437" si="2734">IF(A436="","",A436)</f>
        <v/>
      </c>
      <c r="B437" s="56" t="e">
        <f>LOOKUP(A437,'Table 1'!$A$3:$A$999,'Table 1'!$I$3:$I$999)</f>
        <v>#N/A</v>
      </c>
      <c r="C437" s="127"/>
      <c r="D437" s="141" t="e">
        <f t="shared" si="2388"/>
        <v>#DIV/0!</v>
      </c>
      <c r="E437" s="22" t="e">
        <f t="shared" ref="E437" si="2735">AVERAGE(C436:C440)</f>
        <v>#DIV/0!</v>
      </c>
      <c r="F437" s="143" t="e">
        <f t="shared" ref="F437" si="2736">_xlfn.STDEV.S(C436:C440)</f>
        <v>#DIV/0!</v>
      </c>
      <c r="G437" s="19" t="e">
        <f t="shared" si="2391"/>
        <v>#DIV/0!</v>
      </c>
      <c r="H437" s="127"/>
      <c r="I437" s="141" t="e">
        <f t="shared" si="2456"/>
        <v>#DIV/0!</v>
      </c>
      <c r="J437" s="22" t="e">
        <f t="shared" ref="J437" si="2737">AVERAGE(H436:H440)</f>
        <v>#DIV/0!</v>
      </c>
      <c r="K437" s="143" t="e">
        <f t="shared" ref="K437" si="2738">_xlfn.STDEV.S(H436:H440)</f>
        <v>#DIV/0!</v>
      </c>
      <c r="L437" s="19" t="e">
        <f t="shared" si="2394"/>
        <v>#DIV/0!</v>
      </c>
      <c r="M437" s="138">
        <f t="shared" si="2403"/>
        <v>0</v>
      </c>
      <c r="N437" s="141" t="e">
        <f t="shared" si="2459"/>
        <v>#DIV/0!</v>
      </c>
      <c r="O437" s="22">
        <f t="shared" ref="O437" si="2739">AVERAGE(M436:M440)</f>
        <v>0</v>
      </c>
      <c r="P437" s="143">
        <f t="shared" ref="P437" si="2740">_xlfn.STDEV.S(M436:M440)</f>
        <v>0</v>
      </c>
      <c r="Q437" s="19" t="e">
        <f t="shared" si="2397"/>
        <v>#DIV/0!</v>
      </c>
    </row>
    <row r="438" spans="1:17" x14ac:dyDescent="0.2">
      <c r="A438" s="56" t="str">
        <f t="shared" ref="A438" si="2741">IF(A436="","",A436)</f>
        <v/>
      </c>
      <c r="B438" s="56" t="e">
        <f>LOOKUP(A438,'Table 1'!$A$3:$A$999,'Table 1'!$I$3:$I$999)</f>
        <v>#N/A</v>
      </c>
      <c r="C438" s="127"/>
      <c r="D438" s="141" t="e">
        <f t="shared" si="2388"/>
        <v>#DIV/0!</v>
      </c>
      <c r="E438" s="22" t="e">
        <f t="shared" ref="E438" si="2742">AVERAGE(C436:C440)</f>
        <v>#DIV/0!</v>
      </c>
      <c r="F438" s="143" t="e">
        <f t="shared" ref="F438" si="2743">_xlfn.STDEV.S(C436:C440)</f>
        <v>#DIV/0!</v>
      </c>
      <c r="G438" s="19" t="e">
        <f t="shared" si="2391"/>
        <v>#DIV/0!</v>
      </c>
      <c r="H438" s="127"/>
      <c r="I438" s="141" t="e">
        <f t="shared" si="2456"/>
        <v>#DIV/0!</v>
      </c>
      <c r="J438" s="22" t="e">
        <f t="shared" ref="J438" si="2744">AVERAGE(H436:H440)</f>
        <v>#DIV/0!</v>
      </c>
      <c r="K438" s="143" t="e">
        <f t="shared" ref="K438" si="2745">_xlfn.STDEV.S(H436:H440)</f>
        <v>#DIV/0!</v>
      </c>
      <c r="L438" s="19" t="e">
        <f t="shared" si="2394"/>
        <v>#DIV/0!</v>
      </c>
      <c r="M438" s="138">
        <f t="shared" si="2403"/>
        <v>0</v>
      </c>
      <c r="N438" s="141" t="e">
        <f t="shared" si="2459"/>
        <v>#DIV/0!</v>
      </c>
      <c r="O438" s="22">
        <f t="shared" ref="O438" si="2746">AVERAGE(M436:M440)</f>
        <v>0</v>
      </c>
      <c r="P438" s="143">
        <f t="shared" ref="P438" si="2747">_xlfn.STDEV.S(M436:M440)</f>
        <v>0</v>
      </c>
      <c r="Q438" s="19" t="e">
        <f t="shared" si="2397"/>
        <v>#DIV/0!</v>
      </c>
    </row>
    <row r="439" spans="1:17" x14ac:dyDescent="0.2">
      <c r="A439" s="56" t="str">
        <f t="shared" ref="A439" si="2748">IF(A436="","",A436)</f>
        <v/>
      </c>
      <c r="B439" s="56" t="e">
        <f>LOOKUP(A439,'Table 1'!$A$3:$A$999,'Table 1'!$I$3:$I$999)</f>
        <v>#N/A</v>
      </c>
      <c r="C439" s="127"/>
      <c r="D439" s="141" t="e">
        <f t="shared" si="2388"/>
        <v>#DIV/0!</v>
      </c>
      <c r="E439" s="22" t="e">
        <f t="shared" ref="E439" si="2749">AVERAGE(C436:C440)</f>
        <v>#DIV/0!</v>
      </c>
      <c r="F439" s="143" t="e">
        <f t="shared" ref="F439" si="2750">_xlfn.STDEV.S(C436:C440)</f>
        <v>#DIV/0!</v>
      </c>
      <c r="G439" s="19" t="e">
        <f t="shared" si="2391"/>
        <v>#DIV/0!</v>
      </c>
      <c r="H439" s="127"/>
      <c r="I439" s="141" t="e">
        <f t="shared" si="2456"/>
        <v>#DIV/0!</v>
      </c>
      <c r="J439" s="22" t="e">
        <f t="shared" ref="J439" si="2751">AVERAGE(H436:H440)</f>
        <v>#DIV/0!</v>
      </c>
      <c r="K439" s="143" t="e">
        <f t="shared" ref="K439" si="2752">_xlfn.STDEV.S(H436:H440)</f>
        <v>#DIV/0!</v>
      </c>
      <c r="L439" s="19" t="e">
        <f t="shared" si="2394"/>
        <v>#DIV/0!</v>
      </c>
      <c r="M439" s="138">
        <f t="shared" si="2403"/>
        <v>0</v>
      </c>
      <c r="N439" s="141" t="e">
        <f t="shared" si="2459"/>
        <v>#DIV/0!</v>
      </c>
      <c r="O439" s="22">
        <f t="shared" ref="O439" si="2753">AVERAGE(M436:M440)</f>
        <v>0</v>
      </c>
      <c r="P439" s="143">
        <f t="shared" ref="P439" si="2754">_xlfn.STDEV.S(M436:M440)</f>
        <v>0</v>
      </c>
      <c r="Q439" s="19" t="e">
        <f t="shared" si="2397"/>
        <v>#DIV/0!</v>
      </c>
    </row>
    <row r="440" spans="1:17" ht="16" thickBot="1" x14ac:dyDescent="0.25">
      <c r="A440" s="55" t="str">
        <f t="shared" ref="A440" si="2755">IF(A436="","",A436)</f>
        <v/>
      </c>
      <c r="B440" s="55" t="e">
        <f>LOOKUP(A440,'Table 1'!$A$3:$A$999,'Table 1'!$I$3:$I$999)</f>
        <v>#N/A</v>
      </c>
      <c r="C440" s="126"/>
      <c r="D440" s="142" t="e">
        <f t="shared" si="2388"/>
        <v>#DIV/0!</v>
      </c>
      <c r="E440" s="21" t="e">
        <f t="shared" ref="E440" si="2756">AVERAGE(C436:C440)</f>
        <v>#DIV/0!</v>
      </c>
      <c r="F440" s="144" t="e">
        <f t="shared" ref="F440" si="2757">_xlfn.STDEV.S(C436:C440)</f>
        <v>#DIV/0!</v>
      </c>
      <c r="G440" s="18" t="e">
        <f t="shared" si="2391"/>
        <v>#DIV/0!</v>
      </c>
      <c r="H440" s="126"/>
      <c r="I440" s="142" t="e">
        <f t="shared" si="2456"/>
        <v>#DIV/0!</v>
      </c>
      <c r="J440" s="21" t="e">
        <f t="shared" ref="J440" si="2758">AVERAGE(H436:H440)</f>
        <v>#DIV/0!</v>
      </c>
      <c r="K440" s="144" t="e">
        <f t="shared" ref="K440" si="2759">_xlfn.STDEV.S(H436:H440)</f>
        <v>#DIV/0!</v>
      </c>
      <c r="L440" s="18" t="e">
        <f t="shared" si="2394"/>
        <v>#DIV/0!</v>
      </c>
      <c r="M440" s="139">
        <f t="shared" si="2403"/>
        <v>0</v>
      </c>
      <c r="N440" s="142" t="e">
        <f t="shared" si="2459"/>
        <v>#DIV/0!</v>
      </c>
      <c r="O440" s="21">
        <f t="shared" ref="O440" si="2760">AVERAGE(M436:M440)</f>
        <v>0</v>
      </c>
      <c r="P440" s="144">
        <f t="shared" ref="P440" si="2761">_xlfn.STDEV.S(M436:M440)</f>
        <v>0</v>
      </c>
      <c r="Q440" s="18" t="e">
        <f t="shared" si="2397"/>
        <v>#DIV/0!</v>
      </c>
    </row>
    <row r="441" spans="1:17" x14ac:dyDescent="0.2">
      <c r="A441" s="57"/>
      <c r="B441" s="57" t="e">
        <f>LOOKUP(A441,'Table 1'!$A$3:$A$999,'Table 1'!$I$3:$I$999)</f>
        <v>#N/A</v>
      </c>
      <c r="C441" s="128"/>
      <c r="D441" s="140" t="e">
        <f t="shared" si="2388"/>
        <v>#DIV/0!</v>
      </c>
      <c r="E441" s="23" t="e">
        <f t="shared" ref="E441" si="2762">AVERAGE(C441:C445)</f>
        <v>#DIV/0!</v>
      </c>
      <c r="F441" s="23" t="e">
        <f t="shared" ref="F441" si="2763">_xlfn.STDEV.S(C441:C445)</f>
        <v>#DIV/0!</v>
      </c>
      <c r="G441" s="39" t="e">
        <f t="shared" si="2391"/>
        <v>#DIV/0!</v>
      </c>
      <c r="H441" s="128"/>
      <c r="I441" s="140" t="e">
        <f t="shared" si="2456"/>
        <v>#DIV/0!</v>
      </c>
      <c r="J441" s="23" t="e">
        <f t="shared" ref="J441" si="2764">AVERAGE(H441:H445)</f>
        <v>#DIV/0!</v>
      </c>
      <c r="K441" s="23" t="e">
        <f t="shared" ref="K441" si="2765">_xlfn.STDEV.S(H441:H445)</f>
        <v>#DIV/0!</v>
      </c>
      <c r="L441" s="39" t="e">
        <f t="shared" si="2394"/>
        <v>#DIV/0!</v>
      </c>
      <c r="M441" s="137">
        <f t="shared" si="2403"/>
        <v>0</v>
      </c>
      <c r="N441" s="140" t="e">
        <f t="shared" si="2459"/>
        <v>#DIV/0!</v>
      </c>
      <c r="O441" s="23">
        <f t="shared" ref="O441" si="2766">AVERAGE(M441:M445)</f>
        <v>0</v>
      </c>
      <c r="P441" s="23">
        <f t="shared" ref="P441" si="2767">_xlfn.STDEV.S(M441:M445)</f>
        <v>0</v>
      </c>
      <c r="Q441" s="39" t="e">
        <f t="shared" si="2397"/>
        <v>#DIV/0!</v>
      </c>
    </row>
    <row r="442" spans="1:17" x14ac:dyDescent="0.2">
      <c r="A442" s="56" t="str">
        <f t="shared" ref="A442" si="2768">IF(A441="","",A441)</f>
        <v/>
      </c>
      <c r="B442" s="56" t="e">
        <f>LOOKUP(A442,'Table 1'!$A$3:$A$999,'Table 1'!$I$3:$I$999)</f>
        <v>#N/A</v>
      </c>
      <c r="C442" s="127"/>
      <c r="D442" s="141" t="e">
        <f t="shared" si="2388"/>
        <v>#DIV/0!</v>
      </c>
      <c r="E442" s="22" t="e">
        <f t="shared" ref="E442" si="2769">AVERAGE(C441:C445)</f>
        <v>#DIV/0!</v>
      </c>
      <c r="F442" s="143" t="e">
        <f t="shared" ref="F442" si="2770">_xlfn.STDEV.S(C441:C445)</f>
        <v>#DIV/0!</v>
      </c>
      <c r="G442" s="19" t="e">
        <f t="shared" si="2391"/>
        <v>#DIV/0!</v>
      </c>
      <c r="H442" s="127"/>
      <c r="I442" s="141" t="e">
        <f t="shared" si="2456"/>
        <v>#DIV/0!</v>
      </c>
      <c r="J442" s="22" t="e">
        <f t="shared" ref="J442" si="2771">AVERAGE(H441:H445)</f>
        <v>#DIV/0!</v>
      </c>
      <c r="K442" s="143" t="e">
        <f t="shared" ref="K442" si="2772">_xlfn.STDEV.S(H441:H445)</f>
        <v>#DIV/0!</v>
      </c>
      <c r="L442" s="19" t="e">
        <f t="shared" si="2394"/>
        <v>#DIV/0!</v>
      </c>
      <c r="M442" s="138">
        <f t="shared" si="2403"/>
        <v>0</v>
      </c>
      <c r="N442" s="141" t="e">
        <f t="shared" si="2459"/>
        <v>#DIV/0!</v>
      </c>
      <c r="O442" s="22">
        <f t="shared" ref="O442" si="2773">AVERAGE(M441:M445)</f>
        <v>0</v>
      </c>
      <c r="P442" s="143">
        <f t="shared" ref="P442" si="2774">_xlfn.STDEV.S(M441:M445)</f>
        <v>0</v>
      </c>
      <c r="Q442" s="19" t="e">
        <f t="shared" si="2397"/>
        <v>#DIV/0!</v>
      </c>
    </row>
    <row r="443" spans="1:17" x14ac:dyDescent="0.2">
      <c r="A443" s="56" t="str">
        <f t="shared" ref="A443" si="2775">IF(A441="","",A441)</f>
        <v/>
      </c>
      <c r="B443" s="56" t="e">
        <f>LOOKUP(A443,'Table 1'!$A$3:$A$999,'Table 1'!$I$3:$I$999)</f>
        <v>#N/A</v>
      </c>
      <c r="C443" s="127"/>
      <c r="D443" s="141" t="e">
        <f t="shared" si="2388"/>
        <v>#DIV/0!</v>
      </c>
      <c r="E443" s="22" t="e">
        <f t="shared" ref="E443" si="2776">AVERAGE(C441:C445)</f>
        <v>#DIV/0!</v>
      </c>
      <c r="F443" s="143" t="e">
        <f t="shared" ref="F443" si="2777">_xlfn.STDEV.S(C441:C445)</f>
        <v>#DIV/0!</v>
      </c>
      <c r="G443" s="19" t="e">
        <f t="shared" si="2391"/>
        <v>#DIV/0!</v>
      </c>
      <c r="H443" s="127"/>
      <c r="I443" s="141" t="e">
        <f t="shared" si="2456"/>
        <v>#DIV/0!</v>
      </c>
      <c r="J443" s="22" t="e">
        <f t="shared" ref="J443" si="2778">AVERAGE(H441:H445)</f>
        <v>#DIV/0!</v>
      </c>
      <c r="K443" s="143" t="e">
        <f t="shared" ref="K443" si="2779">_xlfn.STDEV.S(H441:H445)</f>
        <v>#DIV/0!</v>
      </c>
      <c r="L443" s="19" t="e">
        <f t="shared" si="2394"/>
        <v>#DIV/0!</v>
      </c>
      <c r="M443" s="138">
        <f t="shared" si="2403"/>
        <v>0</v>
      </c>
      <c r="N443" s="141" t="e">
        <f t="shared" si="2459"/>
        <v>#DIV/0!</v>
      </c>
      <c r="O443" s="22">
        <f t="shared" ref="O443" si="2780">AVERAGE(M441:M445)</f>
        <v>0</v>
      </c>
      <c r="P443" s="143">
        <f t="shared" ref="P443" si="2781">_xlfn.STDEV.S(M441:M445)</f>
        <v>0</v>
      </c>
      <c r="Q443" s="19" t="e">
        <f t="shared" si="2397"/>
        <v>#DIV/0!</v>
      </c>
    </row>
    <row r="444" spans="1:17" x14ac:dyDescent="0.2">
      <c r="A444" s="56" t="str">
        <f t="shared" ref="A444" si="2782">IF(A441="","",A441)</f>
        <v/>
      </c>
      <c r="B444" s="56" t="e">
        <f>LOOKUP(A444,'Table 1'!$A$3:$A$999,'Table 1'!$I$3:$I$999)</f>
        <v>#N/A</v>
      </c>
      <c r="C444" s="127"/>
      <c r="D444" s="141" t="e">
        <f t="shared" si="2388"/>
        <v>#DIV/0!</v>
      </c>
      <c r="E444" s="22" t="e">
        <f t="shared" ref="E444" si="2783">AVERAGE(C441:C445)</f>
        <v>#DIV/0!</v>
      </c>
      <c r="F444" s="143" t="e">
        <f t="shared" ref="F444" si="2784">_xlfn.STDEV.S(C441:C445)</f>
        <v>#DIV/0!</v>
      </c>
      <c r="G444" s="19" t="e">
        <f t="shared" si="2391"/>
        <v>#DIV/0!</v>
      </c>
      <c r="H444" s="127"/>
      <c r="I444" s="141" t="e">
        <f t="shared" si="2456"/>
        <v>#DIV/0!</v>
      </c>
      <c r="J444" s="22" t="e">
        <f t="shared" ref="J444" si="2785">AVERAGE(H441:H445)</f>
        <v>#DIV/0!</v>
      </c>
      <c r="K444" s="143" t="e">
        <f t="shared" ref="K444" si="2786">_xlfn.STDEV.S(H441:H445)</f>
        <v>#DIV/0!</v>
      </c>
      <c r="L444" s="19" t="e">
        <f t="shared" si="2394"/>
        <v>#DIV/0!</v>
      </c>
      <c r="M444" s="138">
        <f t="shared" si="2403"/>
        <v>0</v>
      </c>
      <c r="N444" s="141" t="e">
        <f t="shared" si="2459"/>
        <v>#DIV/0!</v>
      </c>
      <c r="O444" s="22">
        <f t="shared" ref="O444" si="2787">AVERAGE(M441:M445)</f>
        <v>0</v>
      </c>
      <c r="P444" s="143">
        <f t="shared" ref="P444" si="2788">_xlfn.STDEV.S(M441:M445)</f>
        <v>0</v>
      </c>
      <c r="Q444" s="19" t="e">
        <f t="shared" si="2397"/>
        <v>#DIV/0!</v>
      </c>
    </row>
    <row r="445" spans="1:17" ht="16" thickBot="1" x14ac:dyDescent="0.25">
      <c r="A445" s="55" t="str">
        <f t="shared" ref="A445" si="2789">IF(A441="","",A441)</f>
        <v/>
      </c>
      <c r="B445" s="55" t="e">
        <f>LOOKUP(A445,'Table 1'!$A$3:$A$999,'Table 1'!$I$3:$I$999)</f>
        <v>#N/A</v>
      </c>
      <c r="C445" s="126"/>
      <c r="D445" s="142" t="e">
        <f t="shared" si="2388"/>
        <v>#DIV/0!</v>
      </c>
      <c r="E445" s="21" t="e">
        <f t="shared" ref="E445" si="2790">AVERAGE(C441:C445)</f>
        <v>#DIV/0!</v>
      </c>
      <c r="F445" s="144" t="e">
        <f t="shared" ref="F445" si="2791">_xlfn.STDEV.S(C441:C445)</f>
        <v>#DIV/0!</v>
      </c>
      <c r="G445" s="18" t="e">
        <f t="shared" si="2391"/>
        <v>#DIV/0!</v>
      </c>
      <c r="H445" s="126"/>
      <c r="I445" s="142" t="e">
        <f t="shared" si="2456"/>
        <v>#DIV/0!</v>
      </c>
      <c r="J445" s="21" t="e">
        <f t="shared" ref="J445" si="2792">AVERAGE(H441:H445)</f>
        <v>#DIV/0!</v>
      </c>
      <c r="K445" s="144" t="e">
        <f t="shared" ref="K445" si="2793">_xlfn.STDEV.S(H441:H445)</f>
        <v>#DIV/0!</v>
      </c>
      <c r="L445" s="18" t="e">
        <f t="shared" si="2394"/>
        <v>#DIV/0!</v>
      </c>
      <c r="M445" s="139">
        <f t="shared" si="2403"/>
        <v>0</v>
      </c>
      <c r="N445" s="142" t="e">
        <f t="shared" si="2459"/>
        <v>#DIV/0!</v>
      </c>
      <c r="O445" s="21">
        <f t="shared" ref="O445" si="2794">AVERAGE(M441:M445)</f>
        <v>0</v>
      </c>
      <c r="P445" s="144">
        <f t="shared" ref="P445" si="2795">_xlfn.STDEV.S(M441:M445)</f>
        <v>0</v>
      </c>
      <c r="Q445" s="18" t="e">
        <f t="shared" si="2397"/>
        <v>#DIV/0!</v>
      </c>
    </row>
    <row r="446" spans="1:17" x14ac:dyDescent="0.2">
      <c r="A446" s="57"/>
      <c r="B446" s="57" t="e">
        <f>LOOKUP(A446,'Table 1'!$A$3:$A$999,'Table 1'!$I$3:$I$999)</f>
        <v>#N/A</v>
      </c>
      <c r="C446" s="128"/>
      <c r="D446" s="140" t="e">
        <f t="shared" si="2388"/>
        <v>#DIV/0!</v>
      </c>
      <c r="E446" s="23" t="e">
        <f t="shared" ref="E446" si="2796">AVERAGE(C446:C450)</f>
        <v>#DIV/0!</v>
      </c>
      <c r="F446" s="23" t="e">
        <f t="shared" ref="F446" si="2797">_xlfn.STDEV.S(C446:C450)</f>
        <v>#DIV/0!</v>
      </c>
      <c r="G446" s="39" t="e">
        <f t="shared" si="2391"/>
        <v>#DIV/0!</v>
      </c>
      <c r="H446" s="128"/>
      <c r="I446" s="140" t="e">
        <f t="shared" si="2456"/>
        <v>#DIV/0!</v>
      </c>
      <c r="J446" s="23" t="e">
        <f t="shared" ref="J446" si="2798">AVERAGE(H446:H450)</f>
        <v>#DIV/0!</v>
      </c>
      <c r="K446" s="23" t="e">
        <f t="shared" ref="K446" si="2799">_xlfn.STDEV.S(H446:H450)</f>
        <v>#DIV/0!</v>
      </c>
      <c r="L446" s="39" t="e">
        <f t="shared" si="2394"/>
        <v>#DIV/0!</v>
      </c>
      <c r="M446" s="137">
        <f t="shared" si="2403"/>
        <v>0</v>
      </c>
      <c r="N446" s="140" t="e">
        <f t="shared" si="2459"/>
        <v>#DIV/0!</v>
      </c>
      <c r="O446" s="23">
        <f t="shared" ref="O446" si="2800">AVERAGE(M446:M450)</f>
        <v>0</v>
      </c>
      <c r="P446" s="23">
        <f t="shared" ref="P446" si="2801">_xlfn.STDEV.S(M446:M450)</f>
        <v>0</v>
      </c>
      <c r="Q446" s="39" t="e">
        <f t="shared" si="2397"/>
        <v>#DIV/0!</v>
      </c>
    </row>
    <row r="447" spans="1:17" x14ac:dyDescent="0.2">
      <c r="A447" s="56" t="str">
        <f t="shared" ref="A447" si="2802">IF(A446="","",A446)</f>
        <v/>
      </c>
      <c r="B447" s="56" t="e">
        <f>LOOKUP(A447,'Table 1'!$A$3:$A$999,'Table 1'!$I$3:$I$999)</f>
        <v>#N/A</v>
      </c>
      <c r="C447" s="127"/>
      <c r="D447" s="141" t="e">
        <f t="shared" si="2388"/>
        <v>#DIV/0!</v>
      </c>
      <c r="E447" s="22" t="e">
        <f t="shared" ref="E447" si="2803">AVERAGE(C446:C450)</f>
        <v>#DIV/0!</v>
      </c>
      <c r="F447" s="143" t="e">
        <f t="shared" ref="F447" si="2804">_xlfn.STDEV.S(C446:C450)</f>
        <v>#DIV/0!</v>
      </c>
      <c r="G447" s="19" t="e">
        <f t="shared" si="2391"/>
        <v>#DIV/0!</v>
      </c>
      <c r="H447" s="127"/>
      <c r="I447" s="141" t="e">
        <f t="shared" si="2456"/>
        <v>#DIV/0!</v>
      </c>
      <c r="J447" s="22" t="e">
        <f t="shared" ref="J447" si="2805">AVERAGE(H446:H450)</f>
        <v>#DIV/0!</v>
      </c>
      <c r="K447" s="143" t="e">
        <f t="shared" ref="K447" si="2806">_xlfn.STDEV.S(H446:H450)</f>
        <v>#DIV/0!</v>
      </c>
      <c r="L447" s="19" t="e">
        <f t="shared" si="2394"/>
        <v>#DIV/0!</v>
      </c>
      <c r="M447" s="138">
        <f t="shared" si="2403"/>
        <v>0</v>
      </c>
      <c r="N447" s="141" t="e">
        <f t="shared" si="2459"/>
        <v>#DIV/0!</v>
      </c>
      <c r="O447" s="22">
        <f t="shared" ref="O447" si="2807">AVERAGE(M446:M450)</f>
        <v>0</v>
      </c>
      <c r="P447" s="143">
        <f t="shared" ref="P447" si="2808">_xlfn.STDEV.S(M446:M450)</f>
        <v>0</v>
      </c>
      <c r="Q447" s="19" t="e">
        <f t="shared" si="2397"/>
        <v>#DIV/0!</v>
      </c>
    </row>
    <row r="448" spans="1:17" x14ac:dyDescent="0.2">
      <c r="A448" s="56" t="str">
        <f t="shared" ref="A448" si="2809">IF(A446="","",A446)</f>
        <v/>
      </c>
      <c r="B448" s="56" t="e">
        <f>LOOKUP(A448,'Table 1'!$A$3:$A$999,'Table 1'!$I$3:$I$999)</f>
        <v>#N/A</v>
      </c>
      <c r="C448" s="127"/>
      <c r="D448" s="141" t="e">
        <f t="shared" si="2388"/>
        <v>#DIV/0!</v>
      </c>
      <c r="E448" s="22" t="e">
        <f t="shared" ref="E448" si="2810">AVERAGE(C446:C450)</f>
        <v>#DIV/0!</v>
      </c>
      <c r="F448" s="143" t="e">
        <f t="shared" ref="F448" si="2811">_xlfn.STDEV.S(C446:C450)</f>
        <v>#DIV/0!</v>
      </c>
      <c r="G448" s="19" t="e">
        <f t="shared" si="2391"/>
        <v>#DIV/0!</v>
      </c>
      <c r="H448" s="127"/>
      <c r="I448" s="141" t="e">
        <f t="shared" si="2456"/>
        <v>#DIV/0!</v>
      </c>
      <c r="J448" s="22" t="e">
        <f t="shared" ref="J448" si="2812">AVERAGE(H446:H450)</f>
        <v>#DIV/0!</v>
      </c>
      <c r="K448" s="143" t="e">
        <f t="shared" ref="K448" si="2813">_xlfn.STDEV.S(H446:H450)</f>
        <v>#DIV/0!</v>
      </c>
      <c r="L448" s="19" t="e">
        <f t="shared" si="2394"/>
        <v>#DIV/0!</v>
      </c>
      <c r="M448" s="138">
        <f t="shared" si="2403"/>
        <v>0</v>
      </c>
      <c r="N448" s="141" t="e">
        <f t="shared" si="2459"/>
        <v>#DIV/0!</v>
      </c>
      <c r="O448" s="22">
        <f t="shared" ref="O448" si="2814">AVERAGE(M446:M450)</f>
        <v>0</v>
      </c>
      <c r="P448" s="143">
        <f t="shared" ref="P448" si="2815">_xlfn.STDEV.S(M446:M450)</f>
        <v>0</v>
      </c>
      <c r="Q448" s="19" t="e">
        <f t="shared" si="2397"/>
        <v>#DIV/0!</v>
      </c>
    </row>
    <row r="449" spans="1:17" x14ac:dyDescent="0.2">
      <c r="A449" s="56" t="str">
        <f t="shared" ref="A449" si="2816">IF(A446="","",A446)</f>
        <v/>
      </c>
      <c r="B449" s="56" t="e">
        <f>LOOKUP(A449,'Table 1'!$A$3:$A$999,'Table 1'!$I$3:$I$999)</f>
        <v>#N/A</v>
      </c>
      <c r="C449" s="127"/>
      <c r="D449" s="141" t="e">
        <f t="shared" si="2388"/>
        <v>#DIV/0!</v>
      </c>
      <c r="E449" s="22" t="e">
        <f t="shared" ref="E449" si="2817">AVERAGE(C446:C450)</f>
        <v>#DIV/0!</v>
      </c>
      <c r="F449" s="143" t="e">
        <f t="shared" ref="F449" si="2818">_xlfn.STDEV.S(C446:C450)</f>
        <v>#DIV/0!</v>
      </c>
      <c r="G449" s="19" t="e">
        <f t="shared" si="2391"/>
        <v>#DIV/0!</v>
      </c>
      <c r="H449" s="127"/>
      <c r="I449" s="141" t="e">
        <f t="shared" si="2456"/>
        <v>#DIV/0!</v>
      </c>
      <c r="J449" s="22" t="e">
        <f t="shared" ref="J449" si="2819">AVERAGE(H446:H450)</f>
        <v>#DIV/0!</v>
      </c>
      <c r="K449" s="143" t="e">
        <f t="shared" ref="K449" si="2820">_xlfn.STDEV.S(H446:H450)</f>
        <v>#DIV/0!</v>
      </c>
      <c r="L449" s="19" t="e">
        <f t="shared" si="2394"/>
        <v>#DIV/0!</v>
      </c>
      <c r="M449" s="138">
        <f t="shared" si="2403"/>
        <v>0</v>
      </c>
      <c r="N449" s="141" t="e">
        <f t="shared" si="2459"/>
        <v>#DIV/0!</v>
      </c>
      <c r="O449" s="22">
        <f t="shared" ref="O449" si="2821">AVERAGE(M446:M450)</f>
        <v>0</v>
      </c>
      <c r="P449" s="143">
        <f t="shared" ref="P449" si="2822">_xlfn.STDEV.S(M446:M450)</f>
        <v>0</v>
      </c>
      <c r="Q449" s="19" t="e">
        <f t="shared" si="2397"/>
        <v>#DIV/0!</v>
      </c>
    </row>
    <row r="450" spans="1:17" ht="16" thickBot="1" x14ac:dyDescent="0.25">
      <c r="A450" s="55" t="str">
        <f t="shared" ref="A450" si="2823">IF(A446="","",A446)</f>
        <v/>
      </c>
      <c r="B450" s="55" t="e">
        <f>LOOKUP(A450,'Table 1'!$A$3:$A$999,'Table 1'!$I$3:$I$999)</f>
        <v>#N/A</v>
      </c>
      <c r="C450" s="126"/>
      <c r="D450" s="142" t="e">
        <f t="shared" si="2388"/>
        <v>#DIV/0!</v>
      </c>
      <c r="E450" s="21" t="e">
        <f t="shared" ref="E450" si="2824">AVERAGE(C446:C450)</f>
        <v>#DIV/0!</v>
      </c>
      <c r="F450" s="144" t="e">
        <f t="shared" ref="F450" si="2825">_xlfn.STDEV.S(C446:C450)</f>
        <v>#DIV/0!</v>
      </c>
      <c r="G450" s="18" t="e">
        <f t="shared" si="2391"/>
        <v>#DIV/0!</v>
      </c>
      <c r="H450" s="126"/>
      <c r="I450" s="142" t="e">
        <f t="shared" si="2456"/>
        <v>#DIV/0!</v>
      </c>
      <c r="J450" s="21" t="e">
        <f t="shared" ref="J450" si="2826">AVERAGE(H446:H450)</f>
        <v>#DIV/0!</v>
      </c>
      <c r="K450" s="144" t="e">
        <f t="shared" ref="K450" si="2827">_xlfn.STDEV.S(H446:H450)</f>
        <v>#DIV/0!</v>
      </c>
      <c r="L450" s="18" t="e">
        <f t="shared" si="2394"/>
        <v>#DIV/0!</v>
      </c>
      <c r="M450" s="139">
        <f t="shared" si="2403"/>
        <v>0</v>
      </c>
      <c r="N450" s="142" t="e">
        <f t="shared" si="2459"/>
        <v>#DIV/0!</v>
      </c>
      <c r="O450" s="21">
        <f t="shared" ref="O450" si="2828">AVERAGE(M446:M450)</f>
        <v>0</v>
      </c>
      <c r="P450" s="144">
        <f t="shared" ref="P450" si="2829">_xlfn.STDEV.S(M446:M450)</f>
        <v>0</v>
      </c>
      <c r="Q450" s="18" t="e">
        <f t="shared" si="2397"/>
        <v>#DIV/0!</v>
      </c>
    </row>
    <row r="451" spans="1:17" x14ac:dyDescent="0.2">
      <c r="A451" s="57"/>
      <c r="B451" s="57" t="e">
        <f>LOOKUP(A451,'Table 1'!$A$3:$A$999,'Table 1'!$I$3:$I$999)</f>
        <v>#N/A</v>
      </c>
      <c r="C451" s="128"/>
      <c r="D451" s="140" t="e">
        <f t="shared" ref="D451:D514" si="2830">(C451-E451)/E451</f>
        <v>#DIV/0!</v>
      </c>
      <c r="E451" s="23" t="e">
        <f t="shared" ref="E451" si="2831">AVERAGE(C451:C455)</f>
        <v>#DIV/0!</v>
      </c>
      <c r="F451" s="23" t="e">
        <f t="shared" ref="F451" si="2832">_xlfn.STDEV.S(C451:C455)</f>
        <v>#DIV/0!</v>
      </c>
      <c r="G451" s="39" t="e">
        <f t="shared" ref="G451:G514" si="2833">F451/E451</f>
        <v>#DIV/0!</v>
      </c>
      <c r="H451" s="128"/>
      <c r="I451" s="140" t="e">
        <f t="shared" si="2456"/>
        <v>#DIV/0!</v>
      </c>
      <c r="J451" s="23" t="e">
        <f t="shared" ref="J451" si="2834">AVERAGE(H451:H455)</f>
        <v>#DIV/0!</v>
      </c>
      <c r="K451" s="23" t="e">
        <f t="shared" ref="K451" si="2835">_xlfn.STDEV.S(H451:H455)</f>
        <v>#DIV/0!</v>
      </c>
      <c r="L451" s="39" t="e">
        <f t="shared" ref="L451:L514" si="2836">K451/J451</f>
        <v>#DIV/0!</v>
      </c>
      <c r="M451" s="137">
        <f t="shared" si="2403"/>
        <v>0</v>
      </c>
      <c r="N451" s="140" t="e">
        <f t="shared" si="2459"/>
        <v>#DIV/0!</v>
      </c>
      <c r="O451" s="23">
        <f t="shared" ref="O451" si="2837">AVERAGE(M451:M455)</f>
        <v>0</v>
      </c>
      <c r="P451" s="23">
        <f t="shared" ref="P451" si="2838">_xlfn.STDEV.S(M451:M455)</f>
        <v>0</v>
      </c>
      <c r="Q451" s="39" t="e">
        <f t="shared" ref="Q451:Q514" si="2839">P451/O451</f>
        <v>#DIV/0!</v>
      </c>
    </row>
    <row r="452" spans="1:17" x14ac:dyDescent="0.2">
      <c r="A452" s="56" t="str">
        <f t="shared" ref="A452" si="2840">IF(A451="","",A451)</f>
        <v/>
      </c>
      <c r="B452" s="56" t="e">
        <f>LOOKUP(A452,'Table 1'!$A$3:$A$999,'Table 1'!$I$3:$I$999)</f>
        <v>#N/A</v>
      </c>
      <c r="C452" s="127"/>
      <c r="D452" s="141" t="e">
        <f t="shared" si="2830"/>
        <v>#DIV/0!</v>
      </c>
      <c r="E452" s="22" t="e">
        <f t="shared" ref="E452" si="2841">AVERAGE(C451:C455)</f>
        <v>#DIV/0!</v>
      </c>
      <c r="F452" s="143" t="e">
        <f t="shared" ref="F452" si="2842">_xlfn.STDEV.S(C451:C455)</f>
        <v>#DIV/0!</v>
      </c>
      <c r="G452" s="19" t="e">
        <f t="shared" si="2833"/>
        <v>#DIV/0!</v>
      </c>
      <c r="H452" s="127"/>
      <c r="I452" s="141" t="e">
        <f t="shared" si="2456"/>
        <v>#DIV/0!</v>
      </c>
      <c r="J452" s="22" t="e">
        <f t="shared" ref="J452" si="2843">AVERAGE(H451:H455)</f>
        <v>#DIV/0!</v>
      </c>
      <c r="K452" s="143" t="e">
        <f t="shared" ref="K452" si="2844">_xlfn.STDEV.S(H451:H455)</f>
        <v>#DIV/0!</v>
      </c>
      <c r="L452" s="19" t="e">
        <f t="shared" si="2836"/>
        <v>#DIV/0!</v>
      </c>
      <c r="M452" s="138">
        <f t="shared" ref="M452:M515" si="2845">C452-H452</f>
        <v>0</v>
      </c>
      <c r="N452" s="141" t="e">
        <f t="shared" si="2459"/>
        <v>#DIV/0!</v>
      </c>
      <c r="O452" s="22">
        <f t="shared" ref="O452" si="2846">AVERAGE(M451:M455)</f>
        <v>0</v>
      </c>
      <c r="P452" s="143">
        <f t="shared" ref="P452" si="2847">_xlfn.STDEV.S(M451:M455)</f>
        <v>0</v>
      </c>
      <c r="Q452" s="19" t="e">
        <f t="shared" si="2839"/>
        <v>#DIV/0!</v>
      </c>
    </row>
    <row r="453" spans="1:17" x14ac:dyDescent="0.2">
      <c r="A453" s="56" t="str">
        <f t="shared" ref="A453" si="2848">IF(A451="","",A451)</f>
        <v/>
      </c>
      <c r="B453" s="56" t="e">
        <f>LOOKUP(A453,'Table 1'!$A$3:$A$999,'Table 1'!$I$3:$I$999)</f>
        <v>#N/A</v>
      </c>
      <c r="C453" s="127"/>
      <c r="D453" s="141" t="e">
        <f t="shared" si="2830"/>
        <v>#DIV/0!</v>
      </c>
      <c r="E453" s="22" t="e">
        <f t="shared" ref="E453" si="2849">AVERAGE(C451:C455)</f>
        <v>#DIV/0!</v>
      </c>
      <c r="F453" s="143" t="e">
        <f t="shared" ref="F453" si="2850">_xlfn.STDEV.S(C451:C455)</f>
        <v>#DIV/0!</v>
      </c>
      <c r="G453" s="19" t="e">
        <f t="shared" si="2833"/>
        <v>#DIV/0!</v>
      </c>
      <c r="H453" s="127"/>
      <c r="I453" s="141" t="e">
        <f t="shared" si="2456"/>
        <v>#DIV/0!</v>
      </c>
      <c r="J453" s="22" t="e">
        <f t="shared" ref="J453" si="2851">AVERAGE(H451:H455)</f>
        <v>#DIV/0!</v>
      </c>
      <c r="K453" s="143" t="e">
        <f t="shared" ref="K453" si="2852">_xlfn.STDEV.S(H451:H455)</f>
        <v>#DIV/0!</v>
      </c>
      <c r="L453" s="19" t="e">
        <f t="shared" si="2836"/>
        <v>#DIV/0!</v>
      </c>
      <c r="M453" s="138">
        <f t="shared" si="2845"/>
        <v>0</v>
      </c>
      <c r="N453" s="141" t="e">
        <f t="shared" si="2459"/>
        <v>#DIV/0!</v>
      </c>
      <c r="O453" s="22">
        <f t="shared" ref="O453" si="2853">AVERAGE(M451:M455)</f>
        <v>0</v>
      </c>
      <c r="P453" s="143">
        <f t="shared" ref="P453" si="2854">_xlfn.STDEV.S(M451:M455)</f>
        <v>0</v>
      </c>
      <c r="Q453" s="19" t="e">
        <f t="shared" si="2839"/>
        <v>#DIV/0!</v>
      </c>
    </row>
    <row r="454" spans="1:17" x14ac:dyDescent="0.2">
      <c r="A454" s="56" t="str">
        <f t="shared" ref="A454" si="2855">IF(A451="","",A451)</f>
        <v/>
      </c>
      <c r="B454" s="56" t="e">
        <f>LOOKUP(A454,'Table 1'!$A$3:$A$999,'Table 1'!$I$3:$I$999)</f>
        <v>#N/A</v>
      </c>
      <c r="C454" s="127"/>
      <c r="D454" s="141" t="e">
        <f t="shared" si="2830"/>
        <v>#DIV/0!</v>
      </c>
      <c r="E454" s="22" t="e">
        <f t="shared" ref="E454" si="2856">AVERAGE(C451:C455)</f>
        <v>#DIV/0!</v>
      </c>
      <c r="F454" s="143" t="e">
        <f t="shared" ref="F454" si="2857">_xlfn.STDEV.S(C451:C455)</f>
        <v>#DIV/0!</v>
      </c>
      <c r="G454" s="19" t="e">
        <f t="shared" si="2833"/>
        <v>#DIV/0!</v>
      </c>
      <c r="H454" s="127"/>
      <c r="I454" s="141" t="e">
        <f t="shared" si="2456"/>
        <v>#DIV/0!</v>
      </c>
      <c r="J454" s="22" t="e">
        <f t="shared" ref="J454" si="2858">AVERAGE(H451:H455)</f>
        <v>#DIV/0!</v>
      </c>
      <c r="K454" s="143" t="e">
        <f t="shared" ref="K454" si="2859">_xlfn.STDEV.S(H451:H455)</f>
        <v>#DIV/0!</v>
      </c>
      <c r="L454" s="19" t="e">
        <f t="shared" si="2836"/>
        <v>#DIV/0!</v>
      </c>
      <c r="M454" s="138">
        <f t="shared" si="2845"/>
        <v>0</v>
      </c>
      <c r="N454" s="141" t="e">
        <f t="shared" si="2459"/>
        <v>#DIV/0!</v>
      </c>
      <c r="O454" s="22">
        <f t="shared" ref="O454" si="2860">AVERAGE(M451:M455)</f>
        <v>0</v>
      </c>
      <c r="P454" s="143">
        <f t="shared" ref="P454" si="2861">_xlfn.STDEV.S(M451:M455)</f>
        <v>0</v>
      </c>
      <c r="Q454" s="19" t="e">
        <f t="shared" si="2839"/>
        <v>#DIV/0!</v>
      </c>
    </row>
    <row r="455" spans="1:17" ht="16" thickBot="1" x14ac:dyDescent="0.25">
      <c r="A455" s="55" t="str">
        <f t="shared" ref="A455" si="2862">IF(A451="","",A451)</f>
        <v/>
      </c>
      <c r="B455" s="55" t="e">
        <f>LOOKUP(A455,'Table 1'!$A$3:$A$999,'Table 1'!$I$3:$I$999)</f>
        <v>#N/A</v>
      </c>
      <c r="C455" s="126"/>
      <c r="D455" s="142" t="e">
        <f t="shared" si="2830"/>
        <v>#DIV/0!</v>
      </c>
      <c r="E455" s="21" t="e">
        <f t="shared" ref="E455" si="2863">AVERAGE(C451:C455)</f>
        <v>#DIV/0!</v>
      </c>
      <c r="F455" s="144" t="e">
        <f t="shared" ref="F455" si="2864">_xlfn.STDEV.S(C451:C455)</f>
        <v>#DIV/0!</v>
      </c>
      <c r="G455" s="18" t="e">
        <f t="shared" si="2833"/>
        <v>#DIV/0!</v>
      </c>
      <c r="H455" s="126"/>
      <c r="I455" s="142" t="e">
        <f t="shared" si="2456"/>
        <v>#DIV/0!</v>
      </c>
      <c r="J455" s="21" t="e">
        <f t="shared" ref="J455" si="2865">AVERAGE(H451:H455)</f>
        <v>#DIV/0!</v>
      </c>
      <c r="K455" s="144" t="e">
        <f t="shared" ref="K455" si="2866">_xlfn.STDEV.S(H451:H455)</f>
        <v>#DIV/0!</v>
      </c>
      <c r="L455" s="18" t="e">
        <f t="shared" si="2836"/>
        <v>#DIV/0!</v>
      </c>
      <c r="M455" s="139">
        <f t="shared" si="2845"/>
        <v>0</v>
      </c>
      <c r="N455" s="142" t="e">
        <f t="shared" si="2459"/>
        <v>#DIV/0!</v>
      </c>
      <c r="O455" s="21">
        <f t="shared" ref="O455" si="2867">AVERAGE(M451:M455)</f>
        <v>0</v>
      </c>
      <c r="P455" s="144">
        <f t="shared" ref="P455" si="2868">_xlfn.STDEV.S(M451:M455)</f>
        <v>0</v>
      </c>
      <c r="Q455" s="18" t="e">
        <f t="shared" si="2839"/>
        <v>#DIV/0!</v>
      </c>
    </row>
    <row r="456" spans="1:17" x14ac:dyDescent="0.2">
      <c r="A456" s="57"/>
      <c r="B456" s="57" t="e">
        <f>LOOKUP(A456,'Table 1'!$A$3:$A$999,'Table 1'!$I$3:$I$999)</f>
        <v>#N/A</v>
      </c>
      <c r="C456" s="128"/>
      <c r="D456" s="140" t="e">
        <f t="shared" si="2830"/>
        <v>#DIV/0!</v>
      </c>
      <c r="E456" s="23" t="e">
        <f t="shared" ref="E456" si="2869">AVERAGE(C456:C460)</f>
        <v>#DIV/0!</v>
      </c>
      <c r="F456" s="23" t="e">
        <f t="shared" ref="F456" si="2870">_xlfn.STDEV.S(C456:C460)</f>
        <v>#DIV/0!</v>
      </c>
      <c r="G456" s="39" t="e">
        <f t="shared" si="2833"/>
        <v>#DIV/0!</v>
      </c>
      <c r="H456" s="128"/>
      <c r="I456" s="140" t="e">
        <f t="shared" si="2456"/>
        <v>#DIV/0!</v>
      </c>
      <c r="J456" s="23" t="e">
        <f t="shared" ref="J456" si="2871">AVERAGE(H456:H460)</f>
        <v>#DIV/0!</v>
      </c>
      <c r="K456" s="23" t="e">
        <f t="shared" ref="K456" si="2872">_xlfn.STDEV.S(H456:H460)</f>
        <v>#DIV/0!</v>
      </c>
      <c r="L456" s="39" t="e">
        <f t="shared" si="2836"/>
        <v>#DIV/0!</v>
      </c>
      <c r="M456" s="137">
        <f t="shared" si="2845"/>
        <v>0</v>
      </c>
      <c r="N456" s="140" t="e">
        <f t="shared" si="2459"/>
        <v>#DIV/0!</v>
      </c>
      <c r="O456" s="23">
        <f t="shared" ref="O456" si="2873">AVERAGE(M456:M460)</f>
        <v>0</v>
      </c>
      <c r="P456" s="23">
        <f t="shared" ref="P456" si="2874">_xlfn.STDEV.S(M456:M460)</f>
        <v>0</v>
      </c>
      <c r="Q456" s="39" t="e">
        <f t="shared" si="2839"/>
        <v>#DIV/0!</v>
      </c>
    </row>
    <row r="457" spans="1:17" x14ac:dyDescent="0.2">
      <c r="A457" s="56" t="str">
        <f t="shared" ref="A457" si="2875">IF(A456="","",A456)</f>
        <v/>
      </c>
      <c r="B457" s="56" t="e">
        <f>LOOKUP(A457,'Table 1'!$A$3:$A$999,'Table 1'!$I$3:$I$999)</f>
        <v>#N/A</v>
      </c>
      <c r="C457" s="127"/>
      <c r="D457" s="141" t="e">
        <f t="shared" si="2830"/>
        <v>#DIV/0!</v>
      </c>
      <c r="E457" s="22" t="e">
        <f t="shared" ref="E457" si="2876">AVERAGE(C456:C460)</f>
        <v>#DIV/0!</v>
      </c>
      <c r="F457" s="143" t="e">
        <f t="shared" ref="F457" si="2877">_xlfn.STDEV.S(C456:C460)</f>
        <v>#DIV/0!</v>
      </c>
      <c r="G457" s="19" t="e">
        <f t="shared" si="2833"/>
        <v>#DIV/0!</v>
      </c>
      <c r="H457" s="127"/>
      <c r="I457" s="141" t="e">
        <f t="shared" si="2456"/>
        <v>#DIV/0!</v>
      </c>
      <c r="J457" s="22" t="e">
        <f t="shared" ref="J457" si="2878">AVERAGE(H456:H460)</f>
        <v>#DIV/0!</v>
      </c>
      <c r="K457" s="143" t="e">
        <f t="shared" ref="K457" si="2879">_xlfn.STDEV.S(H456:H460)</f>
        <v>#DIV/0!</v>
      </c>
      <c r="L457" s="19" t="e">
        <f t="shared" si="2836"/>
        <v>#DIV/0!</v>
      </c>
      <c r="M457" s="138">
        <f t="shared" si="2845"/>
        <v>0</v>
      </c>
      <c r="N457" s="141" t="e">
        <f t="shared" si="2459"/>
        <v>#DIV/0!</v>
      </c>
      <c r="O457" s="22">
        <f t="shared" ref="O457" si="2880">AVERAGE(M456:M460)</f>
        <v>0</v>
      </c>
      <c r="P457" s="143">
        <f t="shared" ref="P457" si="2881">_xlfn.STDEV.S(M456:M460)</f>
        <v>0</v>
      </c>
      <c r="Q457" s="19" t="e">
        <f t="shared" si="2839"/>
        <v>#DIV/0!</v>
      </c>
    </row>
    <row r="458" spans="1:17" x14ac:dyDescent="0.2">
      <c r="A458" s="56" t="str">
        <f t="shared" ref="A458" si="2882">IF(A456="","",A456)</f>
        <v/>
      </c>
      <c r="B458" s="56" t="e">
        <f>LOOKUP(A458,'Table 1'!$A$3:$A$999,'Table 1'!$I$3:$I$999)</f>
        <v>#N/A</v>
      </c>
      <c r="C458" s="127"/>
      <c r="D458" s="141" t="e">
        <f t="shared" si="2830"/>
        <v>#DIV/0!</v>
      </c>
      <c r="E458" s="22" t="e">
        <f t="shared" ref="E458" si="2883">AVERAGE(C456:C460)</f>
        <v>#DIV/0!</v>
      </c>
      <c r="F458" s="143" t="e">
        <f t="shared" ref="F458" si="2884">_xlfn.STDEV.S(C456:C460)</f>
        <v>#DIV/0!</v>
      </c>
      <c r="G458" s="19" t="e">
        <f t="shared" si="2833"/>
        <v>#DIV/0!</v>
      </c>
      <c r="H458" s="127"/>
      <c r="I458" s="141" t="e">
        <f t="shared" si="2456"/>
        <v>#DIV/0!</v>
      </c>
      <c r="J458" s="22" t="e">
        <f t="shared" ref="J458" si="2885">AVERAGE(H456:H460)</f>
        <v>#DIV/0!</v>
      </c>
      <c r="K458" s="143" t="e">
        <f t="shared" ref="K458" si="2886">_xlfn.STDEV.S(H456:H460)</f>
        <v>#DIV/0!</v>
      </c>
      <c r="L458" s="19" t="e">
        <f t="shared" si="2836"/>
        <v>#DIV/0!</v>
      </c>
      <c r="M458" s="138">
        <f t="shared" si="2845"/>
        <v>0</v>
      </c>
      <c r="N458" s="141" t="e">
        <f t="shared" si="2459"/>
        <v>#DIV/0!</v>
      </c>
      <c r="O458" s="22">
        <f t="shared" ref="O458" si="2887">AVERAGE(M456:M460)</f>
        <v>0</v>
      </c>
      <c r="P458" s="143">
        <f t="shared" ref="P458" si="2888">_xlfn.STDEV.S(M456:M460)</f>
        <v>0</v>
      </c>
      <c r="Q458" s="19" t="e">
        <f t="shared" si="2839"/>
        <v>#DIV/0!</v>
      </c>
    </row>
    <row r="459" spans="1:17" x14ac:dyDescent="0.2">
      <c r="A459" s="56" t="str">
        <f t="shared" ref="A459" si="2889">IF(A456="","",A456)</f>
        <v/>
      </c>
      <c r="B459" s="56" t="e">
        <f>LOOKUP(A459,'Table 1'!$A$3:$A$999,'Table 1'!$I$3:$I$999)</f>
        <v>#N/A</v>
      </c>
      <c r="C459" s="127"/>
      <c r="D459" s="141" t="e">
        <f t="shared" si="2830"/>
        <v>#DIV/0!</v>
      </c>
      <c r="E459" s="22" t="e">
        <f t="shared" ref="E459" si="2890">AVERAGE(C456:C460)</f>
        <v>#DIV/0!</v>
      </c>
      <c r="F459" s="143" t="e">
        <f t="shared" ref="F459" si="2891">_xlfn.STDEV.S(C456:C460)</f>
        <v>#DIV/0!</v>
      </c>
      <c r="G459" s="19" t="e">
        <f t="shared" si="2833"/>
        <v>#DIV/0!</v>
      </c>
      <c r="H459" s="127"/>
      <c r="I459" s="141" t="e">
        <f t="shared" si="2456"/>
        <v>#DIV/0!</v>
      </c>
      <c r="J459" s="22" t="e">
        <f t="shared" ref="J459" si="2892">AVERAGE(H456:H460)</f>
        <v>#DIV/0!</v>
      </c>
      <c r="K459" s="143" t="e">
        <f t="shared" ref="K459" si="2893">_xlfn.STDEV.S(H456:H460)</f>
        <v>#DIV/0!</v>
      </c>
      <c r="L459" s="19" t="e">
        <f t="shared" si="2836"/>
        <v>#DIV/0!</v>
      </c>
      <c r="M459" s="138">
        <f t="shared" si="2845"/>
        <v>0</v>
      </c>
      <c r="N459" s="141" t="e">
        <f t="shared" si="2459"/>
        <v>#DIV/0!</v>
      </c>
      <c r="O459" s="22">
        <f t="shared" ref="O459" si="2894">AVERAGE(M456:M460)</f>
        <v>0</v>
      </c>
      <c r="P459" s="143">
        <f t="shared" ref="P459" si="2895">_xlfn.STDEV.S(M456:M460)</f>
        <v>0</v>
      </c>
      <c r="Q459" s="19" t="e">
        <f t="shared" si="2839"/>
        <v>#DIV/0!</v>
      </c>
    </row>
    <row r="460" spans="1:17" ht="16" thickBot="1" x14ac:dyDescent="0.25">
      <c r="A460" s="55" t="str">
        <f t="shared" ref="A460" si="2896">IF(A456="","",A456)</f>
        <v/>
      </c>
      <c r="B460" s="55" t="e">
        <f>LOOKUP(A460,'Table 1'!$A$3:$A$999,'Table 1'!$I$3:$I$999)</f>
        <v>#N/A</v>
      </c>
      <c r="C460" s="126"/>
      <c r="D460" s="142" t="e">
        <f t="shared" si="2830"/>
        <v>#DIV/0!</v>
      </c>
      <c r="E460" s="21" t="e">
        <f t="shared" ref="E460" si="2897">AVERAGE(C456:C460)</f>
        <v>#DIV/0!</v>
      </c>
      <c r="F460" s="144" t="e">
        <f t="shared" ref="F460" si="2898">_xlfn.STDEV.S(C456:C460)</f>
        <v>#DIV/0!</v>
      </c>
      <c r="G460" s="18" t="e">
        <f t="shared" si="2833"/>
        <v>#DIV/0!</v>
      </c>
      <c r="H460" s="126"/>
      <c r="I460" s="142" t="e">
        <f t="shared" ref="I460:I523" si="2899">(H460-J460)/J460</f>
        <v>#DIV/0!</v>
      </c>
      <c r="J460" s="21" t="e">
        <f t="shared" ref="J460" si="2900">AVERAGE(H456:H460)</f>
        <v>#DIV/0!</v>
      </c>
      <c r="K460" s="144" t="e">
        <f t="shared" ref="K460" si="2901">_xlfn.STDEV.S(H456:H460)</f>
        <v>#DIV/0!</v>
      </c>
      <c r="L460" s="18" t="e">
        <f t="shared" si="2836"/>
        <v>#DIV/0!</v>
      </c>
      <c r="M460" s="139">
        <f t="shared" si="2845"/>
        <v>0</v>
      </c>
      <c r="N460" s="142" t="e">
        <f t="shared" ref="N460:N523" si="2902">(M460-O460)/O460</f>
        <v>#DIV/0!</v>
      </c>
      <c r="O460" s="21">
        <f t="shared" ref="O460" si="2903">AVERAGE(M456:M460)</f>
        <v>0</v>
      </c>
      <c r="P460" s="144">
        <f t="shared" ref="P460" si="2904">_xlfn.STDEV.S(M456:M460)</f>
        <v>0</v>
      </c>
      <c r="Q460" s="18" t="e">
        <f t="shared" si="2839"/>
        <v>#DIV/0!</v>
      </c>
    </row>
    <row r="461" spans="1:17" x14ac:dyDescent="0.2">
      <c r="A461" s="57"/>
      <c r="B461" s="57" t="e">
        <f>LOOKUP(A461,'Table 1'!$A$3:$A$999,'Table 1'!$I$3:$I$999)</f>
        <v>#N/A</v>
      </c>
      <c r="C461" s="128"/>
      <c r="D461" s="140" t="e">
        <f t="shared" si="2830"/>
        <v>#DIV/0!</v>
      </c>
      <c r="E461" s="23" t="e">
        <f t="shared" ref="E461" si="2905">AVERAGE(C461:C465)</f>
        <v>#DIV/0!</v>
      </c>
      <c r="F461" s="23" t="e">
        <f t="shared" ref="F461" si="2906">_xlfn.STDEV.S(C461:C465)</f>
        <v>#DIV/0!</v>
      </c>
      <c r="G461" s="39" t="e">
        <f t="shared" si="2833"/>
        <v>#DIV/0!</v>
      </c>
      <c r="H461" s="128"/>
      <c r="I461" s="140" t="e">
        <f t="shared" si="2899"/>
        <v>#DIV/0!</v>
      </c>
      <c r="J461" s="23" t="e">
        <f t="shared" ref="J461" si="2907">AVERAGE(H461:H465)</f>
        <v>#DIV/0!</v>
      </c>
      <c r="K461" s="23" t="e">
        <f t="shared" ref="K461" si="2908">_xlfn.STDEV.S(H461:H465)</f>
        <v>#DIV/0!</v>
      </c>
      <c r="L461" s="39" t="e">
        <f t="shared" si="2836"/>
        <v>#DIV/0!</v>
      </c>
      <c r="M461" s="137">
        <f t="shared" si="2845"/>
        <v>0</v>
      </c>
      <c r="N461" s="140" t="e">
        <f t="shared" si="2902"/>
        <v>#DIV/0!</v>
      </c>
      <c r="O461" s="23">
        <f t="shared" ref="O461" si="2909">AVERAGE(M461:M465)</f>
        <v>0</v>
      </c>
      <c r="P461" s="23">
        <f t="shared" ref="P461" si="2910">_xlfn.STDEV.S(M461:M465)</f>
        <v>0</v>
      </c>
      <c r="Q461" s="39" t="e">
        <f t="shared" si="2839"/>
        <v>#DIV/0!</v>
      </c>
    </row>
    <row r="462" spans="1:17" x14ac:dyDescent="0.2">
      <c r="A462" s="56" t="str">
        <f t="shared" ref="A462" si="2911">IF(A461="","",A461)</f>
        <v/>
      </c>
      <c r="B462" s="56" t="e">
        <f>LOOKUP(A462,'Table 1'!$A$3:$A$999,'Table 1'!$I$3:$I$999)</f>
        <v>#N/A</v>
      </c>
      <c r="C462" s="127"/>
      <c r="D462" s="141" t="e">
        <f t="shared" si="2830"/>
        <v>#DIV/0!</v>
      </c>
      <c r="E462" s="22" t="e">
        <f t="shared" ref="E462" si="2912">AVERAGE(C461:C465)</f>
        <v>#DIV/0!</v>
      </c>
      <c r="F462" s="143" t="e">
        <f t="shared" ref="F462" si="2913">_xlfn.STDEV.S(C461:C465)</f>
        <v>#DIV/0!</v>
      </c>
      <c r="G462" s="19" t="e">
        <f t="shared" si="2833"/>
        <v>#DIV/0!</v>
      </c>
      <c r="H462" s="127"/>
      <c r="I462" s="141" t="e">
        <f t="shared" si="2899"/>
        <v>#DIV/0!</v>
      </c>
      <c r="J462" s="22" t="e">
        <f t="shared" ref="J462" si="2914">AVERAGE(H461:H465)</f>
        <v>#DIV/0!</v>
      </c>
      <c r="K462" s="143" t="e">
        <f t="shared" ref="K462" si="2915">_xlfn.STDEV.S(H461:H465)</f>
        <v>#DIV/0!</v>
      </c>
      <c r="L462" s="19" t="e">
        <f t="shared" si="2836"/>
        <v>#DIV/0!</v>
      </c>
      <c r="M462" s="138">
        <f t="shared" si="2845"/>
        <v>0</v>
      </c>
      <c r="N462" s="141" t="e">
        <f t="shared" si="2902"/>
        <v>#DIV/0!</v>
      </c>
      <c r="O462" s="22">
        <f t="shared" ref="O462" si="2916">AVERAGE(M461:M465)</f>
        <v>0</v>
      </c>
      <c r="P462" s="143">
        <f t="shared" ref="P462" si="2917">_xlfn.STDEV.S(M461:M465)</f>
        <v>0</v>
      </c>
      <c r="Q462" s="19" t="e">
        <f t="shared" si="2839"/>
        <v>#DIV/0!</v>
      </c>
    </row>
    <row r="463" spans="1:17" x14ac:dyDescent="0.2">
      <c r="A463" s="56" t="str">
        <f t="shared" ref="A463" si="2918">IF(A461="","",A461)</f>
        <v/>
      </c>
      <c r="B463" s="56" t="e">
        <f>LOOKUP(A463,'Table 1'!$A$3:$A$999,'Table 1'!$I$3:$I$999)</f>
        <v>#N/A</v>
      </c>
      <c r="C463" s="127"/>
      <c r="D463" s="141" t="e">
        <f t="shared" si="2830"/>
        <v>#DIV/0!</v>
      </c>
      <c r="E463" s="22" t="e">
        <f t="shared" ref="E463" si="2919">AVERAGE(C461:C465)</f>
        <v>#DIV/0!</v>
      </c>
      <c r="F463" s="143" t="e">
        <f t="shared" ref="F463" si="2920">_xlfn.STDEV.S(C461:C465)</f>
        <v>#DIV/0!</v>
      </c>
      <c r="G463" s="19" t="e">
        <f t="shared" si="2833"/>
        <v>#DIV/0!</v>
      </c>
      <c r="H463" s="127"/>
      <c r="I463" s="141" t="e">
        <f t="shared" si="2899"/>
        <v>#DIV/0!</v>
      </c>
      <c r="J463" s="22" t="e">
        <f t="shared" ref="J463" si="2921">AVERAGE(H461:H465)</f>
        <v>#DIV/0!</v>
      </c>
      <c r="K463" s="143" t="e">
        <f t="shared" ref="K463" si="2922">_xlfn.STDEV.S(H461:H465)</f>
        <v>#DIV/0!</v>
      </c>
      <c r="L463" s="19" t="e">
        <f t="shared" si="2836"/>
        <v>#DIV/0!</v>
      </c>
      <c r="M463" s="138">
        <f t="shared" si="2845"/>
        <v>0</v>
      </c>
      <c r="N463" s="141" t="e">
        <f t="shared" si="2902"/>
        <v>#DIV/0!</v>
      </c>
      <c r="O463" s="22">
        <f t="shared" ref="O463" si="2923">AVERAGE(M461:M465)</f>
        <v>0</v>
      </c>
      <c r="P463" s="143">
        <f t="shared" ref="P463" si="2924">_xlfn.STDEV.S(M461:M465)</f>
        <v>0</v>
      </c>
      <c r="Q463" s="19" t="e">
        <f t="shared" si="2839"/>
        <v>#DIV/0!</v>
      </c>
    </row>
    <row r="464" spans="1:17" x14ac:dyDescent="0.2">
      <c r="A464" s="56" t="str">
        <f t="shared" ref="A464" si="2925">IF(A461="","",A461)</f>
        <v/>
      </c>
      <c r="B464" s="56" t="e">
        <f>LOOKUP(A464,'Table 1'!$A$3:$A$999,'Table 1'!$I$3:$I$999)</f>
        <v>#N/A</v>
      </c>
      <c r="C464" s="127"/>
      <c r="D464" s="141" t="e">
        <f t="shared" si="2830"/>
        <v>#DIV/0!</v>
      </c>
      <c r="E464" s="22" t="e">
        <f t="shared" ref="E464" si="2926">AVERAGE(C461:C465)</f>
        <v>#DIV/0!</v>
      </c>
      <c r="F464" s="143" t="e">
        <f t="shared" ref="F464" si="2927">_xlfn.STDEV.S(C461:C465)</f>
        <v>#DIV/0!</v>
      </c>
      <c r="G464" s="19" t="e">
        <f t="shared" si="2833"/>
        <v>#DIV/0!</v>
      </c>
      <c r="H464" s="127"/>
      <c r="I464" s="141" t="e">
        <f t="shared" si="2899"/>
        <v>#DIV/0!</v>
      </c>
      <c r="J464" s="22" t="e">
        <f t="shared" ref="J464" si="2928">AVERAGE(H461:H465)</f>
        <v>#DIV/0!</v>
      </c>
      <c r="K464" s="143" t="e">
        <f t="shared" ref="K464" si="2929">_xlfn.STDEV.S(H461:H465)</f>
        <v>#DIV/0!</v>
      </c>
      <c r="L464" s="19" t="e">
        <f t="shared" si="2836"/>
        <v>#DIV/0!</v>
      </c>
      <c r="M464" s="138">
        <f t="shared" si="2845"/>
        <v>0</v>
      </c>
      <c r="N464" s="141" t="e">
        <f t="shared" si="2902"/>
        <v>#DIV/0!</v>
      </c>
      <c r="O464" s="22">
        <f t="shared" ref="O464" si="2930">AVERAGE(M461:M465)</f>
        <v>0</v>
      </c>
      <c r="P464" s="143">
        <f t="shared" ref="P464" si="2931">_xlfn.STDEV.S(M461:M465)</f>
        <v>0</v>
      </c>
      <c r="Q464" s="19" t="e">
        <f t="shared" si="2839"/>
        <v>#DIV/0!</v>
      </c>
    </row>
    <row r="465" spans="1:17" ht="16" thickBot="1" x14ac:dyDescent="0.25">
      <c r="A465" s="55" t="str">
        <f t="shared" ref="A465" si="2932">IF(A461="","",A461)</f>
        <v/>
      </c>
      <c r="B465" s="55" t="e">
        <f>LOOKUP(A465,'Table 1'!$A$3:$A$999,'Table 1'!$I$3:$I$999)</f>
        <v>#N/A</v>
      </c>
      <c r="C465" s="126"/>
      <c r="D465" s="142" t="e">
        <f t="shared" si="2830"/>
        <v>#DIV/0!</v>
      </c>
      <c r="E465" s="21" t="e">
        <f t="shared" ref="E465" si="2933">AVERAGE(C461:C465)</f>
        <v>#DIV/0!</v>
      </c>
      <c r="F465" s="144" t="e">
        <f t="shared" ref="F465" si="2934">_xlfn.STDEV.S(C461:C465)</f>
        <v>#DIV/0!</v>
      </c>
      <c r="G465" s="18" t="e">
        <f t="shared" si="2833"/>
        <v>#DIV/0!</v>
      </c>
      <c r="H465" s="126"/>
      <c r="I465" s="142" t="e">
        <f t="shared" si="2899"/>
        <v>#DIV/0!</v>
      </c>
      <c r="J465" s="21" t="e">
        <f t="shared" ref="J465" si="2935">AVERAGE(H461:H465)</f>
        <v>#DIV/0!</v>
      </c>
      <c r="K465" s="144" t="e">
        <f t="shared" ref="K465" si="2936">_xlfn.STDEV.S(H461:H465)</f>
        <v>#DIV/0!</v>
      </c>
      <c r="L465" s="18" t="e">
        <f t="shared" si="2836"/>
        <v>#DIV/0!</v>
      </c>
      <c r="M465" s="139">
        <f t="shared" si="2845"/>
        <v>0</v>
      </c>
      <c r="N465" s="142" t="e">
        <f t="shared" si="2902"/>
        <v>#DIV/0!</v>
      </c>
      <c r="O465" s="21">
        <f t="shared" ref="O465" si="2937">AVERAGE(M461:M465)</f>
        <v>0</v>
      </c>
      <c r="P465" s="144">
        <f t="shared" ref="P465" si="2938">_xlfn.STDEV.S(M461:M465)</f>
        <v>0</v>
      </c>
      <c r="Q465" s="18" t="e">
        <f t="shared" si="2839"/>
        <v>#DIV/0!</v>
      </c>
    </row>
    <row r="466" spans="1:17" x14ac:dyDescent="0.2">
      <c r="A466" s="57"/>
      <c r="B466" s="57" t="e">
        <f>LOOKUP(A466,'Table 1'!$A$3:$A$999,'Table 1'!$I$3:$I$999)</f>
        <v>#N/A</v>
      </c>
      <c r="C466" s="128"/>
      <c r="D466" s="140" t="e">
        <f t="shared" si="2830"/>
        <v>#DIV/0!</v>
      </c>
      <c r="E466" s="23" t="e">
        <f t="shared" ref="E466" si="2939">AVERAGE(C466:C470)</f>
        <v>#DIV/0!</v>
      </c>
      <c r="F466" s="23" t="e">
        <f t="shared" ref="F466" si="2940">_xlfn.STDEV.S(C466:C470)</f>
        <v>#DIV/0!</v>
      </c>
      <c r="G466" s="39" t="e">
        <f t="shared" si="2833"/>
        <v>#DIV/0!</v>
      </c>
      <c r="H466" s="128"/>
      <c r="I466" s="140" t="e">
        <f t="shared" si="2899"/>
        <v>#DIV/0!</v>
      </c>
      <c r="J466" s="23" t="e">
        <f t="shared" ref="J466" si="2941">AVERAGE(H466:H470)</f>
        <v>#DIV/0!</v>
      </c>
      <c r="K466" s="23" t="e">
        <f t="shared" ref="K466" si="2942">_xlfn.STDEV.S(H466:H470)</f>
        <v>#DIV/0!</v>
      </c>
      <c r="L466" s="39" t="e">
        <f t="shared" si="2836"/>
        <v>#DIV/0!</v>
      </c>
      <c r="M466" s="137">
        <f t="shared" si="2845"/>
        <v>0</v>
      </c>
      <c r="N466" s="140" t="e">
        <f t="shared" si="2902"/>
        <v>#DIV/0!</v>
      </c>
      <c r="O466" s="23">
        <f t="shared" ref="O466" si="2943">AVERAGE(M466:M470)</f>
        <v>0</v>
      </c>
      <c r="P466" s="23">
        <f t="shared" ref="P466" si="2944">_xlfn.STDEV.S(M466:M470)</f>
        <v>0</v>
      </c>
      <c r="Q466" s="39" t="e">
        <f t="shared" si="2839"/>
        <v>#DIV/0!</v>
      </c>
    </row>
    <row r="467" spans="1:17" x14ac:dyDescent="0.2">
      <c r="A467" s="56" t="str">
        <f t="shared" ref="A467" si="2945">IF(A466="","",A466)</f>
        <v/>
      </c>
      <c r="B467" s="56" t="e">
        <f>LOOKUP(A467,'Table 1'!$A$3:$A$999,'Table 1'!$I$3:$I$999)</f>
        <v>#N/A</v>
      </c>
      <c r="C467" s="127"/>
      <c r="D467" s="141" t="e">
        <f t="shared" si="2830"/>
        <v>#DIV/0!</v>
      </c>
      <c r="E467" s="22" t="e">
        <f t="shared" ref="E467" si="2946">AVERAGE(C466:C470)</f>
        <v>#DIV/0!</v>
      </c>
      <c r="F467" s="143" t="e">
        <f t="shared" ref="F467" si="2947">_xlfn.STDEV.S(C466:C470)</f>
        <v>#DIV/0!</v>
      </c>
      <c r="G467" s="19" t="e">
        <f t="shared" si="2833"/>
        <v>#DIV/0!</v>
      </c>
      <c r="H467" s="127"/>
      <c r="I467" s="141" t="e">
        <f t="shared" si="2899"/>
        <v>#DIV/0!</v>
      </c>
      <c r="J467" s="22" t="e">
        <f t="shared" ref="J467" si="2948">AVERAGE(H466:H470)</f>
        <v>#DIV/0!</v>
      </c>
      <c r="K467" s="143" t="e">
        <f t="shared" ref="K467" si="2949">_xlfn.STDEV.S(H466:H470)</f>
        <v>#DIV/0!</v>
      </c>
      <c r="L467" s="19" t="e">
        <f t="shared" si="2836"/>
        <v>#DIV/0!</v>
      </c>
      <c r="M467" s="138">
        <f t="shared" si="2845"/>
        <v>0</v>
      </c>
      <c r="N467" s="141" t="e">
        <f t="shared" si="2902"/>
        <v>#DIV/0!</v>
      </c>
      <c r="O467" s="22">
        <f t="shared" ref="O467" si="2950">AVERAGE(M466:M470)</f>
        <v>0</v>
      </c>
      <c r="P467" s="143">
        <f t="shared" ref="P467" si="2951">_xlfn.STDEV.S(M466:M470)</f>
        <v>0</v>
      </c>
      <c r="Q467" s="19" t="e">
        <f t="shared" si="2839"/>
        <v>#DIV/0!</v>
      </c>
    </row>
    <row r="468" spans="1:17" x14ac:dyDescent="0.2">
      <c r="A468" s="56" t="str">
        <f t="shared" ref="A468" si="2952">IF(A466="","",A466)</f>
        <v/>
      </c>
      <c r="B468" s="56" t="e">
        <f>LOOKUP(A468,'Table 1'!$A$3:$A$999,'Table 1'!$I$3:$I$999)</f>
        <v>#N/A</v>
      </c>
      <c r="C468" s="127"/>
      <c r="D468" s="141" t="e">
        <f t="shared" si="2830"/>
        <v>#DIV/0!</v>
      </c>
      <c r="E468" s="22" t="e">
        <f t="shared" ref="E468" si="2953">AVERAGE(C466:C470)</f>
        <v>#DIV/0!</v>
      </c>
      <c r="F468" s="143" t="e">
        <f t="shared" ref="F468" si="2954">_xlfn.STDEV.S(C466:C470)</f>
        <v>#DIV/0!</v>
      </c>
      <c r="G468" s="19" t="e">
        <f t="shared" si="2833"/>
        <v>#DIV/0!</v>
      </c>
      <c r="H468" s="127"/>
      <c r="I468" s="141" t="e">
        <f t="shared" si="2899"/>
        <v>#DIV/0!</v>
      </c>
      <c r="J468" s="22" t="e">
        <f t="shared" ref="J468" si="2955">AVERAGE(H466:H470)</f>
        <v>#DIV/0!</v>
      </c>
      <c r="K468" s="143" t="e">
        <f t="shared" ref="K468" si="2956">_xlfn.STDEV.S(H466:H470)</f>
        <v>#DIV/0!</v>
      </c>
      <c r="L468" s="19" t="e">
        <f t="shared" si="2836"/>
        <v>#DIV/0!</v>
      </c>
      <c r="M468" s="138">
        <f t="shared" si="2845"/>
        <v>0</v>
      </c>
      <c r="N468" s="141" t="e">
        <f t="shared" si="2902"/>
        <v>#DIV/0!</v>
      </c>
      <c r="O468" s="22">
        <f t="shared" ref="O468" si="2957">AVERAGE(M466:M470)</f>
        <v>0</v>
      </c>
      <c r="P468" s="143">
        <f t="shared" ref="P468" si="2958">_xlfn.STDEV.S(M466:M470)</f>
        <v>0</v>
      </c>
      <c r="Q468" s="19" t="e">
        <f t="shared" si="2839"/>
        <v>#DIV/0!</v>
      </c>
    </row>
    <row r="469" spans="1:17" x14ac:dyDescent="0.2">
      <c r="A469" s="56" t="str">
        <f t="shared" ref="A469" si="2959">IF(A466="","",A466)</f>
        <v/>
      </c>
      <c r="B469" s="56" t="e">
        <f>LOOKUP(A469,'Table 1'!$A$3:$A$999,'Table 1'!$I$3:$I$999)</f>
        <v>#N/A</v>
      </c>
      <c r="C469" s="127"/>
      <c r="D469" s="141" t="e">
        <f t="shared" si="2830"/>
        <v>#DIV/0!</v>
      </c>
      <c r="E469" s="22" t="e">
        <f t="shared" ref="E469" si="2960">AVERAGE(C466:C470)</f>
        <v>#DIV/0!</v>
      </c>
      <c r="F469" s="143" t="e">
        <f t="shared" ref="F469" si="2961">_xlfn.STDEV.S(C466:C470)</f>
        <v>#DIV/0!</v>
      </c>
      <c r="G469" s="19" t="e">
        <f t="shared" si="2833"/>
        <v>#DIV/0!</v>
      </c>
      <c r="H469" s="127"/>
      <c r="I469" s="141" t="e">
        <f t="shared" si="2899"/>
        <v>#DIV/0!</v>
      </c>
      <c r="J469" s="22" t="e">
        <f t="shared" ref="J469" si="2962">AVERAGE(H466:H470)</f>
        <v>#DIV/0!</v>
      </c>
      <c r="K469" s="143" t="e">
        <f t="shared" ref="K469" si="2963">_xlfn.STDEV.S(H466:H470)</f>
        <v>#DIV/0!</v>
      </c>
      <c r="L469" s="19" t="e">
        <f t="shared" si="2836"/>
        <v>#DIV/0!</v>
      </c>
      <c r="M469" s="138">
        <f t="shared" si="2845"/>
        <v>0</v>
      </c>
      <c r="N469" s="141" t="e">
        <f t="shared" si="2902"/>
        <v>#DIV/0!</v>
      </c>
      <c r="O469" s="22">
        <f t="shared" ref="O469" si="2964">AVERAGE(M466:M470)</f>
        <v>0</v>
      </c>
      <c r="P469" s="143">
        <f t="shared" ref="P469" si="2965">_xlfn.STDEV.S(M466:M470)</f>
        <v>0</v>
      </c>
      <c r="Q469" s="19" t="e">
        <f t="shared" si="2839"/>
        <v>#DIV/0!</v>
      </c>
    </row>
    <row r="470" spans="1:17" ht="16" thickBot="1" x14ac:dyDescent="0.25">
      <c r="A470" s="55" t="str">
        <f t="shared" ref="A470" si="2966">IF(A466="","",A466)</f>
        <v/>
      </c>
      <c r="B470" s="55" t="e">
        <f>LOOKUP(A470,'Table 1'!$A$3:$A$999,'Table 1'!$I$3:$I$999)</f>
        <v>#N/A</v>
      </c>
      <c r="C470" s="126"/>
      <c r="D470" s="142" t="e">
        <f t="shared" si="2830"/>
        <v>#DIV/0!</v>
      </c>
      <c r="E470" s="21" t="e">
        <f t="shared" ref="E470" si="2967">AVERAGE(C466:C470)</f>
        <v>#DIV/0!</v>
      </c>
      <c r="F470" s="144" t="e">
        <f t="shared" ref="F470" si="2968">_xlfn.STDEV.S(C466:C470)</f>
        <v>#DIV/0!</v>
      </c>
      <c r="G470" s="18" t="e">
        <f t="shared" si="2833"/>
        <v>#DIV/0!</v>
      </c>
      <c r="H470" s="126"/>
      <c r="I470" s="142" t="e">
        <f t="shared" si="2899"/>
        <v>#DIV/0!</v>
      </c>
      <c r="J470" s="21" t="e">
        <f t="shared" ref="J470" si="2969">AVERAGE(H466:H470)</f>
        <v>#DIV/0!</v>
      </c>
      <c r="K470" s="144" t="e">
        <f t="shared" ref="K470" si="2970">_xlfn.STDEV.S(H466:H470)</f>
        <v>#DIV/0!</v>
      </c>
      <c r="L470" s="18" t="e">
        <f t="shared" si="2836"/>
        <v>#DIV/0!</v>
      </c>
      <c r="M470" s="139">
        <f t="shared" si="2845"/>
        <v>0</v>
      </c>
      <c r="N470" s="142" t="e">
        <f t="shared" si="2902"/>
        <v>#DIV/0!</v>
      </c>
      <c r="O470" s="21">
        <f t="shared" ref="O470" si="2971">AVERAGE(M466:M470)</f>
        <v>0</v>
      </c>
      <c r="P470" s="144">
        <f t="shared" ref="P470" si="2972">_xlfn.STDEV.S(M466:M470)</f>
        <v>0</v>
      </c>
      <c r="Q470" s="18" t="e">
        <f t="shared" si="2839"/>
        <v>#DIV/0!</v>
      </c>
    </row>
    <row r="471" spans="1:17" x14ac:dyDescent="0.2">
      <c r="A471" s="57"/>
      <c r="B471" s="57" t="e">
        <f>LOOKUP(A471,'Table 1'!$A$3:$A$999,'Table 1'!$I$3:$I$999)</f>
        <v>#N/A</v>
      </c>
      <c r="C471" s="128"/>
      <c r="D471" s="140" t="e">
        <f t="shared" si="2830"/>
        <v>#DIV/0!</v>
      </c>
      <c r="E471" s="23" t="e">
        <f t="shared" ref="E471" si="2973">AVERAGE(C471:C475)</f>
        <v>#DIV/0!</v>
      </c>
      <c r="F471" s="23" t="e">
        <f t="shared" ref="F471" si="2974">_xlfn.STDEV.S(C471:C475)</f>
        <v>#DIV/0!</v>
      </c>
      <c r="G471" s="39" t="e">
        <f t="shared" si="2833"/>
        <v>#DIV/0!</v>
      </c>
      <c r="H471" s="128"/>
      <c r="I471" s="140" t="e">
        <f t="shared" si="2899"/>
        <v>#DIV/0!</v>
      </c>
      <c r="J471" s="23" t="e">
        <f t="shared" ref="J471" si="2975">AVERAGE(H471:H475)</f>
        <v>#DIV/0!</v>
      </c>
      <c r="K471" s="23" t="e">
        <f t="shared" ref="K471" si="2976">_xlfn.STDEV.S(H471:H475)</f>
        <v>#DIV/0!</v>
      </c>
      <c r="L471" s="39" t="e">
        <f t="shared" si="2836"/>
        <v>#DIV/0!</v>
      </c>
      <c r="M471" s="137">
        <f t="shared" si="2845"/>
        <v>0</v>
      </c>
      <c r="N471" s="140" t="e">
        <f t="shared" si="2902"/>
        <v>#DIV/0!</v>
      </c>
      <c r="O471" s="23">
        <f t="shared" ref="O471" si="2977">AVERAGE(M471:M475)</f>
        <v>0</v>
      </c>
      <c r="P471" s="23">
        <f t="shared" ref="P471" si="2978">_xlfn.STDEV.S(M471:M475)</f>
        <v>0</v>
      </c>
      <c r="Q471" s="39" t="e">
        <f t="shared" si="2839"/>
        <v>#DIV/0!</v>
      </c>
    </row>
    <row r="472" spans="1:17" x14ac:dyDescent="0.2">
      <c r="A472" s="56" t="str">
        <f t="shared" ref="A472" si="2979">IF(A471="","",A471)</f>
        <v/>
      </c>
      <c r="B472" s="56" t="e">
        <f>LOOKUP(A472,'Table 1'!$A$3:$A$999,'Table 1'!$I$3:$I$999)</f>
        <v>#N/A</v>
      </c>
      <c r="C472" s="127"/>
      <c r="D472" s="141" t="e">
        <f t="shared" si="2830"/>
        <v>#DIV/0!</v>
      </c>
      <c r="E472" s="22" t="e">
        <f t="shared" ref="E472" si="2980">AVERAGE(C471:C475)</f>
        <v>#DIV/0!</v>
      </c>
      <c r="F472" s="143" t="e">
        <f t="shared" ref="F472" si="2981">_xlfn.STDEV.S(C471:C475)</f>
        <v>#DIV/0!</v>
      </c>
      <c r="G472" s="19" t="e">
        <f t="shared" si="2833"/>
        <v>#DIV/0!</v>
      </c>
      <c r="H472" s="127"/>
      <c r="I472" s="141" t="e">
        <f t="shared" si="2899"/>
        <v>#DIV/0!</v>
      </c>
      <c r="J472" s="22" t="e">
        <f t="shared" ref="J472" si="2982">AVERAGE(H471:H475)</f>
        <v>#DIV/0!</v>
      </c>
      <c r="K472" s="143" t="e">
        <f t="shared" ref="K472" si="2983">_xlfn.STDEV.S(H471:H475)</f>
        <v>#DIV/0!</v>
      </c>
      <c r="L472" s="19" t="e">
        <f t="shared" si="2836"/>
        <v>#DIV/0!</v>
      </c>
      <c r="M472" s="138">
        <f t="shared" si="2845"/>
        <v>0</v>
      </c>
      <c r="N472" s="141" t="e">
        <f t="shared" si="2902"/>
        <v>#DIV/0!</v>
      </c>
      <c r="O472" s="22">
        <f t="shared" ref="O472" si="2984">AVERAGE(M471:M475)</f>
        <v>0</v>
      </c>
      <c r="P472" s="143">
        <f t="shared" ref="P472" si="2985">_xlfn.STDEV.S(M471:M475)</f>
        <v>0</v>
      </c>
      <c r="Q472" s="19" t="e">
        <f t="shared" si="2839"/>
        <v>#DIV/0!</v>
      </c>
    </row>
    <row r="473" spans="1:17" x14ac:dyDescent="0.2">
      <c r="A473" s="56" t="str">
        <f t="shared" ref="A473" si="2986">IF(A471="","",A471)</f>
        <v/>
      </c>
      <c r="B473" s="56" t="e">
        <f>LOOKUP(A473,'Table 1'!$A$3:$A$999,'Table 1'!$I$3:$I$999)</f>
        <v>#N/A</v>
      </c>
      <c r="C473" s="127"/>
      <c r="D473" s="141" t="e">
        <f t="shared" si="2830"/>
        <v>#DIV/0!</v>
      </c>
      <c r="E473" s="22" t="e">
        <f t="shared" ref="E473" si="2987">AVERAGE(C471:C475)</f>
        <v>#DIV/0!</v>
      </c>
      <c r="F473" s="143" t="e">
        <f t="shared" ref="F473" si="2988">_xlfn.STDEV.S(C471:C475)</f>
        <v>#DIV/0!</v>
      </c>
      <c r="G473" s="19" t="e">
        <f t="shared" si="2833"/>
        <v>#DIV/0!</v>
      </c>
      <c r="H473" s="127"/>
      <c r="I473" s="141" t="e">
        <f t="shared" si="2899"/>
        <v>#DIV/0!</v>
      </c>
      <c r="J473" s="22" t="e">
        <f t="shared" ref="J473" si="2989">AVERAGE(H471:H475)</f>
        <v>#DIV/0!</v>
      </c>
      <c r="K473" s="143" t="e">
        <f t="shared" ref="K473" si="2990">_xlfn.STDEV.S(H471:H475)</f>
        <v>#DIV/0!</v>
      </c>
      <c r="L473" s="19" t="e">
        <f t="shared" si="2836"/>
        <v>#DIV/0!</v>
      </c>
      <c r="M473" s="138">
        <f t="shared" si="2845"/>
        <v>0</v>
      </c>
      <c r="N473" s="141" t="e">
        <f t="shared" si="2902"/>
        <v>#DIV/0!</v>
      </c>
      <c r="O473" s="22">
        <f t="shared" ref="O473" si="2991">AVERAGE(M471:M475)</f>
        <v>0</v>
      </c>
      <c r="P473" s="143">
        <f t="shared" ref="P473" si="2992">_xlfn.STDEV.S(M471:M475)</f>
        <v>0</v>
      </c>
      <c r="Q473" s="19" t="e">
        <f t="shared" si="2839"/>
        <v>#DIV/0!</v>
      </c>
    </row>
    <row r="474" spans="1:17" x14ac:dyDescent="0.2">
      <c r="A474" s="56" t="str">
        <f t="shared" ref="A474" si="2993">IF(A471="","",A471)</f>
        <v/>
      </c>
      <c r="B474" s="56" t="e">
        <f>LOOKUP(A474,'Table 1'!$A$3:$A$999,'Table 1'!$I$3:$I$999)</f>
        <v>#N/A</v>
      </c>
      <c r="C474" s="127"/>
      <c r="D474" s="141" t="e">
        <f t="shared" si="2830"/>
        <v>#DIV/0!</v>
      </c>
      <c r="E474" s="22" t="e">
        <f t="shared" ref="E474" si="2994">AVERAGE(C471:C475)</f>
        <v>#DIV/0!</v>
      </c>
      <c r="F474" s="143" t="e">
        <f t="shared" ref="F474" si="2995">_xlfn.STDEV.S(C471:C475)</f>
        <v>#DIV/0!</v>
      </c>
      <c r="G474" s="19" t="e">
        <f t="shared" si="2833"/>
        <v>#DIV/0!</v>
      </c>
      <c r="H474" s="127"/>
      <c r="I474" s="141" t="e">
        <f t="shared" si="2899"/>
        <v>#DIV/0!</v>
      </c>
      <c r="J474" s="22" t="e">
        <f t="shared" ref="J474" si="2996">AVERAGE(H471:H475)</f>
        <v>#DIV/0!</v>
      </c>
      <c r="K474" s="143" t="e">
        <f t="shared" ref="K474" si="2997">_xlfn.STDEV.S(H471:H475)</f>
        <v>#DIV/0!</v>
      </c>
      <c r="L474" s="19" t="e">
        <f t="shared" si="2836"/>
        <v>#DIV/0!</v>
      </c>
      <c r="M474" s="138">
        <f t="shared" si="2845"/>
        <v>0</v>
      </c>
      <c r="N474" s="141" t="e">
        <f t="shared" si="2902"/>
        <v>#DIV/0!</v>
      </c>
      <c r="O474" s="22">
        <f t="shared" ref="O474" si="2998">AVERAGE(M471:M475)</f>
        <v>0</v>
      </c>
      <c r="P474" s="143">
        <f t="shared" ref="P474" si="2999">_xlfn.STDEV.S(M471:M475)</f>
        <v>0</v>
      </c>
      <c r="Q474" s="19" t="e">
        <f t="shared" si="2839"/>
        <v>#DIV/0!</v>
      </c>
    </row>
    <row r="475" spans="1:17" ht="16" thickBot="1" x14ac:dyDescent="0.25">
      <c r="A475" s="55" t="str">
        <f t="shared" ref="A475" si="3000">IF(A471="","",A471)</f>
        <v/>
      </c>
      <c r="B475" s="55" t="e">
        <f>LOOKUP(A475,'Table 1'!$A$3:$A$999,'Table 1'!$I$3:$I$999)</f>
        <v>#N/A</v>
      </c>
      <c r="C475" s="126"/>
      <c r="D475" s="142" t="e">
        <f t="shared" si="2830"/>
        <v>#DIV/0!</v>
      </c>
      <c r="E475" s="21" t="e">
        <f t="shared" ref="E475" si="3001">AVERAGE(C471:C475)</f>
        <v>#DIV/0!</v>
      </c>
      <c r="F475" s="144" t="e">
        <f t="shared" ref="F475" si="3002">_xlfn.STDEV.S(C471:C475)</f>
        <v>#DIV/0!</v>
      </c>
      <c r="G475" s="18" t="e">
        <f t="shared" si="2833"/>
        <v>#DIV/0!</v>
      </c>
      <c r="H475" s="126"/>
      <c r="I475" s="142" t="e">
        <f t="shared" si="2899"/>
        <v>#DIV/0!</v>
      </c>
      <c r="J475" s="21" t="e">
        <f t="shared" ref="J475" si="3003">AVERAGE(H471:H475)</f>
        <v>#DIV/0!</v>
      </c>
      <c r="K475" s="144" t="e">
        <f t="shared" ref="K475" si="3004">_xlfn.STDEV.S(H471:H475)</f>
        <v>#DIV/0!</v>
      </c>
      <c r="L475" s="18" t="e">
        <f t="shared" si="2836"/>
        <v>#DIV/0!</v>
      </c>
      <c r="M475" s="139">
        <f t="shared" si="2845"/>
        <v>0</v>
      </c>
      <c r="N475" s="142" t="e">
        <f t="shared" si="2902"/>
        <v>#DIV/0!</v>
      </c>
      <c r="O475" s="21">
        <f t="shared" ref="O475" si="3005">AVERAGE(M471:M475)</f>
        <v>0</v>
      </c>
      <c r="P475" s="144">
        <f t="shared" ref="P475" si="3006">_xlfn.STDEV.S(M471:M475)</f>
        <v>0</v>
      </c>
      <c r="Q475" s="18" t="e">
        <f t="shared" si="2839"/>
        <v>#DIV/0!</v>
      </c>
    </row>
    <row r="476" spans="1:17" x14ac:dyDescent="0.2">
      <c r="A476" s="57"/>
      <c r="B476" s="57" t="e">
        <f>LOOKUP(A476,'Table 1'!$A$3:$A$999,'Table 1'!$I$3:$I$999)</f>
        <v>#N/A</v>
      </c>
      <c r="C476" s="128"/>
      <c r="D476" s="140" t="e">
        <f t="shared" si="2830"/>
        <v>#DIV/0!</v>
      </c>
      <c r="E476" s="23" t="e">
        <f t="shared" ref="E476" si="3007">AVERAGE(C476:C480)</f>
        <v>#DIV/0!</v>
      </c>
      <c r="F476" s="23" t="e">
        <f t="shared" ref="F476" si="3008">_xlfn.STDEV.S(C476:C480)</f>
        <v>#DIV/0!</v>
      </c>
      <c r="G476" s="39" t="e">
        <f t="shared" si="2833"/>
        <v>#DIV/0!</v>
      </c>
      <c r="H476" s="128"/>
      <c r="I476" s="140" t="e">
        <f t="shared" si="2899"/>
        <v>#DIV/0!</v>
      </c>
      <c r="J476" s="23" t="e">
        <f t="shared" ref="J476" si="3009">AVERAGE(H476:H480)</f>
        <v>#DIV/0!</v>
      </c>
      <c r="K476" s="23" t="e">
        <f t="shared" ref="K476" si="3010">_xlfn.STDEV.S(H476:H480)</f>
        <v>#DIV/0!</v>
      </c>
      <c r="L476" s="39" t="e">
        <f t="shared" si="2836"/>
        <v>#DIV/0!</v>
      </c>
      <c r="M476" s="137">
        <f t="shared" si="2845"/>
        <v>0</v>
      </c>
      <c r="N476" s="140" t="e">
        <f t="shared" si="2902"/>
        <v>#DIV/0!</v>
      </c>
      <c r="O476" s="23">
        <f t="shared" ref="O476" si="3011">AVERAGE(M476:M480)</f>
        <v>0</v>
      </c>
      <c r="P476" s="23">
        <f t="shared" ref="P476" si="3012">_xlfn.STDEV.S(M476:M480)</f>
        <v>0</v>
      </c>
      <c r="Q476" s="39" t="e">
        <f t="shared" si="2839"/>
        <v>#DIV/0!</v>
      </c>
    </row>
    <row r="477" spans="1:17" x14ac:dyDescent="0.2">
      <c r="A477" s="56" t="str">
        <f t="shared" ref="A477" si="3013">IF(A476="","",A476)</f>
        <v/>
      </c>
      <c r="B477" s="56" t="e">
        <f>LOOKUP(A477,'Table 1'!$A$3:$A$999,'Table 1'!$I$3:$I$999)</f>
        <v>#N/A</v>
      </c>
      <c r="C477" s="127"/>
      <c r="D477" s="141" t="e">
        <f t="shared" si="2830"/>
        <v>#DIV/0!</v>
      </c>
      <c r="E477" s="22" t="e">
        <f t="shared" ref="E477" si="3014">AVERAGE(C476:C480)</f>
        <v>#DIV/0!</v>
      </c>
      <c r="F477" s="143" t="e">
        <f t="shared" ref="F477" si="3015">_xlfn.STDEV.S(C476:C480)</f>
        <v>#DIV/0!</v>
      </c>
      <c r="G477" s="19" t="e">
        <f t="shared" si="2833"/>
        <v>#DIV/0!</v>
      </c>
      <c r="H477" s="127"/>
      <c r="I477" s="141" t="e">
        <f t="shared" si="2899"/>
        <v>#DIV/0!</v>
      </c>
      <c r="J477" s="22" t="e">
        <f t="shared" ref="J477" si="3016">AVERAGE(H476:H480)</f>
        <v>#DIV/0!</v>
      </c>
      <c r="K477" s="143" t="e">
        <f t="shared" ref="K477" si="3017">_xlfn.STDEV.S(H476:H480)</f>
        <v>#DIV/0!</v>
      </c>
      <c r="L477" s="19" t="e">
        <f t="shared" si="2836"/>
        <v>#DIV/0!</v>
      </c>
      <c r="M477" s="138">
        <f t="shared" si="2845"/>
        <v>0</v>
      </c>
      <c r="N477" s="141" t="e">
        <f t="shared" si="2902"/>
        <v>#DIV/0!</v>
      </c>
      <c r="O477" s="22">
        <f t="shared" ref="O477" si="3018">AVERAGE(M476:M480)</f>
        <v>0</v>
      </c>
      <c r="P477" s="143">
        <f t="shared" ref="P477" si="3019">_xlfn.STDEV.S(M476:M480)</f>
        <v>0</v>
      </c>
      <c r="Q477" s="19" t="e">
        <f t="shared" si="2839"/>
        <v>#DIV/0!</v>
      </c>
    </row>
    <row r="478" spans="1:17" x14ac:dyDescent="0.2">
      <c r="A478" s="56" t="str">
        <f t="shared" ref="A478" si="3020">IF(A476="","",A476)</f>
        <v/>
      </c>
      <c r="B478" s="56" t="e">
        <f>LOOKUP(A478,'Table 1'!$A$3:$A$999,'Table 1'!$I$3:$I$999)</f>
        <v>#N/A</v>
      </c>
      <c r="C478" s="127"/>
      <c r="D478" s="141" t="e">
        <f t="shared" si="2830"/>
        <v>#DIV/0!</v>
      </c>
      <c r="E478" s="22" t="e">
        <f t="shared" ref="E478" si="3021">AVERAGE(C476:C480)</f>
        <v>#DIV/0!</v>
      </c>
      <c r="F478" s="143" t="e">
        <f t="shared" ref="F478" si="3022">_xlfn.STDEV.S(C476:C480)</f>
        <v>#DIV/0!</v>
      </c>
      <c r="G478" s="19" t="e">
        <f t="shared" si="2833"/>
        <v>#DIV/0!</v>
      </c>
      <c r="H478" s="127"/>
      <c r="I478" s="141" t="e">
        <f t="shared" si="2899"/>
        <v>#DIV/0!</v>
      </c>
      <c r="J478" s="22" t="e">
        <f t="shared" ref="J478" si="3023">AVERAGE(H476:H480)</f>
        <v>#DIV/0!</v>
      </c>
      <c r="K478" s="143" t="e">
        <f t="shared" ref="K478" si="3024">_xlfn.STDEV.S(H476:H480)</f>
        <v>#DIV/0!</v>
      </c>
      <c r="L478" s="19" t="e">
        <f t="shared" si="2836"/>
        <v>#DIV/0!</v>
      </c>
      <c r="M478" s="138">
        <f t="shared" si="2845"/>
        <v>0</v>
      </c>
      <c r="N478" s="141" t="e">
        <f t="shared" si="2902"/>
        <v>#DIV/0!</v>
      </c>
      <c r="O478" s="22">
        <f t="shared" ref="O478" si="3025">AVERAGE(M476:M480)</f>
        <v>0</v>
      </c>
      <c r="P478" s="143">
        <f t="shared" ref="P478" si="3026">_xlfn.STDEV.S(M476:M480)</f>
        <v>0</v>
      </c>
      <c r="Q478" s="19" t="e">
        <f t="shared" si="2839"/>
        <v>#DIV/0!</v>
      </c>
    </row>
    <row r="479" spans="1:17" x14ac:dyDescent="0.2">
      <c r="A479" s="56" t="str">
        <f t="shared" ref="A479" si="3027">IF(A476="","",A476)</f>
        <v/>
      </c>
      <c r="B479" s="56" t="e">
        <f>LOOKUP(A479,'Table 1'!$A$3:$A$999,'Table 1'!$I$3:$I$999)</f>
        <v>#N/A</v>
      </c>
      <c r="C479" s="127"/>
      <c r="D479" s="141" t="e">
        <f t="shared" si="2830"/>
        <v>#DIV/0!</v>
      </c>
      <c r="E479" s="22" t="e">
        <f t="shared" ref="E479" si="3028">AVERAGE(C476:C480)</f>
        <v>#DIV/0!</v>
      </c>
      <c r="F479" s="143" t="e">
        <f t="shared" ref="F479" si="3029">_xlfn.STDEV.S(C476:C480)</f>
        <v>#DIV/0!</v>
      </c>
      <c r="G479" s="19" t="e">
        <f t="shared" si="2833"/>
        <v>#DIV/0!</v>
      </c>
      <c r="H479" s="127"/>
      <c r="I479" s="141" t="e">
        <f t="shared" si="2899"/>
        <v>#DIV/0!</v>
      </c>
      <c r="J479" s="22" t="e">
        <f t="shared" ref="J479" si="3030">AVERAGE(H476:H480)</f>
        <v>#DIV/0!</v>
      </c>
      <c r="K479" s="143" t="e">
        <f t="shared" ref="K479" si="3031">_xlfn.STDEV.S(H476:H480)</f>
        <v>#DIV/0!</v>
      </c>
      <c r="L479" s="19" t="e">
        <f t="shared" si="2836"/>
        <v>#DIV/0!</v>
      </c>
      <c r="M479" s="138">
        <f t="shared" si="2845"/>
        <v>0</v>
      </c>
      <c r="N479" s="141" t="e">
        <f t="shared" si="2902"/>
        <v>#DIV/0!</v>
      </c>
      <c r="O479" s="22">
        <f t="shared" ref="O479" si="3032">AVERAGE(M476:M480)</f>
        <v>0</v>
      </c>
      <c r="P479" s="143">
        <f t="shared" ref="P479" si="3033">_xlfn.STDEV.S(M476:M480)</f>
        <v>0</v>
      </c>
      <c r="Q479" s="19" t="e">
        <f t="shared" si="2839"/>
        <v>#DIV/0!</v>
      </c>
    </row>
    <row r="480" spans="1:17" ht="16" thickBot="1" x14ac:dyDescent="0.25">
      <c r="A480" s="55" t="str">
        <f t="shared" ref="A480" si="3034">IF(A476="","",A476)</f>
        <v/>
      </c>
      <c r="B480" s="55" t="e">
        <f>LOOKUP(A480,'Table 1'!$A$3:$A$999,'Table 1'!$I$3:$I$999)</f>
        <v>#N/A</v>
      </c>
      <c r="C480" s="126"/>
      <c r="D480" s="142" t="e">
        <f t="shared" si="2830"/>
        <v>#DIV/0!</v>
      </c>
      <c r="E480" s="21" t="e">
        <f t="shared" ref="E480" si="3035">AVERAGE(C476:C480)</f>
        <v>#DIV/0!</v>
      </c>
      <c r="F480" s="144" t="e">
        <f t="shared" ref="F480" si="3036">_xlfn.STDEV.S(C476:C480)</f>
        <v>#DIV/0!</v>
      </c>
      <c r="G480" s="18" t="e">
        <f t="shared" si="2833"/>
        <v>#DIV/0!</v>
      </c>
      <c r="H480" s="126"/>
      <c r="I480" s="142" t="e">
        <f t="shared" si="2899"/>
        <v>#DIV/0!</v>
      </c>
      <c r="J480" s="21" t="e">
        <f t="shared" ref="J480" si="3037">AVERAGE(H476:H480)</f>
        <v>#DIV/0!</v>
      </c>
      <c r="K480" s="144" t="e">
        <f t="shared" ref="K480" si="3038">_xlfn.STDEV.S(H476:H480)</f>
        <v>#DIV/0!</v>
      </c>
      <c r="L480" s="18" t="e">
        <f t="shared" si="2836"/>
        <v>#DIV/0!</v>
      </c>
      <c r="M480" s="139">
        <f t="shared" si="2845"/>
        <v>0</v>
      </c>
      <c r="N480" s="142" t="e">
        <f t="shared" si="2902"/>
        <v>#DIV/0!</v>
      </c>
      <c r="O480" s="21">
        <f t="shared" ref="O480" si="3039">AVERAGE(M476:M480)</f>
        <v>0</v>
      </c>
      <c r="P480" s="144">
        <f t="shared" ref="P480" si="3040">_xlfn.STDEV.S(M476:M480)</f>
        <v>0</v>
      </c>
      <c r="Q480" s="18" t="e">
        <f t="shared" si="2839"/>
        <v>#DIV/0!</v>
      </c>
    </row>
    <row r="481" spans="1:17" x14ac:dyDescent="0.2">
      <c r="A481" s="57"/>
      <c r="B481" s="57" t="e">
        <f>LOOKUP(A481,'Table 1'!$A$3:$A$999,'Table 1'!$I$3:$I$999)</f>
        <v>#N/A</v>
      </c>
      <c r="C481" s="128"/>
      <c r="D481" s="140" t="e">
        <f t="shared" si="2830"/>
        <v>#DIV/0!</v>
      </c>
      <c r="E481" s="23" t="e">
        <f t="shared" ref="E481" si="3041">AVERAGE(C481:C485)</f>
        <v>#DIV/0!</v>
      </c>
      <c r="F481" s="23" t="e">
        <f t="shared" ref="F481" si="3042">_xlfn.STDEV.S(C481:C485)</f>
        <v>#DIV/0!</v>
      </c>
      <c r="G481" s="39" t="e">
        <f t="shared" si="2833"/>
        <v>#DIV/0!</v>
      </c>
      <c r="H481" s="128"/>
      <c r="I481" s="140" t="e">
        <f t="shared" si="2899"/>
        <v>#DIV/0!</v>
      </c>
      <c r="J481" s="23" t="e">
        <f t="shared" ref="J481" si="3043">AVERAGE(H481:H485)</f>
        <v>#DIV/0!</v>
      </c>
      <c r="K481" s="23" t="e">
        <f t="shared" ref="K481" si="3044">_xlfn.STDEV.S(H481:H485)</f>
        <v>#DIV/0!</v>
      </c>
      <c r="L481" s="39" t="e">
        <f t="shared" si="2836"/>
        <v>#DIV/0!</v>
      </c>
      <c r="M481" s="137">
        <f t="shared" si="2845"/>
        <v>0</v>
      </c>
      <c r="N481" s="140" t="e">
        <f t="shared" si="2902"/>
        <v>#DIV/0!</v>
      </c>
      <c r="O481" s="23">
        <f t="shared" ref="O481" si="3045">AVERAGE(M481:M485)</f>
        <v>0</v>
      </c>
      <c r="P481" s="23">
        <f t="shared" ref="P481" si="3046">_xlfn.STDEV.S(M481:M485)</f>
        <v>0</v>
      </c>
      <c r="Q481" s="39" t="e">
        <f t="shared" si="2839"/>
        <v>#DIV/0!</v>
      </c>
    </row>
    <row r="482" spans="1:17" x14ac:dyDescent="0.2">
      <c r="A482" s="56" t="str">
        <f t="shared" ref="A482" si="3047">IF(A481="","",A481)</f>
        <v/>
      </c>
      <c r="B482" s="56" t="e">
        <f>LOOKUP(A482,'Table 1'!$A$3:$A$999,'Table 1'!$I$3:$I$999)</f>
        <v>#N/A</v>
      </c>
      <c r="C482" s="127"/>
      <c r="D482" s="141" t="e">
        <f t="shared" si="2830"/>
        <v>#DIV/0!</v>
      </c>
      <c r="E482" s="22" t="e">
        <f t="shared" ref="E482" si="3048">AVERAGE(C481:C485)</f>
        <v>#DIV/0!</v>
      </c>
      <c r="F482" s="143" t="e">
        <f t="shared" ref="F482" si="3049">_xlfn.STDEV.S(C481:C485)</f>
        <v>#DIV/0!</v>
      </c>
      <c r="G482" s="19" t="e">
        <f t="shared" si="2833"/>
        <v>#DIV/0!</v>
      </c>
      <c r="H482" s="127"/>
      <c r="I482" s="141" t="e">
        <f t="shared" si="2899"/>
        <v>#DIV/0!</v>
      </c>
      <c r="J482" s="22" t="e">
        <f t="shared" ref="J482" si="3050">AVERAGE(H481:H485)</f>
        <v>#DIV/0!</v>
      </c>
      <c r="K482" s="143" t="e">
        <f t="shared" ref="K482" si="3051">_xlfn.STDEV.S(H481:H485)</f>
        <v>#DIV/0!</v>
      </c>
      <c r="L482" s="19" t="e">
        <f t="shared" si="2836"/>
        <v>#DIV/0!</v>
      </c>
      <c r="M482" s="138">
        <f t="shared" si="2845"/>
        <v>0</v>
      </c>
      <c r="N482" s="141" t="e">
        <f t="shared" si="2902"/>
        <v>#DIV/0!</v>
      </c>
      <c r="O482" s="22">
        <f t="shared" ref="O482" si="3052">AVERAGE(M481:M485)</f>
        <v>0</v>
      </c>
      <c r="P482" s="143">
        <f t="shared" ref="P482" si="3053">_xlfn.STDEV.S(M481:M485)</f>
        <v>0</v>
      </c>
      <c r="Q482" s="19" t="e">
        <f t="shared" si="2839"/>
        <v>#DIV/0!</v>
      </c>
    </row>
    <row r="483" spans="1:17" x14ac:dyDescent="0.2">
      <c r="A483" s="56" t="str">
        <f t="shared" ref="A483" si="3054">IF(A481="","",A481)</f>
        <v/>
      </c>
      <c r="B483" s="56" t="e">
        <f>LOOKUP(A483,'Table 1'!$A$3:$A$999,'Table 1'!$I$3:$I$999)</f>
        <v>#N/A</v>
      </c>
      <c r="C483" s="127"/>
      <c r="D483" s="141" t="e">
        <f t="shared" si="2830"/>
        <v>#DIV/0!</v>
      </c>
      <c r="E483" s="22" t="e">
        <f t="shared" ref="E483" si="3055">AVERAGE(C481:C485)</f>
        <v>#DIV/0!</v>
      </c>
      <c r="F483" s="143" t="e">
        <f t="shared" ref="F483" si="3056">_xlfn.STDEV.S(C481:C485)</f>
        <v>#DIV/0!</v>
      </c>
      <c r="G483" s="19" t="e">
        <f t="shared" si="2833"/>
        <v>#DIV/0!</v>
      </c>
      <c r="H483" s="127"/>
      <c r="I483" s="141" t="e">
        <f t="shared" si="2899"/>
        <v>#DIV/0!</v>
      </c>
      <c r="J483" s="22" t="e">
        <f t="shared" ref="J483" si="3057">AVERAGE(H481:H485)</f>
        <v>#DIV/0!</v>
      </c>
      <c r="K483" s="143" t="e">
        <f t="shared" ref="K483" si="3058">_xlfn.STDEV.S(H481:H485)</f>
        <v>#DIV/0!</v>
      </c>
      <c r="L483" s="19" t="e">
        <f t="shared" si="2836"/>
        <v>#DIV/0!</v>
      </c>
      <c r="M483" s="138">
        <f t="shared" si="2845"/>
        <v>0</v>
      </c>
      <c r="N483" s="141" t="e">
        <f t="shared" si="2902"/>
        <v>#DIV/0!</v>
      </c>
      <c r="O483" s="22">
        <f t="shared" ref="O483" si="3059">AVERAGE(M481:M485)</f>
        <v>0</v>
      </c>
      <c r="P483" s="143">
        <f t="shared" ref="P483" si="3060">_xlfn.STDEV.S(M481:M485)</f>
        <v>0</v>
      </c>
      <c r="Q483" s="19" t="e">
        <f t="shared" si="2839"/>
        <v>#DIV/0!</v>
      </c>
    </row>
    <row r="484" spans="1:17" x14ac:dyDescent="0.2">
      <c r="A484" s="56" t="str">
        <f t="shared" ref="A484" si="3061">IF(A481="","",A481)</f>
        <v/>
      </c>
      <c r="B484" s="56" t="e">
        <f>LOOKUP(A484,'Table 1'!$A$3:$A$999,'Table 1'!$I$3:$I$999)</f>
        <v>#N/A</v>
      </c>
      <c r="C484" s="127"/>
      <c r="D484" s="141" t="e">
        <f t="shared" si="2830"/>
        <v>#DIV/0!</v>
      </c>
      <c r="E484" s="22" t="e">
        <f t="shared" ref="E484" si="3062">AVERAGE(C481:C485)</f>
        <v>#DIV/0!</v>
      </c>
      <c r="F484" s="143" t="e">
        <f t="shared" ref="F484" si="3063">_xlfn.STDEV.S(C481:C485)</f>
        <v>#DIV/0!</v>
      </c>
      <c r="G484" s="19" t="e">
        <f t="shared" si="2833"/>
        <v>#DIV/0!</v>
      </c>
      <c r="H484" s="127"/>
      <c r="I484" s="141" t="e">
        <f t="shared" si="2899"/>
        <v>#DIV/0!</v>
      </c>
      <c r="J484" s="22" t="e">
        <f t="shared" ref="J484" si="3064">AVERAGE(H481:H485)</f>
        <v>#DIV/0!</v>
      </c>
      <c r="K484" s="143" t="e">
        <f t="shared" ref="K484" si="3065">_xlfn.STDEV.S(H481:H485)</f>
        <v>#DIV/0!</v>
      </c>
      <c r="L484" s="19" t="e">
        <f t="shared" si="2836"/>
        <v>#DIV/0!</v>
      </c>
      <c r="M484" s="138">
        <f t="shared" si="2845"/>
        <v>0</v>
      </c>
      <c r="N484" s="141" t="e">
        <f t="shared" si="2902"/>
        <v>#DIV/0!</v>
      </c>
      <c r="O484" s="22">
        <f t="shared" ref="O484" si="3066">AVERAGE(M481:M485)</f>
        <v>0</v>
      </c>
      <c r="P484" s="143">
        <f t="shared" ref="P484" si="3067">_xlfn.STDEV.S(M481:M485)</f>
        <v>0</v>
      </c>
      <c r="Q484" s="19" t="e">
        <f t="shared" si="2839"/>
        <v>#DIV/0!</v>
      </c>
    </row>
    <row r="485" spans="1:17" ht="16" thickBot="1" x14ac:dyDescent="0.25">
      <c r="A485" s="55" t="str">
        <f t="shared" ref="A485" si="3068">IF(A481="","",A481)</f>
        <v/>
      </c>
      <c r="B485" s="55" t="e">
        <f>LOOKUP(A485,'Table 1'!$A$3:$A$999,'Table 1'!$I$3:$I$999)</f>
        <v>#N/A</v>
      </c>
      <c r="C485" s="126"/>
      <c r="D485" s="142" t="e">
        <f t="shared" si="2830"/>
        <v>#DIV/0!</v>
      </c>
      <c r="E485" s="21" t="e">
        <f t="shared" ref="E485" si="3069">AVERAGE(C481:C485)</f>
        <v>#DIV/0!</v>
      </c>
      <c r="F485" s="144" t="e">
        <f t="shared" ref="F485" si="3070">_xlfn.STDEV.S(C481:C485)</f>
        <v>#DIV/0!</v>
      </c>
      <c r="G485" s="18" t="e">
        <f t="shared" si="2833"/>
        <v>#DIV/0!</v>
      </c>
      <c r="H485" s="126"/>
      <c r="I485" s="142" t="e">
        <f t="shared" si="2899"/>
        <v>#DIV/0!</v>
      </c>
      <c r="J485" s="21" t="e">
        <f t="shared" ref="J485" si="3071">AVERAGE(H481:H485)</f>
        <v>#DIV/0!</v>
      </c>
      <c r="K485" s="144" t="e">
        <f t="shared" ref="K485" si="3072">_xlfn.STDEV.S(H481:H485)</f>
        <v>#DIV/0!</v>
      </c>
      <c r="L485" s="18" t="e">
        <f t="shared" si="2836"/>
        <v>#DIV/0!</v>
      </c>
      <c r="M485" s="139">
        <f t="shared" si="2845"/>
        <v>0</v>
      </c>
      <c r="N485" s="142" t="e">
        <f t="shared" si="2902"/>
        <v>#DIV/0!</v>
      </c>
      <c r="O485" s="21">
        <f t="shared" ref="O485" si="3073">AVERAGE(M481:M485)</f>
        <v>0</v>
      </c>
      <c r="P485" s="144">
        <f t="shared" ref="P485" si="3074">_xlfn.STDEV.S(M481:M485)</f>
        <v>0</v>
      </c>
      <c r="Q485" s="18" t="e">
        <f t="shared" si="2839"/>
        <v>#DIV/0!</v>
      </c>
    </row>
    <row r="486" spans="1:17" x14ac:dyDescent="0.2">
      <c r="A486" s="57"/>
      <c r="B486" s="57" t="e">
        <f>LOOKUP(A486,'Table 1'!$A$3:$A$999,'Table 1'!$I$3:$I$999)</f>
        <v>#N/A</v>
      </c>
      <c r="C486" s="128"/>
      <c r="D486" s="140" t="e">
        <f t="shared" si="2830"/>
        <v>#DIV/0!</v>
      </c>
      <c r="E486" s="23" t="e">
        <f t="shared" ref="E486" si="3075">AVERAGE(C486:C490)</f>
        <v>#DIV/0!</v>
      </c>
      <c r="F486" s="23" t="e">
        <f t="shared" ref="F486" si="3076">_xlfn.STDEV.S(C486:C490)</f>
        <v>#DIV/0!</v>
      </c>
      <c r="G486" s="39" t="e">
        <f t="shared" si="2833"/>
        <v>#DIV/0!</v>
      </c>
      <c r="H486" s="128"/>
      <c r="I486" s="140" t="e">
        <f t="shared" si="2899"/>
        <v>#DIV/0!</v>
      </c>
      <c r="J486" s="23" t="e">
        <f t="shared" ref="J486" si="3077">AVERAGE(H486:H490)</f>
        <v>#DIV/0!</v>
      </c>
      <c r="K486" s="23" t="e">
        <f t="shared" ref="K486" si="3078">_xlfn.STDEV.S(H486:H490)</f>
        <v>#DIV/0!</v>
      </c>
      <c r="L486" s="39" t="e">
        <f t="shared" si="2836"/>
        <v>#DIV/0!</v>
      </c>
      <c r="M486" s="137">
        <f t="shared" si="2845"/>
        <v>0</v>
      </c>
      <c r="N486" s="140" t="e">
        <f t="shared" si="2902"/>
        <v>#DIV/0!</v>
      </c>
      <c r="O486" s="23">
        <f t="shared" ref="O486" si="3079">AVERAGE(M486:M490)</f>
        <v>0</v>
      </c>
      <c r="P486" s="23">
        <f t="shared" ref="P486" si="3080">_xlfn.STDEV.S(M486:M490)</f>
        <v>0</v>
      </c>
      <c r="Q486" s="39" t="e">
        <f t="shared" si="2839"/>
        <v>#DIV/0!</v>
      </c>
    </row>
    <row r="487" spans="1:17" x14ac:dyDescent="0.2">
      <c r="A487" s="56" t="str">
        <f t="shared" ref="A487" si="3081">IF(A486="","",A486)</f>
        <v/>
      </c>
      <c r="B487" s="56" t="e">
        <f>LOOKUP(A487,'Table 1'!$A$3:$A$999,'Table 1'!$I$3:$I$999)</f>
        <v>#N/A</v>
      </c>
      <c r="C487" s="127"/>
      <c r="D487" s="141" t="e">
        <f t="shared" si="2830"/>
        <v>#DIV/0!</v>
      </c>
      <c r="E487" s="22" t="e">
        <f t="shared" ref="E487" si="3082">AVERAGE(C486:C490)</f>
        <v>#DIV/0!</v>
      </c>
      <c r="F487" s="143" t="e">
        <f t="shared" ref="F487" si="3083">_xlfn.STDEV.S(C486:C490)</f>
        <v>#DIV/0!</v>
      </c>
      <c r="G487" s="19" t="e">
        <f t="shared" si="2833"/>
        <v>#DIV/0!</v>
      </c>
      <c r="H487" s="127"/>
      <c r="I487" s="141" t="e">
        <f t="shared" si="2899"/>
        <v>#DIV/0!</v>
      </c>
      <c r="J487" s="22" t="e">
        <f t="shared" ref="J487" si="3084">AVERAGE(H486:H490)</f>
        <v>#DIV/0!</v>
      </c>
      <c r="K487" s="143" t="e">
        <f t="shared" ref="K487" si="3085">_xlfn.STDEV.S(H486:H490)</f>
        <v>#DIV/0!</v>
      </c>
      <c r="L487" s="19" t="e">
        <f t="shared" si="2836"/>
        <v>#DIV/0!</v>
      </c>
      <c r="M487" s="138">
        <f t="shared" si="2845"/>
        <v>0</v>
      </c>
      <c r="N487" s="141" t="e">
        <f t="shared" si="2902"/>
        <v>#DIV/0!</v>
      </c>
      <c r="O487" s="22">
        <f t="shared" ref="O487" si="3086">AVERAGE(M486:M490)</f>
        <v>0</v>
      </c>
      <c r="P487" s="143">
        <f t="shared" ref="P487" si="3087">_xlfn.STDEV.S(M486:M490)</f>
        <v>0</v>
      </c>
      <c r="Q487" s="19" t="e">
        <f t="shared" si="2839"/>
        <v>#DIV/0!</v>
      </c>
    </row>
    <row r="488" spans="1:17" x14ac:dyDescent="0.2">
      <c r="A488" s="56" t="str">
        <f t="shared" ref="A488" si="3088">IF(A486="","",A486)</f>
        <v/>
      </c>
      <c r="B488" s="56" t="e">
        <f>LOOKUP(A488,'Table 1'!$A$3:$A$999,'Table 1'!$I$3:$I$999)</f>
        <v>#N/A</v>
      </c>
      <c r="C488" s="127"/>
      <c r="D488" s="141" t="e">
        <f t="shared" si="2830"/>
        <v>#DIV/0!</v>
      </c>
      <c r="E488" s="22" t="e">
        <f t="shared" ref="E488" si="3089">AVERAGE(C486:C490)</f>
        <v>#DIV/0!</v>
      </c>
      <c r="F488" s="143" t="e">
        <f t="shared" ref="F488" si="3090">_xlfn.STDEV.S(C486:C490)</f>
        <v>#DIV/0!</v>
      </c>
      <c r="G488" s="19" t="e">
        <f t="shared" si="2833"/>
        <v>#DIV/0!</v>
      </c>
      <c r="H488" s="127"/>
      <c r="I488" s="141" t="e">
        <f t="shared" si="2899"/>
        <v>#DIV/0!</v>
      </c>
      <c r="J488" s="22" t="e">
        <f t="shared" ref="J488" si="3091">AVERAGE(H486:H490)</f>
        <v>#DIV/0!</v>
      </c>
      <c r="K488" s="143" t="e">
        <f t="shared" ref="K488" si="3092">_xlfn.STDEV.S(H486:H490)</f>
        <v>#DIV/0!</v>
      </c>
      <c r="L488" s="19" t="e">
        <f t="shared" si="2836"/>
        <v>#DIV/0!</v>
      </c>
      <c r="M488" s="138">
        <f t="shared" si="2845"/>
        <v>0</v>
      </c>
      <c r="N488" s="141" t="e">
        <f t="shared" si="2902"/>
        <v>#DIV/0!</v>
      </c>
      <c r="O488" s="22">
        <f t="shared" ref="O488" si="3093">AVERAGE(M486:M490)</f>
        <v>0</v>
      </c>
      <c r="P488" s="143">
        <f t="shared" ref="P488" si="3094">_xlfn.STDEV.S(M486:M490)</f>
        <v>0</v>
      </c>
      <c r="Q488" s="19" t="e">
        <f t="shared" si="2839"/>
        <v>#DIV/0!</v>
      </c>
    </row>
    <row r="489" spans="1:17" x14ac:dyDescent="0.2">
      <c r="A489" s="56" t="str">
        <f t="shared" ref="A489" si="3095">IF(A486="","",A486)</f>
        <v/>
      </c>
      <c r="B489" s="56" t="e">
        <f>LOOKUP(A489,'Table 1'!$A$3:$A$999,'Table 1'!$I$3:$I$999)</f>
        <v>#N/A</v>
      </c>
      <c r="C489" s="127"/>
      <c r="D489" s="141" t="e">
        <f t="shared" si="2830"/>
        <v>#DIV/0!</v>
      </c>
      <c r="E489" s="22" t="e">
        <f t="shared" ref="E489" si="3096">AVERAGE(C486:C490)</f>
        <v>#DIV/0!</v>
      </c>
      <c r="F489" s="143" t="e">
        <f t="shared" ref="F489" si="3097">_xlfn.STDEV.S(C486:C490)</f>
        <v>#DIV/0!</v>
      </c>
      <c r="G489" s="19" t="e">
        <f t="shared" si="2833"/>
        <v>#DIV/0!</v>
      </c>
      <c r="H489" s="127"/>
      <c r="I489" s="141" t="e">
        <f t="shared" si="2899"/>
        <v>#DIV/0!</v>
      </c>
      <c r="J489" s="22" t="e">
        <f t="shared" ref="J489" si="3098">AVERAGE(H486:H490)</f>
        <v>#DIV/0!</v>
      </c>
      <c r="K489" s="143" t="e">
        <f t="shared" ref="K489" si="3099">_xlfn.STDEV.S(H486:H490)</f>
        <v>#DIV/0!</v>
      </c>
      <c r="L489" s="19" t="e">
        <f t="shared" si="2836"/>
        <v>#DIV/0!</v>
      </c>
      <c r="M489" s="138">
        <f t="shared" si="2845"/>
        <v>0</v>
      </c>
      <c r="N489" s="141" t="e">
        <f t="shared" si="2902"/>
        <v>#DIV/0!</v>
      </c>
      <c r="O489" s="22">
        <f t="shared" ref="O489" si="3100">AVERAGE(M486:M490)</f>
        <v>0</v>
      </c>
      <c r="P489" s="143">
        <f t="shared" ref="P489" si="3101">_xlfn.STDEV.S(M486:M490)</f>
        <v>0</v>
      </c>
      <c r="Q489" s="19" t="e">
        <f t="shared" si="2839"/>
        <v>#DIV/0!</v>
      </c>
    </row>
    <row r="490" spans="1:17" ht="16" thickBot="1" x14ac:dyDescent="0.25">
      <c r="A490" s="55" t="str">
        <f t="shared" ref="A490" si="3102">IF(A486="","",A486)</f>
        <v/>
      </c>
      <c r="B490" s="55" t="e">
        <f>LOOKUP(A490,'Table 1'!$A$3:$A$999,'Table 1'!$I$3:$I$999)</f>
        <v>#N/A</v>
      </c>
      <c r="C490" s="126"/>
      <c r="D490" s="142" t="e">
        <f t="shared" si="2830"/>
        <v>#DIV/0!</v>
      </c>
      <c r="E490" s="21" t="e">
        <f t="shared" ref="E490" si="3103">AVERAGE(C486:C490)</f>
        <v>#DIV/0!</v>
      </c>
      <c r="F490" s="144" t="e">
        <f t="shared" ref="F490" si="3104">_xlfn.STDEV.S(C486:C490)</f>
        <v>#DIV/0!</v>
      </c>
      <c r="G490" s="18" t="e">
        <f t="shared" si="2833"/>
        <v>#DIV/0!</v>
      </c>
      <c r="H490" s="126"/>
      <c r="I490" s="142" t="e">
        <f t="shared" si="2899"/>
        <v>#DIV/0!</v>
      </c>
      <c r="J490" s="21" t="e">
        <f t="shared" ref="J490" si="3105">AVERAGE(H486:H490)</f>
        <v>#DIV/0!</v>
      </c>
      <c r="K490" s="144" t="e">
        <f t="shared" ref="K490" si="3106">_xlfn.STDEV.S(H486:H490)</f>
        <v>#DIV/0!</v>
      </c>
      <c r="L490" s="18" t="e">
        <f t="shared" si="2836"/>
        <v>#DIV/0!</v>
      </c>
      <c r="M490" s="139">
        <f t="shared" si="2845"/>
        <v>0</v>
      </c>
      <c r="N490" s="142" t="e">
        <f t="shared" si="2902"/>
        <v>#DIV/0!</v>
      </c>
      <c r="O490" s="21">
        <f t="shared" ref="O490" si="3107">AVERAGE(M486:M490)</f>
        <v>0</v>
      </c>
      <c r="P490" s="144">
        <f t="shared" ref="P490" si="3108">_xlfn.STDEV.S(M486:M490)</f>
        <v>0</v>
      </c>
      <c r="Q490" s="18" t="e">
        <f t="shared" si="2839"/>
        <v>#DIV/0!</v>
      </c>
    </row>
    <row r="491" spans="1:17" x14ac:dyDescent="0.2">
      <c r="A491" s="57"/>
      <c r="B491" s="57" t="e">
        <f>LOOKUP(A491,'Table 1'!$A$3:$A$999,'Table 1'!$I$3:$I$999)</f>
        <v>#N/A</v>
      </c>
      <c r="C491" s="128"/>
      <c r="D491" s="140" t="e">
        <f t="shared" si="2830"/>
        <v>#DIV/0!</v>
      </c>
      <c r="E491" s="23" t="e">
        <f t="shared" ref="E491" si="3109">AVERAGE(C491:C495)</f>
        <v>#DIV/0!</v>
      </c>
      <c r="F491" s="23" t="e">
        <f t="shared" ref="F491" si="3110">_xlfn.STDEV.S(C491:C495)</f>
        <v>#DIV/0!</v>
      </c>
      <c r="G491" s="39" t="e">
        <f t="shared" si="2833"/>
        <v>#DIV/0!</v>
      </c>
      <c r="H491" s="128"/>
      <c r="I491" s="140" t="e">
        <f t="shared" si="2899"/>
        <v>#DIV/0!</v>
      </c>
      <c r="J491" s="23" t="e">
        <f t="shared" ref="J491" si="3111">AVERAGE(H491:H495)</f>
        <v>#DIV/0!</v>
      </c>
      <c r="K491" s="23" t="e">
        <f t="shared" ref="K491" si="3112">_xlfn.STDEV.S(H491:H495)</f>
        <v>#DIV/0!</v>
      </c>
      <c r="L491" s="39" t="e">
        <f t="shared" si="2836"/>
        <v>#DIV/0!</v>
      </c>
      <c r="M491" s="137">
        <f t="shared" si="2845"/>
        <v>0</v>
      </c>
      <c r="N491" s="140" t="e">
        <f t="shared" si="2902"/>
        <v>#DIV/0!</v>
      </c>
      <c r="O491" s="23">
        <f t="shared" ref="O491" si="3113">AVERAGE(M491:M495)</f>
        <v>0</v>
      </c>
      <c r="P491" s="23">
        <f t="shared" ref="P491" si="3114">_xlfn.STDEV.S(M491:M495)</f>
        <v>0</v>
      </c>
      <c r="Q491" s="39" t="e">
        <f t="shared" si="2839"/>
        <v>#DIV/0!</v>
      </c>
    </row>
    <row r="492" spans="1:17" x14ac:dyDescent="0.2">
      <c r="A492" s="56" t="str">
        <f t="shared" ref="A492" si="3115">IF(A491="","",A491)</f>
        <v/>
      </c>
      <c r="B492" s="56" t="e">
        <f>LOOKUP(A492,'Table 1'!$A$3:$A$999,'Table 1'!$I$3:$I$999)</f>
        <v>#N/A</v>
      </c>
      <c r="C492" s="127"/>
      <c r="D492" s="141" t="e">
        <f t="shared" si="2830"/>
        <v>#DIV/0!</v>
      </c>
      <c r="E492" s="22" t="e">
        <f t="shared" ref="E492" si="3116">AVERAGE(C491:C495)</f>
        <v>#DIV/0!</v>
      </c>
      <c r="F492" s="143" t="e">
        <f t="shared" ref="F492" si="3117">_xlfn.STDEV.S(C491:C495)</f>
        <v>#DIV/0!</v>
      </c>
      <c r="G492" s="19" t="e">
        <f t="shared" si="2833"/>
        <v>#DIV/0!</v>
      </c>
      <c r="H492" s="127"/>
      <c r="I492" s="141" t="e">
        <f t="shared" si="2899"/>
        <v>#DIV/0!</v>
      </c>
      <c r="J492" s="22" t="e">
        <f t="shared" ref="J492" si="3118">AVERAGE(H491:H495)</f>
        <v>#DIV/0!</v>
      </c>
      <c r="K492" s="143" t="e">
        <f t="shared" ref="K492" si="3119">_xlfn.STDEV.S(H491:H495)</f>
        <v>#DIV/0!</v>
      </c>
      <c r="L492" s="19" t="e">
        <f t="shared" si="2836"/>
        <v>#DIV/0!</v>
      </c>
      <c r="M492" s="138">
        <f t="shared" si="2845"/>
        <v>0</v>
      </c>
      <c r="N492" s="141" t="e">
        <f t="shared" si="2902"/>
        <v>#DIV/0!</v>
      </c>
      <c r="O492" s="22">
        <f t="shared" ref="O492" si="3120">AVERAGE(M491:M495)</f>
        <v>0</v>
      </c>
      <c r="P492" s="143">
        <f t="shared" ref="P492" si="3121">_xlfn.STDEV.S(M491:M495)</f>
        <v>0</v>
      </c>
      <c r="Q492" s="19" t="e">
        <f t="shared" si="2839"/>
        <v>#DIV/0!</v>
      </c>
    </row>
    <row r="493" spans="1:17" x14ac:dyDescent="0.2">
      <c r="A493" s="56" t="str">
        <f t="shared" ref="A493" si="3122">IF(A491="","",A491)</f>
        <v/>
      </c>
      <c r="B493" s="56" t="e">
        <f>LOOKUP(A493,'Table 1'!$A$3:$A$999,'Table 1'!$I$3:$I$999)</f>
        <v>#N/A</v>
      </c>
      <c r="C493" s="127"/>
      <c r="D493" s="141" t="e">
        <f t="shared" si="2830"/>
        <v>#DIV/0!</v>
      </c>
      <c r="E493" s="22" t="e">
        <f t="shared" ref="E493" si="3123">AVERAGE(C491:C495)</f>
        <v>#DIV/0!</v>
      </c>
      <c r="F493" s="143" t="e">
        <f t="shared" ref="F493" si="3124">_xlfn.STDEV.S(C491:C495)</f>
        <v>#DIV/0!</v>
      </c>
      <c r="G493" s="19" t="e">
        <f t="shared" si="2833"/>
        <v>#DIV/0!</v>
      </c>
      <c r="H493" s="127"/>
      <c r="I493" s="141" t="e">
        <f t="shared" si="2899"/>
        <v>#DIV/0!</v>
      </c>
      <c r="J493" s="22" t="e">
        <f t="shared" ref="J493" si="3125">AVERAGE(H491:H495)</f>
        <v>#DIV/0!</v>
      </c>
      <c r="K493" s="143" t="e">
        <f t="shared" ref="K493" si="3126">_xlfn.STDEV.S(H491:H495)</f>
        <v>#DIV/0!</v>
      </c>
      <c r="L493" s="19" t="e">
        <f t="shared" si="2836"/>
        <v>#DIV/0!</v>
      </c>
      <c r="M493" s="138">
        <f t="shared" si="2845"/>
        <v>0</v>
      </c>
      <c r="N493" s="141" t="e">
        <f t="shared" si="2902"/>
        <v>#DIV/0!</v>
      </c>
      <c r="O493" s="22">
        <f t="shared" ref="O493" si="3127">AVERAGE(M491:M495)</f>
        <v>0</v>
      </c>
      <c r="P493" s="143">
        <f t="shared" ref="P493" si="3128">_xlfn.STDEV.S(M491:M495)</f>
        <v>0</v>
      </c>
      <c r="Q493" s="19" t="e">
        <f t="shared" si="2839"/>
        <v>#DIV/0!</v>
      </c>
    </row>
    <row r="494" spans="1:17" x14ac:dyDescent="0.2">
      <c r="A494" s="56" t="str">
        <f t="shared" ref="A494" si="3129">IF(A491="","",A491)</f>
        <v/>
      </c>
      <c r="B494" s="56" t="e">
        <f>LOOKUP(A494,'Table 1'!$A$3:$A$999,'Table 1'!$I$3:$I$999)</f>
        <v>#N/A</v>
      </c>
      <c r="C494" s="127"/>
      <c r="D494" s="141" t="e">
        <f t="shared" si="2830"/>
        <v>#DIV/0!</v>
      </c>
      <c r="E494" s="22" t="e">
        <f t="shared" ref="E494" si="3130">AVERAGE(C491:C495)</f>
        <v>#DIV/0!</v>
      </c>
      <c r="F494" s="143" t="e">
        <f t="shared" ref="F494" si="3131">_xlfn.STDEV.S(C491:C495)</f>
        <v>#DIV/0!</v>
      </c>
      <c r="G494" s="19" t="e">
        <f t="shared" si="2833"/>
        <v>#DIV/0!</v>
      </c>
      <c r="H494" s="127"/>
      <c r="I494" s="141" t="e">
        <f t="shared" si="2899"/>
        <v>#DIV/0!</v>
      </c>
      <c r="J494" s="22" t="e">
        <f t="shared" ref="J494" si="3132">AVERAGE(H491:H495)</f>
        <v>#DIV/0!</v>
      </c>
      <c r="K494" s="143" t="e">
        <f t="shared" ref="K494" si="3133">_xlfn.STDEV.S(H491:H495)</f>
        <v>#DIV/0!</v>
      </c>
      <c r="L494" s="19" t="e">
        <f t="shared" si="2836"/>
        <v>#DIV/0!</v>
      </c>
      <c r="M494" s="138">
        <f t="shared" si="2845"/>
        <v>0</v>
      </c>
      <c r="N494" s="141" t="e">
        <f t="shared" si="2902"/>
        <v>#DIV/0!</v>
      </c>
      <c r="O494" s="22">
        <f t="shared" ref="O494" si="3134">AVERAGE(M491:M495)</f>
        <v>0</v>
      </c>
      <c r="P494" s="143">
        <f t="shared" ref="P494" si="3135">_xlfn.STDEV.S(M491:M495)</f>
        <v>0</v>
      </c>
      <c r="Q494" s="19" t="e">
        <f t="shared" si="2839"/>
        <v>#DIV/0!</v>
      </c>
    </row>
    <row r="495" spans="1:17" ht="16" thickBot="1" x14ac:dyDescent="0.25">
      <c r="A495" s="55" t="str">
        <f t="shared" ref="A495" si="3136">IF(A491="","",A491)</f>
        <v/>
      </c>
      <c r="B495" s="55" t="e">
        <f>LOOKUP(A495,'Table 1'!$A$3:$A$999,'Table 1'!$I$3:$I$999)</f>
        <v>#N/A</v>
      </c>
      <c r="C495" s="126"/>
      <c r="D495" s="142" t="e">
        <f t="shared" si="2830"/>
        <v>#DIV/0!</v>
      </c>
      <c r="E495" s="21" t="e">
        <f t="shared" ref="E495" si="3137">AVERAGE(C491:C495)</f>
        <v>#DIV/0!</v>
      </c>
      <c r="F495" s="144" t="e">
        <f t="shared" ref="F495" si="3138">_xlfn.STDEV.S(C491:C495)</f>
        <v>#DIV/0!</v>
      </c>
      <c r="G495" s="18" t="e">
        <f t="shared" si="2833"/>
        <v>#DIV/0!</v>
      </c>
      <c r="H495" s="126"/>
      <c r="I495" s="142" t="e">
        <f t="shared" si="2899"/>
        <v>#DIV/0!</v>
      </c>
      <c r="J495" s="21" t="e">
        <f t="shared" ref="J495" si="3139">AVERAGE(H491:H495)</f>
        <v>#DIV/0!</v>
      </c>
      <c r="K495" s="144" t="e">
        <f t="shared" ref="K495" si="3140">_xlfn.STDEV.S(H491:H495)</f>
        <v>#DIV/0!</v>
      </c>
      <c r="L495" s="18" t="e">
        <f t="shared" si="2836"/>
        <v>#DIV/0!</v>
      </c>
      <c r="M495" s="139">
        <f t="shared" si="2845"/>
        <v>0</v>
      </c>
      <c r="N495" s="142" t="e">
        <f t="shared" si="2902"/>
        <v>#DIV/0!</v>
      </c>
      <c r="O495" s="21">
        <f t="shared" ref="O495" si="3141">AVERAGE(M491:M495)</f>
        <v>0</v>
      </c>
      <c r="P495" s="144">
        <f t="shared" ref="P495" si="3142">_xlfn.STDEV.S(M491:M495)</f>
        <v>0</v>
      </c>
      <c r="Q495" s="18" t="e">
        <f t="shared" si="2839"/>
        <v>#DIV/0!</v>
      </c>
    </row>
    <row r="496" spans="1:17" x14ac:dyDescent="0.2">
      <c r="A496" s="57"/>
      <c r="B496" s="57" t="e">
        <f>LOOKUP(A496,'Table 1'!$A$3:$A$999,'Table 1'!$I$3:$I$999)</f>
        <v>#N/A</v>
      </c>
      <c r="C496" s="128"/>
      <c r="D496" s="140" t="e">
        <f t="shared" si="2830"/>
        <v>#DIV/0!</v>
      </c>
      <c r="E496" s="23" t="e">
        <f t="shared" ref="E496" si="3143">AVERAGE(C496:C500)</f>
        <v>#DIV/0!</v>
      </c>
      <c r="F496" s="23" t="e">
        <f t="shared" ref="F496" si="3144">_xlfn.STDEV.S(C496:C500)</f>
        <v>#DIV/0!</v>
      </c>
      <c r="G496" s="39" t="e">
        <f t="shared" si="2833"/>
        <v>#DIV/0!</v>
      </c>
      <c r="H496" s="128"/>
      <c r="I496" s="140" t="e">
        <f t="shared" si="2899"/>
        <v>#DIV/0!</v>
      </c>
      <c r="J496" s="23" t="e">
        <f t="shared" ref="J496" si="3145">AVERAGE(H496:H500)</f>
        <v>#DIV/0!</v>
      </c>
      <c r="K496" s="23" t="e">
        <f t="shared" ref="K496" si="3146">_xlfn.STDEV.S(H496:H500)</f>
        <v>#DIV/0!</v>
      </c>
      <c r="L496" s="39" t="e">
        <f t="shared" si="2836"/>
        <v>#DIV/0!</v>
      </c>
      <c r="M496" s="137">
        <f t="shared" si="2845"/>
        <v>0</v>
      </c>
      <c r="N496" s="140" t="e">
        <f t="shared" si="2902"/>
        <v>#DIV/0!</v>
      </c>
      <c r="O496" s="23">
        <f t="shared" ref="O496" si="3147">AVERAGE(M496:M500)</f>
        <v>0</v>
      </c>
      <c r="P496" s="23">
        <f t="shared" ref="P496" si="3148">_xlfn.STDEV.S(M496:M500)</f>
        <v>0</v>
      </c>
      <c r="Q496" s="39" t="e">
        <f t="shared" si="2839"/>
        <v>#DIV/0!</v>
      </c>
    </row>
    <row r="497" spans="1:17" x14ac:dyDescent="0.2">
      <c r="A497" s="56" t="str">
        <f t="shared" ref="A497" si="3149">IF(A496="","",A496)</f>
        <v/>
      </c>
      <c r="B497" s="56" t="e">
        <f>LOOKUP(A497,'Table 1'!$A$3:$A$999,'Table 1'!$I$3:$I$999)</f>
        <v>#N/A</v>
      </c>
      <c r="C497" s="127"/>
      <c r="D497" s="141" t="e">
        <f t="shared" si="2830"/>
        <v>#DIV/0!</v>
      </c>
      <c r="E497" s="22" t="e">
        <f t="shared" ref="E497" si="3150">AVERAGE(C496:C500)</f>
        <v>#DIV/0!</v>
      </c>
      <c r="F497" s="143" t="e">
        <f t="shared" ref="F497" si="3151">_xlfn.STDEV.S(C496:C500)</f>
        <v>#DIV/0!</v>
      </c>
      <c r="G497" s="19" t="e">
        <f t="shared" si="2833"/>
        <v>#DIV/0!</v>
      </c>
      <c r="H497" s="127"/>
      <c r="I497" s="141" t="e">
        <f t="shared" si="2899"/>
        <v>#DIV/0!</v>
      </c>
      <c r="J497" s="22" t="e">
        <f t="shared" ref="J497" si="3152">AVERAGE(H496:H500)</f>
        <v>#DIV/0!</v>
      </c>
      <c r="K497" s="143" t="e">
        <f t="shared" ref="K497" si="3153">_xlfn.STDEV.S(H496:H500)</f>
        <v>#DIV/0!</v>
      </c>
      <c r="L497" s="19" t="e">
        <f t="shared" si="2836"/>
        <v>#DIV/0!</v>
      </c>
      <c r="M497" s="138">
        <f t="shared" si="2845"/>
        <v>0</v>
      </c>
      <c r="N497" s="141" t="e">
        <f t="shared" si="2902"/>
        <v>#DIV/0!</v>
      </c>
      <c r="O497" s="22">
        <f t="shared" ref="O497" si="3154">AVERAGE(M496:M500)</f>
        <v>0</v>
      </c>
      <c r="P497" s="143">
        <f t="shared" ref="P497" si="3155">_xlfn.STDEV.S(M496:M500)</f>
        <v>0</v>
      </c>
      <c r="Q497" s="19" t="e">
        <f t="shared" si="2839"/>
        <v>#DIV/0!</v>
      </c>
    </row>
    <row r="498" spans="1:17" x14ac:dyDescent="0.2">
      <c r="A498" s="56" t="str">
        <f t="shared" ref="A498" si="3156">IF(A496="","",A496)</f>
        <v/>
      </c>
      <c r="B498" s="56" t="e">
        <f>LOOKUP(A498,'Table 1'!$A$3:$A$999,'Table 1'!$I$3:$I$999)</f>
        <v>#N/A</v>
      </c>
      <c r="C498" s="127"/>
      <c r="D498" s="141" t="e">
        <f t="shared" si="2830"/>
        <v>#DIV/0!</v>
      </c>
      <c r="E498" s="22" t="e">
        <f t="shared" ref="E498" si="3157">AVERAGE(C496:C500)</f>
        <v>#DIV/0!</v>
      </c>
      <c r="F498" s="143" t="e">
        <f t="shared" ref="F498" si="3158">_xlfn.STDEV.S(C496:C500)</f>
        <v>#DIV/0!</v>
      </c>
      <c r="G498" s="19" t="e">
        <f t="shared" si="2833"/>
        <v>#DIV/0!</v>
      </c>
      <c r="H498" s="127"/>
      <c r="I498" s="141" t="e">
        <f t="shared" si="2899"/>
        <v>#DIV/0!</v>
      </c>
      <c r="J498" s="22" t="e">
        <f t="shared" ref="J498" si="3159">AVERAGE(H496:H500)</f>
        <v>#DIV/0!</v>
      </c>
      <c r="K498" s="143" t="e">
        <f t="shared" ref="K498" si="3160">_xlfn.STDEV.S(H496:H500)</f>
        <v>#DIV/0!</v>
      </c>
      <c r="L498" s="19" t="e">
        <f t="shared" si="2836"/>
        <v>#DIV/0!</v>
      </c>
      <c r="M498" s="138">
        <f t="shared" si="2845"/>
        <v>0</v>
      </c>
      <c r="N498" s="141" t="e">
        <f t="shared" si="2902"/>
        <v>#DIV/0!</v>
      </c>
      <c r="O498" s="22">
        <f t="shared" ref="O498" si="3161">AVERAGE(M496:M500)</f>
        <v>0</v>
      </c>
      <c r="P498" s="143">
        <f t="shared" ref="P498" si="3162">_xlfn.STDEV.S(M496:M500)</f>
        <v>0</v>
      </c>
      <c r="Q498" s="19" t="e">
        <f t="shared" si="2839"/>
        <v>#DIV/0!</v>
      </c>
    </row>
    <row r="499" spans="1:17" x14ac:dyDescent="0.2">
      <c r="A499" s="56" t="str">
        <f t="shared" ref="A499" si="3163">IF(A496="","",A496)</f>
        <v/>
      </c>
      <c r="B499" s="56" t="e">
        <f>LOOKUP(A499,'Table 1'!$A$3:$A$999,'Table 1'!$I$3:$I$999)</f>
        <v>#N/A</v>
      </c>
      <c r="C499" s="127"/>
      <c r="D499" s="141" t="e">
        <f t="shared" si="2830"/>
        <v>#DIV/0!</v>
      </c>
      <c r="E499" s="22" t="e">
        <f t="shared" ref="E499" si="3164">AVERAGE(C496:C500)</f>
        <v>#DIV/0!</v>
      </c>
      <c r="F499" s="143" t="e">
        <f t="shared" ref="F499" si="3165">_xlfn.STDEV.S(C496:C500)</f>
        <v>#DIV/0!</v>
      </c>
      <c r="G499" s="19" t="e">
        <f t="shared" si="2833"/>
        <v>#DIV/0!</v>
      </c>
      <c r="H499" s="127"/>
      <c r="I499" s="141" t="e">
        <f t="shared" si="2899"/>
        <v>#DIV/0!</v>
      </c>
      <c r="J499" s="22" t="e">
        <f t="shared" ref="J499" si="3166">AVERAGE(H496:H500)</f>
        <v>#DIV/0!</v>
      </c>
      <c r="K499" s="143" t="e">
        <f t="shared" ref="K499" si="3167">_xlfn.STDEV.S(H496:H500)</f>
        <v>#DIV/0!</v>
      </c>
      <c r="L499" s="19" t="e">
        <f t="shared" si="2836"/>
        <v>#DIV/0!</v>
      </c>
      <c r="M499" s="138">
        <f t="shared" si="2845"/>
        <v>0</v>
      </c>
      <c r="N499" s="141" t="e">
        <f t="shared" si="2902"/>
        <v>#DIV/0!</v>
      </c>
      <c r="O499" s="22">
        <f t="shared" ref="O499" si="3168">AVERAGE(M496:M500)</f>
        <v>0</v>
      </c>
      <c r="P499" s="143">
        <f t="shared" ref="P499" si="3169">_xlfn.STDEV.S(M496:M500)</f>
        <v>0</v>
      </c>
      <c r="Q499" s="19" t="e">
        <f t="shared" si="2839"/>
        <v>#DIV/0!</v>
      </c>
    </row>
    <row r="500" spans="1:17" ht="16" thickBot="1" x14ac:dyDescent="0.25">
      <c r="A500" s="55" t="str">
        <f t="shared" ref="A500" si="3170">IF(A496="","",A496)</f>
        <v/>
      </c>
      <c r="B500" s="55" t="e">
        <f>LOOKUP(A500,'Table 1'!$A$3:$A$999,'Table 1'!$I$3:$I$999)</f>
        <v>#N/A</v>
      </c>
      <c r="C500" s="126"/>
      <c r="D500" s="142" t="e">
        <f t="shared" si="2830"/>
        <v>#DIV/0!</v>
      </c>
      <c r="E500" s="21" t="e">
        <f t="shared" ref="E500" si="3171">AVERAGE(C496:C500)</f>
        <v>#DIV/0!</v>
      </c>
      <c r="F500" s="144" t="e">
        <f t="shared" ref="F500" si="3172">_xlfn.STDEV.S(C496:C500)</f>
        <v>#DIV/0!</v>
      </c>
      <c r="G500" s="18" t="e">
        <f t="shared" si="2833"/>
        <v>#DIV/0!</v>
      </c>
      <c r="H500" s="126"/>
      <c r="I500" s="142" t="e">
        <f t="shared" si="2899"/>
        <v>#DIV/0!</v>
      </c>
      <c r="J500" s="21" t="e">
        <f t="shared" ref="J500" si="3173">AVERAGE(H496:H500)</f>
        <v>#DIV/0!</v>
      </c>
      <c r="K500" s="144" t="e">
        <f t="shared" ref="K500" si="3174">_xlfn.STDEV.S(H496:H500)</f>
        <v>#DIV/0!</v>
      </c>
      <c r="L500" s="18" t="e">
        <f t="shared" si="2836"/>
        <v>#DIV/0!</v>
      </c>
      <c r="M500" s="139">
        <f t="shared" si="2845"/>
        <v>0</v>
      </c>
      <c r="N500" s="142" t="e">
        <f t="shared" si="2902"/>
        <v>#DIV/0!</v>
      </c>
      <c r="O500" s="21">
        <f t="shared" ref="O500" si="3175">AVERAGE(M496:M500)</f>
        <v>0</v>
      </c>
      <c r="P500" s="144">
        <f t="shared" ref="P500" si="3176">_xlfn.STDEV.S(M496:M500)</f>
        <v>0</v>
      </c>
      <c r="Q500" s="18" t="e">
        <f t="shared" si="2839"/>
        <v>#DIV/0!</v>
      </c>
    </row>
    <row r="501" spans="1:17" x14ac:dyDescent="0.2">
      <c r="A501" s="57"/>
      <c r="B501" s="57" t="e">
        <f>LOOKUP(A501,'Table 1'!$A$3:$A$999,'Table 1'!$I$3:$I$999)</f>
        <v>#N/A</v>
      </c>
      <c r="C501" s="128"/>
      <c r="D501" s="140" t="e">
        <f t="shared" si="2830"/>
        <v>#DIV/0!</v>
      </c>
      <c r="E501" s="23" t="e">
        <f t="shared" ref="E501" si="3177">AVERAGE(C501:C505)</f>
        <v>#DIV/0!</v>
      </c>
      <c r="F501" s="23" t="e">
        <f t="shared" ref="F501" si="3178">_xlfn.STDEV.S(C501:C505)</f>
        <v>#DIV/0!</v>
      </c>
      <c r="G501" s="39" t="e">
        <f t="shared" si="2833"/>
        <v>#DIV/0!</v>
      </c>
      <c r="H501" s="128"/>
      <c r="I501" s="140" t="e">
        <f t="shared" si="2899"/>
        <v>#DIV/0!</v>
      </c>
      <c r="J501" s="23" t="e">
        <f t="shared" ref="J501" si="3179">AVERAGE(H501:H505)</f>
        <v>#DIV/0!</v>
      </c>
      <c r="K501" s="23" t="e">
        <f t="shared" ref="K501" si="3180">_xlfn.STDEV.S(H501:H505)</f>
        <v>#DIV/0!</v>
      </c>
      <c r="L501" s="39" t="e">
        <f t="shared" si="2836"/>
        <v>#DIV/0!</v>
      </c>
      <c r="M501" s="137">
        <f t="shared" si="2845"/>
        <v>0</v>
      </c>
      <c r="N501" s="140" t="e">
        <f t="shared" si="2902"/>
        <v>#DIV/0!</v>
      </c>
      <c r="O501" s="23">
        <f t="shared" ref="O501" si="3181">AVERAGE(M501:M505)</f>
        <v>0</v>
      </c>
      <c r="P501" s="23">
        <f t="shared" ref="P501" si="3182">_xlfn.STDEV.S(M501:M505)</f>
        <v>0</v>
      </c>
      <c r="Q501" s="39" t="e">
        <f t="shared" si="2839"/>
        <v>#DIV/0!</v>
      </c>
    </row>
    <row r="502" spans="1:17" x14ac:dyDescent="0.2">
      <c r="A502" s="56" t="str">
        <f t="shared" ref="A502" si="3183">IF(A501="","",A501)</f>
        <v/>
      </c>
      <c r="B502" s="56" t="e">
        <f>LOOKUP(A502,'Table 1'!$A$3:$A$999,'Table 1'!$I$3:$I$999)</f>
        <v>#N/A</v>
      </c>
      <c r="C502" s="127"/>
      <c r="D502" s="141" t="e">
        <f t="shared" si="2830"/>
        <v>#DIV/0!</v>
      </c>
      <c r="E502" s="22" t="e">
        <f t="shared" ref="E502" si="3184">AVERAGE(C501:C505)</f>
        <v>#DIV/0!</v>
      </c>
      <c r="F502" s="143" t="e">
        <f t="shared" ref="F502" si="3185">_xlfn.STDEV.S(C501:C505)</f>
        <v>#DIV/0!</v>
      </c>
      <c r="G502" s="19" t="e">
        <f t="shared" si="2833"/>
        <v>#DIV/0!</v>
      </c>
      <c r="H502" s="127"/>
      <c r="I502" s="141" t="e">
        <f t="shared" si="2899"/>
        <v>#DIV/0!</v>
      </c>
      <c r="J502" s="22" t="e">
        <f t="shared" ref="J502" si="3186">AVERAGE(H501:H505)</f>
        <v>#DIV/0!</v>
      </c>
      <c r="K502" s="143" t="e">
        <f t="shared" ref="K502" si="3187">_xlfn.STDEV.S(H501:H505)</f>
        <v>#DIV/0!</v>
      </c>
      <c r="L502" s="19" t="e">
        <f t="shared" si="2836"/>
        <v>#DIV/0!</v>
      </c>
      <c r="M502" s="138">
        <f t="shared" si="2845"/>
        <v>0</v>
      </c>
      <c r="N502" s="141" t="e">
        <f t="shared" si="2902"/>
        <v>#DIV/0!</v>
      </c>
      <c r="O502" s="22">
        <f t="shared" ref="O502" si="3188">AVERAGE(M501:M505)</f>
        <v>0</v>
      </c>
      <c r="P502" s="143">
        <f t="shared" ref="P502" si="3189">_xlfn.STDEV.S(M501:M505)</f>
        <v>0</v>
      </c>
      <c r="Q502" s="19" t="e">
        <f t="shared" si="2839"/>
        <v>#DIV/0!</v>
      </c>
    </row>
    <row r="503" spans="1:17" x14ac:dyDescent="0.2">
      <c r="A503" s="56" t="str">
        <f t="shared" ref="A503" si="3190">IF(A501="","",A501)</f>
        <v/>
      </c>
      <c r="B503" s="56" t="e">
        <f>LOOKUP(A503,'Table 1'!$A$3:$A$999,'Table 1'!$I$3:$I$999)</f>
        <v>#N/A</v>
      </c>
      <c r="C503" s="127"/>
      <c r="D503" s="141" t="e">
        <f t="shared" si="2830"/>
        <v>#DIV/0!</v>
      </c>
      <c r="E503" s="22" t="e">
        <f t="shared" ref="E503" si="3191">AVERAGE(C501:C505)</f>
        <v>#DIV/0!</v>
      </c>
      <c r="F503" s="143" t="e">
        <f t="shared" ref="F503" si="3192">_xlfn.STDEV.S(C501:C505)</f>
        <v>#DIV/0!</v>
      </c>
      <c r="G503" s="19" t="e">
        <f t="shared" si="2833"/>
        <v>#DIV/0!</v>
      </c>
      <c r="H503" s="127"/>
      <c r="I503" s="141" t="e">
        <f t="shared" si="2899"/>
        <v>#DIV/0!</v>
      </c>
      <c r="J503" s="22" t="e">
        <f t="shared" ref="J503" si="3193">AVERAGE(H501:H505)</f>
        <v>#DIV/0!</v>
      </c>
      <c r="K503" s="143" t="e">
        <f t="shared" ref="K503" si="3194">_xlfn.STDEV.S(H501:H505)</f>
        <v>#DIV/0!</v>
      </c>
      <c r="L503" s="19" t="e">
        <f t="shared" si="2836"/>
        <v>#DIV/0!</v>
      </c>
      <c r="M503" s="138">
        <f t="shared" si="2845"/>
        <v>0</v>
      </c>
      <c r="N503" s="141" t="e">
        <f t="shared" si="2902"/>
        <v>#DIV/0!</v>
      </c>
      <c r="O503" s="22">
        <f t="shared" ref="O503" si="3195">AVERAGE(M501:M505)</f>
        <v>0</v>
      </c>
      <c r="P503" s="143">
        <f t="shared" ref="P503" si="3196">_xlfn.STDEV.S(M501:M505)</f>
        <v>0</v>
      </c>
      <c r="Q503" s="19" t="e">
        <f t="shared" si="2839"/>
        <v>#DIV/0!</v>
      </c>
    </row>
    <row r="504" spans="1:17" x14ac:dyDescent="0.2">
      <c r="A504" s="56" t="str">
        <f t="shared" ref="A504" si="3197">IF(A501="","",A501)</f>
        <v/>
      </c>
      <c r="B504" s="56" t="e">
        <f>LOOKUP(A504,'Table 1'!$A$3:$A$999,'Table 1'!$I$3:$I$999)</f>
        <v>#N/A</v>
      </c>
      <c r="C504" s="127"/>
      <c r="D504" s="141" t="e">
        <f t="shared" si="2830"/>
        <v>#DIV/0!</v>
      </c>
      <c r="E504" s="22" t="e">
        <f t="shared" ref="E504" si="3198">AVERAGE(C501:C505)</f>
        <v>#DIV/0!</v>
      </c>
      <c r="F504" s="143" t="e">
        <f t="shared" ref="F504" si="3199">_xlfn.STDEV.S(C501:C505)</f>
        <v>#DIV/0!</v>
      </c>
      <c r="G504" s="19" t="e">
        <f t="shared" si="2833"/>
        <v>#DIV/0!</v>
      </c>
      <c r="H504" s="127"/>
      <c r="I504" s="141" t="e">
        <f t="shared" si="2899"/>
        <v>#DIV/0!</v>
      </c>
      <c r="J504" s="22" t="e">
        <f t="shared" ref="J504" si="3200">AVERAGE(H501:H505)</f>
        <v>#DIV/0!</v>
      </c>
      <c r="K504" s="143" t="e">
        <f t="shared" ref="K504" si="3201">_xlfn.STDEV.S(H501:H505)</f>
        <v>#DIV/0!</v>
      </c>
      <c r="L504" s="19" t="e">
        <f t="shared" si="2836"/>
        <v>#DIV/0!</v>
      </c>
      <c r="M504" s="138">
        <f t="shared" si="2845"/>
        <v>0</v>
      </c>
      <c r="N504" s="141" t="e">
        <f t="shared" si="2902"/>
        <v>#DIV/0!</v>
      </c>
      <c r="O504" s="22">
        <f t="shared" ref="O504" si="3202">AVERAGE(M501:M505)</f>
        <v>0</v>
      </c>
      <c r="P504" s="143">
        <f t="shared" ref="P504" si="3203">_xlfn.STDEV.S(M501:M505)</f>
        <v>0</v>
      </c>
      <c r="Q504" s="19" t="e">
        <f t="shared" si="2839"/>
        <v>#DIV/0!</v>
      </c>
    </row>
    <row r="505" spans="1:17" ht="16" thickBot="1" x14ac:dyDescent="0.25">
      <c r="A505" s="55" t="str">
        <f t="shared" ref="A505" si="3204">IF(A501="","",A501)</f>
        <v/>
      </c>
      <c r="B505" s="55" t="e">
        <f>LOOKUP(A505,'Table 1'!$A$3:$A$999,'Table 1'!$I$3:$I$999)</f>
        <v>#N/A</v>
      </c>
      <c r="C505" s="126"/>
      <c r="D505" s="142" t="e">
        <f t="shared" si="2830"/>
        <v>#DIV/0!</v>
      </c>
      <c r="E505" s="21" t="e">
        <f t="shared" ref="E505" si="3205">AVERAGE(C501:C505)</f>
        <v>#DIV/0!</v>
      </c>
      <c r="F505" s="144" t="e">
        <f t="shared" ref="F505" si="3206">_xlfn.STDEV.S(C501:C505)</f>
        <v>#DIV/0!</v>
      </c>
      <c r="G505" s="18" t="e">
        <f t="shared" si="2833"/>
        <v>#DIV/0!</v>
      </c>
      <c r="H505" s="126"/>
      <c r="I505" s="142" t="e">
        <f t="shared" si="2899"/>
        <v>#DIV/0!</v>
      </c>
      <c r="J505" s="21" t="e">
        <f t="shared" ref="J505" si="3207">AVERAGE(H501:H505)</f>
        <v>#DIV/0!</v>
      </c>
      <c r="K505" s="144" t="e">
        <f t="shared" ref="K505" si="3208">_xlfn.STDEV.S(H501:H505)</f>
        <v>#DIV/0!</v>
      </c>
      <c r="L505" s="18" t="e">
        <f t="shared" si="2836"/>
        <v>#DIV/0!</v>
      </c>
      <c r="M505" s="139">
        <f t="shared" si="2845"/>
        <v>0</v>
      </c>
      <c r="N505" s="142" t="e">
        <f t="shared" si="2902"/>
        <v>#DIV/0!</v>
      </c>
      <c r="O505" s="21">
        <f t="shared" ref="O505" si="3209">AVERAGE(M501:M505)</f>
        <v>0</v>
      </c>
      <c r="P505" s="144">
        <f t="shared" ref="P505" si="3210">_xlfn.STDEV.S(M501:M505)</f>
        <v>0</v>
      </c>
      <c r="Q505" s="18" t="e">
        <f t="shared" si="2839"/>
        <v>#DIV/0!</v>
      </c>
    </row>
    <row r="506" spans="1:17" x14ac:dyDescent="0.2">
      <c r="A506" s="57"/>
      <c r="B506" s="57" t="e">
        <f>LOOKUP(A506,'Table 1'!$A$3:$A$999,'Table 1'!$I$3:$I$999)</f>
        <v>#N/A</v>
      </c>
      <c r="C506" s="128"/>
      <c r="D506" s="140" t="e">
        <f t="shared" si="2830"/>
        <v>#DIV/0!</v>
      </c>
      <c r="E506" s="23" t="e">
        <f t="shared" ref="E506" si="3211">AVERAGE(C506:C510)</f>
        <v>#DIV/0!</v>
      </c>
      <c r="F506" s="23" t="e">
        <f t="shared" ref="F506" si="3212">_xlfn.STDEV.S(C506:C510)</f>
        <v>#DIV/0!</v>
      </c>
      <c r="G506" s="39" t="e">
        <f t="shared" si="2833"/>
        <v>#DIV/0!</v>
      </c>
      <c r="H506" s="128"/>
      <c r="I506" s="140" t="e">
        <f t="shared" si="2899"/>
        <v>#DIV/0!</v>
      </c>
      <c r="J506" s="23" t="e">
        <f t="shared" ref="J506" si="3213">AVERAGE(H506:H510)</f>
        <v>#DIV/0!</v>
      </c>
      <c r="K506" s="23" t="e">
        <f t="shared" ref="K506" si="3214">_xlfn.STDEV.S(H506:H510)</f>
        <v>#DIV/0!</v>
      </c>
      <c r="L506" s="39" t="e">
        <f t="shared" si="2836"/>
        <v>#DIV/0!</v>
      </c>
      <c r="M506" s="137">
        <f t="shared" si="2845"/>
        <v>0</v>
      </c>
      <c r="N506" s="140" t="e">
        <f t="shared" si="2902"/>
        <v>#DIV/0!</v>
      </c>
      <c r="O506" s="23">
        <f t="shared" ref="O506" si="3215">AVERAGE(M506:M510)</f>
        <v>0</v>
      </c>
      <c r="P506" s="23">
        <f t="shared" ref="P506" si="3216">_xlfn.STDEV.S(M506:M510)</f>
        <v>0</v>
      </c>
      <c r="Q506" s="39" t="e">
        <f t="shared" si="2839"/>
        <v>#DIV/0!</v>
      </c>
    </row>
    <row r="507" spans="1:17" x14ac:dyDescent="0.2">
      <c r="A507" s="56" t="str">
        <f t="shared" ref="A507" si="3217">IF(A506="","",A506)</f>
        <v/>
      </c>
      <c r="B507" s="56" t="e">
        <f>LOOKUP(A507,'Table 1'!$A$3:$A$999,'Table 1'!$I$3:$I$999)</f>
        <v>#N/A</v>
      </c>
      <c r="C507" s="127"/>
      <c r="D507" s="141" t="e">
        <f t="shared" si="2830"/>
        <v>#DIV/0!</v>
      </c>
      <c r="E507" s="22" t="e">
        <f t="shared" ref="E507" si="3218">AVERAGE(C506:C510)</f>
        <v>#DIV/0!</v>
      </c>
      <c r="F507" s="143" t="e">
        <f t="shared" ref="F507" si="3219">_xlfn.STDEV.S(C506:C510)</f>
        <v>#DIV/0!</v>
      </c>
      <c r="G507" s="19" t="e">
        <f t="shared" si="2833"/>
        <v>#DIV/0!</v>
      </c>
      <c r="H507" s="127"/>
      <c r="I507" s="141" t="e">
        <f t="shared" si="2899"/>
        <v>#DIV/0!</v>
      </c>
      <c r="J507" s="22" t="e">
        <f t="shared" ref="J507" si="3220">AVERAGE(H506:H510)</f>
        <v>#DIV/0!</v>
      </c>
      <c r="K507" s="143" t="e">
        <f t="shared" ref="K507" si="3221">_xlfn.STDEV.S(H506:H510)</f>
        <v>#DIV/0!</v>
      </c>
      <c r="L507" s="19" t="e">
        <f t="shared" si="2836"/>
        <v>#DIV/0!</v>
      </c>
      <c r="M507" s="138">
        <f t="shared" si="2845"/>
        <v>0</v>
      </c>
      <c r="N507" s="141" t="e">
        <f t="shared" si="2902"/>
        <v>#DIV/0!</v>
      </c>
      <c r="O507" s="22">
        <f t="shared" ref="O507" si="3222">AVERAGE(M506:M510)</f>
        <v>0</v>
      </c>
      <c r="P507" s="143">
        <f t="shared" ref="P507" si="3223">_xlfn.STDEV.S(M506:M510)</f>
        <v>0</v>
      </c>
      <c r="Q507" s="19" t="e">
        <f t="shared" si="2839"/>
        <v>#DIV/0!</v>
      </c>
    </row>
    <row r="508" spans="1:17" x14ac:dyDescent="0.2">
      <c r="A508" s="56" t="str">
        <f t="shared" ref="A508" si="3224">IF(A506="","",A506)</f>
        <v/>
      </c>
      <c r="B508" s="56" t="e">
        <f>LOOKUP(A508,'Table 1'!$A$3:$A$999,'Table 1'!$I$3:$I$999)</f>
        <v>#N/A</v>
      </c>
      <c r="C508" s="127"/>
      <c r="D508" s="141" t="e">
        <f t="shared" si="2830"/>
        <v>#DIV/0!</v>
      </c>
      <c r="E508" s="22" t="e">
        <f t="shared" ref="E508" si="3225">AVERAGE(C506:C510)</f>
        <v>#DIV/0!</v>
      </c>
      <c r="F508" s="143" t="e">
        <f t="shared" ref="F508" si="3226">_xlfn.STDEV.S(C506:C510)</f>
        <v>#DIV/0!</v>
      </c>
      <c r="G508" s="19" t="e">
        <f t="shared" si="2833"/>
        <v>#DIV/0!</v>
      </c>
      <c r="H508" s="127"/>
      <c r="I508" s="141" t="e">
        <f t="shared" si="2899"/>
        <v>#DIV/0!</v>
      </c>
      <c r="J508" s="22" t="e">
        <f t="shared" ref="J508" si="3227">AVERAGE(H506:H510)</f>
        <v>#DIV/0!</v>
      </c>
      <c r="K508" s="143" t="e">
        <f t="shared" ref="K508" si="3228">_xlfn.STDEV.S(H506:H510)</f>
        <v>#DIV/0!</v>
      </c>
      <c r="L508" s="19" t="e">
        <f t="shared" si="2836"/>
        <v>#DIV/0!</v>
      </c>
      <c r="M508" s="138">
        <f t="shared" si="2845"/>
        <v>0</v>
      </c>
      <c r="N508" s="141" t="e">
        <f t="shared" si="2902"/>
        <v>#DIV/0!</v>
      </c>
      <c r="O508" s="22">
        <f t="shared" ref="O508" si="3229">AVERAGE(M506:M510)</f>
        <v>0</v>
      </c>
      <c r="P508" s="143">
        <f t="shared" ref="P508" si="3230">_xlfn.STDEV.S(M506:M510)</f>
        <v>0</v>
      </c>
      <c r="Q508" s="19" t="e">
        <f t="shared" si="2839"/>
        <v>#DIV/0!</v>
      </c>
    </row>
    <row r="509" spans="1:17" x14ac:dyDescent="0.2">
      <c r="A509" s="56" t="str">
        <f t="shared" ref="A509" si="3231">IF(A506="","",A506)</f>
        <v/>
      </c>
      <c r="B509" s="56" t="e">
        <f>LOOKUP(A509,'Table 1'!$A$3:$A$999,'Table 1'!$I$3:$I$999)</f>
        <v>#N/A</v>
      </c>
      <c r="C509" s="127"/>
      <c r="D509" s="141" t="e">
        <f t="shared" si="2830"/>
        <v>#DIV/0!</v>
      </c>
      <c r="E509" s="22" t="e">
        <f t="shared" ref="E509" si="3232">AVERAGE(C506:C510)</f>
        <v>#DIV/0!</v>
      </c>
      <c r="F509" s="143" t="e">
        <f t="shared" ref="F509" si="3233">_xlfn.STDEV.S(C506:C510)</f>
        <v>#DIV/0!</v>
      </c>
      <c r="G509" s="19" t="e">
        <f t="shared" si="2833"/>
        <v>#DIV/0!</v>
      </c>
      <c r="H509" s="127"/>
      <c r="I509" s="141" t="e">
        <f t="shared" si="2899"/>
        <v>#DIV/0!</v>
      </c>
      <c r="J509" s="22" t="e">
        <f t="shared" ref="J509" si="3234">AVERAGE(H506:H510)</f>
        <v>#DIV/0!</v>
      </c>
      <c r="K509" s="143" t="e">
        <f t="shared" ref="K509" si="3235">_xlfn.STDEV.S(H506:H510)</f>
        <v>#DIV/0!</v>
      </c>
      <c r="L509" s="19" t="e">
        <f t="shared" si="2836"/>
        <v>#DIV/0!</v>
      </c>
      <c r="M509" s="138">
        <f t="shared" si="2845"/>
        <v>0</v>
      </c>
      <c r="N509" s="141" t="e">
        <f t="shared" si="2902"/>
        <v>#DIV/0!</v>
      </c>
      <c r="O509" s="22">
        <f t="shared" ref="O509" si="3236">AVERAGE(M506:M510)</f>
        <v>0</v>
      </c>
      <c r="P509" s="143">
        <f t="shared" ref="P509" si="3237">_xlfn.STDEV.S(M506:M510)</f>
        <v>0</v>
      </c>
      <c r="Q509" s="19" t="e">
        <f t="shared" si="2839"/>
        <v>#DIV/0!</v>
      </c>
    </row>
    <row r="510" spans="1:17" ht="16" thickBot="1" x14ac:dyDescent="0.25">
      <c r="A510" s="55" t="str">
        <f t="shared" ref="A510" si="3238">IF(A506="","",A506)</f>
        <v/>
      </c>
      <c r="B510" s="55" t="e">
        <f>LOOKUP(A510,'Table 1'!$A$3:$A$999,'Table 1'!$I$3:$I$999)</f>
        <v>#N/A</v>
      </c>
      <c r="C510" s="126"/>
      <c r="D510" s="142" t="e">
        <f t="shared" si="2830"/>
        <v>#DIV/0!</v>
      </c>
      <c r="E510" s="21" t="e">
        <f t="shared" ref="E510" si="3239">AVERAGE(C506:C510)</f>
        <v>#DIV/0!</v>
      </c>
      <c r="F510" s="144" t="e">
        <f t="shared" ref="F510" si="3240">_xlfn.STDEV.S(C506:C510)</f>
        <v>#DIV/0!</v>
      </c>
      <c r="G510" s="18" t="e">
        <f t="shared" si="2833"/>
        <v>#DIV/0!</v>
      </c>
      <c r="H510" s="126"/>
      <c r="I510" s="142" t="e">
        <f t="shared" si="2899"/>
        <v>#DIV/0!</v>
      </c>
      <c r="J510" s="21" t="e">
        <f t="shared" ref="J510" si="3241">AVERAGE(H506:H510)</f>
        <v>#DIV/0!</v>
      </c>
      <c r="K510" s="144" t="e">
        <f t="shared" ref="K510" si="3242">_xlfn.STDEV.S(H506:H510)</f>
        <v>#DIV/0!</v>
      </c>
      <c r="L510" s="18" t="e">
        <f t="shared" si="2836"/>
        <v>#DIV/0!</v>
      </c>
      <c r="M510" s="139">
        <f t="shared" si="2845"/>
        <v>0</v>
      </c>
      <c r="N510" s="142" t="e">
        <f t="shared" si="2902"/>
        <v>#DIV/0!</v>
      </c>
      <c r="O510" s="21">
        <f t="shared" ref="O510" si="3243">AVERAGE(M506:M510)</f>
        <v>0</v>
      </c>
      <c r="P510" s="144">
        <f t="shared" ref="P510" si="3244">_xlfn.STDEV.S(M506:M510)</f>
        <v>0</v>
      </c>
      <c r="Q510" s="18" t="e">
        <f t="shared" si="2839"/>
        <v>#DIV/0!</v>
      </c>
    </row>
    <row r="511" spans="1:17" x14ac:dyDescent="0.2">
      <c r="A511" s="57"/>
      <c r="B511" s="57" t="e">
        <f>LOOKUP(A511,'Table 1'!$A$3:$A$999,'Table 1'!$I$3:$I$999)</f>
        <v>#N/A</v>
      </c>
      <c r="C511" s="128"/>
      <c r="D511" s="140" t="e">
        <f t="shared" si="2830"/>
        <v>#DIV/0!</v>
      </c>
      <c r="E511" s="23" t="e">
        <f t="shared" ref="E511" si="3245">AVERAGE(C511:C515)</f>
        <v>#DIV/0!</v>
      </c>
      <c r="F511" s="23" t="e">
        <f t="shared" ref="F511" si="3246">_xlfn.STDEV.S(C511:C515)</f>
        <v>#DIV/0!</v>
      </c>
      <c r="G511" s="39" t="e">
        <f t="shared" si="2833"/>
        <v>#DIV/0!</v>
      </c>
      <c r="H511" s="128"/>
      <c r="I511" s="140" t="e">
        <f t="shared" si="2899"/>
        <v>#DIV/0!</v>
      </c>
      <c r="J511" s="23" t="e">
        <f t="shared" ref="J511" si="3247">AVERAGE(H511:H515)</f>
        <v>#DIV/0!</v>
      </c>
      <c r="K511" s="23" t="e">
        <f t="shared" ref="K511" si="3248">_xlfn.STDEV.S(H511:H515)</f>
        <v>#DIV/0!</v>
      </c>
      <c r="L511" s="39" t="e">
        <f t="shared" si="2836"/>
        <v>#DIV/0!</v>
      </c>
      <c r="M511" s="137">
        <f t="shared" si="2845"/>
        <v>0</v>
      </c>
      <c r="N511" s="140" t="e">
        <f t="shared" si="2902"/>
        <v>#DIV/0!</v>
      </c>
      <c r="O511" s="23">
        <f t="shared" ref="O511" si="3249">AVERAGE(M511:M515)</f>
        <v>0</v>
      </c>
      <c r="P511" s="23">
        <f t="shared" ref="P511" si="3250">_xlfn.STDEV.S(M511:M515)</f>
        <v>0</v>
      </c>
      <c r="Q511" s="39" t="e">
        <f t="shared" si="2839"/>
        <v>#DIV/0!</v>
      </c>
    </row>
    <row r="512" spans="1:17" x14ac:dyDescent="0.2">
      <c r="A512" s="56" t="str">
        <f t="shared" ref="A512" si="3251">IF(A511="","",A511)</f>
        <v/>
      </c>
      <c r="B512" s="56" t="e">
        <f>LOOKUP(A512,'Table 1'!$A$3:$A$999,'Table 1'!$I$3:$I$999)</f>
        <v>#N/A</v>
      </c>
      <c r="C512" s="127"/>
      <c r="D512" s="141" t="e">
        <f t="shared" si="2830"/>
        <v>#DIV/0!</v>
      </c>
      <c r="E512" s="22" t="e">
        <f t="shared" ref="E512" si="3252">AVERAGE(C511:C515)</f>
        <v>#DIV/0!</v>
      </c>
      <c r="F512" s="143" t="e">
        <f t="shared" ref="F512" si="3253">_xlfn.STDEV.S(C511:C515)</f>
        <v>#DIV/0!</v>
      </c>
      <c r="G512" s="19" t="e">
        <f t="shared" si="2833"/>
        <v>#DIV/0!</v>
      </c>
      <c r="H512" s="127"/>
      <c r="I512" s="141" t="e">
        <f t="shared" si="2899"/>
        <v>#DIV/0!</v>
      </c>
      <c r="J512" s="22" t="e">
        <f t="shared" ref="J512" si="3254">AVERAGE(H511:H515)</f>
        <v>#DIV/0!</v>
      </c>
      <c r="K512" s="143" t="e">
        <f t="shared" ref="K512" si="3255">_xlfn.STDEV.S(H511:H515)</f>
        <v>#DIV/0!</v>
      </c>
      <c r="L512" s="19" t="e">
        <f t="shared" si="2836"/>
        <v>#DIV/0!</v>
      </c>
      <c r="M512" s="138">
        <f t="shared" si="2845"/>
        <v>0</v>
      </c>
      <c r="N512" s="141" t="e">
        <f t="shared" si="2902"/>
        <v>#DIV/0!</v>
      </c>
      <c r="O512" s="22">
        <f t="shared" ref="O512" si="3256">AVERAGE(M511:M515)</f>
        <v>0</v>
      </c>
      <c r="P512" s="143">
        <f t="shared" ref="P512" si="3257">_xlfn.STDEV.S(M511:M515)</f>
        <v>0</v>
      </c>
      <c r="Q512" s="19" t="e">
        <f t="shared" si="2839"/>
        <v>#DIV/0!</v>
      </c>
    </row>
    <row r="513" spans="1:17" x14ac:dyDescent="0.2">
      <c r="A513" s="56" t="str">
        <f t="shared" ref="A513" si="3258">IF(A511="","",A511)</f>
        <v/>
      </c>
      <c r="B513" s="56" t="e">
        <f>LOOKUP(A513,'Table 1'!$A$3:$A$999,'Table 1'!$I$3:$I$999)</f>
        <v>#N/A</v>
      </c>
      <c r="C513" s="127"/>
      <c r="D513" s="141" t="e">
        <f t="shared" si="2830"/>
        <v>#DIV/0!</v>
      </c>
      <c r="E513" s="22" t="e">
        <f t="shared" ref="E513" si="3259">AVERAGE(C511:C515)</f>
        <v>#DIV/0!</v>
      </c>
      <c r="F513" s="143" t="e">
        <f t="shared" ref="F513" si="3260">_xlfn.STDEV.S(C511:C515)</f>
        <v>#DIV/0!</v>
      </c>
      <c r="G513" s="19" t="e">
        <f t="shared" si="2833"/>
        <v>#DIV/0!</v>
      </c>
      <c r="H513" s="127"/>
      <c r="I513" s="141" t="e">
        <f t="shared" si="2899"/>
        <v>#DIV/0!</v>
      </c>
      <c r="J513" s="22" t="e">
        <f t="shared" ref="J513" si="3261">AVERAGE(H511:H515)</f>
        <v>#DIV/0!</v>
      </c>
      <c r="K513" s="143" t="e">
        <f t="shared" ref="K513" si="3262">_xlfn.STDEV.S(H511:H515)</f>
        <v>#DIV/0!</v>
      </c>
      <c r="L513" s="19" t="e">
        <f t="shared" si="2836"/>
        <v>#DIV/0!</v>
      </c>
      <c r="M513" s="138">
        <f t="shared" si="2845"/>
        <v>0</v>
      </c>
      <c r="N513" s="141" t="e">
        <f t="shared" si="2902"/>
        <v>#DIV/0!</v>
      </c>
      <c r="O513" s="22">
        <f t="shared" ref="O513" si="3263">AVERAGE(M511:M515)</f>
        <v>0</v>
      </c>
      <c r="P513" s="143">
        <f t="shared" ref="P513" si="3264">_xlfn.STDEV.S(M511:M515)</f>
        <v>0</v>
      </c>
      <c r="Q513" s="19" t="e">
        <f t="shared" si="2839"/>
        <v>#DIV/0!</v>
      </c>
    </row>
    <row r="514" spans="1:17" x14ac:dyDescent="0.2">
      <c r="A514" s="56" t="str">
        <f t="shared" ref="A514" si="3265">IF(A511="","",A511)</f>
        <v/>
      </c>
      <c r="B514" s="56" t="e">
        <f>LOOKUP(A514,'Table 1'!$A$3:$A$999,'Table 1'!$I$3:$I$999)</f>
        <v>#N/A</v>
      </c>
      <c r="C514" s="127"/>
      <c r="D514" s="141" t="e">
        <f t="shared" si="2830"/>
        <v>#DIV/0!</v>
      </c>
      <c r="E514" s="22" t="e">
        <f t="shared" ref="E514" si="3266">AVERAGE(C511:C515)</f>
        <v>#DIV/0!</v>
      </c>
      <c r="F514" s="143" t="e">
        <f t="shared" ref="F514" si="3267">_xlfn.STDEV.S(C511:C515)</f>
        <v>#DIV/0!</v>
      </c>
      <c r="G514" s="19" t="e">
        <f t="shared" si="2833"/>
        <v>#DIV/0!</v>
      </c>
      <c r="H514" s="127"/>
      <c r="I514" s="141" t="e">
        <f t="shared" si="2899"/>
        <v>#DIV/0!</v>
      </c>
      <c r="J514" s="22" t="e">
        <f t="shared" ref="J514" si="3268">AVERAGE(H511:H515)</f>
        <v>#DIV/0!</v>
      </c>
      <c r="K514" s="143" t="e">
        <f t="shared" ref="K514" si="3269">_xlfn.STDEV.S(H511:H515)</f>
        <v>#DIV/0!</v>
      </c>
      <c r="L514" s="19" t="e">
        <f t="shared" si="2836"/>
        <v>#DIV/0!</v>
      </c>
      <c r="M514" s="138">
        <f t="shared" si="2845"/>
        <v>0</v>
      </c>
      <c r="N514" s="141" t="e">
        <f t="shared" si="2902"/>
        <v>#DIV/0!</v>
      </c>
      <c r="O514" s="22">
        <f t="shared" ref="O514" si="3270">AVERAGE(M511:M515)</f>
        <v>0</v>
      </c>
      <c r="P514" s="143">
        <f t="shared" ref="P514" si="3271">_xlfn.STDEV.S(M511:M515)</f>
        <v>0</v>
      </c>
      <c r="Q514" s="19" t="e">
        <f t="shared" si="2839"/>
        <v>#DIV/0!</v>
      </c>
    </row>
    <row r="515" spans="1:17" ht="16" thickBot="1" x14ac:dyDescent="0.25">
      <c r="A515" s="55" t="str">
        <f t="shared" ref="A515" si="3272">IF(A511="","",A511)</f>
        <v/>
      </c>
      <c r="B515" s="55" t="e">
        <f>LOOKUP(A515,'Table 1'!$A$3:$A$999,'Table 1'!$I$3:$I$999)</f>
        <v>#N/A</v>
      </c>
      <c r="C515" s="126"/>
      <c r="D515" s="142" t="e">
        <f t="shared" ref="D515:D525" si="3273">(C515-E515)/E515</f>
        <v>#DIV/0!</v>
      </c>
      <c r="E515" s="21" t="e">
        <f t="shared" ref="E515" si="3274">AVERAGE(C511:C515)</f>
        <v>#DIV/0!</v>
      </c>
      <c r="F515" s="144" t="e">
        <f t="shared" ref="F515" si="3275">_xlfn.STDEV.S(C511:C515)</f>
        <v>#DIV/0!</v>
      </c>
      <c r="G515" s="18" t="e">
        <f t="shared" ref="G515:G525" si="3276">F515/E515</f>
        <v>#DIV/0!</v>
      </c>
      <c r="H515" s="126"/>
      <c r="I515" s="142" t="e">
        <f t="shared" si="2899"/>
        <v>#DIV/0!</v>
      </c>
      <c r="J515" s="21" t="e">
        <f t="shared" ref="J515" si="3277">AVERAGE(H511:H515)</f>
        <v>#DIV/0!</v>
      </c>
      <c r="K515" s="144" t="e">
        <f t="shared" ref="K515" si="3278">_xlfn.STDEV.S(H511:H515)</f>
        <v>#DIV/0!</v>
      </c>
      <c r="L515" s="18" t="e">
        <f t="shared" ref="L515:L525" si="3279">K515/J515</f>
        <v>#DIV/0!</v>
      </c>
      <c r="M515" s="139">
        <f t="shared" si="2845"/>
        <v>0</v>
      </c>
      <c r="N515" s="142" t="e">
        <f t="shared" si="2902"/>
        <v>#DIV/0!</v>
      </c>
      <c r="O515" s="21">
        <f t="shared" ref="O515" si="3280">AVERAGE(M511:M515)</f>
        <v>0</v>
      </c>
      <c r="P515" s="144">
        <f t="shared" ref="P515" si="3281">_xlfn.STDEV.S(M511:M515)</f>
        <v>0</v>
      </c>
      <c r="Q515" s="18" t="e">
        <f t="shared" ref="Q515:Q525" si="3282">P515/O515</f>
        <v>#DIV/0!</v>
      </c>
    </row>
    <row r="516" spans="1:17" x14ac:dyDescent="0.2">
      <c r="A516" s="57"/>
      <c r="B516" s="57" t="e">
        <f>LOOKUP(A516,'Table 1'!$A$3:$A$999,'Table 1'!$I$3:$I$999)</f>
        <v>#N/A</v>
      </c>
      <c r="C516" s="128"/>
      <c r="D516" s="140" t="e">
        <f t="shared" si="3273"/>
        <v>#DIV/0!</v>
      </c>
      <c r="E516" s="23" t="e">
        <f t="shared" ref="E516" si="3283">AVERAGE(C516:C520)</f>
        <v>#DIV/0!</v>
      </c>
      <c r="F516" s="23" t="e">
        <f t="shared" ref="F516" si="3284">_xlfn.STDEV.S(C516:C520)</f>
        <v>#DIV/0!</v>
      </c>
      <c r="G516" s="39" t="e">
        <f t="shared" si="3276"/>
        <v>#DIV/0!</v>
      </c>
      <c r="H516" s="128"/>
      <c r="I516" s="140" t="e">
        <f t="shared" si="2899"/>
        <v>#DIV/0!</v>
      </c>
      <c r="J516" s="23" t="e">
        <f t="shared" ref="J516" si="3285">AVERAGE(H516:H520)</f>
        <v>#DIV/0!</v>
      </c>
      <c r="K516" s="23" t="e">
        <f t="shared" ref="K516" si="3286">_xlfn.STDEV.S(H516:H520)</f>
        <v>#DIV/0!</v>
      </c>
      <c r="L516" s="39" t="e">
        <f t="shared" si="3279"/>
        <v>#DIV/0!</v>
      </c>
      <c r="M516" s="137">
        <f t="shared" ref="M516:M525" si="3287">C516-H516</f>
        <v>0</v>
      </c>
      <c r="N516" s="140" t="e">
        <f t="shared" si="2902"/>
        <v>#DIV/0!</v>
      </c>
      <c r="O516" s="23">
        <f t="shared" ref="O516" si="3288">AVERAGE(M516:M520)</f>
        <v>0</v>
      </c>
      <c r="P516" s="23">
        <f t="shared" ref="P516" si="3289">_xlfn.STDEV.S(M516:M520)</f>
        <v>0</v>
      </c>
      <c r="Q516" s="39" t="e">
        <f t="shared" si="3282"/>
        <v>#DIV/0!</v>
      </c>
    </row>
    <row r="517" spans="1:17" x14ac:dyDescent="0.2">
      <c r="A517" s="56" t="str">
        <f t="shared" ref="A517" si="3290">IF(A516="","",A516)</f>
        <v/>
      </c>
      <c r="B517" s="56" t="e">
        <f>LOOKUP(A517,'Table 1'!$A$3:$A$999,'Table 1'!$I$3:$I$999)</f>
        <v>#N/A</v>
      </c>
      <c r="C517" s="127"/>
      <c r="D517" s="141" t="e">
        <f t="shared" si="3273"/>
        <v>#DIV/0!</v>
      </c>
      <c r="E517" s="22" t="e">
        <f t="shared" ref="E517" si="3291">AVERAGE(C516:C520)</f>
        <v>#DIV/0!</v>
      </c>
      <c r="F517" s="143" t="e">
        <f t="shared" ref="F517" si="3292">_xlfn.STDEV.S(C516:C520)</f>
        <v>#DIV/0!</v>
      </c>
      <c r="G517" s="19" t="e">
        <f t="shared" si="3276"/>
        <v>#DIV/0!</v>
      </c>
      <c r="H517" s="127"/>
      <c r="I517" s="141" t="e">
        <f t="shared" si="2899"/>
        <v>#DIV/0!</v>
      </c>
      <c r="J517" s="22" t="e">
        <f t="shared" ref="J517" si="3293">AVERAGE(H516:H520)</f>
        <v>#DIV/0!</v>
      </c>
      <c r="K517" s="143" t="e">
        <f t="shared" ref="K517" si="3294">_xlfn.STDEV.S(H516:H520)</f>
        <v>#DIV/0!</v>
      </c>
      <c r="L517" s="19" t="e">
        <f t="shared" si="3279"/>
        <v>#DIV/0!</v>
      </c>
      <c r="M517" s="138">
        <f t="shared" si="3287"/>
        <v>0</v>
      </c>
      <c r="N517" s="141" t="e">
        <f t="shared" si="2902"/>
        <v>#DIV/0!</v>
      </c>
      <c r="O517" s="22">
        <f t="shared" ref="O517" si="3295">AVERAGE(M516:M520)</f>
        <v>0</v>
      </c>
      <c r="P517" s="143">
        <f t="shared" ref="P517" si="3296">_xlfn.STDEV.S(M516:M520)</f>
        <v>0</v>
      </c>
      <c r="Q517" s="19" t="e">
        <f t="shared" si="3282"/>
        <v>#DIV/0!</v>
      </c>
    </row>
    <row r="518" spans="1:17" x14ac:dyDescent="0.2">
      <c r="A518" s="56" t="str">
        <f t="shared" ref="A518" si="3297">IF(A516="","",A516)</f>
        <v/>
      </c>
      <c r="B518" s="56" t="e">
        <f>LOOKUP(A518,'Table 1'!$A$3:$A$999,'Table 1'!$I$3:$I$999)</f>
        <v>#N/A</v>
      </c>
      <c r="C518" s="127"/>
      <c r="D518" s="141" t="e">
        <f t="shared" si="3273"/>
        <v>#DIV/0!</v>
      </c>
      <c r="E518" s="22" t="e">
        <f t="shared" ref="E518" si="3298">AVERAGE(C516:C520)</f>
        <v>#DIV/0!</v>
      </c>
      <c r="F518" s="143" t="e">
        <f t="shared" ref="F518" si="3299">_xlfn.STDEV.S(C516:C520)</f>
        <v>#DIV/0!</v>
      </c>
      <c r="G518" s="19" t="e">
        <f t="shared" si="3276"/>
        <v>#DIV/0!</v>
      </c>
      <c r="H518" s="127"/>
      <c r="I518" s="141" t="e">
        <f t="shared" si="2899"/>
        <v>#DIV/0!</v>
      </c>
      <c r="J518" s="22" t="e">
        <f t="shared" ref="J518" si="3300">AVERAGE(H516:H520)</f>
        <v>#DIV/0!</v>
      </c>
      <c r="K518" s="143" t="e">
        <f t="shared" ref="K518" si="3301">_xlfn.STDEV.S(H516:H520)</f>
        <v>#DIV/0!</v>
      </c>
      <c r="L518" s="19" t="e">
        <f t="shared" si="3279"/>
        <v>#DIV/0!</v>
      </c>
      <c r="M518" s="138">
        <f t="shared" si="3287"/>
        <v>0</v>
      </c>
      <c r="N518" s="141" t="e">
        <f t="shared" si="2902"/>
        <v>#DIV/0!</v>
      </c>
      <c r="O518" s="22">
        <f t="shared" ref="O518" si="3302">AVERAGE(M516:M520)</f>
        <v>0</v>
      </c>
      <c r="P518" s="143">
        <f t="shared" ref="P518" si="3303">_xlfn.STDEV.S(M516:M520)</f>
        <v>0</v>
      </c>
      <c r="Q518" s="19" t="e">
        <f t="shared" si="3282"/>
        <v>#DIV/0!</v>
      </c>
    </row>
    <row r="519" spans="1:17" x14ac:dyDescent="0.2">
      <c r="A519" s="56" t="str">
        <f t="shared" ref="A519" si="3304">IF(A516="","",A516)</f>
        <v/>
      </c>
      <c r="B519" s="56" t="e">
        <f>LOOKUP(A519,'Table 1'!$A$3:$A$999,'Table 1'!$I$3:$I$999)</f>
        <v>#N/A</v>
      </c>
      <c r="C519" s="127"/>
      <c r="D519" s="141" t="e">
        <f t="shared" si="3273"/>
        <v>#DIV/0!</v>
      </c>
      <c r="E519" s="22" t="e">
        <f t="shared" ref="E519" si="3305">AVERAGE(C516:C520)</f>
        <v>#DIV/0!</v>
      </c>
      <c r="F519" s="143" t="e">
        <f t="shared" ref="F519" si="3306">_xlfn.STDEV.S(C516:C520)</f>
        <v>#DIV/0!</v>
      </c>
      <c r="G519" s="19" t="e">
        <f t="shared" si="3276"/>
        <v>#DIV/0!</v>
      </c>
      <c r="H519" s="127"/>
      <c r="I519" s="141" t="e">
        <f t="shared" si="2899"/>
        <v>#DIV/0!</v>
      </c>
      <c r="J519" s="22" t="e">
        <f t="shared" ref="J519" si="3307">AVERAGE(H516:H520)</f>
        <v>#DIV/0!</v>
      </c>
      <c r="K519" s="143" t="e">
        <f t="shared" ref="K519" si="3308">_xlfn.STDEV.S(H516:H520)</f>
        <v>#DIV/0!</v>
      </c>
      <c r="L519" s="19" t="e">
        <f t="shared" si="3279"/>
        <v>#DIV/0!</v>
      </c>
      <c r="M519" s="138">
        <f t="shared" si="3287"/>
        <v>0</v>
      </c>
      <c r="N519" s="141" t="e">
        <f t="shared" si="2902"/>
        <v>#DIV/0!</v>
      </c>
      <c r="O519" s="22">
        <f t="shared" ref="O519" si="3309">AVERAGE(M516:M520)</f>
        <v>0</v>
      </c>
      <c r="P519" s="143">
        <f t="shared" ref="P519" si="3310">_xlfn.STDEV.S(M516:M520)</f>
        <v>0</v>
      </c>
      <c r="Q519" s="19" t="e">
        <f t="shared" si="3282"/>
        <v>#DIV/0!</v>
      </c>
    </row>
    <row r="520" spans="1:17" ht="16" thickBot="1" x14ac:dyDescent="0.25">
      <c r="A520" s="55" t="str">
        <f t="shared" ref="A520" si="3311">IF(A516="","",A516)</f>
        <v/>
      </c>
      <c r="B520" s="55" t="e">
        <f>LOOKUP(A520,'Table 1'!$A$3:$A$999,'Table 1'!$I$3:$I$999)</f>
        <v>#N/A</v>
      </c>
      <c r="C520" s="126"/>
      <c r="D520" s="142" t="e">
        <f t="shared" si="3273"/>
        <v>#DIV/0!</v>
      </c>
      <c r="E520" s="21" t="e">
        <f t="shared" ref="E520" si="3312">AVERAGE(C516:C520)</f>
        <v>#DIV/0!</v>
      </c>
      <c r="F520" s="144" t="e">
        <f t="shared" ref="F520" si="3313">_xlfn.STDEV.S(C516:C520)</f>
        <v>#DIV/0!</v>
      </c>
      <c r="G520" s="18" t="e">
        <f t="shared" si="3276"/>
        <v>#DIV/0!</v>
      </c>
      <c r="H520" s="126"/>
      <c r="I520" s="142" t="e">
        <f t="shared" si="2899"/>
        <v>#DIV/0!</v>
      </c>
      <c r="J520" s="21" t="e">
        <f t="shared" ref="J520" si="3314">AVERAGE(H516:H520)</f>
        <v>#DIV/0!</v>
      </c>
      <c r="K520" s="144" t="e">
        <f t="shared" ref="K520" si="3315">_xlfn.STDEV.S(H516:H520)</f>
        <v>#DIV/0!</v>
      </c>
      <c r="L520" s="18" t="e">
        <f t="shared" si="3279"/>
        <v>#DIV/0!</v>
      </c>
      <c r="M520" s="139">
        <f t="shared" si="3287"/>
        <v>0</v>
      </c>
      <c r="N520" s="142" t="e">
        <f t="shared" si="2902"/>
        <v>#DIV/0!</v>
      </c>
      <c r="O520" s="21">
        <f t="shared" ref="O520" si="3316">AVERAGE(M516:M520)</f>
        <v>0</v>
      </c>
      <c r="P520" s="144">
        <f t="shared" ref="P520" si="3317">_xlfn.STDEV.S(M516:M520)</f>
        <v>0</v>
      </c>
      <c r="Q520" s="18" t="e">
        <f t="shared" si="3282"/>
        <v>#DIV/0!</v>
      </c>
    </row>
    <row r="521" spans="1:17" x14ac:dyDescent="0.2">
      <c r="A521" s="57"/>
      <c r="B521" s="57" t="e">
        <f>LOOKUP(A521,'Table 1'!$A$3:$A$999,'Table 1'!$I$3:$I$999)</f>
        <v>#N/A</v>
      </c>
      <c r="C521" s="128"/>
      <c r="D521" s="140" t="e">
        <f t="shared" si="3273"/>
        <v>#DIV/0!</v>
      </c>
      <c r="E521" s="23" t="e">
        <f t="shared" ref="E521" si="3318">AVERAGE(C521:C525)</f>
        <v>#DIV/0!</v>
      </c>
      <c r="F521" s="23" t="e">
        <f t="shared" ref="F521" si="3319">_xlfn.STDEV.S(C521:C525)</f>
        <v>#DIV/0!</v>
      </c>
      <c r="G521" s="39" t="e">
        <f t="shared" si="3276"/>
        <v>#DIV/0!</v>
      </c>
      <c r="H521" s="128"/>
      <c r="I521" s="140" t="e">
        <f t="shared" si="2899"/>
        <v>#DIV/0!</v>
      </c>
      <c r="J521" s="23" t="e">
        <f t="shared" ref="J521" si="3320">AVERAGE(H521:H525)</f>
        <v>#DIV/0!</v>
      </c>
      <c r="K521" s="23" t="e">
        <f t="shared" ref="K521" si="3321">_xlfn.STDEV.S(H521:H525)</f>
        <v>#DIV/0!</v>
      </c>
      <c r="L521" s="39" t="e">
        <f t="shared" si="3279"/>
        <v>#DIV/0!</v>
      </c>
      <c r="M521" s="137">
        <f t="shared" si="3287"/>
        <v>0</v>
      </c>
      <c r="N521" s="140" t="e">
        <f t="shared" si="2902"/>
        <v>#DIV/0!</v>
      </c>
      <c r="O521" s="23">
        <f t="shared" ref="O521" si="3322">AVERAGE(M521:M525)</f>
        <v>0</v>
      </c>
      <c r="P521" s="23">
        <f t="shared" ref="P521" si="3323">_xlfn.STDEV.S(M521:M525)</f>
        <v>0</v>
      </c>
      <c r="Q521" s="39" t="e">
        <f t="shared" si="3282"/>
        <v>#DIV/0!</v>
      </c>
    </row>
    <row r="522" spans="1:17" x14ac:dyDescent="0.2">
      <c r="A522" s="56" t="str">
        <f t="shared" ref="A522" si="3324">IF(A521="","",A521)</f>
        <v/>
      </c>
      <c r="B522" s="56" t="e">
        <f>LOOKUP(A522,'Table 1'!$A$3:$A$999,'Table 1'!$I$3:$I$999)</f>
        <v>#N/A</v>
      </c>
      <c r="C522" s="127"/>
      <c r="D522" s="141" t="e">
        <f t="shared" si="3273"/>
        <v>#DIV/0!</v>
      </c>
      <c r="E522" s="22" t="e">
        <f t="shared" ref="E522" si="3325">AVERAGE(C521:C525)</f>
        <v>#DIV/0!</v>
      </c>
      <c r="F522" s="143" t="e">
        <f t="shared" ref="F522" si="3326">_xlfn.STDEV.S(C521:C525)</f>
        <v>#DIV/0!</v>
      </c>
      <c r="G522" s="19" t="e">
        <f t="shared" si="3276"/>
        <v>#DIV/0!</v>
      </c>
      <c r="H522" s="127"/>
      <c r="I522" s="141" t="e">
        <f t="shared" si="2899"/>
        <v>#DIV/0!</v>
      </c>
      <c r="J522" s="22" t="e">
        <f t="shared" ref="J522" si="3327">AVERAGE(H521:H525)</f>
        <v>#DIV/0!</v>
      </c>
      <c r="K522" s="143" t="e">
        <f t="shared" ref="K522" si="3328">_xlfn.STDEV.S(H521:H525)</f>
        <v>#DIV/0!</v>
      </c>
      <c r="L522" s="19" t="e">
        <f t="shared" si="3279"/>
        <v>#DIV/0!</v>
      </c>
      <c r="M522" s="138">
        <f t="shared" si="3287"/>
        <v>0</v>
      </c>
      <c r="N522" s="141" t="e">
        <f t="shared" si="2902"/>
        <v>#DIV/0!</v>
      </c>
      <c r="O522" s="22">
        <f t="shared" ref="O522" si="3329">AVERAGE(M521:M525)</f>
        <v>0</v>
      </c>
      <c r="P522" s="143">
        <f t="shared" ref="P522" si="3330">_xlfn.STDEV.S(M521:M525)</f>
        <v>0</v>
      </c>
      <c r="Q522" s="19" t="e">
        <f t="shared" si="3282"/>
        <v>#DIV/0!</v>
      </c>
    </row>
    <row r="523" spans="1:17" x14ac:dyDescent="0.2">
      <c r="A523" s="56" t="str">
        <f t="shared" ref="A523" si="3331">IF(A521="","",A521)</f>
        <v/>
      </c>
      <c r="B523" s="56" t="e">
        <f>LOOKUP(A523,'Table 1'!$A$3:$A$999,'Table 1'!$I$3:$I$999)</f>
        <v>#N/A</v>
      </c>
      <c r="C523" s="127"/>
      <c r="D523" s="141" t="e">
        <f t="shared" si="3273"/>
        <v>#DIV/0!</v>
      </c>
      <c r="E523" s="22" t="e">
        <f t="shared" ref="E523" si="3332">AVERAGE(C521:C525)</f>
        <v>#DIV/0!</v>
      </c>
      <c r="F523" s="143" t="e">
        <f t="shared" ref="F523" si="3333">_xlfn.STDEV.S(C521:C525)</f>
        <v>#DIV/0!</v>
      </c>
      <c r="G523" s="19" t="e">
        <f t="shared" si="3276"/>
        <v>#DIV/0!</v>
      </c>
      <c r="H523" s="127"/>
      <c r="I523" s="141" t="e">
        <f t="shared" si="2899"/>
        <v>#DIV/0!</v>
      </c>
      <c r="J523" s="22" t="e">
        <f t="shared" ref="J523" si="3334">AVERAGE(H521:H525)</f>
        <v>#DIV/0!</v>
      </c>
      <c r="K523" s="143" t="e">
        <f t="shared" ref="K523" si="3335">_xlfn.STDEV.S(H521:H525)</f>
        <v>#DIV/0!</v>
      </c>
      <c r="L523" s="19" t="e">
        <f t="shared" si="3279"/>
        <v>#DIV/0!</v>
      </c>
      <c r="M523" s="138">
        <f t="shared" si="3287"/>
        <v>0</v>
      </c>
      <c r="N523" s="141" t="e">
        <f t="shared" si="2902"/>
        <v>#DIV/0!</v>
      </c>
      <c r="O523" s="22">
        <f t="shared" ref="O523" si="3336">AVERAGE(M521:M525)</f>
        <v>0</v>
      </c>
      <c r="P523" s="143">
        <f t="shared" ref="P523" si="3337">_xlfn.STDEV.S(M521:M525)</f>
        <v>0</v>
      </c>
      <c r="Q523" s="19" t="e">
        <f t="shared" si="3282"/>
        <v>#DIV/0!</v>
      </c>
    </row>
    <row r="524" spans="1:17" x14ac:dyDescent="0.2">
      <c r="A524" s="56" t="str">
        <f t="shared" ref="A524" si="3338">IF(A521="","",A521)</f>
        <v/>
      </c>
      <c r="B524" s="56" t="e">
        <f>LOOKUP(A524,'Table 1'!$A$3:$A$999,'Table 1'!$I$3:$I$999)</f>
        <v>#N/A</v>
      </c>
      <c r="C524" s="127"/>
      <c r="D524" s="141" t="e">
        <f t="shared" si="3273"/>
        <v>#DIV/0!</v>
      </c>
      <c r="E524" s="22" t="e">
        <f t="shared" ref="E524" si="3339">AVERAGE(C521:C525)</f>
        <v>#DIV/0!</v>
      </c>
      <c r="F524" s="143" t="e">
        <f t="shared" ref="F524" si="3340">_xlfn.STDEV.S(C521:C525)</f>
        <v>#DIV/0!</v>
      </c>
      <c r="G524" s="19" t="e">
        <f t="shared" si="3276"/>
        <v>#DIV/0!</v>
      </c>
      <c r="H524" s="127"/>
      <c r="I524" s="141" t="e">
        <f t="shared" ref="I524:I525" si="3341">(H524-J524)/J524</f>
        <v>#DIV/0!</v>
      </c>
      <c r="J524" s="22" t="e">
        <f t="shared" ref="J524" si="3342">AVERAGE(H521:H525)</f>
        <v>#DIV/0!</v>
      </c>
      <c r="K524" s="143" t="e">
        <f t="shared" ref="K524" si="3343">_xlfn.STDEV.S(H521:H525)</f>
        <v>#DIV/0!</v>
      </c>
      <c r="L524" s="19" t="e">
        <f t="shared" si="3279"/>
        <v>#DIV/0!</v>
      </c>
      <c r="M524" s="138">
        <f t="shared" si="3287"/>
        <v>0</v>
      </c>
      <c r="N524" s="141" t="e">
        <f t="shared" ref="N524:N525" si="3344">(M524-O524)/O524</f>
        <v>#DIV/0!</v>
      </c>
      <c r="O524" s="22">
        <f t="shared" ref="O524" si="3345">AVERAGE(M521:M525)</f>
        <v>0</v>
      </c>
      <c r="P524" s="143">
        <f t="shared" ref="P524" si="3346">_xlfn.STDEV.S(M521:M525)</f>
        <v>0</v>
      </c>
      <c r="Q524" s="19" t="e">
        <f t="shared" si="3282"/>
        <v>#DIV/0!</v>
      </c>
    </row>
    <row r="525" spans="1:17" ht="16" thickBot="1" x14ac:dyDescent="0.25">
      <c r="A525" s="55" t="str">
        <f t="shared" ref="A525" si="3347">IF(A521="","",A521)</f>
        <v/>
      </c>
      <c r="B525" s="55" t="e">
        <f>LOOKUP(A525,'Table 1'!$A$3:$A$999,'Table 1'!$I$3:$I$999)</f>
        <v>#N/A</v>
      </c>
      <c r="C525" s="126"/>
      <c r="D525" s="142" t="e">
        <f t="shared" si="3273"/>
        <v>#DIV/0!</v>
      </c>
      <c r="E525" s="21" t="e">
        <f t="shared" ref="E525" si="3348">AVERAGE(C521:C525)</f>
        <v>#DIV/0!</v>
      </c>
      <c r="F525" s="144" t="e">
        <f t="shared" ref="F525" si="3349">_xlfn.STDEV.S(C521:C525)</f>
        <v>#DIV/0!</v>
      </c>
      <c r="G525" s="18" t="e">
        <f t="shared" si="3276"/>
        <v>#DIV/0!</v>
      </c>
      <c r="H525" s="126"/>
      <c r="I525" s="142" t="e">
        <f t="shared" si="3341"/>
        <v>#DIV/0!</v>
      </c>
      <c r="J525" s="21" t="e">
        <f t="shared" ref="J525" si="3350">AVERAGE(H521:H525)</f>
        <v>#DIV/0!</v>
      </c>
      <c r="K525" s="144" t="e">
        <f t="shared" ref="K525" si="3351">_xlfn.STDEV.S(H521:H525)</f>
        <v>#DIV/0!</v>
      </c>
      <c r="L525" s="18" t="e">
        <f t="shared" si="3279"/>
        <v>#DIV/0!</v>
      </c>
      <c r="M525" s="139">
        <f t="shared" si="3287"/>
        <v>0</v>
      </c>
      <c r="N525" s="142" t="e">
        <f t="shared" si="3344"/>
        <v>#DIV/0!</v>
      </c>
      <c r="O525" s="21">
        <f t="shared" ref="O525" si="3352">AVERAGE(M521:M525)</f>
        <v>0</v>
      </c>
      <c r="P525" s="144">
        <f t="shared" ref="P525" si="3353">_xlfn.STDEV.S(M521:M525)</f>
        <v>0</v>
      </c>
      <c r="Q525" s="18" t="e">
        <f t="shared" si="3282"/>
        <v>#DIV/0!</v>
      </c>
    </row>
    <row r="526" spans="1:17" x14ac:dyDescent="0.2">
      <c r="A526" s="108"/>
      <c r="B526" s="108"/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30"/>
  <sheetViews>
    <sheetView tabSelected="1" showRuler="0" workbookViewId="0">
      <selection activeCell="G1" sqref="G1:G1048576"/>
    </sheetView>
  </sheetViews>
  <sheetFormatPr baseColWidth="10" defaultColWidth="8.83203125" defaultRowHeight="15" x14ac:dyDescent="0.2"/>
  <cols>
    <col min="1" max="1" width="12.1640625" style="136" bestFit="1" customWidth="1"/>
    <col min="2" max="2" width="10.83203125" style="136" customWidth="1"/>
    <col min="3" max="3" width="7.1640625" bestFit="1" customWidth="1"/>
    <col min="4" max="4" width="2" style="146" bestFit="1" customWidth="1"/>
    <col min="5" max="5" width="6.5" style="145" customWidth="1"/>
    <col min="7" max="7" width="8.83203125" style="371"/>
    <col min="10" max="10" width="5.5" customWidth="1"/>
    <col min="11" max="11" width="2" style="194" bestFit="1" customWidth="1"/>
    <col min="12" max="12" width="5.5" style="194" customWidth="1"/>
    <col min="17" max="17" width="8.5" style="226" bestFit="1" customWidth="1"/>
    <col min="18" max="18" width="2" style="226" bestFit="1" customWidth="1"/>
    <col min="19" max="19" width="7.1640625" style="226" customWidth="1"/>
  </cols>
  <sheetData>
    <row r="1" spans="1:22" s="135" customFormat="1" ht="16" thickBot="1" x14ac:dyDescent="0.25">
      <c r="A1" s="54" t="s">
        <v>139</v>
      </c>
      <c r="B1" s="108" t="s">
        <v>192</v>
      </c>
      <c r="C1" s="356" t="s">
        <v>205</v>
      </c>
      <c r="D1" s="357"/>
      <c r="E1" s="357"/>
      <c r="F1" s="125" t="s">
        <v>179</v>
      </c>
      <c r="G1" s="364" t="s">
        <v>180</v>
      </c>
      <c r="H1" s="125" t="s">
        <v>181</v>
      </c>
      <c r="I1" s="125" t="s">
        <v>182</v>
      </c>
      <c r="J1" s="358" t="s">
        <v>208</v>
      </c>
      <c r="K1" s="359"/>
      <c r="L1" s="360"/>
      <c r="M1" s="125" t="s">
        <v>179</v>
      </c>
      <c r="N1" s="125" t="s">
        <v>180</v>
      </c>
      <c r="O1" s="125" t="s">
        <v>181</v>
      </c>
      <c r="P1" s="124" t="s">
        <v>182</v>
      </c>
      <c r="Q1" s="356" t="s">
        <v>206</v>
      </c>
      <c r="R1" s="357"/>
      <c r="S1" s="361"/>
    </row>
    <row r="2" spans="1:22" x14ac:dyDescent="0.2">
      <c r="A2" s="53" t="s">
        <v>177</v>
      </c>
      <c r="B2" s="53" t="s">
        <v>193</v>
      </c>
      <c r="C2" s="169">
        <v>0.79093125575176504</v>
      </c>
      <c r="D2" s="163" t="s">
        <v>207</v>
      </c>
      <c r="E2" s="161">
        <v>7.3371409803766044E-3</v>
      </c>
      <c r="F2" s="140">
        <f t="shared" ref="F2:F15" si="0">(C2-G2)/G2</f>
        <v>-1.9267514636431671E-2</v>
      </c>
      <c r="G2" s="365">
        <f>AVERAGE(C2:C10)</f>
        <v>0.80646992687160568</v>
      </c>
      <c r="H2" s="23">
        <f>_xlfn.STDEV.S(C2:C10)</f>
        <v>3.3903055065658438E-2</v>
      </c>
      <c r="I2" s="20">
        <f>H2/G2</f>
        <v>4.2038833608058379E-2</v>
      </c>
      <c r="J2" s="222">
        <f>C2*'Table 2'!M2</f>
        <v>492.19652045432343</v>
      </c>
      <c r="K2" s="223" t="s">
        <v>207</v>
      </c>
      <c r="L2" s="219">
        <v>4.5659069868410382</v>
      </c>
      <c r="M2" s="140">
        <f t="shared" ref="M2:M11" si="1">(J2-N2)/N2</f>
        <v>-1.6831106979403369E-2</v>
      </c>
      <c r="N2" s="23">
        <f>AVERAGE(J2:J10)</f>
        <v>500.62255218647596</v>
      </c>
      <c r="O2" s="23">
        <f>_xlfn.STDEV.S(J2:J10)</f>
        <v>22.723229424945519</v>
      </c>
      <c r="P2" s="213">
        <f>O2/N2</f>
        <v>4.5389943632586062E-2</v>
      </c>
      <c r="Q2" s="191">
        <f>J2/500</f>
        <v>0.98439304090864688</v>
      </c>
      <c r="R2" s="216" t="s">
        <v>207</v>
      </c>
      <c r="S2" s="161">
        <f>L2/500</f>
        <v>9.1318139736820767E-3</v>
      </c>
      <c r="U2" s="226"/>
      <c r="V2" s="226"/>
    </row>
    <row r="3" spans="1:22" x14ac:dyDescent="0.2">
      <c r="A3" s="52" t="s">
        <v>177</v>
      </c>
      <c r="B3" s="52" t="s">
        <v>193</v>
      </c>
      <c r="C3" s="168">
        <v>0.78904455982898081</v>
      </c>
      <c r="D3" s="165" t="s">
        <v>207</v>
      </c>
      <c r="E3" s="160">
        <v>1.3038916109704549E-2</v>
      </c>
      <c r="F3" s="141">
        <f t="shared" si="0"/>
        <v>-2.1606964453367749E-2</v>
      </c>
      <c r="G3" s="366">
        <f>AVERAGE(C2:C10)</f>
        <v>0.80646992687160568</v>
      </c>
      <c r="H3" s="22">
        <f>_xlfn.STDEV.S(C2:C10)</f>
        <v>3.3903055065658438E-2</v>
      </c>
      <c r="I3" s="19">
        <f t="shared" ref="I3:I15" si="2">H3/G3</f>
        <v>4.2038833608058379E-2</v>
      </c>
      <c r="J3" s="221">
        <f>C3*'Table 2'!M3</f>
        <v>490.62790730166023</v>
      </c>
      <c r="K3" s="225" t="s">
        <v>207</v>
      </c>
      <c r="L3" s="218">
        <v>5.56590698684104</v>
      </c>
      <c r="M3" s="141">
        <f t="shared" si="1"/>
        <v>-1.9964431968084492E-2</v>
      </c>
      <c r="N3" s="22">
        <f>AVERAGE(J2:J10)</f>
        <v>500.62255218647596</v>
      </c>
      <c r="O3" s="22">
        <f>_xlfn.STDEV.S(J2:J10)</f>
        <v>22.723229424945519</v>
      </c>
      <c r="P3" s="212">
        <f t="shared" ref="P3:P15" si="3">O3/N3</f>
        <v>4.5389943632586062E-2</v>
      </c>
      <c r="Q3" s="190">
        <f t="shared" ref="Q3:Q10" si="4">J3/500</f>
        <v>0.98125581460332045</v>
      </c>
      <c r="R3" s="215" t="s">
        <v>207</v>
      </c>
      <c r="S3" s="160">
        <f t="shared" ref="S3:S10" si="5">L3/500</f>
        <v>1.113181397368208E-2</v>
      </c>
      <c r="U3" s="226"/>
      <c r="V3" s="226"/>
    </row>
    <row r="4" spans="1:22" x14ac:dyDescent="0.2">
      <c r="A4" s="52" t="s">
        <v>177</v>
      </c>
      <c r="B4" s="52" t="s">
        <v>193</v>
      </c>
      <c r="C4" s="168">
        <v>0.76701413790200679</v>
      </c>
      <c r="D4" s="165" t="s">
        <v>207</v>
      </c>
      <c r="E4" s="160">
        <v>6.020655496016622E-2</v>
      </c>
      <c r="F4" s="141">
        <f t="shared" si="0"/>
        <v>-4.8924067289964138E-2</v>
      </c>
      <c r="G4" s="366">
        <f>AVERAGE(C2:C10)</f>
        <v>0.80646992687160568</v>
      </c>
      <c r="H4" s="22">
        <f>_xlfn.STDEV.S(C2:C10)</f>
        <v>3.3903055065658438E-2</v>
      </c>
      <c r="I4" s="19">
        <f t="shared" si="2"/>
        <v>4.2038833608058379E-2</v>
      </c>
      <c r="J4" s="221">
        <f>C4*'Table 2'!M4</f>
        <v>484.82963656785842</v>
      </c>
      <c r="K4" s="225" t="s">
        <v>207</v>
      </c>
      <c r="L4" s="218">
        <v>6.56590698684104</v>
      </c>
      <c r="M4" s="141">
        <f t="shared" si="1"/>
        <v>-3.1546552486782231E-2</v>
      </c>
      <c r="N4" s="22">
        <f>AVERAGE(J2:J10)</f>
        <v>500.62255218647596</v>
      </c>
      <c r="O4" s="22">
        <f>_xlfn.STDEV.S(J2:J10)</f>
        <v>22.723229424945519</v>
      </c>
      <c r="P4" s="212">
        <f t="shared" si="3"/>
        <v>4.5389943632586062E-2</v>
      </c>
      <c r="Q4" s="190">
        <f t="shared" si="4"/>
        <v>0.96965927313571687</v>
      </c>
      <c r="R4" s="215" t="s">
        <v>207</v>
      </c>
      <c r="S4" s="160">
        <f t="shared" si="5"/>
        <v>1.313181397368208E-2</v>
      </c>
      <c r="U4" s="226"/>
      <c r="V4" s="226"/>
    </row>
    <row r="5" spans="1:22" x14ac:dyDescent="0.2">
      <c r="A5" s="52" t="s">
        <v>177</v>
      </c>
      <c r="B5" s="52" t="s">
        <v>193</v>
      </c>
      <c r="C5" s="168">
        <v>0.77016319868675143</v>
      </c>
      <c r="D5" s="165" t="s">
        <v>207</v>
      </c>
      <c r="E5" s="160">
        <v>8.3780159950132011E-3</v>
      </c>
      <c r="F5" s="141">
        <f t="shared" si="0"/>
        <v>-4.5019320591026181E-2</v>
      </c>
      <c r="G5" s="366">
        <f>AVERAGE(C2:C10)</f>
        <v>0.80646992687160568</v>
      </c>
      <c r="H5" s="22">
        <f>_xlfn.STDEV.S(C2:C10)</f>
        <v>3.3903055065658438E-2</v>
      </c>
      <c r="I5" s="19">
        <f t="shared" si="2"/>
        <v>4.2038833608058379E-2</v>
      </c>
      <c r="J5" s="221">
        <f>C5*'Table 2'!M5</f>
        <v>472.34108975458463</v>
      </c>
      <c r="K5" s="225" t="s">
        <v>207</v>
      </c>
      <c r="L5" s="218">
        <v>7.56590698684104</v>
      </c>
      <c r="M5" s="141">
        <f t="shared" si="1"/>
        <v>-5.6492585698290354E-2</v>
      </c>
      <c r="N5" s="22">
        <f>AVERAGE(J2:J10)</f>
        <v>500.62255218647596</v>
      </c>
      <c r="O5" s="22">
        <f>_xlfn.STDEV.S(J2:J10)</f>
        <v>22.723229424945519</v>
      </c>
      <c r="P5" s="212">
        <f t="shared" si="3"/>
        <v>4.5389943632586062E-2</v>
      </c>
      <c r="Q5" s="190">
        <f t="shared" si="4"/>
        <v>0.94468217950916922</v>
      </c>
      <c r="R5" s="215" t="s">
        <v>207</v>
      </c>
      <c r="S5" s="160">
        <f t="shared" si="5"/>
        <v>1.513181397368208E-2</v>
      </c>
      <c r="U5" s="226"/>
      <c r="V5" s="226"/>
    </row>
    <row r="6" spans="1:22" x14ac:dyDescent="0.2">
      <c r="A6" s="52" t="s">
        <v>177</v>
      </c>
      <c r="B6" s="52" t="s">
        <v>193</v>
      </c>
      <c r="C6" s="168">
        <v>0.81056103460748929</v>
      </c>
      <c r="D6" s="165" t="s">
        <v>207</v>
      </c>
      <c r="E6" s="160">
        <v>3.2595416002868506E-2</v>
      </c>
      <c r="F6" s="141">
        <f t="shared" si="0"/>
        <v>5.0728583913271456E-3</v>
      </c>
      <c r="G6" s="366">
        <f>AVERAGE(C2:C10)</f>
        <v>0.80646992687160568</v>
      </c>
      <c r="H6" s="22">
        <f>_xlfn.STDEV.S(C2:C10)</f>
        <v>3.3903055065658438E-2</v>
      </c>
      <c r="I6" s="19">
        <f t="shared" si="2"/>
        <v>4.2038833608058379E-2</v>
      </c>
      <c r="J6" s="221">
        <f>C6*'Table 2'!M6</f>
        <v>501.25094380127138</v>
      </c>
      <c r="K6" s="225" t="s">
        <v>207</v>
      </c>
      <c r="L6" s="218">
        <v>8.5659069868410391</v>
      </c>
      <c r="M6" s="141">
        <f t="shared" si="1"/>
        <v>1.2552203492449743E-3</v>
      </c>
      <c r="N6" s="22">
        <f>AVERAGE(J2:J10)</f>
        <v>500.62255218647596</v>
      </c>
      <c r="O6" s="22">
        <f>_xlfn.STDEV.S(J2:J10)</f>
        <v>22.723229424945519</v>
      </c>
      <c r="P6" s="212">
        <f t="shared" si="3"/>
        <v>4.5389943632586062E-2</v>
      </c>
      <c r="Q6" s="190">
        <f t="shared" si="4"/>
        <v>1.0025018876025427</v>
      </c>
      <c r="R6" s="215" t="s">
        <v>207</v>
      </c>
      <c r="S6" s="160">
        <f t="shared" si="5"/>
        <v>1.7131813973682079E-2</v>
      </c>
      <c r="U6" s="226"/>
      <c r="V6" s="226"/>
    </row>
    <row r="7" spans="1:22" x14ac:dyDescent="0.2">
      <c r="A7" s="52" t="s">
        <v>177</v>
      </c>
      <c r="B7" s="52" t="s">
        <v>193</v>
      </c>
      <c r="C7" s="168">
        <v>0.8225541988981111</v>
      </c>
      <c r="D7" s="165" t="s">
        <v>207</v>
      </c>
      <c r="E7" s="160">
        <v>8.4787604747334506E-3</v>
      </c>
      <c r="F7" s="141">
        <f t="shared" si="0"/>
        <v>1.9944044397164636E-2</v>
      </c>
      <c r="G7" s="366">
        <f>AVERAGE(C2:C10)</f>
        <v>0.80646992687160568</v>
      </c>
      <c r="H7" s="22">
        <f>_xlfn.STDEV.S(C2:C10)</f>
        <v>3.3903055065658438E-2</v>
      </c>
      <c r="I7" s="19">
        <f t="shared" si="2"/>
        <v>4.2038833608058379E-2</v>
      </c>
      <c r="J7" s="221">
        <f>C7*'Table 2'!M7</f>
        <v>497.23401323390817</v>
      </c>
      <c r="K7" s="225" t="s">
        <v>207</v>
      </c>
      <c r="L7" s="218">
        <v>9.5659069868410391</v>
      </c>
      <c r="M7" s="141">
        <f t="shared" si="1"/>
        <v>-6.7686502291362909E-3</v>
      </c>
      <c r="N7" s="22">
        <f>AVERAGE(J2:J10)</f>
        <v>500.62255218647596</v>
      </c>
      <c r="O7" s="22">
        <f>_xlfn.STDEV.S(J2:J10)</f>
        <v>22.723229424945519</v>
      </c>
      <c r="P7" s="212">
        <f t="shared" si="3"/>
        <v>4.5389943632586062E-2</v>
      </c>
      <c r="Q7" s="190">
        <f t="shared" si="4"/>
        <v>0.99446802646781629</v>
      </c>
      <c r="R7" s="215" t="s">
        <v>207</v>
      </c>
      <c r="S7" s="160">
        <f t="shared" si="5"/>
        <v>1.9131813973682077E-2</v>
      </c>
    </row>
    <row r="8" spans="1:22" x14ac:dyDescent="0.2">
      <c r="A8" s="52" t="s">
        <v>177</v>
      </c>
      <c r="B8" s="52" t="s">
        <v>193</v>
      </c>
      <c r="C8" s="168">
        <v>0.79492761438990445</v>
      </c>
      <c r="D8" s="165" t="s">
        <v>207</v>
      </c>
      <c r="E8" s="160">
        <v>8.2276119470913983E-2</v>
      </c>
      <c r="F8" s="141">
        <f t="shared" si="0"/>
        <v>-1.4312142458275237E-2</v>
      </c>
      <c r="G8" s="366">
        <f>AVERAGE(C2:C10)</f>
        <v>0.80646992687160568</v>
      </c>
      <c r="H8" s="22">
        <f>_xlfn.STDEV.S(C2:C10)</f>
        <v>3.3903055065658438E-2</v>
      </c>
      <c r="I8" s="19">
        <f t="shared" si="2"/>
        <v>4.2038833608058379E-2</v>
      </c>
      <c r="J8" s="221">
        <f>C8*'Table 2'!M8</f>
        <v>493.33207749037473</v>
      </c>
      <c r="K8" s="225" t="s">
        <v>207</v>
      </c>
      <c r="L8" s="218">
        <v>10.565906986841</v>
      </c>
      <c r="M8" s="141">
        <f t="shared" si="1"/>
        <v>-1.4562817164867979E-2</v>
      </c>
      <c r="N8" s="22">
        <f>AVERAGE(J2:J10)</f>
        <v>500.62255218647596</v>
      </c>
      <c r="O8" s="22">
        <f>_xlfn.STDEV.S(J2:J10)</f>
        <v>22.723229424945519</v>
      </c>
      <c r="P8" s="212">
        <f t="shared" si="3"/>
        <v>4.5389943632586062E-2</v>
      </c>
      <c r="Q8" s="190">
        <f t="shared" si="4"/>
        <v>0.98666415498074944</v>
      </c>
      <c r="R8" s="215" t="s">
        <v>207</v>
      </c>
      <c r="S8" s="160">
        <f t="shared" si="5"/>
        <v>2.1131813973681999E-2</v>
      </c>
    </row>
    <row r="9" spans="1:22" x14ac:dyDescent="0.2">
      <c r="A9" s="52" t="s">
        <v>177</v>
      </c>
      <c r="B9" s="52" t="s">
        <v>193</v>
      </c>
      <c r="C9" s="168">
        <v>0.86988242022624096</v>
      </c>
      <c r="D9" s="165" t="s">
        <v>207</v>
      </c>
      <c r="E9" s="160">
        <v>1.6479042200627129E-2</v>
      </c>
      <c r="F9" s="141">
        <f t="shared" si="0"/>
        <v>7.8629706132527483E-2</v>
      </c>
      <c r="G9" s="366">
        <f>AVERAGE(C2:C10)</f>
        <v>0.80646992687160568</v>
      </c>
      <c r="H9" s="22">
        <f>_xlfn.STDEV.S(C2:C10)</f>
        <v>3.3903055065658438E-2</v>
      </c>
      <c r="I9" s="19">
        <f t="shared" si="2"/>
        <v>4.2038833608058379E-2</v>
      </c>
      <c r="J9" s="221">
        <f>C9*'Table 2'!M9</f>
        <v>547.24303056432825</v>
      </c>
      <c r="K9" s="225" t="s">
        <v>207</v>
      </c>
      <c r="L9" s="218">
        <v>11.565906986841</v>
      </c>
      <c r="M9" s="141">
        <f t="shared" si="1"/>
        <v>9.3125006403001032E-2</v>
      </c>
      <c r="N9" s="22">
        <f>AVERAGE(J2:J10)</f>
        <v>500.62255218647596</v>
      </c>
      <c r="O9" s="22">
        <f>_xlfn.STDEV.S(J2:J10)</f>
        <v>22.723229424945519</v>
      </c>
      <c r="P9" s="212">
        <f t="shared" si="3"/>
        <v>4.5389943632586062E-2</v>
      </c>
      <c r="Q9" s="190">
        <f t="shared" si="4"/>
        <v>1.0944860611286564</v>
      </c>
      <c r="R9" s="215" t="s">
        <v>207</v>
      </c>
      <c r="S9" s="160">
        <f t="shared" si="5"/>
        <v>2.3131813973682001E-2</v>
      </c>
    </row>
    <row r="10" spans="1:22" ht="16" thickBot="1" x14ac:dyDescent="0.25">
      <c r="A10" s="52" t="s">
        <v>177</v>
      </c>
      <c r="B10" s="52" t="s">
        <v>193</v>
      </c>
      <c r="C10" s="167">
        <v>0.84315092155320115</v>
      </c>
      <c r="D10" s="164" t="s">
        <v>207</v>
      </c>
      <c r="E10" s="157">
        <v>8.2023717285571458E-4</v>
      </c>
      <c r="F10" s="141">
        <f t="shared" si="0"/>
        <v>4.5483400508045578E-2</v>
      </c>
      <c r="G10" s="366">
        <f>AVERAGE(C2:C10)</f>
        <v>0.80646992687160568</v>
      </c>
      <c r="H10" s="22">
        <f>_xlfn.STDEV.S(C2:C10)</f>
        <v>3.3903055065658438E-2</v>
      </c>
      <c r="I10" s="19">
        <f t="shared" si="2"/>
        <v>4.2038833608058379E-2</v>
      </c>
      <c r="J10" s="220">
        <f>C10*'Table 2'!M10</f>
        <v>526.54775050997409</v>
      </c>
      <c r="K10" s="224" t="s">
        <v>207</v>
      </c>
      <c r="L10" s="217">
        <v>12.565906986841</v>
      </c>
      <c r="M10" s="141">
        <f t="shared" si="1"/>
        <v>5.1785917774318138E-2</v>
      </c>
      <c r="N10" s="22">
        <f>AVERAGE(J2:J10)</f>
        <v>500.62255218647596</v>
      </c>
      <c r="O10" s="22">
        <f>_xlfn.STDEV.S(J2:J10)</f>
        <v>22.723229424945519</v>
      </c>
      <c r="P10" s="212">
        <f t="shared" si="3"/>
        <v>4.5389943632586062E-2</v>
      </c>
      <c r="Q10" s="189">
        <f t="shared" si="4"/>
        <v>1.0530955010199481</v>
      </c>
      <c r="R10" s="214" t="s">
        <v>207</v>
      </c>
      <c r="S10" s="157">
        <f t="shared" si="5"/>
        <v>2.5131813973681999E-2</v>
      </c>
    </row>
    <row r="11" spans="1:22" x14ac:dyDescent="0.2">
      <c r="A11" s="57" t="s">
        <v>127</v>
      </c>
      <c r="B11" s="57" t="str">
        <f>LOOKUP(A11,'Table 1'!$A$3:$A$999,'Table 1'!$I$3:$I$999)</f>
        <v>DRC</v>
      </c>
      <c r="C11" s="169">
        <v>0.89900000000000002</v>
      </c>
      <c r="D11" s="171" t="s">
        <v>207</v>
      </c>
      <c r="E11" s="161">
        <v>7.0000000000000001E-3</v>
      </c>
      <c r="F11" s="140">
        <f t="shared" si="0"/>
        <v>2.2744727034292467E-2</v>
      </c>
      <c r="G11" s="367">
        <f>AVERAGE(C11:C15)</f>
        <v>0.87900722070391735</v>
      </c>
      <c r="H11" s="39">
        <f>_xlfn.STDEV.S(C11:C15)</f>
        <v>1.381908042990676E-2</v>
      </c>
      <c r="I11" s="39">
        <f t="shared" si="2"/>
        <v>1.5721236531868656E-2</v>
      </c>
      <c r="J11" s="222">
        <f>C11*'Table 2'!M11</f>
        <v>506.76629999999994</v>
      </c>
      <c r="K11" s="229" t="s">
        <v>207</v>
      </c>
      <c r="L11" s="219">
        <f>E11*'Table 2'!M11</f>
        <v>3.9458999999999995</v>
      </c>
      <c r="M11" s="140">
        <f t="shared" si="1"/>
        <v>4.3182824042068337E-2</v>
      </c>
      <c r="N11" s="23">
        <f>AVERAGE(J11:J15)</f>
        <v>485.78857734295252</v>
      </c>
      <c r="O11" s="23">
        <f>_xlfn.STDEV.S(J11:J15)</f>
        <v>16.378024797261098</v>
      </c>
      <c r="P11" s="39">
        <f t="shared" si="3"/>
        <v>3.3714306101723532E-2</v>
      </c>
      <c r="Q11" s="190">
        <f>J11/LOOKUP(A11,'Table 1'!$A$3:$A$999,'Table 1'!$E$3:$E$999)</f>
        <v>1.0135325999999998</v>
      </c>
      <c r="R11" s="215" t="s">
        <v>207</v>
      </c>
      <c r="S11" s="160">
        <f>L11/LOOKUP(A11,'Table 1'!$A$3:$A$999,'Table 1'!$E$3:$E$999)</f>
        <v>7.8917999999999992E-3</v>
      </c>
    </row>
    <row r="12" spans="1:22" x14ac:dyDescent="0.2">
      <c r="A12" s="56" t="s">
        <v>127</v>
      </c>
      <c r="B12" s="56" t="str">
        <f>LOOKUP(A12,'Table 1'!$A$3:$A$999,'Table 1'!$I$3:$I$999)</f>
        <v>DRC</v>
      </c>
      <c r="C12" s="159">
        <v>0.875</v>
      </c>
      <c r="D12" s="232" t="s">
        <v>207</v>
      </c>
      <c r="E12" s="155">
        <v>1.7999999999999999E-2</v>
      </c>
      <c r="F12" s="141">
        <f t="shared" si="0"/>
        <v>-4.5588029421514036E-3</v>
      </c>
      <c r="G12" s="368">
        <f>AVERAGE(C11:C15)</f>
        <v>0.87900722070391735</v>
      </c>
      <c r="H12" s="297">
        <f>_xlfn.STDEV.S(C11:C15)</f>
        <v>1.381908042990676E-2</v>
      </c>
      <c r="I12" s="19">
        <f t="shared" si="2"/>
        <v>1.5721236531868656E-2</v>
      </c>
      <c r="J12" s="221">
        <f>C12*'Table 2'!M12</f>
        <v>496.65000000000003</v>
      </c>
      <c r="K12" s="236" t="s">
        <v>207</v>
      </c>
      <c r="L12" s="218">
        <f>E12*'Table 2'!M12</f>
        <v>10.216799999999999</v>
      </c>
      <c r="M12" s="141">
        <f t="shared" ref="M12:M16" si="6">(J12-N12)/N12</f>
        <v>2.235833274725121E-2</v>
      </c>
      <c r="N12" s="22">
        <f>AVERAGE(J11:J15)</f>
        <v>485.78857734295252</v>
      </c>
      <c r="O12" s="143">
        <f>_xlfn.STDEV.S(J11:J15)</f>
        <v>16.378024797261098</v>
      </c>
      <c r="P12" s="19">
        <f t="shared" si="3"/>
        <v>3.3714306101723532E-2</v>
      </c>
      <c r="Q12" s="190">
        <f>J12/LOOKUP(A12,'Table 1'!$A$3:$A$999,'Table 1'!$E$3:$E$999)</f>
        <v>0.99330000000000007</v>
      </c>
      <c r="R12" s="215" t="s">
        <v>207</v>
      </c>
      <c r="S12" s="160">
        <f>L12/LOOKUP(A12,'Table 1'!$A$3:$A$999,'Table 1'!$E$3:$E$999)</f>
        <v>2.04336E-2</v>
      </c>
    </row>
    <row r="13" spans="1:22" x14ac:dyDescent="0.2">
      <c r="A13" s="56" t="s">
        <v>127</v>
      </c>
      <c r="B13" s="56" t="str">
        <f>LOOKUP(A13,'Table 1'!$A$3:$A$999,'Table 1'!$I$3:$I$999)</f>
        <v>DRC</v>
      </c>
      <c r="C13" s="192">
        <v>0.87671689002227449</v>
      </c>
      <c r="D13" s="173" t="s">
        <v>207</v>
      </c>
      <c r="E13" s="156">
        <v>4.865628642716527E-3</v>
      </c>
      <c r="F13" s="141">
        <f t="shared" si="0"/>
        <v>-2.6055880175918709E-3</v>
      </c>
      <c r="G13" s="368">
        <f>AVERAGE(C11:C15)</f>
        <v>0.87900722070391735</v>
      </c>
      <c r="H13" s="325">
        <f>_xlfn.STDEV.S(C11:C15)</f>
        <v>1.381908042990676E-2</v>
      </c>
      <c r="I13" s="19">
        <f t="shared" si="2"/>
        <v>1.5721236531868656E-2</v>
      </c>
      <c r="J13" s="221">
        <f>C13*'Table 2'!M13</f>
        <v>470.00792474094135</v>
      </c>
      <c r="K13" s="236" t="s">
        <v>207</v>
      </c>
      <c r="L13" s="218">
        <f>E13*'Table 2'!M13</f>
        <v>2.6084635153603304</v>
      </c>
      <c r="M13" s="141">
        <f t="shared" si="6"/>
        <v>-3.2484610256429507E-2</v>
      </c>
      <c r="N13" s="22">
        <f>AVERAGE(J11:J15)</f>
        <v>485.78857734295252</v>
      </c>
      <c r="O13" s="143">
        <f>_xlfn.STDEV.S(J11:J15)</f>
        <v>16.378024797261098</v>
      </c>
      <c r="P13" s="19">
        <f t="shared" si="3"/>
        <v>3.3714306101723532E-2</v>
      </c>
      <c r="Q13" s="190">
        <f>J13/LOOKUP(A13,'Table 1'!$A$3:$A$999,'Table 1'!$E$3:$E$999)</f>
        <v>0.94001584948188266</v>
      </c>
      <c r="R13" s="215" t="s">
        <v>207</v>
      </c>
      <c r="S13" s="160">
        <f>L13/LOOKUP(A13,'Table 1'!$A$3:$A$999,'Table 1'!$E$3:$E$999)</f>
        <v>5.2169270307206609E-3</v>
      </c>
    </row>
    <row r="14" spans="1:22" x14ac:dyDescent="0.2">
      <c r="A14" s="56" t="s">
        <v>127</v>
      </c>
      <c r="B14" s="56" t="str">
        <f>LOOKUP(A14,'Table 1'!$A$3:$A$999,'Table 1'!$I$3:$I$999)</f>
        <v>DRC</v>
      </c>
      <c r="C14" s="296">
        <v>0.88331921349731202</v>
      </c>
      <c r="D14" s="232" t="s">
        <v>207</v>
      </c>
      <c r="E14" s="324">
        <v>2.7468716705454088E-2</v>
      </c>
      <c r="F14" s="141">
        <f t="shared" si="0"/>
        <v>4.9055260205275505E-3</v>
      </c>
      <c r="G14" s="368">
        <f>AVERAGE(C11:C15)</f>
        <v>0.87900722070391735</v>
      </c>
      <c r="H14" s="297">
        <f>_xlfn.STDEV.S(C11:C15)</f>
        <v>1.381908042990676E-2</v>
      </c>
      <c r="I14" s="19">
        <f t="shared" si="2"/>
        <v>1.5721236531868656E-2</v>
      </c>
      <c r="J14" s="221">
        <f>C14*'Table 2'!M14</f>
        <v>469.48416197382136</v>
      </c>
      <c r="K14" s="236" t="s">
        <v>207</v>
      </c>
      <c r="L14" s="218">
        <f>E14*'Table 2'!M14</f>
        <v>14.599622928948849</v>
      </c>
      <c r="M14" s="141">
        <f t="shared" si="6"/>
        <v>-3.3562780455458761E-2</v>
      </c>
      <c r="N14" s="22">
        <f>AVERAGE(J11:J15)</f>
        <v>485.78857734295252</v>
      </c>
      <c r="O14" s="143">
        <f>_xlfn.STDEV.S(J11:J15)</f>
        <v>16.378024797261098</v>
      </c>
      <c r="P14" s="19">
        <f t="shared" si="3"/>
        <v>3.3714306101723532E-2</v>
      </c>
      <c r="Q14" s="190">
        <f>J14/LOOKUP(A14,'Table 1'!$A$3:$A$999,'Table 1'!$E$3:$E$999)</f>
        <v>0.93896832394764274</v>
      </c>
      <c r="R14" s="215" t="s">
        <v>207</v>
      </c>
      <c r="S14" s="160">
        <f>L14/LOOKUP(A14,'Table 1'!$A$3:$A$999,'Table 1'!$E$3:$E$999)</f>
        <v>2.9199245857897696E-2</v>
      </c>
    </row>
    <row r="15" spans="1:22" ht="16" thickBot="1" x14ac:dyDescent="0.25">
      <c r="A15" s="55" t="s">
        <v>127</v>
      </c>
      <c r="B15" s="55" t="str">
        <f>LOOKUP(A15,'Table 1'!$A$3:$A$999,'Table 1'!$I$3:$I$999)</f>
        <v>DRC</v>
      </c>
      <c r="C15" s="167">
        <v>0.86099999999999999</v>
      </c>
      <c r="D15" s="172" t="s">
        <v>207</v>
      </c>
      <c r="E15" s="157">
        <v>2E-3</v>
      </c>
      <c r="F15" s="142">
        <f t="shared" si="0"/>
        <v>-2.0485862095076995E-2</v>
      </c>
      <c r="G15" s="369">
        <f>AVERAGE(C11:C15)</f>
        <v>0.87900722070391735</v>
      </c>
      <c r="H15" s="298">
        <f>_xlfn.STDEV.S(C11:C15)</f>
        <v>1.381908042990676E-2</v>
      </c>
      <c r="I15" s="18">
        <f t="shared" si="2"/>
        <v>1.5721236531868656E-2</v>
      </c>
      <c r="J15" s="220">
        <f>C15*'Table 2'!M15</f>
        <v>486.03449999999998</v>
      </c>
      <c r="K15" s="230" t="s">
        <v>207</v>
      </c>
      <c r="L15" s="217">
        <f>E15*'Table 2'!M15</f>
        <v>1.129</v>
      </c>
      <c r="M15" s="142">
        <f t="shared" si="6"/>
        <v>5.0623392256883841E-4</v>
      </c>
      <c r="N15" s="21">
        <f>AVERAGE(J11:J15)</f>
        <v>485.78857734295252</v>
      </c>
      <c r="O15" s="144">
        <f>_xlfn.STDEV.S(J11:J15)</f>
        <v>16.378024797261098</v>
      </c>
      <c r="P15" s="18">
        <f t="shared" si="3"/>
        <v>3.3714306101723532E-2</v>
      </c>
      <c r="Q15" s="189">
        <f>J15/LOOKUP(A15,'Table 1'!$A$3:$A$999,'Table 1'!$E$3:$E$999)</f>
        <v>0.97206899999999996</v>
      </c>
      <c r="R15" s="214" t="s">
        <v>207</v>
      </c>
      <c r="S15" s="157">
        <f>L15/LOOKUP(A15,'Table 1'!$A$3:$A$999,'Table 1'!$E$3:$E$999)</f>
        <v>2.258E-3</v>
      </c>
    </row>
    <row r="16" spans="1:22" x14ac:dyDescent="0.2">
      <c r="A16" s="4" t="s">
        <v>124</v>
      </c>
      <c r="B16" s="57" t="str">
        <f>LOOKUP(A16,'Table 1'!$A$3:$A$999,'Table 1'!$I$3:$I$999)</f>
        <v>DRC</v>
      </c>
      <c r="C16" s="169">
        <v>0.89175416962811993</v>
      </c>
      <c r="D16" s="174" t="s">
        <v>207</v>
      </c>
      <c r="E16" s="161">
        <v>2.7789547650966841E-3</v>
      </c>
      <c r="F16" s="206">
        <f t="shared" ref="F16:F79" si="7">(C16-G16)/G16</f>
        <v>1.5369269891239186E-2</v>
      </c>
      <c r="G16" s="365">
        <f t="shared" ref="G16" si="8">AVERAGE(C16:C20)</f>
        <v>0.87825601588635804</v>
      </c>
      <c r="H16" s="23">
        <f t="shared" ref="H16" si="9">_xlfn.STDEV.S(C16:C20)</f>
        <v>1.16103950641064E-2</v>
      </c>
      <c r="I16" s="39">
        <f t="shared" ref="I16:I79" si="10">H16/G16</f>
        <v>1.3219829815101121E-2</v>
      </c>
      <c r="J16" s="222">
        <f>C16*'Table 2'!M16</f>
        <v>498.66893165604472</v>
      </c>
      <c r="K16" s="229" t="s">
        <v>207</v>
      </c>
      <c r="L16" s="219">
        <f>E16*'Table 2'!M16</f>
        <v>1.5539915046420658</v>
      </c>
      <c r="M16" s="238">
        <f t="shared" si="6"/>
        <v>6.4221410587838425E-3</v>
      </c>
      <c r="N16" s="23">
        <f t="shared" ref="N16" si="11">AVERAGE(J16:J20)</f>
        <v>495.48684524312159</v>
      </c>
      <c r="O16" s="23">
        <f t="shared" ref="O16" si="12">_xlfn.STDEV.S(J16:J20)</f>
        <v>13.213552294222669</v>
      </c>
      <c r="P16" s="39">
        <f t="shared" ref="P16:P79" si="13">O16/N16</f>
        <v>2.6667816554724368E-2</v>
      </c>
      <c r="Q16" s="191">
        <f>J16/LOOKUP(A16,'Table 1'!$A$3:$A$999,'Table 1'!$E$3:$E$999)</f>
        <v>0.9973378633120894</v>
      </c>
      <c r="R16" s="216" t="s">
        <v>207</v>
      </c>
      <c r="S16" s="161">
        <f>L16/LOOKUP(A16,'Table 1'!$A$3:$A$999,'Table 1'!$E$3:$E$999)</f>
        <v>3.1079830092841315E-3</v>
      </c>
    </row>
    <row r="17" spans="1:19" x14ac:dyDescent="0.2">
      <c r="A17" s="4" t="s">
        <v>124</v>
      </c>
      <c r="B17" s="56" t="str">
        <f>LOOKUP(A17,'Table 1'!$A$3:$A$999,'Table 1'!$I$3:$I$999)</f>
        <v>DRC</v>
      </c>
      <c r="C17" s="168">
        <v>0.86866562267430558</v>
      </c>
      <c r="D17" s="177" t="s">
        <v>207</v>
      </c>
      <c r="E17" s="160">
        <v>4.4725395622669493E-3</v>
      </c>
      <c r="F17" s="207">
        <f t="shared" si="7"/>
        <v>-1.091981499537307E-2</v>
      </c>
      <c r="G17" s="366">
        <f t="shared" ref="G17" si="14">AVERAGE(C16:C20)</f>
        <v>0.87825601588635804</v>
      </c>
      <c r="H17" s="209">
        <f t="shared" ref="H17" si="15">_xlfn.STDEV.S(C16:C20)</f>
        <v>1.16103950641064E-2</v>
      </c>
      <c r="I17" s="19">
        <f t="shared" si="10"/>
        <v>1.3219829815101121E-2</v>
      </c>
      <c r="J17" s="221">
        <f>C17*'Table 2'!M17</f>
        <v>481.06702183703038</v>
      </c>
      <c r="K17" s="236" t="s">
        <v>207</v>
      </c>
      <c r="L17" s="218">
        <f>E17*'Table 2'!M17</f>
        <v>2.4768924095834364</v>
      </c>
      <c r="M17" s="239">
        <f t="shared" ref="M17:M80" si="16">(J17-N17)/N17</f>
        <v>-2.9102333481761368E-2</v>
      </c>
      <c r="N17" s="22">
        <f t="shared" ref="N17" si="17">AVERAGE(J16:J20)</f>
        <v>495.48684524312159</v>
      </c>
      <c r="O17" s="241">
        <f t="shared" ref="O17" si="18">_xlfn.STDEV.S(J16:J20)</f>
        <v>13.213552294222669</v>
      </c>
      <c r="P17" s="19">
        <f t="shared" si="13"/>
        <v>2.6667816554724368E-2</v>
      </c>
      <c r="Q17" s="190">
        <f>J17/LOOKUP(A17,'Table 1'!$A$3:$A$999,'Table 1'!$E$3:$E$999)</f>
        <v>0.96213404367406075</v>
      </c>
      <c r="R17" s="215" t="s">
        <v>207</v>
      </c>
      <c r="S17" s="160">
        <f>L17/LOOKUP(A17,'Table 1'!$A$3:$A$999,'Table 1'!$E$3:$E$999)</f>
        <v>4.9537848191668725E-3</v>
      </c>
    </row>
    <row r="18" spans="1:19" x14ac:dyDescent="0.2">
      <c r="A18" s="4" t="s">
        <v>124</v>
      </c>
      <c r="B18" s="56" t="str">
        <f>LOOKUP(A18,'Table 1'!$A$3:$A$999,'Table 1'!$I$3:$I$999)</f>
        <v>DRC</v>
      </c>
      <c r="C18" s="168">
        <v>0.88618748886851584</v>
      </c>
      <c r="D18" s="176" t="s">
        <v>207</v>
      </c>
      <c r="E18" s="160">
        <v>1.9263506524393569E-4</v>
      </c>
      <c r="F18" s="207">
        <f t="shared" si="7"/>
        <v>9.0309349878499295E-3</v>
      </c>
      <c r="G18" s="366">
        <f t="shared" ref="G18" si="19">AVERAGE(C16:C20)</f>
        <v>0.87825601588635804</v>
      </c>
      <c r="H18" s="209">
        <f t="shared" ref="H18" si="20">_xlfn.STDEV.S(C16:C20)</f>
        <v>1.16103950641064E-2</v>
      </c>
      <c r="I18" s="19">
        <f t="shared" si="10"/>
        <v>1.3219829815101121E-2</v>
      </c>
      <c r="J18" s="221">
        <f>C18*'Table 2'!M18</f>
        <v>512.92531855709694</v>
      </c>
      <c r="K18" s="236" t="s">
        <v>207</v>
      </c>
      <c r="L18" s="218">
        <f>E18*'Table 2'!M18</f>
        <v>0.11149717576318997</v>
      </c>
      <c r="M18" s="239">
        <f t="shared" si="16"/>
        <v>3.5194624199192975E-2</v>
      </c>
      <c r="N18" s="22">
        <f t="shared" ref="N18" si="21">AVERAGE(J16:J20)</f>
        <v>495.48684524312159</v>
      </c>
      <c r="O18" s="241">
        <f t="shared" ref="O18" si="22">_xlfn.STDEV.S(J16:J20)</f>
        <v>13.213552294222669</v>
      </c>
      <c r="P18" s="19">
        <f t="shared" si="13"/>
        <v>2.6667816554724368E-2</v>
      </c>
      <c r="Q18" s="190">
        <f>J18/LOOKUP(A18,'Table 1'!$A$3:$A$999,'Table 1'!$E$3:$E$999)</f>
        <v>1.025850637114194</v>
      </c>
      <c r="R18" s="215" t="s">
        <v>207</v>
      </c>
      <c r="S18" s="160">
        <f>L18/LOOKUP(A18,'Table 1'!$A$3:$A$999,'Table 1'!$E$3:$E$999)</f>
        <v>2.2299435152637996E-4</v>
      </c>
    </row>
    <row r="19" spans="1:19" x14ac:dyDescent="0.2">
      <c r="A19" s="4" t="s">
        <v>124</v>
      </c>
      <c r="B19" s="56" t="str">
        <f>LOOKUP(A19,'Table 1'!$A$3:$A$999,'Table 1'!$I$3:$I$999)</f>
        <v>DRC</v>
      </c>
      <c r="C19" s="168">
        <v>0.88046158556027065</v>
      </c>
      <c r="D19" s="177" t="s">
        <v>207</v>
      </c>
      <c r="E19" s="160">
        <v>8.8486045584695236E-3</v>
      </c>
      <c r="F19" s="207">
        <f t="shared" si="7"/>
        <v>2.51130608161755E-3</v>
      </c>
      <c r="G19" s="366">
        <f t="shared" ref="G19" si="23">AVERAGE(C16:C20)</f>
        <v>0.87825601588635804</v>
      </c>
      <c r="H19" s="209">
        <f t="shared" ref="H19" si="24">_xlfn.STDEV.S(C16:C20)</f>
        <v>1.16103950641064E-2</v>
      </c>
      <c r="I19" s="19">
        <f t="shared" si="10"/>
        <v>1.3219829815101121E-2</v>
      </c>
      <c r="J19" s="221">
        <f>C19*'Table 2'!M19</f>
        <v>501.24678065946216</v>
      </c>
      <c r="K19" s="236" t="s">
        <v>207</v>
      </c>
      <c r="L19" s="218">
        <f>E19*'Table 2'!M19</f>
        <v>5.0375105751367002</v>
      </c>
      <c r="M19" s="239">
        <f t="shared" si="16"/>
        <v>1.1624799874382797E-2</v>
      </c>
      <c r="N19" s="22">
        <f t="shared" ref="N19" si="25">AVERAGE(J16:J20)</f>
        <v>495.48684524312159</v>
      </c>
      <c r="O19" s="241">
        <f t="shared" ref="O19" si="26">_xlfn.STDEV.S(J16:J20)</f>
        <v>13.213552294222669</v>
      </c>
      <c r="P19" s="19">
        <f t="shared" si="13"/>
        <v>2.6667816554724368E-2</v>
      </c>
      <c r="Q19" s="190">
        <f>J19/LOOKUP(A19,'Table 1'!$A$3:$A$999,'Table 1'!$E$3:$E$999)</f>
        <v>1.0024935613189243</v>
      </c>
      <c r="R19" s="215" t="s">
        <v>207</v>
      </c>
      <c r="S19" s="160">
        <f>L19/LOOKUP(A19,'Table 1'!$A$3:$A$999,'Table 1'!$E$3:$E$999)</f>
        <v>1.00750211502734E-2</v>
      </c>
    </row>
    <row r="20" spans="1:19" ht="16" thickBot="1" x14ac:dyDescent="0.25">
      <c r="A20" s="4" t="s">
        <v>124</v>
      </c>
      <c r="B20" s="55" t="str">
        <f>LOOKUP(A20,'Table 1'!$A$3:$A$999,'Table 1'!$I$3:$I$999)</f>
        <v>DRC</v>
      </c>
      <c r="C20" s="168">
        <v>0.86421121270057788</v>
      </c>
      <c r="D20" s="176" t="s">
        <v>207</v>
      </c>
      <c r="E20" s="160">
        <v>8.0824823748730057E-4</v>
      </c>
      <c r="F20" s="208">
        <f t="shared" si="7"/>
        <v>-1.5991695965333976E-2</v>
      </c>
      <c r="G20" s="370">
        <f t="shared" ref="G20" si="27">AVERAGE(C16:C20)</f>
        <v>0.87825601588635804</v>
      </c>
      <c r="H20" s="210">
        <f t="shared" ref="H20" si="28">_xlfn.STDEV.S(C16:C20)</f>
        <v>1.16103950641064E-2</v>
      </c>
      <c r="I20" s="18">
        <f t="shared" si="10"/>
        <v>1.3219829815101121E-2</v>
      </c>
      <c r="J20" s="220">
        <f>C20*'Table 2'!M20</f>
        <v>483.5261735059733</v>
      </c>
      <c r="K20" s="230" t="s">
        <v>207</v>
      </c>
      <c r="L20" s="217">
        <f>E20*'Table 2'!M20</f>
        <v>0.45221488887414468</v>
      </c>
      <c r="M20" s="240">
        <f t="shared" si="16"/>
        <v>-2.4139231650599158E-2</v>
      </c>
      <c r="N20" s="21">
        <f t="shared" ref="N20" si="29">AVERAGE(J16:J20)</f>
        <v>495.48684524312159</v>
      </c>
      <c r="O20" s="242">
        <f t="shared" ref="O20" si="30">_xlfn.STDEV.S(J16:J20)</f>
        <v>13.213552294222669</v>
      </c>
      <c r="P20" s="18">
        <f t="shared" si="13"/>
        <v>2.6667816554724368E-2</v>
      </c>
      <c r="Q20" s="189">
        <f>J20/LOOKUP(A20,'Table 1'!$A$3:$A$999,'Table 1'!$E$3:$E$999)</f>
        <v>0.96705234701194664</v>
      </c>
      <c r="R20" s="214" t="s">
        <v>207</v>
      </c>
      <c r="S20" s="157">
        <f>L20/LOOKUP(A20,'Table 1'!$A$3:$A$999,'Table 1'!$E$3:$E$999)</f>
        <v>9.0442977774828938E-4</v>
      </c>
    </row>
    <row r="21" spans="1:19" x14ac:dyDescent="0.2">
      <c r="A21" s="57" t="s">
        <v>120</v>
      </c>
      <c r="B21" s="57" t="str">
        <f>LOOKUP(A21,'Table 1'!$A$3:$A$999,'Table 1'!$I$3:$I$999)</f>
        <v>DRC</v>
      </c>
      <c r="C21" s="169">
        <v>0.84899999999999998</v>
      </c>
      <c r="D21" s="178" t="s">
        <v>207</v>
      </c>
      <c r="E21" s="161">
        <v>1E-3</v>
      </c>
      <c r="F21" s="206">
        <f t="shared" si="7"/>
        <v>-2.710117915295298E-2</v>
      </c>
      <c r="G21" s="365">
        <f t="shared" ref="G21" si="31">AVERAGE(C21:C25)</f>
        <v>0.87264983964193166</v>
      </c>
      <c r="H21" s="23">
        <f t="shared" ref="H21" si="32">_xlfn.STDEV.S(C21:C25)</f>
        <v>2.0618505767984085E-2</v>
      </c>
      <c r="I21" s="39">
        <f t="shared" si="10"/>
        <v>2.3627467549234105E-2</v>
      </c>
      <c r="J21" s="222">
        <f>C21*'Table 2'!M21</f>
        <v>484.43939999999998</v>
      </c>
      <c r="K21" s="229" t="s">
        <v>207</v>
      </c>
      <c r="L21" s="219">
        <f>E21*'Table 2'!M21</f>
        <v>0.5706</v>
      </c>
      <c r="M21" s="238">
        <f t="shared" si="16"/>
        <v>-4.4508744485416356E-2</v>
      </c>
      <c r="N21" s="23">
        <f t="shared" ref="N21" si="33">AVERAGE(J21:J25)</f>
        <v>507.00558189734892</v>
      </c>
      <c r="O21" s="23">
        <f t="shared" ref="O21" si="34">_xlfn.STDEV.S(J21:J25)</f>
        <v>14.214446563261594</v>
      </c>
      <c r="P21" s="39">
        <f t="shared" si="13"/>
        <v>2.8036075086328199E-2</v>
      </c>
      <c r="Q21" s="191">
        <f>J21/LOOKUP(A21,'Table 1'!$A$3:$A$999,'Table 1'!$E$3:$E$999)</f>
        <v>0.96887879999999993</v>
      </c>
      <c r="R21" s="216" t="s">
        <v>207</v>
      </c>
      <c r="S21" s="161">
        <f>L21/LOOKUP(A21,'Table 1'!$A$3:$A$999,'Table 1'!$E$3:$E$999)</f>
        <v>1.1412E-3</v>
      </c>
    </row>
    <row r="22" spans="1:19" x14ac:dyDescent="0.2">
      <c r="A22" s="56" t="s">
        <v>120</v>
      </c>
      <c r="B22" s="56" t="str">
        <f>LOOKUP(A22,'Table 1'!$A$3:$A$999,'Table 1'!$I$3:$I$999)</f>
        <v>DRC</v>
      </c>
      <c r="C22" s="168">
        <v>0.87372627282744741</v>
      </c>
      <c r="D22" s="175" t="s">
        <v>207</v>
      </c>
      <c r="E22" s="160">
        <v>1.0463251023855364E-2</v>
      </c>
      <c r="F22" s="207">
        <f t="shared" si="7"/>
        <v>1.2335224698573743E-3</v>
      </c>
      <c r="G22" s="366">
        <f t="shared" ref="G22" si="35">AVERAGE(C21:C25)</f>
        <v>0.87264983964193166</v>
      </c>
      <c r="H22" s="209">
        <f t="shared" ref="H22" si="36">_xlfn.STDEV.S(C21:C25)</f>
        <v>2.0618505767984085E-2</v>
      </c>
      <c r="I22" s="19">
        <f t="shared" si="10"/>
        <v>2.3627467549234105E-2</v>
      </c>
      <c r="J22" s="221">
        <f>C22*'Table 2'!M22</f>
        <v>512.26571375873243</v>
      </c>
      <c r="K22" s="236" t="s">
        <v>207</v>
      </c>
      <c r="L22" s="218">
        <f>E22*'Table 2'!M22</f>
        <v>6.1346040752863988</v>
      </c>
      <c r="M22" s="239">
        <f t="shared" si="16"/>
        <v>1.0374899309192434E-2</v>
      </c>
      <c r="N22" s="22">
        <f t="shared" ref="N22" si="37">AVERAGE(J21:J25)</f>
        <v>507.00558189734892</v>
      </c>
      <c r="O22" s="241">
        <f t="shared" ref="O22" si="38">_xlfn.STDEV.S(J21:J25)</f>
        <v>14.214446563261594</v>
      </c>
      <c r="P22" s="19">
        <f t="shared" si="13"/>
        <v>2.8036075086328199E-2</v>
      </c>
      <c r="Q22" s="190">
        <f>J22/LOOKUP(A22,'Table 1'!$A$3:$A$999,'Table 1'!$E$3:$E$999)</f>
        <v>1.0245314275174648</v>
      </c>
      <c r="R22" s="215" t="s">
        <v>207</v>
      </c>
      <c r="S22" s="160">
        <f>L22/LOOKUP(A22,'Table 1'!$A$3:$A$999,'Table 1'!$E$3:$E$999)</f>
        <v>1.2269208150572797E-2</v>
      </c>
    </row>
    <row r="23" spans="1:19" x14ac:dyDescent="0.2">
      <c r="A23" s="56" t="s">
        <v>120</v>
      </c>
      <c r="B23" s="56" t="str">
        <f>LOOKUP(A23,'Table 1'!$A$3:$A$999,'Table 1'!$I$3:$I$999)</f>
        <v>DRC</v>
      </c>
      <c r="C23" s="168">
        <v>0.88672374890925199</v>
      </c>
      <c r="D23" s="177" t="s">
        <v>207</v>
      </c>
      <c r="E23" s="160">
        <v>6.9015549721908979E-3</v>
      </c>
      <c r="F23" s="207">
        <f t="shared" si="7"/>
        <v>1.6127785313173468E-2</v>
      </c>
      <c r="G23" s="366">
        <f t="shared" ref="G23" si="39">AVERAGE(C21:C25)</f>
        <v>0.87264983964193166</v>
      </c>
      <c r="H23" s="209">
        <f t="shared" ref="H23" si="40">_xlfn.STDEV.S(C21:C25)</f>
        <v>2.0618505767984085E-2</v>
      </c>
      <c r="I23" s="19">
        <f t="shared" si="10"/>
        <v>2.3627467549234105E-2</v>
      </c>
      <c r="J23" s="221">
        <f>C23*'Table 2'!M23</f>
        <v>507.73801862543769</v>
      </c>
      <c r="K23" s="236" t="s">
        <v>207</v>
      </c>
      <c r="L23" s="218">
        <f>E23*'Table 2'!M23</f>
        <v>3.9518303770765084</v>
      </c>
      <c r="M23" s="239">
        <f t="shared" si="16"/>
        <v>1.4446324739617255E-3</v>
      </c>
      <c r="N23" s="22">
        <f t="shared" ref="N23" si="41">AVERAGE(J21:J25)</f>
        <v>507.00558189734892</v>
      </c>
      <c r="O23" s="241">
        <f t="shared" ref="O23" si="42">_xlfn.STDEV.S(J21:J25)</f>
        <v>14.214446563261594</v>
      </c>
      <c r="P23" s="19">
        <f t="shared" si="13"/>
        <v>2.8036075086328199E-2</v>
      </c>
      <c r="Q23" s="190">
        <f>J23/LOOKUP(A23,'Table 1'!$A$3:$A$999,'Table 1'!$E$3:$E$999)</f>
        <v>1.0154760372508753</v>
      </c>
      <c r="R23" s="215" t="s">
        <v>207</v>
      </c>
      <c r="S23" s="160">
        <f>L23/LOOKUP(A23,'Table 1'!$A$3:$A$999,'Table 1'!$E$3:$E$999)</f>
        <v>7.9036607541530177E-3</v>
      </c>
    </row>
    <row r="24" spans="1:19" x14ac:dyDescent="0.2">
      <c r="A24" s="56" t="s">
        <v>120</v>
      </c>
      <c r="B24" s="56" t="str">
        <f>LOOKUP(A24,'Table 1'!$A$3:$A$999,'Table 1'!$I$3:$I$999)</f>
        <v>DRC</v>
      </c>
      <c r="C24" s="168">
        <v>0.85561788425598073</v>
      </c>
      <c r="D24" s="175" t="s">
        <v>207</v>
      </c>
      <c r="E24" s="160">
        <v>2.6526674558434715E-2</v>
      </c>
      <c r="F24" s="207">
        <f t="shared" si="7"/>
        <v>-1.9517513912498431E-2</v>
      </c>
      <c r="G24" s="366">
        <f t="shared" ref="G24" si="43">AVERAGE(C21:C25)</f>
        <v>0.87264983964193166</v>
      </c>
      <c r="H24" s="209">
        <f t="shared" ref="H24" si="44">_xlfn.STDEV.S(C21:C25)</f>
        <v>2.0618505767984085E-2</v>
      </c>
      <c r="I24" s="19">
        <f t="shared" si="10"/>
        <v>2.3627467549234105E-2</v>
      </c>
      <c r="J24" s="221">
        <f>C24*'Table 2'!M24</f>
        <v>507.12471999851982</v>
      </c>
      <c r="K24" s="236" t="s">
        <v>207</v>
      </c>
      <c r="L24" s="218">
        <f>E24*'Table 2'!M24</f>
        <v>15.722360010784257</v>
      </c>
      <c r="M24" s="239">
        <f t="shared" si="16"/>
        <v>2.3498380575033868E-4</v>
      </c>
      <c r="N24" s="22">
        <f t="shared" ref="N24" si="45">AVERAGE(J21:J25)</f>
        <v>507.00558189734892</v>
      </c>
      <c r="O24" s="241">
        <f t="shared" ref="O24" si="46">_xlfn.STDEV.S(J21:J25)</f>
        <v>14.214446563261594</v>
      </c>
      <c r="P24" s="19">
        <f t="shared" si="13"/>
        <v>2.8036075086328199E-2</v>
      </c>
      <c r="Q24" s="190">
        <f>J24/LOOKUP(A24,'Table 1'!$A$3:$A$999,'Table 1'!$E$3:$E$999)</f>
        <v>1.0142494399970396</v>
      </c>
      <c r="R24" s="215" t="s">
        <v>207</v>
      </c>
      <c r="S24" s="160">
        <f>L24/LOOKUP(A24,'Table 1'!$A$3:$A$999,'Table 1'!$E$3:$E$999)</f>
        <v>3.1444720021568513E-2</v>
      </c>
    </row>
    <row r="25" spans="1:19" ht="16" thickBot="1" x14ac:dyDescent="0.25">
      <c r="A25" s="55" t="s">
        <v>120</v>
      </c>
      <c r="B25" s="55" t="str">
        <f>LOOKUP(A25,'Table 1'!$A$3:$A$999,'Table 1'!$I$3:$I$999)</f>
        <v>DRC</v>
      </c>
      <c r="C25" s="168">
        <v>0.89818129221697762</v>
      </c>
      <c r="D25" s="175" t="s">
        <v>207</v>
      </c>
      <c r="E25" s="160">
        <v>2.068672879987242E-2</v>
      </c>
      <c r="F25" s="208">
        <f t="shared" si="7"/>
        <v>2.9257385282419932E-2</v>
      </c>
      <c r="G25" s="370">
        <f t="shared" ref="G25" si="47">AVERAGE(C21:C25)</f>
        <v>0.87264983964193166</v>
      </c>
      <c r="H25" s="210">
        <f t="shared" ref="H25" si="48">_xlfn.STDEV.S(C21:C25)</f>
        <v>2.0618505767984085E-2</v>
      </c>
      <c r="I25" s="18">
        <f t="shared" si="10"/>
        <v>2.3627467549234105E-2</v>
      </c>
      <c r="J25" s="220">
        <f>C25*'Table 2'!M25</f>
        <v>523.46005710405461</v>
      </c>
      <c r="K25" s="230" t="s">
        <v>207</v>
      </c>
      <c r="L25" s="217">
        <f>E25*'Table 2'!M25</f>
        <v>12.056225544565647</v>
      </c>
      <c r="M25" s="240">
        <f t="shared" si="16"/>
        <v>3.2454228896511748E-2</v>
      </c>
      <c r="N25" s="21">
        <f t="shared" ref="N25" si="49">AVERAGE(J21:J25)</f>
        <v>507.00558189734892</v>
      </c>
      <c r="O25" s="242">
        <f t="shared" ref="O25" si="50">_xlfn.STDEV.S(J21:J25)</f>
        <v>14.214446563261594</v>
      </c>
      <c r="P25" s="18">
        <f t="shared" si="13"/>
        <v>2.8036075086328199E-2</v>
      </c>
      <c r="Q25" s="189">
        <f>J25/LOOKUP(A25,'Table 1'!$A$3:$A$999,'Table 1'!$E$3:$E$999)</f>
        <v>1.0469201142081093</v>
      </c>
      <c r="R25" s="214" t="s">
        <v>207</v>
      </c>
      <c r="S25" s="157">
        <f>L25/LOOKUP(A25,'Table 1'!$A$3:$A$999,'Table 1'!$E$3:$E$999)</f>
        <v>2.4112451089131296E-2</v>
      </c>
    </row>
    <row r="26" spans="1:19" x14ac:dyDescent="0.2">
      <c r="A26" s="57" t="s">
        <v>116</v>
      </c>
      <c r="B26" s="57" t="str">
        <f>LOOKUP(A26,'Table 1'!$A$3:$A$999,'Table 1'!$I$3:$I$999)</f>
        <v>DRC</v>
      </c>
      <c r="C26" s="169">
        <v>0.85499999999999998</v>
      </c>
      <c r="D26" s="197" t="s">
        <v>207</v>
      </c>
      <c r="E26" s="161">
        <v>5.0000000000000001E-3</v>
      </c>
      <c r="F26" s="206">
        <f t="shared" si="7"/>
        <v>-5.784331238821403E-3</v>
      </c>
      <c r="G26" s="365">
        <f t="shared" ref="G26" si="51">AVERAGE(C26:C30)</f>
        <v>0.85997437665145093</v>
      </c>
      <c r="H26" s="23">
        <f t="shared" ref="H26" si="52">_xlfn.STDEV.S(C26:C30)</f>
        <v>1.4446888298221796E-2</v>
      </c>
      <c r="I26" s="39">
        <f t="shared" si="10"/>
        <v>1.6799207849046351E-2</v>
      </c>
      <c r="J26" s="222">
        <f>C26*'Table 2'!M26</f>
        <v>491.28300000000002</v>
      </c>
      <c r="K26" s="229" t="s">
        <v>207</v>
      </c>
      <c r="L26" s="219">
        <f>E26*'Table 2'!M26</f>
        <v>2.8730000000000002</v>
      </c>
      <c r="M26" s="238">
        <f t="shared" si="16"/>
        <v>-3.7947801556717847E-3</v>
      </c>
      <c r="N26" s="23">
        <f t="shared" ref="N26" si="53">AVERAGE(J26:J30)</f>
        <v>493.15441257853502</v>
      </c>
      <c r="O26" s="23">
        <f t="shared" ref="O26" si="54">_xlfn.STDEV.S(J26:J30)</f>
        <v>4.3316405201783876</v>
      </c>
      <c r="P26" s="39">
        <f t="shared" si="13"/>
        <v>8.7835379947828664E-3</v>
      </c>
      <c r="Q26" s="191">
        <f>J26/LOOKUP(A26,'Table 1'!$A$3:$A$999,'Table 1'!$E$3:$E$999)</f>
        <v>0.98256600000000005</v>
      </c>
      <c r="R26" s="216" t="s">
        <v>207</v>
      </c>
      <c r="S26" s="161">
        <f>L26/LOOKUP(A26,'Table 1'!$A$3:$A$999,'Table 1'!$E$3:$E$999)</f>
        <v>5.7460000000000002E-3</v>
      </c>
    </row>
    <row r="27" spans="1:19" x14ac:dyDescent="0.2">
      <c r="A27" s="56" t="s">
        <v>116</v>
      </c>
      <c r="B27" s="56" t="str">
        <f>LOOKUP(A27,'Table 1'!$A$3:$A$999,'Table 1'!$I$3:$I$999)</f>
        <v>DRC</v>
      </c>
      <c r="C27" s="168">
        <v>0.84658357513894655</v>
      </c>
      <c r="D27" s="204" t="s">
        <v>207</v>
      </c>
      <c r="E27" s="160">
        <v>5.982853182259263E-3</v>
      </c>
      <c r="F27" s="207">
        <f t="shared" si="7"/>
        <v>-1.5571163369593853E-2</v>
      </c>
      <c r="G27" s="366">
        <f t="shared" ref="G27" si="55">AVERAGE(C26:C30)</f>
        <v>0.85997437665145093</v>
      </c>
      <c r="H27" s="209">
        <f t="shared" ref="H27" si="56">_xlfn.STDEV.S(C26:C30)</f>
        <v>1.4446888298221796E-2</v>
      </c>
      <c r="I27" s="19">
        <f t="shared" si="10"/>
        <v>1.6799207849046351E-2</v>
      </c>
      <c r="J27" s="221">
        <f>C27*'Table 2'!M27</f>
        <v>490.76449850804738</v>
      </c>
      <c r="K27" s="236" t="s">
        <v>207</v>
      </c>
      <c r="L27" s="218">
        <f>E27*'Table 2'!M27</f>
        <v>3.4682599897556949</v>
      </c>
      <c r="M27" s="239">
        <f t="shared" si="16"/>
        <v>-4.8461780114499933E-3</v>
      </c>
      <c r="N27" s="22">
        <f t="shared" ref="N27" si="57">AVERAGE(J26:J30)</f>
        <v>493.15441257853502</v>
      </c>
      <c r="O27" s="241">
        <f t="shared" ref="O27" si="58">_xlfn.STDEV.S(J26:J30)</f>
        <v>4.3316405201783876</v>
      </c>
      <c r="P27" s="19">
        <f t="shared" si="13"/>
        <v>8.7835379947828664E-3</v>
      </c>
      <c r="Q27" s="190">
        <f>J27/LOOKUP(A27,'Table 1'!$A$3:$A$999,'Table 1'!$E$3:$E$999)</f>
        <v>0.98152899701609475</v>
      </c>
      <c r="R27" s="215" t="s">
        <v>207</v>
      </c>
      <c r="S27" s="160">
        <f>L27/LOOKUP(A27,'Table 1'!$A$3:$A$999,'Table 1'!$E$3:$E$999)</f>
        <v>6.9365199795113899E-3</v>
      </c>
    </row>
    <row r="28" spans="1:19" x14ac:dyDescent="0.2">
      <c r="A28" s="56" t="s">
        <v>116</v>
      </c>
      <c r="B28" s="56" t="str">
        <f>LOOKUP(A28,'Table 1'!$A$3:$A$999,'Table 1'!$I$3:$I$999)</f>
        <v>DRC</v>
      </c>
      <c r="C28" s="168">
        <v>0.85359492833609496</v>
      </c>
      <c r="D28" s="204" t="s">
        <v>207</v>
      </c>
      <c r="E28" s="160">
        <v>1.6525330904478401E-3</v>
      </c>
      <c r="F28" s="207">
        <f t="shared" si="7"/>
        <v>-7.4181841791567411E-3</v>
      </c>
      <c r="G28" s="366">
        <f t="shared" ref="G28" si="59">AVERAGE(C26:C30)</f>
        <v>0.85997437665145093</v>
      </c>
      <c r="H28" s="209">
        <f t="shared" ref="H28" si="60">_xlfn.STDEV.S(C26:C30)</f>
        <v>1.4446888298221796E-2</v>
      </c>
      <c r="I28" s="19">
        <f t="shared" si="10"/>
        <v>1.6799207849046351E-2</v>
      </c>
      <c r="J28" s="221">
        <f>C28*'Table 2'!M28</f>
        <v>495.42649640626951</v>
      </c>
      <c r="K28" s="236" t="s">
        <v>207</v>
      </c>
      <c r="L28" s="218">
        <f>E28*'Table 2'!M28</f>
        <v>0.95913020569592633</v>
      </c>
      <c r="M28" s="239">
        <f t="shared" si="16"/>
        <v>4.6072462696917687E-3</v>
      </c>
      <c r="N28" s="22">
        <f t="shared" ref="N28" si="61">AVERAGE(J26:J30)</f>
        <v>493.15441257853502</v>
      </c>
      <c r="O28" s="241">
        <f t="shared" ref="O28" si="62">_xlfn.STDEV.S(J26:J30)</f>
        <v>4.3316405201783876</v>
      </c>
      <c r="P28" s="19">
        <f t="shared" si="13"/>
        <v>8.7835379947828664E-3</v>
      </c>
      <c r="Q28" s="190">
        <f>J28/LOOKUP(A28,'Table 1'!$A$3:$A$999,'Table 1'!$E$3:$E$999)</f>
        <v>0.99085299281253902</v>
      </c>
      <c r="R28" s="215" t="s">
        <v>207</v>
      </c>
      <c r="S28" s="160">
        <f>L28/LOOKUP(A28,'Table 1'!$A$3:$A$999,'Table 1'!$E$3:$E$999)</f>
        <v>1.9182604113918526E-3</v>
      </c>
    </row>
    <row r="29" spans="1:19" x14ac:dyDescent="0.2">
      <c r="A29" s="56" t="s">
        <v>116</v>
      </c>
      <c r="B29" s="56" t="str">
        <f>LOOKUP(A29,'Table 1'!$A$3:$A$999,'Table 1'!$I$3:$I$999)</f>
        <v>DRC</v>
      </c>
      <c r="C29" s="168">
        <v>0.88426194706791117</v>
      </c>
      <c r="D29" s="200" t="s">
        <v>207</v>
      </c>
      <c r="E29" s="160">
        <v>2.1531799238136827E-2</v>
      </c>
      <c r="F29" s="207">
        <f t="shared" si="7"/>
        <v>2.8242202414251731E-2</v>
      </c>
      <c r="G29" s="366">
        <f t="shared" ref="G29" si="63">AVERAGE(C26:C30)</f>
        <v>0.85997437665145093</v>
      </c>
      <c r="H29" s="209">
        <f t="shared" ref="H29" si="64">_xlfn.STDEV.S(C26:C30)</f>
        <v>1.4446888298221796E-2</v>
      </c>
      <c r="I29" s="19">
        <f t="shared" si="10"/>
        <v>1.6799207849046351E-2</v>
      </c>
      <c r="J29" s="221">
        <f>C29*'Table 2'!M29</f>
        <v>488.73157814443442</v>
      </c>
      <c r="K29" s="236" t="s">
        <v>207</v>
      </c>
      <c r="L29" s="218">
        <f>E29*'Table 2'!M29</f>
        <v>11.900625438918222</v>
      </c>
      <c r="M29" s="239">
        <f t="shared" si="16"/>
        <v>-8.9684575891253032E-3</v>
      </c>
      <c r="N29" s="22">
        <f t="shared" ref="N29" si="65">AVERAGE(J26:J30)</f>
        <v>493.15441257853502</v>
      </c>
      <c r="O29" s="241">
        <f t="shared" ref="O29" si="66">_xlfn.STDEV.S(J26:J30)</f>
        <v>4.3316405201783876</v>
      </c>
      <c r="P29" s="19">
        <f t="shared" si="13"/>
        <v>8.7835379947828664E-3</v>
      </c>
      <c r="Q29" s="190">
        <f>J29/LOOKUP(A29,'Table 1'!$A$3:$A$999,'Table 1'!$E$3:$E$999)</f>
        <v>0.97746315628886882</v>
      </c>
      <c r="R29" s="215" t="s">
        <v>207</v>
      </c>
      <c r="S29" s="160">
        <f>L29/LOOKUP(A29,'Table 1'!$A$3:$A$999,'Table 1'!$E$3:$E$999)</f>
        <v>2.3801250877836445E-2</v>
      </c>
    </row>
    <row r="30" spans="1:19" ht="16" thickBot="1" x14ac:dyDescent="0.25">
      <c r="A30" s="55" t="s">
        <v>116</v>
      </c>
      <c r="B30" s="55" t="str">
        <f>LOOKUP(A30,'Table 1'!$A$3:$A$999,'Table 1'!$I$3:$I$999)</f>
        <v>DRC</v>
      </c>
      <c r="C30" s="168">
        <v>0.86043143271430189</v>
      </c>
      <c r="D30" s="200" t="s">
        <v>207</v>
      </c>
      <c r="E30" s="160">
        <v>1.0334743699258808E-2</v>
      </c>
      <c r="F30" s="208">
        <f t="shared" si="7"/>
        <v>5.3147637332013611E-4</v>
      </c>
      <c r="G30" s="370">
        <f t="shared" ref="G30" si="67">AVERAGE(C26:C30)</f>
        <v>0.85997437665145093</v>
      </c>
      <c r="H30" s="210">
        <f t="shared" ref="H30" si="68">_xlfn.STDEV.S(C26:C30)</f>
        <v>1.4446888298221796E-2</v>
      </c>
      <c r="I30" s="18">
        <f t="shared" si="10"/>
        <v>1.6799207849046351E-2</v>
      </c>
      <c r="J30" s="220">
        <f>C30*'Table 2'!M30</f>
        <v>499.5664898339237</v>
      </c>
      <c r="K30" s="230" t="s">
        <v>207</v>
      </c>
      <c r="L30" s="217">
        <f>E30*'Table 2'!M30</f>
        <v>6.0003521917896636</v>
      </c>
      <c r="M30" s="240">
        <f t="shared" si="16"/>
        <v>1.3002169486555198E-2</v>
      </c>
      <c r="N30" s="21">
        <f t="shared" ref="N30" si="69">AVERAGE(J26:J30)</f>
        <v>493.15441257853502</v>
      </c>
      <c r="O30" s="242">
        <f t="shared" ref="O30" si="70">_xlfn.STDEV.S(J26:J30)</f>
        <v>4.3316405201783876</v>
      </c>
      <c r="P30" s="18">
        <f t="shared" si="13"/>
        <v>8.7835379947828664E-3</v>
      </c>
      <c r="Q30" s="189">
        <f>J30/LOOKUP(A30,'Table 1'!$A$3:$A$999,'Table 1'!$E$3:$E$999)</f>
        <v>0.99913297966784742</v>
      </c>
      <c r="R30" s="214" t="s">
        <v>207</v>
      </c>
      <c r="S30" s="157">
        <f>L30/LOOKUP(A30,'Table 1'!$A$3:$A$999,'Table 1'!$E$3:$E$999)</f>
        <v>1.2000704383579327E-2</v>
      </c>
    </row>
    <row r="31" spans="1:19" x14ac:dyDescent="0.2">
      <c r="A31" s="57" t="s">
        <v>114</v>
      </c>
      <c r="B31" s="57" t="str">
        <f>LOOKUP(A31,'Table 1'!$A$3:$A$999,'Table 1'!$I$3:$I$999)</f>
        <v>DRC</v>
      </c>
      <c r="C31" s="169">
        <v>0.88400000000000001</v>
      </c>
      <c r="D31" s="197" t="s">
        <v>207</v>
      </c>
      <c r="E31" s="161">
        <v>7.0000000000000001E-3</v>
      </c>
      <c r="F31" s="206">
        <f t="shared" si="7"/>
        <v>6.246749844509009E-3</v>
      </c>
      <c r="G31" s="365">
        <f t="shared" ref="G31" si="71">AVERAGE(C31:C35)</f>
        <v>0.87851215433649921</v>
      </c>
      <c r="H31" s="23">
        <f t="shared" ref="H31" si="72">_xlfn.STDEV.S(C31:C35)</f>
        <v>1.1301502213726814E-2</v>
      </c>
      <c r="I31" s="39">
        <f t="shared" si="10"/>
        <v>1.2864366369822544E-2</v>
      </c>
      <c r="J31" s="222">
        <f>C31*'Table 2'!M31</f>
        <v>532.96360000000004</v>
      </c>
      <c r="K31" s="229" t="s">
        <v>207</v>
      </c>
      <c r="L31" s="219">
        <f>E31*'Table 2'!M31</f>
        <v>4.2203000000000008</v>
      </c>
      <c r="M31" s="238">
        <f t="shared" si="16"/>
        <v>2.8700739158224055E-2</v>
      </c>
      <c r="N31" s="23">
        <f t="shared" ref="N31" si="73">AVERAGE(J31:J35)</f>
        <v>518.09392149957921</v>
      </c>
      <c r="O31" s="23">
        <f t="shared" ref="O31" si="74">_xlfn.STDEV.S(J31:J35)</f>
        <v>10.855997797746651</v>
      </c>
      <c r="P31" s="39">
        <f t="shared" si="13"/>
        <v>2.0953725468009506E-2</v>
      </c>
      <c r="Q31" s="191">
        <f>J31/LOOKUP(A31,'Table 1'!$A$3:$A$999,'Table 1'!$E$3:$E$999)</f>
        <v>1.0659272000000002</v>
      </c>
      <c r="R31" s="216" t="s">
        <v>207</v>
      </c>
      <c r="S31" s="161">
        <f>L31/LOOKUP(A31,'Table 1'!$A$3:$A$999,'Table 1'!$E$3:$E$999)</f>
        <v>8.4406000000000012E-3</v>
      </c>
    </row>
    <row r="32" spans="1:19" x14ac:dyDescent="0.2">
      <c r="A32" s="56" t="s">
        <v>114</v>
      </c>
      <c r="B32" s="56" t="str">
        <f>LOOKUP(A32,'Table 1'!$A$3:$A$999,'Table 1'!$I$3:$I$999)</f>
        <v>DRC</v>
      </c>
      <c r="C32" s="168">
        <v>0.88995155184020791</v>
      </c>
      <c r="D32" s="204" t="s">
        <v>207</v>
      </c>
      <c r="E32" s="160">
        <v>5.4767444344479606E-3</v>
      </c>
      <c r="F32" s="207">
        <f t="shared" si="7"/>
        <v>1.3021330948287639E-2</v>
      </c>
      <c r="G32" s="366">
        <f t="shared" ref="G32" si="75">AVERAGE(C31:C35)</f>
        <v>0.87851215433649921</v>
      </c>
      <c r="H32" s="209">
        <f t="shared" ref="H32" si="76">_xlfn.STDEV.S(C31:C35)</f>
        <v>1.1301502213726814E-2</v>
      </c>
      <c r="I32" s="19">
        <f t="shared" si="10"/>
        <v>1.2864366369822544E-2</v>
      </c>
      <c r="J32" s="221">
        <f>C32*'Table 2'!M32</f>
        <v>526.31734775829898</v>
      </c>
      <c r="K32" s="236" t="s">
        <v>207</v>
      </c>
      <c r="L32" s="218">
        <f>E32*'Table 2'!M32</f>
        <v>3.2389466585325239</v>
      </c>
      <c r="M32" s="239">
        <f t="shared" si="16"/>
        <v>1.5872462342190301E-2</v>
      </c>
      <c r="N32" s="22">
        <f t="shared" ref="N32" si="77">AVERAGE(J31:J35)</f>
        <v>518.09392149957921</v>
      </c>
      <c r="O32" s="241">
        <f t="shared" ref="O32" si="78">_xlfn.STDEV.S(J31:J35)</f>
        <v>10.855997797746651</v>
      </c>
      <c r="P32" s="19">
        <f t="shared" si="13"/>
        <v>2.0953725468009506E-2</v>
      </c>
      <c r="Q32" s="190">
        <f>J32/LOOKUP(A32,'Table 1'!$A$3:$A$999,'Table 1'!$E$3:$E$999)</f>
        <v>1.0526346955165979</v>
      </c>
      <c r="R32" s="215" t="s">
        <v>207</v>
      </c>
      <c r="S32" s="160">
        <f>L32/LOOKUP(A32,'Table 1'!$A$3:$A$999,'Table 1'!$E$3:$E$999)</f>
        <v>6.477893317065048E-3</v>
      </c>
    </row>
    <row r="33" spans="1:19" x14ac:dyDescent="0.2">
      <c r="A33" s="56" t="s">
        <v>114</v>
      </c>
      <c r="B33" s="56" t="str">
        <f>LOOKUP(A33,'Table 1'!$A$3:$A$999,'Table 1'!$I$3:$I$999)</f>
        <v>DRC</v>
      </c>
      <c r="C33" s="168">
        <v>0.87880831969274742</v>
      </c>
      <c r="D33" s="204" t="s">
        <v>207</v>
      </c>
      <c r="E33" s="160">
        <v>1.6387771998838756E-3</v>
      </c>
      <c r="F33" s="207">
        <f t="shared" si="7"/>
        <v>3.3712152391550333E-4</v>
      </c>
      <c r="G33" s="366">
        <f t="shared" ref="G33" si="79">AVERAGE(C31:C35)</f>
        <v>0.87851215433649921</v>
      </c>
      <c r="H33" s="209">
        <f t="shared" ref="H33" si="80">_xlfn.STDEV.S(C31:C35)</f>
        <v>1.1301502213726814E-2</v>
      </c>
      <c r="I33" s="19">
        <f t="shared" si="10"/>
        <v>1.2864366369822544E-2</v>
      </c>
      <c r="J33" s="221">
        <f>C33*'Table 2'!M33</f>
        <v>508.74213627013148</v>
      </c>
      <c r="K33" s="236" t="s">
        <v>207</v>
      </c>
      <c r="L33" s="218">
        <f>E33*'Table 2'!M33</f>
        <v>0.94868812101277555</v>
      </c>
      <c r="M33" s="239">
        <f t="shared" si="16"/>
        <v>-1.8050366625378993E-2</v>
      </c>
      <c r="N33" s="22">
        <f t="shared" ref="N33" si="81">AVERAGE(J31:J35)</f>
        <v>518.09392149957921</v>
      </c>
      <c r="O33" s="241">
        <f t="shared" ref="O33" si="82">_xlfn.STDEV.S(J31:J35)</f>
        <v>10.855997797746651</v>
      </c>
      <c r="P33" s="19">
        <f t="shared" si="13"/>
        <v>2.0953725468009506E-2</v>
      </c>
      <c r="Q33" s="190">
        <f>J33/LOOKUP(A33,'Table 1'!$A$3:$A$999,'Table 1'!$E$3:$E$999)</f>
        <v>1.0174842725402629</v>
      </c>
      <c r="R33" s="215" t="s">
        <v>207</v>
      </c>
      <c r="S33" s="160">
        <f>L33/LOOKUP(A33,'Table 1'!$A$3:$A$999,'Table 1'!$E$3:$E$999)</f>
        <v>1.8973762420255512E-3</v>
      </c>
    </row>
    <row r="34" spans="1:19" x14ac:dyDescent="0.2">
      <c r="A34" s="56" t="s">
        <v>114</v>
      </c>
      <c r="B34" s="56" t="str">
        <f>LOOKUP(A34,'Table 1'!$A$3:$A$999,'Table 1'!$I$3:$I$999)</f>
        <v>DRC</v>
      </c>
      <c r="C34" s="168">
        <v>0.87993810242410042</v>
      </c>
      <c r="D34" s="200" t="s">
        <v>207</v>
      </c>
      <c r="E34" s="160">
        <v>2.2269719792532588E-2</v>
      </c>
      <c r="F34" s="207">
        <f t="shared" si="7"/>
        <v>1.6231398513526188E-3</v>
      </c>
      <c r="G34" s="366">
        <f t="shared" ref="G34" si="83">AVERAGE(C31:C35)</f>
        <v>0.87851215433649921</v>
      </c>
      <c r="H34" s="209">
        <f t="shared" ref="H34" si="84">_xlfn.STDEV.S(C31:C35)</f>
        <v>1.1301502213726814E-2</v>
      </c>
      <c r="I34" s="19">
        <f t="shared" si="10"/>
        <v>1.2864366369822544E-2</v>
      </c>
      <c r="J34" s="221">
        <f>C34*'Table 2'!M34</f>
        <v>511.85999418009914</v>
      </c>
      <c r="K34" s="236" t="s">
        <v>207</v>
      </c>
      <c r="L34" s="218">
        <f>E34*'Table 2'!M34</f>
        <v>12.954296003316205</v>
      </c>
      <c r="M34" s="239">
        <f t="shared" si="16"/>
        <v>-1.203242705769737E-2</v>
      </c>
      <c r="N34" s="22">
        <f t="shared" ref="N34" si="85">AVERAGE(J31:J35)</f>
        <v>518.09392149957921</v>
      </c>
      <c r="O34" s="241">
        <f t="shared" ref="O34" si="86">_xlfn.STDEV.S(J31:J35)</f>
        <v>10.855997797746651</v>
      </c>
      <c r="P34" s="19">
        <f t="shared" si="13"/>
        <v>2.0953725468009506E-2</v>
      </c>
      <c r="Q34" s="190">
        <f>J34/LOOKUP(A34,'Table 1'!$A$3:$A$999,'Table 1'!$E$3:$E$999)</f>
        <v>1.0237199883601982</v>
      </c>
      <c r="R34" s="215" t="s">
        <v>207</v>
      </c>
      <c r="S34" s="160">
        <f>L34/LOOKUP(A34,'Table 1'!$A$3:$A$999,'Table 1'!$E$3:$E$999)</f>
        <v>2.5908592006632411E-2</v>
      </c>
    </row>
    <row r="35" spans="1:19" ht="16" thickBot="1" x14ac:dyDescent="0.25">
      <c r="A35" s="55" t="s">
        <v>114</v>
      </c>
      <c r="B35" s="55" t="str">
        <f>LOOKUP(A35,'Table 1'!$A$3:$A$999,'Table 1'!$I$3:$I$999)</f>
        <v>DRC</v>
      </c>
      <c r="C35" s="168">
        <v>0.85986279772544016</v>
      </c>
      <c r="D35" s="204" t="s">
        <v>207</v>
      </c>
      <c r="E35" s="160">
        <v>7.2322959541948366E-3</v>
      </c>
      <c r="F35" s="208">
        <f t="shared" si="7"/>
        <v>-2.1228342168064896E-2</v>
      </c>
      <c r="G35" s="370">
        <f t="shared" ref="G35" si="87">AVERAGE(C31:C35)</f>
        <v>0.87851215433649921</v>
      </c>
      <c r="H35" s="210">
        <f t="shared" ref="H35" si="88">_xlfn.STDEV.S(C31:C35)</f>
        <v>1.1301502213726814E-2</v>
      </c>
      <c r="I35" s="18">
        <f t="shared" si="10"/>
        <v>1.2864366369822544E-2</v>
      </c>
      <c r="J35" s="220">
        <f>C35*'Table 2'!M35</f>
        <v>510.58652928936635</v>
      </c>
      <c r="K35" s="230" t="s">
        <v>207</v>
      </c>
      <c r="L35" s="217">
        <f>E35*'Table 2'!M35</f>
        <v>4.294537337600894</v>
      </c>
      <c r="M35" s="240">
        <f t="shared" si="16"/>
        <v>-1.4490407817338104E-2</v>
      </c>
      <c r="N35" s="21">
        <f t="shared" ref="N35" si="89">AVERAGE(J31:J35)</f>
        <v>518.09392149957921</v>
      </c>
      <c r="O35" s="242">
        <f t="shared" ref="O35" si="90">_xlfn.STDEV.S(J31:J35)</f>
        <v>10.855997797746651</v>
      </c>
      <c r="P35" s="18">
        <f t="shared" si="13"/>
        <v>2.0953725468009506E-2</v>
      </c>
      <c r="Q35" s="189">
        <f>J35/LOOKUP(A35,'Table 1'!$A$3:$A$999,'Table 1'!$E$3:$E$999)</f>
        <v>1.0211730585787326</v>
      </c>
      <c r="R35" s="214" t="s">
        <v>207</v>
      </c>
      <c r="S35" s="157">
        <f>L35/LOOKUP(A35,'Table 1'!$A$3:$A$999,'Table 1'!$E$3:$E$999)</f>
        <v>8.5890746752017872E-3</v>
      </c>
    </row>
    <row r="36" spans="1:19" x14ac:dyDescent="0.2">
      <c r="A36" s="98" t="s">
        <v>111</v>
      </c>
      <c r="B36" s="57" t="str">
        <f>LOOKUP(A36,'Table 1'!$A$3:$A$999,'Table 1'!$I$3:$I$999)</f>
        <v>DRC</v>
      </c>
      <c r="C36" s="169">
        <v>0.82499999999999996</v>
      </c>
      <c r="D36" s="197" t="s">
        <v>207</v>
      </c>
      <c r="E36" s="161">
        <v>1.7999999999999999E-2</v>
      </c>
      <c r="F36" s="206">
        <f t="shared" si="7"/>
        <v>9.2680403996543981E-3</v>
      </c>
      <c r="G36" s="365">
        <f t="shared" ref="G36" si="91">AVERAGE(C36:C40)</f>
        <v>0.81742408059737315</v>
      </c>
      <c r="H36" s="23">
        <f t="shared" ref="H36" si="92">_xlfn.STDEV.S(C36:C40)</f>
        <v>1.2548913386919172E-2</v>
      </c>
      <c r="I36" s="39">
        <f t="shared" si="10"/>
        <v>1.5351778452316247E-2</v>
      </c>
      <c r="J36" s="222">
        <f>C36*'Table 2'!M36</f>
        <v>250.71749999999997</v>
      </c>
      <c r="K36" s="229" t="s">
        <v>207</v>
      </c>
      <c r="L36" s="219">
        <f>E36*'Table 2'!M36</f>
        <v>5.4701999999999993</v>
      </c>
      <c r="M36" s="238">
        <f t="shared" si="16"/>
        <v>-1.5376356539278281E-2</v>
      </c>
      <c r="N36" s="23">
        <f t="shared" ref="N36" si="93">AVERAGE(J36:J40)</f>
        <v>254.63282510542467</v>
      </c>
      <c r="O36" s="23">
        <f t="shared" ref="O36" si="94">_xlfn.STDEV.S(J36:J40)</f>
        <v>5.8346480701660166</v>
      </c>
      <c r="P36" s="39">
        <f t="shared" si="13"/>
        <v>2.2913966680259384E-2</v>
      </c>
      <c r="Q36" s="191">
        <f>J36/LOOKUP(A36,'Table 1'!$A$3:$A$999,'Table 1'!$E$3:$E$999)</f>
        <v>1.0028699999999999</v>
      </c>
      <c r="R36" s="216" t="s">
        <v>207</v>
      </c>
      <c r="S36" s="161">
        <f>L36/LOOKUP(A36,'Table 1'!$A$3:$A$999,'Table 1'!$E$3:$E$999)</f>
        <v>2.1880799999999999E-2</v>
      </c>
    </row>
    <row r="37" spans="1:19" x14ac:dyDescent="0.2">
      <c r="A37" s="4" t="s">
        <v>111</v>
      </c>
      <c r="B37" s="56" t="str">
        <f>LOOKUP(A37,'Table 1'!$A$3:$A$999,'Table 1'!$I$3:$I$999)</f>
        <v>DRC</v>
      </c>
      <c r="C37" s="168">
        <v>0.82099999999999995</v>
      </c>
      <c r="D37" s="204" t="s">
        <v>207</v>
      </c>
      <c r="E37" s="160">
        <v>2.1999999999999999E-2</v>
      </c>
      <c r="F37" s="207">
        <f t="shared" si="7"/>
        <v>4.3746195977166754E-3</v>
      </c>
      <c r="G37" s="366">
        <f t="shared" ref="G37" si="95">AVERAGE(C36:C40)</f>
        <v>0.81742408059737315</v>
      </c>
      <c r="H37" s="209">
        <f t="shared" ref="H37" si="96">_xlfn.STDEV.S(C36:C40)</f>
        <v>1.2548913386919172E-2</v>
      </c>
      <c r="I37" s="19">
        <f t="shared" si="10"/>
        <v>1.5351778452316247E-2</v>
      </c>
      <c r="J37" s="221">
        <f>C37*'Table 2'!M37</f>
        <v>253.44269999999997</v>
      </c>
      <c r="K37" s="236" t="s">
        <v>207</v>
      </c>
      <c r="L37" s="218">
        <f>E37*'Table 2'!M37</f>
        <v>6.7913999999999994</v>
      </c>
      <c r="M37" s="239">
        <f t="shared" si="16"/>
        <v>-4.6738872136063191E-3</v>
      </c>
      <c r="N37" s="22">
        <f t="shared" ref="N37" si="97">AVERAGE(J36:J40)</f>
        <v>254.63282510542467</v>
      </c>
      <c r="O37" s="241">
        <f t="shared" ref="O37" si="98">_xlfn.STDEV.S(J36:J40)</f>
        <v>5.8346480701660166</v>
      </c>
      <c r="P37" s="19">
        <f t="shared" si="13"/>
        <v>2.2913966680259384E-2</v>
      </c>
      <c r="Q37" s="190">
        <f>J37/LOOKUP(A37,'Table 1'!$A$3:$A$999,'Table 1'!$E$3:$E$999)</f>
        <v>1.0137707999999999</v>
      </c>
      <c r="R37" s="215" t="s">
        <v>207</v>
      </c>
      <c r="S37" s="160">
        <f>L37/LOOKUP(A37,'Table 1'!$A$3:$A$999,'Table 1'!$E$3:$E$999)</f>
        <v>2.7165599999999998E-2</v>
      </c>
    </row>
    <row r="38" spans="1:19" x14ac:dyDescent="0.2">
      <c r="A38" s="4" t="s">
        <v>111</v>
      </c>
      <c r="B38" s="56" t="str">
        <f>LOOKUP(A38,'Table 1'!$A$3:$A$999,'Table 1'!$I$3:$I$999)</f>
        <v>DRC</v>
      </c>
      <c r="C38" s="168">
        <v>0.80600000000000005</v>
      </c>
      <c r="D38" s="204" t="s">
        <v>207</v>
      </c>
      <c r="E38" s="160">
        <v>5.5E-2</v>
      </c>
      <c r="F38" s="207">
        <f t="shared" si="7"/>
        <v>-1.3975708409549649E-2</v>
      </c>
      <c r="G38" s="366">
        <f t="shared" ref="G38" si="99">AVERAGE(C36:C40)</f>
        <v>0.81742408059737315</v>
      </c>
      <c r="H38" s="209">
        <f t="shared" ref="H38" si="100">_xlfn.STDEV.S(C36:C40)</f>
        <v>1.2548913386919172E-2</v>
      </c>
      <c r="I38" s="19">
        <f t="shared" si="10"/>
        <v>1.5351778452316247E-2</v>
      </c>
      <c r="J38" s="221">
        <f>C38*'Table 2'!M38</f>
        <v>262.75600000000003</v>
      </c>
      <c r="K38" s="236" t="s">
        <v>207</v>
      </c>
      <c r="L38" s="218">
        <f>E38*'Table 2'!M38</f>
        <v>17.93</v>
      </c>
      <c r="M38" s="239">
        <f t="shared" si="16"/>
        <v>3.1901522874013391E-2</v>
      </c>
      <c r="N38" s="22">
        <f t="shared" ref="N38" si="101">AVERAGE(J36:J40)</f>
        <v>254.63282510542467</v>
      </c>
      <c r="O38" s="241">
        <f t="shared" ref="O38" si="102">_xlfn.STDEV.S(J36:J40)</f>
        <v>5.8346480701660166</v>
      </c>
      <c r="P38" s="19">
        <f t="shared" si="13"/>
        <v>2.2913966680259384E-2</v>
      </c>
      <c r="Q38" s="190">
        <f>J38/LOOKUP(A38,'Table 1'!$A$3:$A$999,'Table 1'!$E$3:$E$999)</f>
        <v>1.0510240000000002</v>
      </c>
      <c r="R38" s="215" t="s">
        <v>207</v>
      </c>
      <c r="S38" s="160">
        <f>L38/LOOKUP(A38,'Table 1'!$A$3:$A$999,'Table 1'!$E$3:$E$999)</f>
        <v>7.1719999999999992E-2</v>
      </c>
    </row>
    <row r="39" spans="1:19" x14ac:dyDescent="0.2">
      <c r="A39" s="4" t="s">
        <v>111</v>
      </c>
      <c r="B39" s="56" t="str">
        <f>LOOKUP(A39,'Table 1'!$A$3:$A$999,'Table 1'!$I$3:$I$999)</f>
        <v>DRC</v>
      </c>
      <c r="C39" s="168">
        <v>0.83220896388328081</v>
      </c>
      <c r="D39" s="204" t="s">
        <v>207</v>
      </c>
      <c r="E39" s="160">
        <v>6.5614176009061729E-3</v>
      </c>
      <c r="F39" s="207">
        <f t="shared" si="7"/>
        <v>1.8087163856370454E-2</v>
      </c>
      <c r="G39" s="366">
        <f t="shared" ref="G39" si="103">AVERAGE(C36:C40)</f>
        <v>0.81742408059737315</v>
      </c>
      <c r="H39" s="209">
        <f t="shared" ref="H39" si="104">_xlfn.STDEV.S(C36:C40)</f>
        <v>1.2548913386919172E-2</v>
      </c>
      <c r="I39" s="19">
        <f t="shared" si="10"/>
        <v>1.5351778452316247E-2</v>
      </c>
      <c r="J39" s="221">
        <f>C39*'Table 2'!M39</f>
        <v>258.06799970020535</v>
      </c>
      <c r="K39" s="236" t="s">
        <v>207</v>
      </c>
      <c r="L39" s="218">
        <f>E39*'Table 2'!M39</f>
        <v>2.034695598041004</v>
      </c>
      <c r="M39" s="239">
        <f t="shared" si="16"/>
        <v>1.3490698197918606E-2</v>
      </c>
      <c r="N39" s="22">
        <f t="shared" ref="N39" si="105">AVERAGE(J36:J40)</f>
        <v>254.63282510542467</v>
      </c>
      <c r="O39" s="241">
        <f t="shared" ref="O39" si="106">_xlfn.STDEV.S(J36:J40)</f>
        <v>5.8346480701660166</v>
      </c>
      <c r="P39" s="19">
        <f t="shared" si="13"/>
        <v>2.2913966680259384E-2</v>
      </c>
      <c r="Q39" s="190">
        <f>J39/LOOKUP(A39,'Table 1'!$A$3:$A$999,'Table 1'!$E$3:$E$999)</f>
        <v>1.0322719988008213</v>
      </c>
      <c r="R39" s="215" t="s">
        <v>207</v>
      </c>
      <c r="S39" s="160">
        <f>L39/LOOKUP(A39,'Table 1'!$A$3:$A$999,'Table 1'!$E$3:$E$999)</f>
        <v>8.1387823921640155E-3</v>
      </c>
    </row>
    <row r="40" spans="1:19" ht="16" thickBot="1" x14ac:dyDescent="0.25">
      <c r="A40" s="97" t="s">
        <v>111</v>
      </c>
      <c r="B40" s="55" t="str">
        <f>LOOKUP(A40,'Table 1'!$A$3:$A$999,'Table 1'!$I$3:$I$999)</f>
        <v>DRC</v>
      </c>
      <c r="C40" s="168">
        <v>0.80291143910358476</v>
      </c>
      <c r="D40" s="204" t="s">
        <v>207</v>
      </c>
      <c r="E40" s="160">
        <v>8.2918235216040016E-3</v>
      </c>
      <c r="F40" s="208">
        <f t="shared" si="7"/>
        <v>-1.7754115444192149E-2</v>
      </c>
      <c r="G40" s="370">
        <f t="shared" ref="G40" si="107">AVERAGE(C36:C40)</f>
        <v>0.81742408059737315</v>
      </c>
      <c r="H40" s="210">
        <f t="shared" ref="H40" si="108">_xlfn.STDEV.S(C36:C40)</f>
        <v>1.2548913386919172E-2</v>
      </c>
      <c r="I40" s="18">
        <f t="shared" si="10"/>
        <v>1.5351778452316247E-2</v>
      </c>
      <c r="J40" s="220">
        <f>C40*'Table 2'!M40</f>
        <v>248.17992582691807</v>
      </c>
      <c r="K40" s="230" t="s">
        <v>207</v>
      </c>
      <c r="L40" s="217">
        <f>E40*'Table 2'!M40</f>
        <v>2.563002650527797</v>
      </c>
      <c r="M40" s="240">
        <f t="shared" si="16"/>
        <v>-2.5341977319047287E-2</v>
      </c>
      <c r="N40" s="21">
        <f t="shared" ref="N40" si="109">AVERAGE(J36:J40)</f>
        <v>254.63282510542467</v>
      </c>
      <c r="O40" s="242">
        <f t="shared" ref="O40" si="110">_xlfn.STDEV.S(J36:J40)</f>
        <v>5.8346480701660166</v>
      </c>
      <c r="P40" s="18">
        <f t="shared" si="13"/>
        <v>2.2913966680259384E-2</v>
      </c>
      <c r="Q40" s="189">
        <f>J40/LOOKUP(A40,'Table 1'!$A$3:$A$999,'Table 1'!$E$3:$E$999)</f>
        <v>0.99271970330767223</v>
      </c>
      <c r="R40" s="214" t="s">
        <v>207</v>
      </c>
      <c r="S40" s="157">
        <f>L40/LOOKUP(A40,'Table 1'!$A$3:$A$999,'Table 1'!$E$3:$E$999)</f>
        <v>1.0252010602111188E-2</v>
      </c>
    </row>
    <row r="41" spans="1:19" x14ac:dyDescent="0.2">
      <c r="A41" s="98" t="s">
        <v>107</v>
      </c>
      <c r="B41" s="57" t="str">
        <f>LOOKUP(A41,'Table 1'!$A$3:$A$999,'Table 1'!$I$3:$I$999)</f>
        <v>DRC</v>
      </c>
      <c r="C41" s="169">
        <v>0.83346316091429851</v>
      </c>
      <c r="D41" s="197" t="s">
        <v>207</v>
      </c>
      <c r="E41" s="161">
        <v>5.5387206495536648E-2</v>
      </c>
      <c r="F41" s="206">
        <f t="shared" si="7"/>
        <v>5.2464232020209285E-2</v>
      </c>
      <c r="G41" s="365">
        <f t="shared" ref="G41" si="111">AVERAGE(C41:C45)</f>
        <v>0.79191590132660628</v>
      </c>
      <c r="H41" s="23">
        <f t="shared" ref="H41" si="112">_xlfn.STDEV.S(C41:C45)</f>
        <v>2.67374566874654E-2</v>
      </c>
      <c r="I41" s="39">
        <f t="shared" si="10"/>
        <v>3.3763000140135072E-2</v>
      </c>
      <c r="J41" s="222">
        <f>C41*'Table 2'!M41</f>
        <v>503.5784418244192</v>
      </c>
      <c r="K41" s="229" t="s">
        <v>207</v>
      </c>
      <c r="L41" s="219">
        <f>E41*'Table 2'!M41</f>
        <v>33.464950164603245</v>
      </c>
      <c r="M41" s="238">
        <f t="shared" si="16"/>
        <v>7.1578018068965438E-2</v>
      </c>
      <c r="N41" s="23">
        <f t="shared" ref="N41" si="113">AVERAGE(J41:J45)</f>
        <v>469.94099667319745</v>
      </c>
      <c r="O41" s="23">
        <f t="shared" ref="O41" si="114">_xlfn.STDEV.S(J41:J45)</f>
        <v>22.355680551487627</v>
      </c>
      <c r="P41" s="39">
        <f t="shared" si="13"/>
        <v>4.7571249815929618E-2</v>
      </c>
      <c r="Q41" s="191">
        <f>J41/LOOKUP(A41,'Table 1'!$A$3:$A$999,'Table 1'!$E$3:$E$999)</f>
        <v>1.0071568836488385</v>
      </c>
      <c r="R41" s="216" t="s">
        <v>207</v>
      </c>
      <c r="S41" s="161">
        <f>L41/LOOKUP(A41,'Table 1'!$A$3:$A$999,'Table 1'!$E$3:$E$999)</f>
        <v>6.6929900329206496E-2</v>
      </c>
    </row>
    <row r="42" spans="1:19" x14ac:dyDescent="0.2">
      <c r="A42" s="4" t="s">
        <v>107</v>
      </c>
      <c r="B42" s="56" t="str">
        <f>LOOKUP(A42,'Table 1'!$A$3:$A$999,'Table 1'!$I$3:$I$999)</f>
        <v>DRC</v>
      </c>
      <c r="C42" s="168">
        <v>0.79826720839995446</v>
      </c>
      <c r="D42" s="204" t="s">
        <v>207</v>
      </c>
      <c r="E42" s="160">
        <v>4.1921557377197126E-2</v>
      </c>
      <c r="F42" s="207">
        <f t="shared" si="7"/>
        <v>8.0201787370459028E-3</v>
      </c>
      <c r="G42" s="366">
        <f t="shared" ref="G42" si="115">AVERAGE(C41:C45)</f>
        <v>0.79191590132660628</v>
      </c>
      <c r="H42" s="209">
        <f t="shared" ref="H42" si="116">_xlfn.STDEV.S(C41:C45)</f>
        <v>2.67374566874654E-2</v>
      </c>
      <c r="I42" s="19">
        <f t="shared" si="10"/>
        <v>3.3763000140135072E-2</v>
      </c>
      <c r="J42" s="221">
        <f>C42*'Table 2'!M42</f>
        <v>479.91824569005257</v>
      </c>
      <c r="K42" s="236" t="s">
        <v>207</v>
      </c>
      <c r="L42" s="218">
        <f>E42*'Table 2'!M42</f>
        <v>25.203240295170911</v>
      </c>
      <c r="M42" s="239">
        <f t="shared" si="16"/>
        <v>2.1230854697687554E-2</v>
      </c>
      <c r="N42" s="22">
        <f t="shared" ref="N42" si="117">AVERAGE(J41:J45)</f>
        <v>469.94099667319745</v>
      </c>
      <c r="O42" s="241">
        <f t="shared" ref="O42" si="118">_xlfn.STDEV.S(J41:J45)</f>
        <v>22.355680551487627</v>
      </c>
      <c r="P42" s="19">
        <f t="shared" si="13"/>
        <v>4.7571249815929618E-2</v>
      </c>
      <c r="Q42" s="190">
        <f>J42/LOOKUP(A42,'Table 1'!$A$3:$A$999,'Table 1'!$E$3:$E$999)</f>
        <v>0.95983649138010518</v>
      </c>
      <c r="R42" s="215" t="s">
        <v>207</v>
      </c>
      <c r="S42" s="160">
        <f>L42/LOOKUP(A42,'Table 1'!$A$3:$A$999,'Table 1'!$E$3:$E$999)</f>
        <v>5.0406480590341821E-2</v>
      </c>
    </row>
    <row r="43" spans="1:19" x14ac:dyDescent="0.2">
      <c r="A43" s="4" t="s">
        <v>107</v>
      </c>
      <c r="B43" s="56" t="str">
        <f>LOOKUP(A43,'Table 1'!$A$3:$A$999,'Table 1'!$I$3:$I$999)</f>
        <v>DRC</v>
      </c>
      <c r="C43" s="168">
        <v>0.79073515955563223</v>
      </c>
      <c r="D43" s="204" t="s">
        <v>207</v>
      </c>
      <c r="E43" s="160">
        <v>3.1778939284299777E-2</v>
      </c>
      <c r="F43" s="207">
        <f t="shared" si="7"/>
        <v>-1.490993890886754E-3</v>
      </c>
      <c r="G43" s="366">
        <f t="shared" ref="G43" si="119">AVERAGE(C41:C45)</f>
        <v>0.79191590132660628</v>
      </c>
      <c r="H43" s="209">
        <f t="shared" ref="H43" si="120">_xlfn.STDEV.S(C41:C45)</f>
        <v>2.67374566874654E-2</v>
      </c>
      <c r="I43" s="19">
        <f t="shared" si="10"/>
        <v>3.3763000140135072E-2</v>
      </c>
      <c r="J43" s="221">
        <f>C43*'Table 2'!M43</f>
        <v>464.00339162724498</v>
      </c>
      <c r="K43" s="236" t="s">
        <v>207</v>
      </c>
      <c r="L43" s="218">
        <f>E43*'Table 2'!M43</f>
        <v>18.647881572027107</v>
      </c>
      <c r="M43" s="239">
        <f t="shared" si="16"/>
        <v>-1.2634788384043768E-2</v>
      </c>
      <c r="N43" s="22">
        <f t="shared" ref="N43" si="121">AVERAGE(J41:J45)</f>
        <v>469.94099667319745</v>
      </c>
      <c r="O43" s="241">
        <f t="shared" ref="O43" si="122">_xlfn.STDEV.S(J41:J45)</f>
        <v>22.355680551487627</v>
      </c>
      <c r="P43" s="19">
        <f t="shared" si="13"/>
        <v>4.7571249815929618E-2</v>
      </c>
      <c r="Q43" s="190">
        <f>J43/LOOKUP(A43,'Table 1'!$A$3:$A$999,'Table 1'!$E$3:$E$999)</f>
        <v>0.92800678325448993</v>
      </c>
      <c r="R43" s="215" t="s">
        <v>207</v>
      </c>
      <c r="S43" s="160">
        <f>L43/LOOKUP(A43,'Table 1'!$A$3:$A$999,'Table 1'!$E$3:$E$999)</f>
        <v>3.7295763144054216E-2</v>
      </c>
    </row>
    <row r="44" spans="1:19" x14ac:dyDescent="0.2">
      <c r="A44" s="4" t="s">
        <v>107</v>
      </c>
      <c r="B44" s="56" t="str">
        <f>LOOKUP(A44,'Table 1'!$A$3:$A$999,'Table 1'!$I$3:$I$999)</f>
        <v>DRC</v>
      </c>
      <c r="C44" s="168">
        <v>0.76899330717714665</v>
      </c>
      <c r="D44" s="204" t="s">
        <v>207</v>
      </c>
      <c r="E44" s="160">
        <v>5.5126152083275351E-3</v>
      </c>
      <c r="F44" s="207">
        <f t="shared" si="7"/>
        <v>-2.8945742989956415E-2</v>
      </c>
      <c r="G44" s="366">
        <f t="shared" ref="G44" si="123">AVERAGE(C41:C45)</f>
        <v>0.79191590132660628</v>
      </c>
      <c r="H44" s="209">
        <f t="shared" ref="H44" si="124">_xlfn.STDEV.S(C41:C45)</f>
        <v>2.67374566874654E-2</v>
      </c>
      <c r="I44" s="19">
        <f t="shared" si="10"/>
        <v>3.3763000140135072E-2</v>
      </c>
      <c r="J44" s="221">
        <f>C44*'Table 2'!M44</f>
        <v>447.7079034385348</v>
      </c>
      <c r="K44" s="236" t="s">
        <v>207</v>
      </c>
      <c r="L44" s="218">
        <f>E44*'Table 2'!M44</f>
        <v>3.2094445742882911</v>
      </c>
      <c r="M44" s="239">
        <f t="shared" si="16"/>
        <v>-4.7310392989875286E-2</v>
      </c>
      <c r="N44" s="22">
        <f t="shared" ref="N44" si="125">AVERAGE(J41:J45)</f>
        <v>469.94099667319745</v>
      </c>
      <c r="O44" s="241">
        <f t="shared" ref="O44" si="126">_xlfn.STDEV.S(J41:J45)</f>
        <v>22.355680551487627</v>
      </c>
      <c r="P44" s="19">
        <f t="shared" si="13"/>
        <v>4.7571249815929618E-2</v>
      </c>
      <c r="Q44" s="190">
        <f>J44/LOOKUP(A44,'Table 1'!$A$3:$A$999,'Table 1'!$E$3:$E$999)</f>
        <v>0.89541580687706956</v>
      </c>
      <c r="R44" s="215" t="s">
        <v>207</v>
      </c>
      <c r="S44" s="160">
        <f>L44/LOOKUP(A44,'Table 1'!$A$3:$A$999,'Table 1'!$E$3:$E$999)</f>
        <v>6.4188891485765821E-3</v>
      </c>
    </row>
    <row r="45" spans="1:19" ht="16" thickBot="1" x14ac:dyDescent="0.25">
      <c r="A45" s="97" t="s">
        <v>107</v>
      </c>
      <c r="B45" s="55" t="str">
        <f>LOOKUP(A45,'Table 1'!$A$3:$A$999,'Table 1'!$I$3:$I$999)</f>
        <v>DRC</v>
      </c>
      <c r="C45" s="167">
        <v>0.76812067058599898</v>
      </c>
      <c r="D45" s="198" t="s">
        <v>207</v>
      </c>
      <c r="E45" s="157">
        <v>2.4461076447832755E-2</v>
      </c>
      <c r="F45" s="208">
        <f t="shared" si="7"/>
        <v>-3.0047673876412717E-2</v>
      </c>
      <c r="G45" s="370">
        <f t="shared" ref="G45" si="127">AVERAGE(C41:C45)</f>
        <v>0.79191590132660628</v>
      </c>
      <c r="H45" s="210">
        <f t="shared" ref="H45" si="128">_xlfn.STDEV.S(C41:C45)</f>
        <v>2.67374566874654E-2</v>
      </c>
      <c r="I45" s="18">
        <f t="shared" si="10"/>
        <v>3.3763000140135072E-2</v>
      </c>
      <c r="J45" s="220">
        <f>C45*'Table 2'!M45</f>
        <v>454.49700078573562</v>
      </c>
      <c r="K45" s="230" t="s">
        <v>207</v>
      </c>
      <c r="L45" s="217">
        <f>E45*'Table 2'!M45</f>
        <v>14.473618934182642</v>
      </c>
      <c r="M45" s="240">
        <f t="shared" si="16"/>
        <v>-3.2863691392734061E-2</v>
      </c>
      <c r="N45" s="21">
        <f t="shared" ref="N45" si="129">AVERAGE(J41:J45)</f>
        <v>469.94099667319745</v>
      </c>
      <c r="O45" s="242">
        <f t="shared" ref="O45" si="130">_xlfn.STDEV.S(J41:J45)</f>
        <v>22.355680551487627</v>
      </c>
      <c r="P45" s="18">
        <f t="shared" si="13"/>
        <v>4.7571249815929618E-2</v>
      </c>
      <c r="Q45" s="189">
        <f>J45/LOOKUP(A45,'Table 1'!$A$3:$A$999,'Table 1'!$E$3:$E$999)</f>
        <v>0.90899400157147126</v>
      </c>
      <c r="R45" s="214" t="s">
        <v>207</v>
      </c>
      <c r="S45" s="157">
        <f>L45/LOOKUP(A45,'Table 1'!$A$3:$A$999,'Table 1'!$E$3:$E$999)</f>
        <v>2.8947237868365287E-2</v>
      </c>
    </row>
    <row r="46" spans="1:19" x14ac:dyDescent="0.2">
      <c r="A46" s="98" t="s">
        <v>184</v>
      </c>
      <c r="B46" s="57" t="str">
        <f>LOOKUP(A46,'Table 1'!$A$3:$A$999,'Table 1'!$I$3:$I$999)</f>
        <v>GHA</v>
      </c>
      <c r="C46" s="169">
        <v>0.76397382384500367</v>
      </c>
      <c r="D46" s="197" t="s">
        <v>207</v>
      </c>
      <c r="E46" s="161">
        <v>1.9066673773439793E-3</v>
      </c>
      <c r="F46" s="206">
        <f t="shared" si="7"/>
        <v>2.2169148282349976E-2</v>
      </c>
      <c r="G46" s="365">
        <f t="shared" ref="G46" si="131">AVERAGE(C46:C50)</f>
        <v>0.74740450259996893</v>
      </c>
      <c r="H46" s="23">
        <f t="shared" ref="H46" si="132">_xlfn.STDEV.S(C46:C50)</f>
        <v>2.5993200677194555E-2</v>
      </c>
      <c r="I46" s="39">
        <f t="shared" si="10"/>
        <v>3.4777955694370248E-2</v>
      </c>
      <c r="J46" s="326">
        <f>C46*'Table 2'!M46/2</f>
        <v>251.30918935381396</v>
      </c>
      <c r="K46" s="229" t="s">
        <v>207</v>
      </c>
      <c r="L46" s="219">
        <f>E46*'Table 2'!M46/2</f>
        <v>0.62719823377730199</v>
      </c>
      <c r="M46" s="238">
        <f t="shared" si="16"/>
        <v>4.3628726036349694E-2</v>
      </c>
      <c r="N46" s="23">
        <f t="shared" ref="N46" si="133">AVERAGE(J46:J50)</f>
        <v>240.80325031706806</v>
      </c>
      <c r="O46" s="23">
        <f t="shared" ref="O46" si="134">_xlfn.STDEV.S(J46:J50)</f>
        <v>10.025871320824097</v>
      </c>
      <c r="P46" s="39">
        <f t="shared" si="13"/>
        <v>4.1635116252056112E-2</v>
      </c>
      <c r="Q46" s="191">
        <f>J46/LOOKUP(A46,'Table 1'!$A$3:$A$999,'Table 1'!$E$3:$E$999)</f>
        <v>1.0052367574152559</v>
      </c>
      <c r="R46" s="216" t="s">
        <v>207</v>
      </c>
      <c r="S46" s="161">
        <f>L46/LOOKUP(A46,'Table 1'!$A$3:$A$999,'Table 1'!$E$3:$E$999)</f>
        <v>2.5087929351092081E-3</v>
      </c>
    </row>
    <row r="47" spans="1:19" x14ac:dyDescent="0.2">
      <c r="A47" s="4" t="s">
        <v>184</v>
      </c>
      <c r="B47" s="56" t="str">
        <f>LOOKUP(A47,'Table 1'!$A$3:$A$999,'Table 1'!$I$3:$I$999)</f>
        <v>GHA</v>
      </c>
      <c r="C47" s="168">
        <v>0.76049227296749899</v>
      </c>
      <c r="D47" s="204" t="s">
        <v>207</v>
      </c>
      <c r="E47" s="160">
        <v>2.0408643940017277E-4</v>
      </c>
      <c r="F47" s="207">
        <f t="shared" si="7"/>
        <v>1.751096002499598E-2</v>
      </c>
      <c r="G47" s="366">
        <f t="shared" ref="G47" si="135">AVERAGE(C46:C50)</f>
        <v>0.74740450259996893</v>
      </c>
      <c r="H47" s="209">
        <f t="shared" ref="H47" si="136">_xlfn.STDEV.S(C46:C50)</f>
        <v>2.5993200677194555E-2</v>
      </c>
      <c r="I47" s="19">
        <f t="shared" si="10"/>
        <v>3.4777955694370248E-2</v>
      </c>
      <c r="J47" s="327">
        <f>C47*'Table 2'!M47/2</f>
        <v>241.7985181900163</v>
      </c>
      <c r="K47" s="236" t="s">
        <v>207</v>
      </c>
      <c r="L47" s="218">
        <f>E47*'Table 2'!M47/2</f>
        <v>6.4889283407284934E-2</v>
      </c>
      <c r="M47" s="239">
        <f t="shared" si="16"/>
        <v>4.1331164410686053E-3</v>
      </c>
      <c r="N47" s="22">
        <f t="shared" ref="N47" si="137">AVERAGE(J46:J50)</f>
        <v>240.80325031706806</v>
      </c>
      <c r="O47" s="241">
        <f t="shared" ref="O47" si="138">_xlfn.STDEV.S(J46:J50)</f>
        <v>10.025871320824097</v>
      </c>
      <c r="P47" s="19">
        <f t="shared" si="13"/>
        <v>4.1635116252056112E-2</v>
      </c>
      <c r="Q47" s="190">
        <f>J47/LOOKUP(A47,'Table 1'!$A$3:$A$999,'Table 1'!$E$3:$E$999)</f>
        <v>0.96719407276006519</v>
      </c>
      <c r="R47" s="215" t="s">
        <v>207</v>
      </c>
      <c r="S47" s="160">
        <f>L47/LOOKUP(A47,'Table 1'!$A$3:$A$999,'Table 1'!$E$3:$E$999)</f>
        <v>2.5955713362913976E-4</v>
      </c>
    </row>
    <row r="48" spans="1:19" x14ac:dyDescent="0.2">
      <c r="A48" s="4" t="s">
        <v>184</v>
      </c>
      <c r="B48" s="56" t="str">
        <f>LOOKUP(A48,'Table 1'!$A$3:$A$999,'Table 1'!$I$3:$I$999)</f>
        <v>GHA</v>
      </c>
      <c r="C48" s="168">
        <v>0.76640565975713093</v>
      </c>
      <c r="D48" s="204" t="s">
        <v>207</v>
      </c>
      <c r="E48" s="160">
        <v>5.4410280114331683E-3</v>
      </c>
      <c r="F48" s="207">
        <f t="shared" si="7"/>
        <v>2.5422856152275453E-2</v>
      </c>
      <c r="G48" s="366">
        <f t="shared" ref="G48" si="139">AVERAGE(C46:C50)</f>
        <v>0.74740450259996893</v>
      </c>
      <c r="H48" s="209">
        <f t="shared" ref="H48" si="140">_xlfn.STDEV.S(C46:C50)</f>
        <v>2.5993200677194555E-2</v>
      </c>
      <c r="I48" s="19">
        <f t="shared" si="10"/>
        <v>3.4777955694370248E-2</v>
      </c>
      <c r="J48" s="327">
        <f>C48*'Table 2'!M48/2</f>
        <v>246.59102102685688</v>
      </c>
      <c r="K48" s="236" t="s">
        <v>207</v>
      </c>
      <c r="L48" s="218">
        <f>E48*'Table 2'!M48/2</f>
        <v>1.7506507626786219</v>
      </c>
      <c r="M48" s="239">
        <f t="shared" si="16"/>
        <v>2.4035268220707156E-2</v>
      </c>
      <c r="N48" s="22">
        <f t="shared" ref="N48" si="141">AVERAGE(J46:J50)</f>
        <v>240.80325031706806</v>
      </c>
      <c r="O48" s="241">
        <f t="shared" ref="O48" si="142">_xlfn.STDEV.S(J46:J50)</f>
        <v>10.025871320824097</v>
      </c>
      <c r="P48" s="19">
        <f t="shared" si="13"/>
        <v>4.1635116252056112E-2</v>
      </c>
      <c r="Q48" s="190">
        <f>J48/LOOKUP(A48,'Table 1'!$A$3:$A$999,'Table 1'!$E$3:$E$999)</f>
        <v>0.98636408410742749</v>
      </c>
      <c r="R48" s="215" t="s">
        <v>207</v>
      </c>
      <c r="S48" s="160">
        <f>L48/LOOKUP(A48,'Table 1'!$A$3:$A$999,'Table 1'!$E$3:$E$999)</f>
        <v>7.0026030507144878E-3</v>
      </c>
    </row>
    <row r="49" spans="1:19" x14ac:dyDescent="0.2">
      <c r="A49" s="4" t="s">
        <v>184</v>
      </c>
      <c r="B49" s="56" t="str">
        <f>LOOKUP(A49,'Table 1'!$A$3:$A$999,'Table 1'!$I$3:$I$999)</f>
        <v>GHA</v>
      </c>
      <c r="C49" s="168">
        <v>0.7419419786784347</v>
      </c>
      <c r="D49" s="204" t="s">
        <v>207</v>
      </c>
      <c r="E49" s="160">
        <v>8.879935323760108E-4</v>
      </c>
      <c r="F49" s="207">
        <f t="shared" si="7"/>
        <v>-7.3086580326074445E-3</v>
      </c>
      <c r="G49" s="366">
        <f t="shared" ref="G49" si="143">AVERAGE(C46:C50)</f>
        <v>0.74740450259996893</v>
      </c>
      <c r="H49" s="209">
        <f t="shared" ref="H49" si="144">_xlfn.STDEV.S(C46:C50)</f>
        <v>2.5993200677194555E-2</v>
      </c>
      <c r="I49" s="19">
        <f t="shared" si="10"/>
        <v>3.4777955694370248E-2</v>
      </c>
      <c r="J49" s="327">
        <f>C49*'Table 2'!M49/2</f>
        <v>239.49887071739872</v>
      </c>
      <c r="K49" s="236" t="s">
        <v>207</v>
      </c>
      <c r="L49" s="218">
        <f>E49*'Table 2'!M49/2</f>
        <v>0.28664431225097631</v>
      </c>
      <c r="M49" s="239">
        <f t="shared" si="16"/>
        <v>-5.416785686870324E-3</v>
      </c>
      <c r="N49" s="22">
        <f t="shared" ref="N49" si="145">AVERAGE(J46:J50)</f>
        <v>240.80325031706806</v>
      </c>
      <c r="O49" s="241">
        <f t="shared" ref="O49" si="146">_xlfn.STDEV.S(J46:J50)</f>
        <v>10.025871320824097</v>
      </c>
      <c r="P49" s="19">
        <f t="shared" si="13"/>
        <v>4.1635116252056112E-2</v>
      </c>
      <c r="Q49" s="190">
        <f>J49/LOOKUP(A49,'Table 1'!$A$3:$A$999,'Table 1'!$E$3:$E$999)</f>
        <v>0.95799548286959491</v>
      </c>
      <c r="R49" s="215" t="s">
        <v>207</v>
      </c>
      <c r="S49" s="160">
        <f>L49/LOOKUP(A49,'Table 1'!$A$3:$A$999,'Table 1'!$E$3:$E$999)</f>
        <v>1.1465772490039051E-3</v>
      </c>
    </row>
    <row r="50" spans="1:19" ht="16" thickBot="1" x14ac:dyDescent="0.25">
      <c r="A50" s="97" t="s">
        <v>184</v>
      </c>
      <c r="B50" s="55" t="str">
        <f>LOOKUP(A50,'Table 1'!$A$3:$A$999,'Table 1'!$I$3:$I$999)</f>
        <v>GHA</v>
      </c>
      <c r="C50" s="167">
        <v>0.70420877775177626</v>
      </c>
      <c r="D50" s="198" t="s">
        <v>207</v>
      </c>
      <c r="E50" s="157">
        <v>3.4922862249729916E-2</v>
      </c>
      <c r="F50" s="208">
        <f t="shared" si="7"/>
        <v>-5.7794306427014115E-2</v>
      </c>
      <c r="G50" s="370">
        <f t="shared" ref="G50" si="147">AVERAGE(C46:C50)</f>
        <v>0.74740450259996893</v>
      </c>
      <c r="H50" s="210">
        <f t="shared" ref="H50" si="148">_xlfn.STDEV.S(C46:C50)</f>
        <v>2.5993200677194555E-2</v>
      </c>
      <c r="I50" s="18">
        <f t="shared" si="10"/>
        <v>3.4777955694370248E-2</v>
      </c>
      <c r="J50" s="328">
        <f>C50*'Table 2'!M50/2</f>
        <v>224.81865229725457</v>
      </c>
      <c r="K50" s="230" t="s">
        <v>207</v>
      </c>
      <c r="L50" s="217">
        <f>E50*'Table 2'!M50/2</f>
        <v>11.149123773226275</v>
      </c>
      <c r="M50" s="240">
        <f t="shared" si="16"/>
        <v>-6.6380325011254654E-2</v>
      </c>
      <c r="N50" s="21">
        <f t="shared" ref="N50" si="149">AVERAGE(J46:J50)</f>
        <v>240.80325031706806</v>
      </c>
      <c r="O50" s="242">
        <f t="shared" ref="O50" si="150">_xlfn.STDEV.S(J46:J50)</f>
        <v>10.025871320824097</v>
      </c>
      <c r="P50" s="18">
        <f t="shared" si="13"/>
        <v>4.1635116252056112E-2</v>
      </c>
      <c r="Q50" s="189">
        <f>J50/LOOKUP(A50,'Table 1'!$A$3:$A$999,'Table 1'!$E$3:$E$999)</f>
        <v>0.89927460918901825</v>
      </c>
      <c r="R50" s="214" t="s">
        <v>207</v>
      </c>
      <c r="S50" s="157">
        <f>L50/LOOKUP(A50,'Table 1'!$A$3:$A$999,'Table 1'!$E$3:$E$999)</f>
        <v>4.45964950929051E-2</v>
      </c>
    </row>
    <row r="51" spans="1:19" x14ac:dyDescent="0.2">
      <c r="A51" s="98" t="s">
        <v>185</v>
      </c>
      <c r="B51" s="57" t="str">
        <f>LOOKUP(A51,'Table 1'!$A$3:$A$999,'Table 1'!$I$3:$I$999)</f>
        <v>GHA</v>
      </c>
      <c r="C51" s="191">
        <v>0.67557570936482247</v>
      </c>
      <c r="D51" s="197" t="s">
        <v>207</v>
      </c>
      <c r="E51" s="161">
        <v>3.8446667793125229E-2</v>
      </c>
      <c r="F51" s="206">
        <f t="shared" si="7"/>
        <v>-0.13410357803093856</v>
      </c>
      <c r="G51" s="365">
        <f t="shared" ref="G51" si="151">AVERAGE(C51:C55)</f>
        <v>0.78020383526767922</v>
      </c>
      <c r="H51" s="23">
        <f t="shared" ref="H51" si="152">_xlfn.STDEV.S(C51:C55)</f>
        <v>6.1533953946801216E-2</v>
      </c>
      <c r="I51" s="39">
        <f t="shared" si="10"/>
        <v>7.8869073907704645E-2</v>
      </c>
      <c r="J51" s="326">
        <f>C51*'Table 2'!M51/2</f>
        <v>214.66418165067233</v>
      </c>
      <c r="K51" s="229" t="s">
        <v>207</v>
      </c>
      <c r="L51" s="219">
        <f>E51*'Table 2'!M51/2</f>
        <v>12.216428691265541</v>
      </c>
      <c r="M51" s="238">
        <f t="shared" si="16"/>
        <v>-0.14203919640308324</v>
      </c>
      <c r="N51" s="23">
        <f t="shared" ref="N51" si="153">AVERAGE(J51:J55)</f>
        <v>250.20278403245666</v>
      </c>
      <c r="O51" s="23">
        <f t="shared" ref="O51" si="154">_xlfn.STDEV.S(J51:J55)</f>
        <v>20.834542200720264</v>
      </c>
      <c r="P51" s="39">
        <f t="shared" si="13"/>
        <v>8.3270624990398098E-2</v>
      </c>
      <c r="Q51" s="191">
        <f>J51/LOOKUP(A51,'Table 1'!$A$3:$A$999,'Table 1'!$E$3:$E$999)</f>
        <v>0.85865672660268932</v>
      </c>
      <c r="R51" s="216" t="s">
        <v>207</v>
      </c>
      <c r="S51" s="161">
        <f>L51/LOOKUP(A51,'Table 1'!$A$3:$A$999,'Table 1'!$E$3:$E$999)</f>
        <v>4.8865714765062164E-2</v>
      </c>
    </row>
    <row r="52" spans="1:19" x14ac:dyDescent="0.2">
      <c r="A52" s="4" t="s">
        <v>185</v>
      </c>
      <c r="B52" s="56" t="str">
        <f>LOOKUP(A52,'Table 1'!$A$3:$A$999,'Table 1'!$I$3:$I$999)</f>
        <v>GHA</v>
      </c>
      <c r="C52" s="190">
        <v>0.8133651026942621</v>
      </c>
      <c r="D52" s="204" t="s">
        <v>207</v>
      </c>
      <c r="E52" s="160">
        <v>6.6562484513877137E-3</v>
      </c>
      <c r="F52" s="207">
        <f t="shared" si="7"/>
        <v>4.2503338137533785E-2</v>
      </c>
      <c r="G52" s="366">
        <f t="shared" ref="G52" si="155">AVERAGE(C51:C55)</f>
        <v>0.78020383526767922</v>
      </c>
      <c r="H52" s="209">
        <f t="shared" ref="H52" si="156">_xlfn.STDEV.S(C51:C55)</f>
        <v>6.1533953946801216E-2</v>
      </c>
      <c r="I52" s="19">
        <f t="shared" si="10"/>
        <v>7.8869073907704645E-2</v>
      </c>
      <c r="J52" s="327">
        <f>C52*'Table 2'!M52/2</f>
        <v>257.55205976813807</v>
      </c>
      <c r="K52" s="236" t="s">
        <v>207</v>
      </c>
      <c r="L52" s="218">
        <f>E52*'Table 2'!M52/2</f>
        <v>2.1077010721319196</v>
      </c>
      <c r="M52" s="239">
        <f t="shared" si="16"/>
        <v>2.9373277216324035E-2</v>
      </c>
      <c r="N52" s="22">
        <f t="shared" ref="N52" si="157">AVERAGE(J51:J55)</f>
        <v>250.20278403245666</v>
      </c>
      <c r="O52" s="241">
        <f t="shared" ref="O52" si="158">_xlfn.STDEV.S(J51:J55)</f>
        <v>20.834542200720264</v>
      </c>
      <c r="P52" s="19">
        <f t="shared" si="13"/>
        <v>8.3270624990398098E-2</v>
      </c>
      <c r="Q52" s="190">
        <f>J52/LOOKUP(A52,'Table 1'!$A$3:$A$999,'Table 1'!$E$3:$E$999)</f>
        <v>1.0302082390725522</v>
      </c>
      <c r="R52" s="215" t="s">
        <v>207</v>
      </c>
      <c r="S52" s="160">
        <f>L52/LOOKUP(A52,'Table 1'!$A$3:$A$999,'Table 1'!$E$3:$E$999)</f>
        <v>8.4308042885276775E-3</v>
      </c>
    </row>
    <row r="53" spans="1:19" x14ac:dyDescent="0.2">
      <c r="A53" s="4" t="s">
        <v>185</v>
      </c>
      <c r="B53" s="56" t="str">
        <f>LOOKUP(A53,'Table 1'!$A$3:$A$999,'Table 1'!$I$3:$I$999)</f>
        <v>GHA</v>
      </c>
      <c r="C53" s="190">
        <v>0.77554622454084277</v>
      </c>
      <c r="D53" s="204" t="s">
        <v>207</v>
      </c>
      <c r="E53" s="160">
        <v>4.2086303380959783E-2</v>
      </c>
      <c r="F53" s="207">
        <f t="shared" si="7"/>
        <v>-5.9697357489129545E-3</v>
      </c>
      <c r="G53" s="366">
        <f t="shared" ref="G53" si="159">AVERAGE(C51:C55)</f>
        <v>0.78020383526767922</v>
      </c>
      <c r="H53" s="209">
        <f t="shared" ref="H53" si="160">_xlfn.STDEV.S(C51:C55)</f>
        <v>6.1533953946801216E-2</v>
      </c>
      <c r="I53" s="19">
        <f t="shared" si="10"/>
        <v>7.8869073907704645E-2</v>
      </c>
      <c r="J53" s="327">
        <f>C53*'Table 2'!M53/2</f>
        <v>249.4544431235621</v>
      </c>
      <c r="K53" s="236" t="s">
        <v>207</v>
      </c>
      <c r="L53" s="218">
        <f>E53*'Table 2'!M53/2</f>
        <v>13.537059482485716</v>
      </c>
      <c r="M53" s="239">
        <f t="shared" si="16"/>
        <v>-2.9909375780466383E-3</v>
      </c>
      <c r="N53" s="22">
        <f t="shared" ref="N53" si="161">AVERAGE(J51:J55)</f>
        <v>250.20278403245666</v>
      </c>
      <c r="O53" s="241">
        <f t="shared" ref="O53" si="162">_xlfn.STDEV.S(J51:J55)</f>
        <v>20.834542200720264</v>
      </c>
      <c r="P53" s="19">
        <f t="shared" si="13"/>
        <v>8.3270624990398098E-2</v>
      </c>
      <c r="Q53" s="190">
        <f>J53/LOOKUP(A53,'Table 1'!$A$3:$A$999,'Table 1'!$E$3:$E$999)</f>
        <v>0.99781777249424841</v>
      </c>
      <c r="R53" s="215" t="s">
        <v>207</v>
      </c>
      <c r="S53" s="160">
        <f>L53/LOOKUP(A53,'Table 1'!$A$3:$A$999,'Table 1'!$E$3:$E$999)</f>
        <v>5.4148237929942868E-2</v>
      </c>
    </row>
    <row r="54" spans="1:19" x14ac:dyDescent="0.2">
      <c r="A54" s="4" t="s">
        <v>185</v>
      </c>
      <c r="B54" s="56" t="str">
        <f>LOOKUP(A54,'Table 1'!$A$3:$A$999,'Table 1'!$I$3:$I$999)</f>
        <v>GHA</v>
      </c>
      <c r="C54" s="190">
        <v>0.82774854904444006</v>
      </c>
      <c r="D54" s="204" t="s">
        <v>207</v>
      </c>
      <c r="E54" s="160">
        <v>5.0001962890634223E-2</v>
      </c>
      <c r="F54" s="207">
        <f t="shared" si="7"/>
        <v>6.0938836272765536E-2</v>
      </c>
      <c r="G54" s="366">
        <f t="shared" ref="G54" si="163">AVERAGE(C51:C55)</f>
        <v>0.78020383526767922</v>
      </c>
      <c r="H54" s="209">
        <f t="shared" ref="H54" si="164">_xlfn.STDEV.S(C51:C55)</f>
        <v>6.1533953946801216E-2</v>
      </c>
      <c r="I54" s="19">
        <f t="shared" si="10"/>
        <v>7.8869073907704645E-2</v>
      </c>
      <c r="J54" s="327">
        <f>C54*'Table 2'!M54/2</f>
        <v>264.50704884715077</v>
      </c>
      <c r="K54" s="236" t="s">
        <v>207</v>
      </c>
      <c r="L54" s="218">
        <f>E54*'Table 2'!M54/2</f>
        <v>15.978127241702163</v>
      </c>
      <c r="M54" s="239">
        <f t="shared" si="16"/>
        <v>5.7170686049754497E-2</v>
      </c>
      <c r="N54" s="22">
        <f t="shared" ref="N54" si="165">AVERAGE(J51:J55)</f>
        <v>250.20278403245666</v>
      </c>
      <c r="O54" s="241">
        <f t="shared" ref="O54" si="166">_xlfn.STDEV.S(J51:J55)</f>
        <v>20.834542200720264</v>
      </c>
      <c r="P54" s="19">
        <f t="shared" si="13"/>
        <v>8.3270624990398098E-2</v>
      </c>
      <c r="Q54" s="190">
        <f>J54/LOOKUP(A54,'Table 1'!$A$3:$A$999,'Table 1'!$E$3:$E$999)</f>
        <v>1.058028195388603</v>
      </c>
      <c r="R54" s="215" t="s">
        <v>207</v>
      </c>
      <c r="S54" s="160">
        <f>L54/LOOKUP(A54,'Table 1'!$A$3:$A$999,'Table 1'!$E$3:$E$999)</f>
        <v>6.3912508966808654E-2</v>
      </c>
    </row>
    <row r="55" spans="1:19" ht="16" thickBot="1" x14ac:dyDescent="0.25">
      <c r="A55" s="97" t="s">
        <v>185</v>
      </c>
      <c r="B55" s="55" t="str">
        <f>LOOKUP(A55,'Table 1'!$A$3:$A$999,'Table 1'!$I$3:$I$999)</f>
        <v>GHA</v>
      </c>
      <c r="C55" s="189">
        <v>0.80878359069402894</v>
      </c>
      <c r="D55" s="198" t="s">
        <v>207</v>
      </c>
      <c r="E55" s="157">
        <v>1.3234038215792152E-2</v>
      </c>
      <c r="F55" s="208">
        <f t="shared" si="7"/>
        <v>3.6631139369552472E-2</v>
      </c>
      <c r="G55" s="370">
        <f t="shared" ref="G55" si="167">AVERAGE(C51:C55)</f>
        <v>0.78020383526767922</v>
      </c>
      <c r="H55" s="210">
        <f t="shared" ref="H55" si="168">_xlfn.STDEV.S(C51:C55)</f>
        <v>6.1533953946801216E-2</v>
      </c>
      <c r="I55" s="18">
        <f t="shared" si="10"/>
        <v>7.8869073907704645E-2</v>
      </c>
      <c r="J55" s="328">
        <f>C55*'Table 2'!M55/2</f>
        <v>264.83618677275979</v>
      </c>
      <c r="K55" s="230" t="s">
        <v>207</v>
      </c>
      <c r="L55" s="217">
        <f>E55*'Table 2'!M55/2</f>
        <v>4.3334858137611398</v>
      </c>
      <c r="M55" s="240">
        <f t="shared" si="16"/>
        <v>5.8486170715050315E-2</v>
      </c>
      <c r="N55" s="21">
        <f t="shared" ref="N55" si="169">AVERAGE(J51:J55)</f>
        <v>250.20278403245666</v>
      </c>
      <c r="O55" s="242">
        <f t="shared" ref="O55" si="170">_xlfn.STDEV.S(J51:J55)</f>
        <v>20.834542200720264</v>
      </c>
      <c r="P55" s="18">
        <f t="shared" si="13"/>
        <v>8.3270624990398098E-2</v>
      </c>
      <c r="Q55" s="189">
        <f>J55/LOOKUP(A55,'Table 1'!$A$3:$A$999,'Table 1'!$E$3:$E$999)</f>
        <v>1.0593447470910391</v>
      </c>
      <c r="R55" s="214" t="s">
        <v>207</v>
      </c>
      <c r="S55" s="157">
        <f>L55/LOOKUP(A55,'Table 1'!$A$3:$A$999,'Table 1'!$E$3:$E$999)</f>
        <v>1.7333943255044559E-2</v>
      </c>
    </row>
    <row r="56" spans="1:19" x14ac:dyDescent="0.2">
      <c r="A56" s="98" t="s">
        <v>186</v>
      </c>
      <c r="B56" s="57" t="str">
        <f>LOOKUP(A56,'Table 1'!$A$3:$A$999,'Table 1'!$I$3:$I$999)</f>
        <v>GHA</v>
      </c>
      <c r="C56" s="169">
        <v>0.80526226120119482</v>
      </c>
      <c r="D56" s="211" t="s">
        <v>207</v>
      </c>
      <c r="E56" s="161">
        <v>2.2502712427105224E-2</v>
      </c>
      <c r="F56" s="206">
        <f t="shared" si="7"/>
        <v>4.4451093887239945E-2</v>
      </c>
      <c r="G56" s="365">
        <f t="shared" ref="G56" si="171">AVERAGE(C56:C60)</f>
        <v>0.77099087349716711</v>
      </c>
      <c r="H56" s="23">
        <f t="shared" ref="H56" si="172">_xlfn.STDEV.S(C56:C60)</f>
        <v>2.0060678589945452E-2</v>
      </c>
      <c r="I56" s="39">
        <f t="shared" si="10"/>
        <v>2.6019346375595147E-2</v>
      </c>
      <c r="J56" s="326">
        <f>C56*'Table 2'!M56/2</f>
        <v>262.75707582994988</v>
      </c>
      <c r="K56" s="229" t="s">
        <v>207</v>
      </c>
      <c r="L56" s="219">
        <f>E56*'Table 2'!M56/2</f>
        <v>7.3426350649644352</v>
      </c>
      <c r="M56" s="238">
        <f t="shared" si="16"/>
        <v>4.4101285344548158E-2</v>
      </c>
      <c r="N56" s="23">
        <f t="shared" ref="N56" si="173">AVERAGE(J56:J60)</f>
        <v>251.65860775972646</v>
      </c>
      <c r="O56" s="23">
        <f t="shared" ref="O56" si="174">_xlfn.STDEV.S(J56:J60)</f>
        <v>8.0982999939843374</v>
      </c>
      <c r="P56" s="39">
        <f t="shared" si="13"/>
        <v>3.2179705936052343E-2</v>
      </c>
      <c r="Q56" s="191">
        <f>J56/250</f>
        <v>1.0510283033197996</v>
      </c>
      <c r="R56" s="216" t="s">
        <v>207</v>
      </c>
      <c r="S56" s="161">
        <f>L56/LOOKUP(A56,'Table 1'!$A$3:$A$999,'Table 1'!$E$3:$E$999)</f>
        <v>2.937054025985774E-2</v>
      </c>
    </row>
    <row r="57" spans="1:19" x14ac:dyDescent="0.2">
      <c r="A57" s="4" t="s">
        <v>186</v>
      </c>
      <c r="B57" s="56" t="str">
        <f>LOOKUP(A57,'Table 1'!$A$3:$A$999,'Table 1'!$I$3:$I$999)</f>
        <v>GHA</v>
      </c>
      <c r="C57" s="168">
        <v>0.76011686268336587</v>
      </c>
      <c r="D57" s="196" t="s">
        <v>207</v>
      </c>
      <c r="E57" s="160">
        <v>6.6911787360072715E-3</v>
      </c>
      <c r="F57" s="207">
        <f t="shared" si="7"/>
        <v>-1.410394232616191E-2</v>
      </c>
      <c r="G57" s="366">
        <f t="shared" ref="G57" si="175">AVERAGE(C56:C60)</f>
        <v>0.77099087349716711</v>
      </c>
      <c r="H57" s="209">
        <f t="shared" ref="H57" si="176">_xlfn.STDEV.S(C56:C60)</f>
        <v>2.0060678589945452E-2</v>
      </c>
      <c r="I57" s="19">
        <f t="shared" si="10"/>
        <v>2.6019346375595147E-2</v>
      </c>
      <c r="J57" s="327">
        <f>C57*'Table 2'!M57/2</f>
        <v>251.29463480312074</v>
      </c>
      <c r="K57" s="236" t="s">
        <v>207</v>
      </c>
      <c r="L57" s="218">
        <f>E57*'Table 2'!M57/2</f>
        <v>2.2121036901240037</v>
      </c>
      <c r="M57" s="239">
        <f t="shared" si="16"/>
        <v>-1.4462964722161541E-3</v>
      </c>
      <c r="N57" s="22">
        <f t="shared" ref="N57" si="177">AVERAGE(J56:J60)</f>
        <v>251.65860775972646</v>
      </c>
      <c r="O57" s="241">
        <f t="shared" ref="O57" si="178">_xlfn.STDEV.S(J56:J60)</f>
        <v>8.0982999939843374</v>
      </c>
      <c r="P57" s="19">
        <f t="shared" si="13"/>
        <v>3.2179705936052343E-2</v>
      </c>
      <c r="Q57" s="190">
        <f>J57/LOOKUP(A57,'Table 1'!$A$3:$A$999,'Table 1'!$E$3:$E$999)</f>
        <v>1.005178539212483</v>
      </c>
      <c r="R57" s="215" t="s">
        <v>207</v>
      </c>
      <c r="S57" s="160">
        <f>L57/LOOKUP(A57,'Table 1'!$A$3:$A$999,'Table 1'!$E$3:$E$999)</f>
        <v>8.848414760496014E-3</v>
      </c>
    </row>
    <row r="58" spans="1:19" x14ac:dyDescent="0.2">
      <c r="A58" s="4" t="s">
        <v>186</v>
      </c>
      <c r="B58" s="56" t="str">
        <f>LOOKUP(A58,'Table 1'!$A$3:$A$999,'Table 1'!$I$3:$I$999)</f>
        <v>GHA</v>
      </c>
      <c r="C58" s="168">
        <v>0.75534530023097524</v>
      </c>
      <c r="D58" s="196" t="s">
        <v>207</v>
      </c>
      <c r="E58" s="160">
        <v>4.3942291402597738E-3</v>
      </c>
      <c r="F58" s="207">
        <f t="shared" si="7"/>
        <v>-2.0292812540341123E-2</v>
      </c>
      <c r="G58" s="366">
        <f t="shared" ref="G58" si="179">AVERAGE(C56:C60)</f>
        <v>0.77099087349716711</v>
      </c>
      <c r="H58" s="209">
        <f t="shared" ref="H58" si="180">_xlfn.STDEV.S(C56:C60)</f>
        <v>2.0060678589945452E-2</v>
      </c>
      <c r="I58" s="19">
        <f t="shared" si="10"/>
        <v>2.6019346375595147E-2</v>
      </c>
      <c r="J58" s="327">
        <f>C58*'Table 2'!M58/2</f>
        <v>240.42640906351943</v>
      </c>
      <c r="K58" s="236" t="s">
        <v>207</v>
      </c>
      <c r="L58" s="218">
        <f>E58*'Table 2'!M58/2</f>
        <v>1.398683135344686</v>
      </c>
      <c r="M58" s="239">
        <f t="shared" si="16"/>
        <v>-4.4632682331816317E-2</v>
      </c>
      <c r="N58" s="22">
        <f t="shared" ref="N58" si="181">AVERAGE(J56:J60)</f>
        <v>251.65860775972646</v>
      </c>
      <c r="O58" s="241">
        <f t="shared" ref="O58" si="182">_xlfn.STDEV.S(J56:J60)</f>
        <v>8.0982999939843374</v>
      </c>
      <c r="P58" s="19">
        <f t="shared" si="13"/>
        <v>3.2179705936052343E-2</v>
      </c>
      <c r="Q58" s="190">
        <f>J58/LOOKUP(A58,'Table 1'!$A$3:$A$999,'Table 1'!$E$3:$E$999)</f>
        <v>0.96170563625407768</v>
      </c>
      <c r="R58" s="215" t="s">
        <v>207</v>
      </c>
      <c r="S58" s="160">
        <f>L58/LOOKUP(A58,'Table 1'!$A$3:$A$999,'Table 1'!$E$3:$E$999)</f>
        <v>5.5947325413787437E-3</v>
      </c>
    </row>
    <row r="59" spans="1:19" x14ac:dyDescent="0.2">
      <c r="A59" s="4" t="s">
        <v>186</v>
      </c>
      <c r="B59" s="56" t="str">
        <f>LOOKUP(A59,'Table 1'!$A$3:$A$999,'Table 1'!$I$3:$I$999)</f>
        <v>GHA</v>
      </c>
      <c r="C59" s="168">
        <v>0.7625257460926691</v>
      </c>
      <c r="D59" s="196" t="s">
        <v>207</v>
      </c>
      <c r="E59" s="160">
        <v>9.9395597637771133E-3</v>
      </c>
      <c r="F59" s="207">
        <f t="shared" si="7"/>
        <v>-1.09795429433564E-2</v>
      </c>
      <c r="G59" s="366">
        <f t="shared" ref="G59" si="183">AVERAGE(C56:C60)</f>
        <v>0.77099087349716711</v>
      </c>
      <c r="H59" s="209">
        <f t="shared" ref="H59" si="184">_xlfn.STDEV.S(C56:C60)</f>
        <v>2.0060678589945452E-2</v>
      </c>
      <c r="I59" s="19">
        <f t="shared" si="10"/>
        <v>2.6019346375595147E-2</v>
      </c>
      <c r="J59" s="327">
        <f>C59*'Table 2'!M59/2</f>
        <v>249.3840452596074</v>
      </c>
      <c r="K59" s="236" t="s">
        <v>207</v>
      </c>
      <c r="L59" s="218">
        <f>E59*'Table 2'!M59/2</f>
        <v>3.2507330207433043</v>
      </c>
      <c r="M59" s="239">
        <f t="shared" si="16"/>
        <v>-9.0382861145394296E-3</v>
      </c>
      <c r="N59" s="22">
        <f t="shared" ref="N59" si="185">AVERAGE(J56:J60)</f>
        <v>251.65860775972646</v>
      </c>
      <c r="O59" s="241">
        <f t="shared" ref="O59" si="186">_xlfn.STDEV.S(J56:J60)</f>
        <v>8.0982999939843374</v>
      </c>
      <c r="P59" s="19">
        <f t="shared" si="13"/>
        <v>3.2179705936052343E-2</v>
      </c>
      <c r="Q59" s="190">
        <f>J59/LOOKUP(A59,'Table 1'!$A$3:$A$999,'Table 1'!$E$3:$E$999)</f>
        <v>0.99753618103842967</v>
      </c>
      <c r="R59" s="215" t="s">
        <v>207</v>
      </c>
      <c r="S59" s="160">
        <f>L59/LOOKUP(A59,'Table 1'!$A$3:$A$999,'Table 1'!$E$3:$E$999)</f>
        <v>1.3002932082973217E-2</v>
      </c>
    </row>
    <row r="60" spans="1:19" ht="16" thickBot="1" x14ac:dyDescent="0.25">
      <c r="A60" s="97" t="s">
        <v>186</v>
      </c>
      <c r="B60" s="55" t="str">
        <f>LOOKUP(A60,'Table 1'!$A$3:$A$999,'Table 1'!$I$3:$I$999)</f>
        <v>GHA</v>
      </c>
      <c r="C60" s="167">
        <v>0.7717041972776304</v>
      </c>
      <c r="D60" s="195" t="s">
        <v>207</v>
      </c>
      <c r="E60" s="157">
        <v>6.0372959646978596E-3</v>
      </c>
      <c r="F60" s="208">
        <f t="shared" si="7"/>
        <v>9.2520392261934343E-4</v>
      </c>
      <c r="G60" s="370">
        <f t="shared" ref="G60" si="187">AVERAGE(C56:C60)</f>
        <v>0.77099087349716711</v>
      </c>
      <c r="H60" s="210">
        <f t="shared" ref="H60" si="188">_xlfn.STDEV.S(C56:C60)</f>
        <v>2.0060678589945452E-2</v>
      </c>
      <c r="I60" s="18">
        <f t="shared" si="10"/>
        <v>2.6019346375595147E-2</v>
      </c>
      <c r="J60" s="328">
        <f>C60*'Table 2'!M60/2</f>
        <v>254.43087384243478</v>
      </c>
      <c r="K60" s="230" t="s">
        <v>207</v>
      </c>
      <c r="L60" s="217">
        <f>E60*'Table 2'!M60/2</f>
        <v>1.9904964795608846</v>
      </c>
      <c r="M60" s="240">
        <f t="shared" si="16"/>
        <v>1.1015979574023399E-2</v>
      </c>
      <c r="N60" s="21">
        <f t="shared" ref="N60" si="189">AVERAGE(J56:J60)</f>
        <v>251.65860775972646</v>
      </c>
      <c r="O60" s="242">
        <f t="shared" ref="O60" si="190">_xlfn.STDEV.S(J56:J60)</f>
        <v>8.0982999939843374</v>
      </c>
      <c r="P60" s="18">
        <f t="shared" si="13"/>
        <v>3.2179705936052343E-2</v>
      </c>
      <c r="Q60" s="189">
        <f>J60/LOOKUP(A60,'Table 1'!$A$3:$A$999,'Table 1'!$E$3:$E$999)</f>
        <v>1.0177234953697392</v>
      </c>
      <c r="R60" s="214" t="s">
        <v>207</v>
      </c>
      <c r="S60" s="157">
        <f>L60/LOOKUP(A60,'Table 1'!$A$3:$A$999,'Table 1'!$E$3:$E$999)</f>
        <v>7.961985918243538E-3</v>
      </c>
    </row>
    <row r="61" spans="1:19" x14ac:dyDescent="0.2">
      <c r="A61" s="98" t="s">
        <v>187</v>
      </c>
      <c r="B61" s="57" t="str">
        <f>LOOKUP(A61,'Table 1'!$A$3:$A$999,'Table 1'!$I$3:$I$999)</f>
        <v>GHA</v>
      </c>
      <c r="C61" s="169">
        <v>0.75333385601142722</v>
      </c>
      <c r="D61" s="211" t="s">
        <v>207</v>
      </c>
      <c r="E61" s="161">
        <v>1.7748459584470043E-2</v>
      </c>
      <c r="F61" s="206">
        <f t="shared" si="7"/>
        <v>-1.4665858663496569E-2</v>
      </c>
      <c r="G61" s="365">
        <f t="shared" ref="G61" si="191">AVERAGE(C61:C65)</f>
        <v>0.76454658821585952</v>
      </c>
      <c r="H61" s="23">
        <f t="shared" ref="H61" si="192">_xlfn.STDEV.S(C61:C65)</f>
        <v>9.096585667325803E-3</v>
      </c>
      <c r="I61" s="39">
        <f t="shared" si="10"/>
        <v>1.1898013551474386E-2</v>
      </c>
      <c r="J61" s="326">
        <f>C61*'Table 2'!M61/2</f>
        <v>244.64516973971098</v>
      </c>
      <c r="K61" s="229" t="s">
        <v>207</v>
      </c>
      <c r="L61" s="219">
        <f>E61*'Table 2'!M61/2</f>
        <v>5.7638122500566462</v>
      </c>
      <c r="M61" s="238">
        <f t="shared" si="16"/>
        <v>3.0030509262510734E-3</v>
      </c>
      <c r="N61" s="23">
        <f t="shared" ref="N61" si="193">AVERAGE(J61:J65)</f>
        <v>243.91268751753705</v>
      </c>
      <c r="O61" s="23">
        <f t="shared" ref="O61" si="194">_xlfn.STDEV.S(J61:J65)</f>
        <v>1.2874564161920954</v>
      </c>
      <c r="P61" s="39">
        <f t="shared" si="13"/>
        <v>5.2783495163593276E-3</v>
      </c>
      <c r="Q61" s="191">
        <f>J61/LOOKUP(A61,'Table 1'!$A$3:$A$999,'Table 1'!$E$3:$E$999)</f>
        <v>0.97858067895884393</v>
      </c>
      <c r="R61" s="216" t="s">
        <v>207</v>
      </c>
      <c r="S61" s="161">
        <f>L61/LOOKUP(A61,'Table 1'!$A$3:$A$999,'Table 1'!$E$3:$E$999)</f>
        <v>2.3055249000226586E-2</v>
      </c>
    </row>
    <row r="62" spans="1:19" x14ac:dyDescent="0.2">
      <c r="A62" s="4" t="s">
        <v>187</v>
      </c>
      <c r="B62" s="56" t="str">
        <f>LOOKUP(A62,'Table 1'!$A$3:$A$999,'Table 1'!$I$3:$I$999)</f>
        <v>GHA</v>
      </c>
      <c r="C62" s="168">
        <v>0.76462069646467012</v>
      </c>
      <c r="D62" s="196" t="s">
        <v>207</v>
      </c>
      <c r="E62" s="160">
        <v>1.5373421841744963E-3</v>
      </c>
      <c r="F62" s="207">
        <f t="shared" si="7"/>
        <v>9.6930978377052058E-5</v>
      </c>
      <c r="G62" s="366">
        <f t="shared" ref="G62" si="195">AVERAGE(C61:C65)</f>
        <v>0.76454658821585952</v>
      </c>
      <c r="H62" s="209">
        <f t="shared" ref="H62" si="196">_xlfn.STDEV.S(C61:C65)</f>
        <v>9.096585667325803E-3</v>
      </c>
      <c r="I62" s="19">
        <f t="shared" si="10"/>
        <v>1.1898013551474386E-2</v>
      </c>
      <c r="J62" s="327">
        <f>C62*'Table 2'!M62/2</f>
        <v>242.5759159534166</v>
      </c>
      <c r="K62" s="236" t="s">
        <v>207</v>
      </c>
      <c r="L62" s="218">
        <f>E62*'Table 2'!M62/2</f>
        <v>0.48772180792935893</v>
      </c>
      <c r="M62" s="239">
        <f t="shared" si="16"/>
        <v>-5.4805331273484557E-3</v>
      </c>
      <c r="N62" s="22">
        <f t="shared" ref="N62" si="197">AVERAGE(J61:J65)</f>
        <v>243.91268751753705</v>
      </c>
      <c r="O62" s="241">
        <f t="shared" ref="O62" si="198">_xlfn.STDEV.S(J61:J65)</f>
        <v>1.2874564161920954</v>
      </c>
      <c r="P62" s="19">
        <f t="shared" si="13"/>
        <v>5.2783495163593276E-3</v>
      </c>
      <c r="Q62" s="190">
        <f>J62/LOOKUP(A62,'Table 1'!$A$3:$A$999,'Table 1'!$E$3:$E$999)</f>
        <v>0.97030366381366639</v>
      </c>
      <c r="R62" s="215" t="s">
        <v>207</v>
      </c>
      <c r="S62" s="160">
        <f>L62/LOOKUP(A62,'Table 1'!$A$3:$A$999,'Table 1'!$E$3:$E$999)</f>
        <v>1.9508872317174357E-3</v>
      </c>
    </row>
    <row r="63" spans="1:19" x14ac:dyDescent="0.2">
      <c r="A63" s="4" t="s">
        <v>187</v>
      </c>
      <c r="B63" s="56" t="str">
        <f>LOOKUP(A63,'Table 1'!$A$3:$A$999,'Table 1'!$I$3:$I$999)</f>
        <v>GHA</v>
      </c>
      <c r="C63" s="168">
        <v>0.77681197809929547</v>
      </c>
      <c r="D63" s="196" t="s">
        <v>207</v>
      </c>
      <c r="E63" s="160">
        <v>1.9275123103897731E-3</v>
      </c>
      <c r="F63" s="207">
        <f t="shared" si="7"/>
        <v>1.6042697819185065E-2</v>
      </c>
      <c r="G63" s="366">
        <f t="shared" ref="G63" si="199">AVERAGE(C61:C65)</f>
        <v>0.76454658821585952</v>
      </c>
      <c r="H63" s="209">
        <f t="shared" ref="H63" si="200">_xlfn.STDEV.S(C61:C65)</f>
        <v>9.096585667325803E-3</v>
      </c>
      <c r="I63" s="19">
        <f t="shared" si="10"/>
        <v>1.1898013551474386E-2</v>
      </c>
      <c r="J63" s="327">
        <f>C63*'Table 2'!M63/2</f>
        <v>245.78330987061707</v>
      </c>
      <c r="K63" s="236" t="s">
        <v>207</v>
      </c>
      <c r="L63" s="218">
        <f>E63*'Table 2'!M63/2</f>
        <v>0.6098648950073241</v>
      </c>
      <c r="M63" s="239">
        <f t="shared" si="16"/>
        <v>7.6692293956439938E-3</v>
      </c>
      <c r="N63" s="22">
        <f t="shared" ref="N63" si="201">AVERAGE(J61:J65)</f>
        <v>243.91268751753705</v>
      </c>
      <c r="O63" s="241">
        <f t="shared" ref="O63" si="202">_xlfn.STDEV.S(J61:J65)</f>
        <v>1.2874564161920954</v>
      </c>
      <c r="P63" s="19">
        <f t="shared" si="13"/>
        <v>5.2783495163593276E-3</v>
      </c>
      <c r="Q63" s="190">
        <f>J63/LOOKUP(A63,'Table 1'!$A$3:$A$999,'Table 1'!$E$3:$E$999)</f>
        <v>0.98313323948246834</v>
      </c>
      <c r="R63" s="215" t="s">
        <v>207</v>
      </c>
      <c r="S63" s="160">
        <f>L63/LOOKUP(A63,'Table 1'!$A$3:$A$999,'Table 1'!$E$3:$E$999)</f>
        <v>2.4394595800292965E-3</v>
      </c>
    </row>
    <row r="64" spans="1:19" x14ac:dyDescent="0.2">
      <c r="A64" s="4" t="s">
        <v>187</v>
      </c>
      <c r="B64" s="56" t="str">
        <f>LOOKUP(A64,'Table 1'!$A$3:$A$999,'Table 1'!$I$3:$I$999)</f>
        <v>GHA</v>
      </c>
      <c r="C64" s="168">
        <v>0.76918830073476552</v>
      </c>
      <c r="D64" s="196" t="s">
        <v>207</v>
      </c>
      <c r="E64" s="160">
        <v>5.6601063799779725E-3</v>
      </c>
      <c r="F64" s="207">
        <f t="shared" si="7"/>
        <v>6.0711964325651643E-3</v>
      </c>
      <c r="G64" s="366">
        <f t="shared" ref="G64" si="203">AVERAGE(C61:C65)</f>
        <v>0.76454658821585952</v>
      </c>
      <c r="H64" s="209">
        <f t="shared" ref="H64" si="204">_xlfn.STDEV.S(C61:C65)</f>
        <v>9.096585667325803E-3</v>
      </c>
      <c r="I64" s="19">
        <f t="shared" si="10"/>
        <v>1.1898013551474386E-2</v>
      </c>
      <c r="J64" s="327">
        <f>C64*'Table 2'!M64/2</f>
        <v>243.33271893744308</v>
      </c>
      <c r="K64" s="236" t="s">
        <v>207</v>
      </c>
      <c r="L64" s="218">
        <f>E64*'Table 2'!M64/2</f>
        <v>1.7905746533060318</v>
      </c>
      <c r="M64" s="239">
        <f t="shared" si="16"/>
        <v>-2.3777712672378984E-3</v>
      </c>
      <c r="N64" s="22">
        <f t="shared" ref="N64" si="205">AVERAGE(J61:J65)</f>
        <v>243.91268751753705</v>
      </c>
      <c r="O64" s="241">
        <f t="shared" ref="O64" si="206">_xlfn.STDEV.S(J61:J65)</f>
        <v>1.2874564161920954</v>
      </c>
      <c r="P64" s="19">
        <f t="shared" si="13"/>
        <v>5.2783495163593276E-3</v>
      </c>
      <c r="Q64" s="190">
        <f>J64/LOOKUP(A64,'Table 1'!$A$3:$A$999,'Table 1'!$E$3:$E$999)</f>
        <v>0.97333087574977228</v>
      </c>
      <c r="R64" s="215" t="s">
        <v>207</v>
      </c>
      <c r="S64" s="160">
        <f>L64/LOOKUP(A64,'Table 1'!$A$3:$A$999,'Table 1'!$E$3:$E$999)</f>
        <v>7.162298613224127E-3</v>
      </c>
    </row>
    <row r="65" spans="1:19" ht="16" thickBot="1" x14ac:dyDescent="0.25">
      <c r="A65" s="97" t="s">
        <v>187</v>
      </c>
      <c r="B65" s="55" t="str">
        <f>LOOKUP(A65,'Table 1'!$A$3:$A$999,'Table 1'!$I$3:$I$999)</f>
        <v>GHA</v>
      </c>
      <c r="C65" s="167">
        <v>0.75877810976913962</v>
      </c>
      <c r="D65" s="195" t="s">
        <v>207</v>
      </c>
      <c r="E65" s="157">
        <v>1.8946942904194759E-3</v>
      </c>
      <c r="F65" s="208">
        <f t="shared" si="7"/>
        <v>-7.544966566630275E-3</v>
      </c>
      <c r="G65" s="370">
        <f t="shared" ref="G65" si="207">AVERAGE(C61:C65)</f>
        <v>0.76454658821585952</v>
      </c>
      <c r="H65" s="210">
        <f t="shared" ref="H65" si="208">_xlfn.STDEV.S(C61:C65)</f>
        <v>9.096585667325803E-3</v>
      </c>
      <c r="I65" s="18">
        <f t="shared" si="10"/>
        <v>1.1898013551474386E-2</v>
      </c>
      <c r="J65" s="328">
        <f>C65*'Table 2'!M65/2</f>
        <v>243.22632308649767</v>
      </c>
      <c r="K65" s="230" t="s">
        <v>207</v>
      </c>
      <c r="L65" s="217">
        <f>E65*'Table 2'!M65/2</f>
        <v>0.60734425479396292</v>
      </c>
      <c r="M65" s="240">
        <f t="shared" si="16"/>
        <v>-2.8139759273081303E-3</v>
      </c>
      <c r="N65" s="21">
        <f t="shared" ref="N65" si="209">AVERAGE(J61:J65)</f>
        <v>243.91268751753705</v>
      </c>
      <c r="O65" s="242">
        <f t="shared" ref="O65" si="210">_xlfn.STDEV.S(J61:J65)</f>
        <v>1.2874564161920954</v>
      </c>
      <c r="P65" s="18">
        <f t="shared" si="13"/>
        <v>5.2783495163593276E-3</v>
      </c>
      <c r="Q65" s="189">
        <f>J65/LOOKUP(A65,'Table 1'!$A$3:$A$999,'Table 1'!$E$3:$E$999)</f>
        <v>0.97290529234599066</v>
      </c>
      <c r="R65" s="214" t="s">
        <v>207</v>
      </c>
      <c r="S65" s="157">
        <f>L65/LOOKUP(A65,'Table 1'!$A$3:$A$999,'Table 1'!$E$3:$E$999)</f>
        <v>2.4293770191758518E-3</v>
      </c>
    </row>
    <row r="66" spans="1:19" x14ac:dyDescent="0.2">
      <c r="A66" s="98" t="s">
        <v>98</v>
      </c>
      <c r="B66" s="57" t="str">
        <f>LOOKUP(A66,'Table 1'!$A$3:$A$999,'Table 1'!$I$3:$I$999)</f>
        <v>DRC</v>
      </c>
      <c r="C66" s="191">
        <v>0.86599999999999999</v>
      </c>
      <c r="D66" s="202" t="s">
        <v>207</v>
      </c>
      <c r="E66" s="161">
        <v>6.0000000000000001E-3</v>
      </c>
      <c r="F66" s="206">
        <f t="shared" si="7"/>
        <v>-4.8796297715148597E-3</v>
      </c>
      <c r="G66" s="365">
        <f t="shared" ref="G66" si="211">AVERAGE(C66:C70)</f>
        <v>0.87024648063546484</v>
      </c>
      <c r="H66" s="23">
        <f t="shared" ref="H66" si="212">_xlfn.STDEV.S(C66:C70)</f>
        <v>2.2307810648832124E-2</v>
      </c>
      <c r="I66" s="39">
        <f t="shared" si="10"/>
        <v>2.5633899297751464E-2</v>
      </c>
      <c r="J66" s="222">
        <f>C66*'Table 2'!M66</f>
        <v>447.63540000000006</v>
      </c>
      <c r="K66" s="229" t="s">
        <v>207</v>
      </c>
      <c r="L66" s="219">
        <f>E66*'Table 2'!M66</f>
        <v>3.1014000000000008</v>
      </c>
      <c r="M66" s="238">
        <f t="shared" si="16"/>
        <v>-4.5630649785518132E-2</v>
      </c>
      <c r="N66" s="23">
        <f t="shared" ref="N66" si="213">AVERAGE(J66:J70)</f>
        <v>469.03790434950571</v>
      </c>
      <c r="O66" s="23">
        <f t="shared" ref="O66" si="214">_xlfn.STDEV.S(J66:J70)</f>
        <v>30.021165418630865</v>
      </c>
      <c r="P66" s="39">
        <f t="shared" si="13"/>
        <v>6.4005840765185701E-2</v>
      </c>
      <c r="Q66" s="191">
        <f>J66/LOOKUP(A66,'Table 1'!$A$3:$A$999,'Table 1'!$E$3:$E$999)</f>
        <v>0.89527080000000014</v>
      </c>
      <c r="R66" s="216" t="s">
        <v>207</v>
      </c>
      <c r="S66" s="161">
        <f>L66/LOOKUP(A66,'Table 1'!$A$3:$A$999,'Table 1'!$E$3:$E$999)</f>
        <v>6.2028000000000014E-3</v>
      </c>
    </row>
    <row r="67" spans="1:19" ht="16" x14ac:dyDescent="0.2">
      <c r="A67" s="4" t="s">
        <v>98</v>
      </c>
      <c r="B67" s="56" t="str">
        <f>LOOKUP(A67,'Table 1'!$A$3:$A$999,'Table 1'!$I$3:$I$999)</f>
        <v>DRC</v>
      </c>
      <c r="C67" s="159">
        <v>0.84299999999999997</v>
      </c>
      <c r="D67" s="193" t="s">
        <v>207</v>
      </c>
      <c r="E67" s="155">
        <v>0.01</v>
      </c>
      <c r="F67" s="207">
        <f t="shared" si="7"/>
        <v>-3.1308923669038161E-2</v>
      </c>
      <c r="G67" s="366">
        <f t="shared" ref="G67" si="215">AVERAGE(C66:C70)</f>
        <v>0.87024648063546484</v>
      </c>
      <c r="H67" s="209">
        <f t="shared" ref="H67" si="216">_xlfn.STDEV.S(C66:C70)</f>
        <v>2.2307810648832124E-2</v>
      </c>
      <c r="I67" s="19">
        <f t="shared" si="10"/>
        <v>2.5633899297751464E-2</v>
      </c>
      <c r="J67" s="221">
        <f>C67*'Table 2'!M67</f>
        <v>464.40869999999995</v>
      </c>
      <c r="K67" s="236" t="s">
        <v>207</v>
      </c>
      <c r="L67" s="218">
        <f>E67*'Table 2'!M67</f>
        <v>5.5089999999999995</v>
      </c>
      <c r="M67" s="239">
        <f t="shared" si="16"/>
        <v>-9.8695740932193046E-3</v>
      </c>
      <c r="N67" s="22">
        <f t="shared" ref="N67" si="217">AVERAGE(J66:J70)</f>
        <v>469.03790434950571</v>
      </c>
      <c r="O67" s="241">
        <f t="shared" ref="O67" si="218">_xlfn.STDEV.S(J66:J70)</f>
        <v>30.021165418630865</v>
      </c>
      <c r="P67" s="19">
        <f t="shared" si="13"/>
        <v>6.4005840765185701E-2</v>
      </c>
      <c r="Q67" s="190">
        <f>J67/LOOKUP(A67,'Table 1'!$A$3:$A$999,'Table 1'!$E$3:$E$999)</f>
        <v>0.9288173999999999</v>
      </c>
      <c r="R67" s="215" t="s">
        <v>207</v>
      </c>
      <c r="S67" s="160">
        <f>L67/LOOKUP(A67,'Table 1'!$A$3:$A$999,'Table 1'!$E$3:$E$999)</f>
        <v>1.1017999999999998E-2</v>
      </c>
    </row>
    <row r="68" spans="1:19" ht="16" x14ac:dyDescent="0.2">
      <c r="A68" s="4" t="s">
        <v>98</v>
      </c>
      <c r="B68" s="56" t="str">
        <f>LOOKUP(A68,'Table 1'!$A$3:$A$999,'Table 1'!$I$3:$I$999)</f>
        <v>DRC</v>
      </c>
      <c r="C68" s="159">
        <v>0.86299999999999999</v>
      </c>
      <c r="D68" s="193" t="s">
        <v>207</v>
      </c>
      <c r="E68" s="155">
        <v>3.5999999999999997E-2</v>
      </c>
      <c r="F68" s="207">
        <f t="shared" si="7"/>
        <v>-8.3269289755396377E-3</v>
      </c>
      <c r="G68" s="366">
        <f t="shared" ref="G68" si="219">AVERAGE(C66:C70)</f>
        <v>0.87024648063546484</v>
      </c>
      <c r="H68" s="209">
        <f t="shared" ref="H68" si="220">_xlfn.STDEV.S(C66:C70)</f>
        <v>2.2307810648832124E-2</v>
      </c>
      <c r="I68" s="19">
        <f t="shared" si="10"/>
        <v>2.5633899297751464E-2</v>
      </c>
      <c r="J68" s="221">
        <f>C68*'Table 2'!M68</f>
        <v>433.83009999999996</v>
      </c>
      <c r="K68" s="236" t="s">
        <v>207</v>
      </c>
      <c r="L68" s="218">
        <f>E68*'Table 2'!M68</f>
        <v>18.097199999999997</v>
      </c>
      <c r="M68" s="239">
        <f t="shared" si="16"/>
        <v>-7.5063878682330318E-2</v>
      </c>
      <c r="N68" s="22">
        <f t="shared" ref="N68" si="221">AVERAGE(J66:J70)</f>
        <v>469.03790434950571</v>
      </c>
      <c r="O68" s="241">
        <f t="shared" ref="O68" si="222">_xlfn.STDEV.S(J66:J70)</f>
        <v>30.021165418630865</v>
      </c>
      <c r="P68" s="19">
        <f t="shared" si="13"/>
        <v>6.4005840765185701E-2</v>
      </c>
      <c r="Q68" s="190">
        <f>J68/LOOKUP(A68,'Table 1'!$A$3:$A$999,'Table 1'!$E$3:$E$999)</f>
        <v>0.86766019999999988</v>
      </c>
      <c r="R68" s="215" t="s">
        <v>207</v>
      </c>
      <c r="S68" s="160">
        <f>L68/LOOKUP(A68,'Table 1'!$A$3:$A$999,'Table 1'!$E$3:$E$999)</f>
        <v>3.6194399999999995E-2</v>
      </c>
    </row>
    <row r="69" spans="1:19" ht="16" x14ac:dyDescent="0.2">
      <c r="A69" s="4" t="s">
        <v>98</v>
      </c>
      <c r="B69" s="56" t="str">
        <f>LOOKUP(A69,'Table 1'!$A$3:$A$999,'Table 1'!$I$3:$I$999)</f>
        <v>DRC</v>
      </c>
      <c r="C69" s="159">
        <v>0.875</v>
      </c>
      <c r="D69" s="193" t="s">
        <v>207</v>
      </c>
      <c r="E69" s="155">
        <v>1.4E-2</v>
      </c>
      <c r="F69" s="207">
        <f t="shared" si="7"/>
        <v>5.4622678405594751E-3</v>
      </c>
      <c r="G69" s="366">
        <f t="shared" ref="G69" si="223">AVERAGE(C66:C70)</f>
        <v>0.87024648063546484</v>
      </c>
      <c r="H69" s="209">
        <f t="shared" ref="H69" si="224">_xlfn.STDEV.S(C66:C70)</f>
        <v>2.2307810648832124E-2</v>
      </c>
      <c r="I69" s="19">
        <f t="shared" si="10"/>
        <v>2.5633899297751464E-2</v>
      </c>
      <c r="J69" s="221">
        <f>C69*'Table 2'!M69</f>
        <v>501.98750000000007</v>
      </c>
      <c r="K69" s="236" t="s">
        <v>207</v>
      </c>
      <c r="L69" s="218">
        <f>E69*'Table 2'!M69</f>
        <v>8.0318000000000005</v>
      </c>
      <c r="M69" s="239">
        <f t="shared" si="16"/>
        <v>7.0249323871150973E-2</v>
      </c>
      <c r="N69" s="22">
        <f t="shared" ref="N69" si="225">AVERAGE(J66:J70)</f>
        <v>469.03790434950571</v>
      </c>
      <c r="O69" s="241">
        <f t="shared" ref="O69" si="226">_xlfn.STDEV.S(J66:J70)</f>
        <v>30.021165418630865</v>
      </c>
      <c r="P69" s="19">
        <f t="shared" si="13"/>
        <v>6.4005840765185701E-2</v>
      </c>
      <c r="Q69" s="190">
        <f>J69/LOOKUP(A69,'Table 1'!$A$3:$A$999,'Table 1'!$E$3:$E$999)</f>
        <v>1.0039750000000001</v>
      </c>
      <c r="R69" s="215" t="s">
        <v>207</v>
      </c>
      <c r="S69" s="160">
        <f>L69/LOOKUP(A69,'Table 1'!$A$3:$A$999,'Table 1'!$E$3:$E$999)</f>
        <v>1.6063600000000001E-2</v>
      </c>
    </row>
    <row r="70" spans="1:19" ht="16" thickBot="1" x14ac:dyDescent="0.25">
      <c r="A70" s="97" t="s">
        <v>98</v>
      </c>
      <c r="B70" s="55" t="str">
        <f>LOOKUP(A70,'Table 1'!$A$3:$A$999,'Table 1'!$I$3:$I$999)</f>
        <v>DRC</v>
      </c>
      <c r="C70" s="168">
        <v>0.90423240317732434</v>
      </c>
      <c r="D70" s="204" t="s">
        <v>207</v>
      </c>
      <c r="E70" s="160">
        <v>6.6221785991247709E-3</v>
      </c>
      <c r="F70" s="208">
        <f t="shared" si="7"/>
        <v>3.9053214575533311E-2</v>
      </c>
      <c r="G70" s="370">
        <f t="shared" ref="G70" si="227">AVERAGE(C66:C70)</f>
        <v>0.87024648063546484</v>
      </c>
      <c r="H70" s="210">
        <f t="shared" ref="H70" si="228">_xlfn.STDEV.S(C66:C70)</f>
        <v>2.2307810648832124E-2</v>
      </c>
      <c r="I70" s="18">
        <f t="shared" si="10"/>
        <v>2.5633899297751464E-2</v>
      </c>
      <c r="J70" s="220">
        <f>C70*'Table 2'!M70</f>
        <v>497.32782174752839</v>
      </c>
      <c r="K70" s="230" t="s">
        <v>207</v>
      </c>
      <c r="L70" s="217">
        <f>E70*'Table 2'!M70</f>
        <v>3.6421982295186242</v>
      </c>
      <c r="M70" s="240">
        <f t="shared" si="16"/>
        <v>6.031477868991654E-2</v>
      </c>
      <c r="N70" s="21">
        <f t="shared" ref="N70" si="229">AVERAGE(J66:J70)</f>
        <v>469.03790434950571</v>
      </c>
      <c r="O70" s="242">
        <f t="shared" ref="O70" si="230">_xlfn.STDEV.S(J66:J70)</f>
        <v>30.021165418630865</v>
      </c>
      <c r="P70" s="18">
        <f t="shared" si="13"/>
        <v>6.4005840765185701E-2</v>
      </c>
      <c r="Q70" s="189">
        <f>J70/LOOKUP(A70,'Table 1'!$A$3:$A$999,'Table 1'!$E$3:$E$999)</f>
        <v>0.99465564349505675</v>
      </c>
      <c r="R70" s="214" t="s">
        <v>207</v>
      </c>
      <c r="S70" s="157">
        <f>L70/LOOKUP(A70,'Table 1'!$A$3:$A$999,'Table 1'!$E$3:$E$999)</f>
        <v>7.2843964590372486E-3</v>
      </c>
    </row>
    <row r="71" spans="1:19" x14ac:dyDescent="0.2">
      <c r="A71" s="98" t="s">
        <v>188</v>
      </c>
      <c r="B71" s="57" t="str">
        <f>LOOKUP(A71,'Table 1'!$A$3:$A$999,'Table 1'!$I$3:$I$999)</f>
        <v>HAI</v>
      </c>
      <c r="C71" s="188">
        <v>0.76302084375967594</v>
      </c>
      <c r="D71" s="182" t="s">
        <v>207</v>
      </c>
      <c r="E71" s="154">
        <v>1.3658800732949066E-2</v>
      </c>
      <c r="F71" s="206">
        <f t="shared" si="7"/>
        <v>2.8416135014253753E-2</v>
      </c>
      <c r="G71" s="365">
        <f t="shared" ref="G71" si="231">AVERAGE(C71:C75)</f>
        <v>0.74193783798335733</v>
      </c>
      <c r="H71" s="23">
        <f t="shared" ref="H71" si="232">_xlfn.STDEV.S(C71:C75)</f>
        <v>5.357597980423965E-2</v>
      </c>
      <c r="I71" s="39">
        <f t="shared" si="10"/>
        <v>7.2210874094065861E-2</v>
      </c>
      <c r="J71" s="222">
        <f>C71*'Table 2'!M71</f>
        <v>470.70755851534409</v>
      </c>
      <c r="K71" s="229" t="s">
        <v>207</v>
      </c>
      <c r="L71" s="219">
        <f>E71*'Table 2'!M71</f>
        <v>8.4261141721562787</v>
      </c>
      <c r="M71" s="238">
        <f t="shared" si="16"/>
        <v>0.18978962522996354</v>
      </c>
      <c r="N71" s="23">
        <f t="shared" ref="N71" si="233">AVERAGE(J71:J75)</f>
        <v>395.62251051261717</v>
      </c>
      <c r="O71" s="23">
        <f t="shared" ref="O71" si="234">_xlfn.STDEV.S(J71:J75)</f>
        <v>58.672921709040082</v>
      </c>
      <c r="P71" s="39">
        <f t="shared" si="13"/>
        <v>0.14830531668437225</v>
      </c>
      <c r="Q71" s="191">
        <f>J71/LOOKUP(A71,'Table 1'!$A$3:$A$999,'Table 1'!$E$3:$E$999)</f>
        <v>0.94141511703068814</v>
      </c>
      <c r="R71" s="216" t="s">
        <v>207</v>
      </c>
      <c r="S71" s="161">
        <f>L71/LOOKUP(A71,'Table 1'!$A$3:$A$999,'Table 1'!$E$3:$E$999)</f>
        <v>1.6852228344312558E-2</v>
      </c>
    </row>
    <row r="72" spans="1:19" x14ac:dyDescent="0.2">
      <c r="A72" s="4" t="s">
        <v>188</v>
      </c>
      <c r="B72" s="56" t="str">
        <f>LOOKUP(A72,'Table 1'!$A$3:$A$999,'Table 1'!$I$3:$I$999)</f>
        <v>HAI</v>
      </c>
      <c r="C72" s="187">
        <v>0.76654163704477829</v>
      </c>
      <c r="D72" s="181" t="s">
        <v>207</v>
      </c>
      <c r="E72" s="153">
        <v>1.9679282214864903E-2</v>
      </c>
      <c r="F72" s="207">
        <f t="shared" si="7"/>
        <v>3.3161536993848342E-2</v>
      </c>
      <c r="G72" s="366">
        <f t="shared" ref="G72" si="235">AVERAGE(C71:C75)</f>
        <v>0.74193783798335733</v>
      </c>
      <c r="H72" s="209">
        <f t="shared" ref="H72" si="236">_xlfn.STDEV.S(C71:C75)</f>
        <v>5.357597980423965E-2</v>
      </c>
      <c r="I72" s="19">
        <f t="shared" si="10"/>
        <v>7.2210874094065861E-2</v>
      </c>
      <c r="J72" s="221">
        <f>C72*'Table 2'!M72</f>
        <v>443.36768286669974</v>
      </c>
      <c r="K72" s="236" t="s">
        <v>207</v>
      </c>
      <c r="L72" s="218">
        <f>E72*'Table 2'!M72</f>
        <v>11.382496833077859</v>
      </c>
      <c r="M72" s="239">
        <f t="shared" si="16"/>
        <v>0.12068365951224073</v>
      </c>
      <c r="N72" s="22">
        <f t="shared" ref="N72" si="237">AVERAGE(J71:J75)</f>
        <v>395.62251051261717</v>
      </c>
      <c r="O72" s="241">
        <f t="shared" ref="O72" si="238">_xlfn.STDEV.S(J71:J75)</f>
        <v>58.672921709040082</v>
      </c>
      <c r="P72" s="19">
        <f t="shared" si="13"/>
        <v>0.14830531668437225</v>
      </c>
      <c r="Q72" s="190">
        <f>J72/LOOKUP(A72,'Table 1'!$A$3:$A$999,'Table 1'!$E$3:$E$999)</f>
        <v>0.88673536573339951</v>
      </c>
      <c r="R72" s="215" t="s">
        <v>207</v>
      </c>
      <c r="S72" s="160">
        <f>L72/LOOKUP(A72,'Table 1'!$A$3:$A$999,'Table 1'!$E$3:$E$999)</f>
        <v>2.2764993666155718E-2</v>
      </c>
    </row>
    <row r="73" spans="1:19" x14ac:dyDescent="0.2">
      <c r="A73" s="4" t="s">
        <v>188</v>
      </c>
      <c r="B73" s="56" t="str">
        <f>LOOKUP(A73,'Table 1'!$A$3:$A$999,'Table 1'!$I$3:$I$999)</f>
        <v>HAI</v>
      </c>
      <c r="C73" s="186">
        <v>0.8025063575769309</v>
      </c>
      <c r="D73" s="181" t="s">
        <v>207</v>
      </c>
      <c r="E73" s="152">
        <v>3.1509117707081993E-2</v>
      </c>
      <c r="F73" s="207">
        <f t="shared" si="7"/>
        <v>8.163557173226714E-2</v>
      </c>
      <c r="G73" s="366">
        <f t="shared" ref="G73" si="239">AVERAGE(C71:C75)</f>
        <v>0.74193783798335733</v>
      </c>
      <c r="H73" s="209">
        <f t="shared" ref="H73" si="240">_xlfn.STDEV.S(C71:C75)</f>
        <v>5.357597980423965E-2</v>
      </c>
      <c r="I73" s="19">
        <f t="shared" si="10"/>
        <v>7.2210874094065861E-2</v>
      </c>
      <c r="J73" s="221">
        <f>C73*'Table 2'!M73</f>
        <v>375.01122089569975</v>
      </c>
      <c r="K73" s="236" t="s">
        <v>207</v>
      </c>
      <c r="L73" s="218">
        <f>E73*'Table 2'!M73</f>
        <v>14.724210704519415</v>
      </c>
      <c r="M73" s="239">
        <f t="shared" si="16"/>
        <v>-5.2098374256335657E-2</v>
      </c>
      <c r="N73" s="22">
        <f t="shared" ref="N73" si="241">AVERAGE(J71:J75)</f>
        <v>395.62251051261717</v>
      </c>
      <c r="O73" s="241">
        <f t="shared" ref="O73" si="242">_xlfn.STDEV.S(J71:J75)</f>
        <v>58.672921709040082</v>
      </c>
      <c r="P73" s="19">
        <f t="shared" si="13"/>
        <v>0.14830531668437225</v>
      </c>
      <c r="Q73" s="190">
        <f>J73/LOOKUP(A73,'Table 1'!$A$3:$A$999,'Table 1'!$E$3:$E$999)</f>
        <v>0.75002244179139954</v>
      </c>
      <c r="R73" s="215" t="s">
        <v>207</v>
      </c>
      <c r="S73" s="160">
        <f>L73/LOOKUP(A73,'Table 1'!$A$3:$A$999,'Table 1'!$E$3:$E$999)</f>
        <v>2.944842140903883E-2</v>
      </c>
    </row>
    <row r="74" spans="1:19" x14ac:dyDescent="0.2">
      <c r="A74" s="4" t="s">
        <v>188</v>
      </c>
      <c r="B74" s="56" t="str">
        <f>LOOKUP(A74,'Table 1'!$A$3:$A$999,'Table 1'!$I$3:$I$999)</f>
        <v>HAI</v>
      </c>
      <c r="C74" s="187">
        <v>0.7124539892963937</v>
      </c>
      <c r="D74" s="180" t="s">
        <v>207</v>
      </c>
      <c r="E74" s="153">
        <v>1.7964066024999503E-2</v>
      </c>
      <c r="F74" s="207">
        <f t="shared" si="7"/>
        <v>-3.9738974315022053E-2</v>
      </c>
      <c r="G74" s="366">
        <f t="shared" ref="G74" si="243">AVERAGE(C71:C75)</f>
        <v>0.74193783798335733</v>
      </c>
      <c r="H74" s="209">
        <f t="shared" ref="H74" si="244">_xlfn.STDEV.S(C71:C75)</f>
        <v>5.357597980423965E-2</v>
      </c>
      <c r="I74" s="19">
        <f t="shared" si="10"/>
        <v>7.2210874094065861E-2</v>
      </c>
      <c r="J74" s="221">
        <f>C74*'Table 2'!M74</f>
        <v>334.42590257572721</v>
      </c>
      <c r="K74" s="236" t="s">
        <v>207</v>
      </c>
      <c r="L74" s="218">
        <f>E74*'Table 2'!M74</f>
        <v>8.4323325921347667</v>
      </c>
      <c r="M74" s="239">
        <f t="shared" si="16"/>
        <v>-0.15468434255067062</v>
      </c>
      <c r="N74" s="22">
        <f t="shared" ref="N74" si="245">AVERAGE(J71:J75)</f>
        <v>395.62251051261717</v>
      </c>
      <c r="O74" s="241">
        <f t="shared" ref="O74" si="246">_xlfn.STDEV.S(J71:J75)</f>
        <v>58.672921709040082</v>
      </c>
      <c r="P74" s="19">
        <f t="shared" si="13"/>
        <v>0.14830531668437225</v>
      </c>
      <c r="Q74" s="190">
        <f>J74/LOOKUP(A74,'Table 1'!$A$3:$A$999,'Table 1'!$E$3:$E$999)</f>
        <v>0.66885180515145437</v>
      </c>
      <c r="R74" s="215" t="s">
        <v>207</v>
      </c>
      <c r="S74" s="160">
        <f>L74/LOOKUP(A74,'Table 1'!$A$3:$A$999,'Table 1'!$E$3:$E$999)</f>
        <v>1.6864665184269535E-2</v>
      </c>
    </row>
    <row r="75" spans="1:19" ht="16" thickBot="1" x14ac:dyDescent="0.25">
      <c r="A75" s="97" t="s">
        <v>188</v>
      </c>
      <c r="B75" s="55" t="str">
        <f>LOOKUP(A75,'Table 1'!$A$3:$A$999,'Table 1'!$I$3:$I$999)</f>
        <v>HAI</v>
      </c>
      <c r="C75" s="185">
        <v>0.66516636223900782</v>
      </c>
      <c r="D75" s="179" t="s">
        <v>207</v>
      </c>
      <c r="E75" s="151">
        <v>4.3025056111122194E-2</v>
      </c>
      <c r="F75" s="208">
        <f t="shared" si="7"/>
        <v>-0.10347426942534718</v>
      </c>
      <c r="G75" s="370">
        <f t="shared" ref="G75" si="247">AVERAGE(C71:C75)</f>
        <v>0.74193783798335733</v>
      </c>
      <c r="H75" s="210">
        <f t="shared" ref="H75" si="248">_xlfn.STDEV.S(C71:C75)</f>
        <v>5.357597980423965E-2</v>
      </c>
      <c r="I75" s="18">
        <f t="shared" si="10"/>
        <v>7.2210874094065861E-2</v>
      </c>
      <c r="J75" s="220">
        <f>C75*'Table 2'!M75</f>
        <v>354.600187709615</v>
      </c>
      <c r="K75" s="230" t="s">
        <v>207</v>
      </c>
      <c r="L75" s="217">
        <f>E75*'Table 2'!M75</f>
        <v>22.936657412839239</v>
      </c>
      <c r="M75" s="240">
        <f t="shared" si="16"/>
        <v>-0.10369056793519814</v>
      </c>
      <c r="N75" s="21">
        <f t="shared" ref="N75" si="249">AVERAGE(J71:J75)</f>
        <v>395.62251051261717</v>
      </c>
      <c r="O75" s="242">
        <f t="shared" ref="O75" si="250">_xlfn.STDEV.S(J71:J75)</f>
        <v>58.672921709040082</v>
      </c>
      <c r="P75" s="18">
        <f t="shared" si="13"/>
        <v>0.14830531668437225</v>
      </c>
      <c r="Q75" s="189">
        <f>J75/LOOKUP(A75,'Table 1'!$A$3:$A$999,'Table 1'!$E$3:$E$999)</f>
        <v>0.70920037541922998</v>
      </c>
      <c r="R75" s="214" t="s">
        <v>207</v>
      </c>
      <c r="S75" s="157">
        <f>L75/LOOKUP(A75,'Table 1'!$A$3:$A$999,'Table 1'!$E$3:$E$999)</f>
        <v>4.5873314825678475E-2</v>
      </c>
    </row>
    <row r="76" spans="1:19" x14ac:dyDescent="0.2">
      <c r="A76" s="98" t="s">
        <v>189</v>
      </c>
      <c r="B76" s="57" t="str">
        <f>LOOKUP(A76,'Table 1'!$A$3:$A$999,'Table 1'!$I$3:$I$999)</f>
        <v>HAI</v>
      </c>
      <c r="C76" s="188">
        <v>0.81222947417310321</v>
      </c>
      <c r="D76" s="182" t="s">
        <v>207</v>
      </c>
      <c r="E76" s="150">
        <v>9.2775276210828855E-3</v>
      </c>
      <c r="F76" s="206">
        <f t="shared" si="7"/>
        <v>-2.2825125394869576E-2</v>
      </c>
      <c r="G76" s="365">
        <f t="shared" ref="G76" si="251">AVERAGE(C76:C80)</f>
        <v>0.83120175854021983</v>
      </c>
      <c r="H76" s="23">
        <f t="shared" ref="H76" si="252">_xlfn.STDEV.S(C76:C80)</f>
        <v>2.1858723339864286E-2</v>
      </c>
      <c r="I76" s="39">
        <f t="shared" si="10"/>
        <v>2.6297734713955849E-2</v>
      </c>
      <c r="J76" s="222">
        <f>C76*'Table 2'!M76</f>
        <v>490.01804176863311</v>
      </c>
      <c r="K76" s="229" t="s">
        <v>207</v>
      </c>
      <c r="L76" s="219">
        <f>E76*'Table 2'!M76</f>
        <v>5.5971324137993044</v>
      </c>
      <c r="M76" s="238">
        <f t="shared" si="16"/>
        <v>-2.4894987422999861E-2</v>
      </c>
      <c r="N76" s="23">
        <f t="shared" ref="N76" si="253">AVERAGE(J76:J80)</f>
        <v>502.52848200791948</v>
      </c>
      <c r="O76" s="23">
        <f t="shared" ref="O76" si="254">_xlfn.STDEV.S(J76:J80)</f>
        <v>17.756096555186595</v>
      </c>
      <c r="P76" s="39">
        <f t="shared" si="13"/>
        <v>3.533351280755221E-2</v>
      </c>
      <c r="Q76" s="191">
        <f>J76/LOOKUP(A76,'Table 1'!$A$3:$A$999,'Table 1'!$E$3:$E$999)</f>
        <v>0.98003608353726623</v>
      </c>
      <c r="R76" s="216" t="s">
        <v>207</v>
      </c>
      <c r="S76" s="161">
        <f>L76/LOOKUP(A76,'Table 1'!$A$3:$A$999,'Table 1'!$E$3:$E$999)</f>
        <v>1.1194264827598608E-2</v>
      </c>
    </row>
    <row r="77" spans="1:19" x14ac:dyDescent="0.2">
      <c r="A77" s="4" t="s">
        <v>189</v>
      </c>
      <c r="B77" s="56" t="str">
        <f>LOOKUP(A77,'Table 1'!$A$3:$A$999,'Table 1'!$I$3:$I$999)</f>
        <v>HAI</v>
      </c>
      <c r="C77" s="187">
        <v>0.82191822907559398</v>
      </c>
      <c r="D77" s="181" t="s">
        <v>207</v>
      </c>
      <c r="E77" s="152">
        <v>1.1289973124231868E-2</v>
      </c>
      <c r="F77" s="207">
        <f t="shared" si="7"/>
        <v>-1.1168803926654161E-2</v>
      </c>
      <c r="G77" s="366">
        <f t="shared" ref="G77" si="255">AVERAGE(C76:C80)</f>
        <v>0.83120175854021983</v>
      </c>
      <c r="H77" s="209">
        <f t="shared" ref="H77" si="256">_xlfn.STDEV.S(C76:C80)</f>
        <v>2.1858723339864286E-2</v>
      </c>
      <c r="I77" s="19">
        <f t="shared" si="10"/>
        <v>2.6297734713955849E-2</v>
      </c>
      <c r="J77" s="221">
        <f>C77*'Table 2'!M77</f>
        <v>483.69887781098703</v>
      </c>
      <c r="K77" s="236" t="s">
        <v>207</v>
      </c>
      <c r="L77" s="218">
        <f>E77*'Table 2'!M77</f>
        <v>6.6441491836104545</v>
      </c>
      <c r="M77" s="239">
        <f t="shared" si="16"/>
        <v>-3.7469725341131431E-2</v>
      </c>
      <c r="N77" s="22">
        <f t="shared" ref="N77" si="257">AVERAGE(J76:J80)</f>
        <v>502.52848200791948</v>
      </c>
      <c r="O77" s="241">
        <f t="shared" ref="O77" si="258">_xlfn.STDEV.S(J76:J80)</f>
        <v>17.756096555186595</v>
      </c>
      <c r="P77" s="19">
        <f t="shared" si="13"/>
        <v>3.533351280755221E-2</v>
      </c>
      <c r="Q77" s="190">
        <f>J77/LOOKUP(A77,'Table 1'!$A$3:$A$999,'Table 1'!$E$3:$E$999)</f>
        <v>0.96739775562197405</v>
      </c>
      <c r="R77" s="215" t="s">
        <v>207</v>
      </c>
      <c r="S77" s="160">
        <f>L77/LOOKUP(A77,'Table 1'!$A$3:$A$999,'Table 1'!$E$3:$E$999)</f>
        <v>1.3288298367220909E-2</v>
      </c>
    </row>
    <row r="78" spans="1:19" x14ac:dyDescent="0.2">
      <c r="A78" s="4" t="s">
        <v>189</v>
      </c>
      <c r="B78" s="56" t="str">
        <f>LOOKUP(A78,'Table 1'!$A$3:$A$999,'Table 1'!$I$3:$I$999)</f>
        <v>HAI</v>
      </c>
      <c r="C78" s="187">
        <v>0.8547563297628169</v>
      </c>
      <c r="D78" s="180" t="s">
        <v>207</v>
      </c>
      <c r="E78" s="152">
        <v>5.7505293995471652E-3</v>
      </c>
      <c r="F78" s="207">
        <f t="shared" si="7"/>
        <v>2.8337970872395993E-2</v>
      </c>
      <c r="G78" s="366">
        <f t="shared" ref="G78" si="259">AVERAGE(C76:C80)</f>
        <v>0.83120175854021983</v>
      </c>
      <c r="H78" s="209">
        <f t="shared" ref="H78" si="260">_xlfn.STDEV.S(C76:C80)</f>
        <v>2.1858723339864286E-2</v>
      </c>
      <c r="I78" s="19">
        <f t="shared" si="10"/>
        <v>2.6297734713955849E-2</v>
      </c>
      <c r="J78" s="221">
        <f>C78*'Table 2'!M78</f>
        <v>529.52154628806511</v>
      </c>
      <c r="K78" s="236" t="s">
        <v>207</v>
      </c>
      <c r="L78" s="218">
        <f>E78*'Table 2'!M78</f>
        <v>3.562452963019469</v>
      </c>
      <c r="M78" s="239">
        <f t="shared" si="16"/>
        <v>5.371449628544684E-2</v>
      </c>
      <c r="N78" s="22">
        <f t="shared" ref="N78" si="261">AVERAGE(J76:J80)</f>
        <v>502.52848200791948</v>
      </c>
      <c r="O78" s="241">
        <f t="shared" ref="O78" si="262">_xlfn.STDEV.S(J76:J80)</f>
        <v>17.756096555186595</v>
      </c>
      <c r="P78" s="19">
        <f t="shared" si="13"/>
        <v>3.533351280755221E-2</v>
      </c>
      <c r="Q78" s="190">
        <f>J78/LOOKUP(A78,'Table 1'!$A$3:$A$999,'Table 1'!$E$3:$E$999)</f>
        <v>1.0590430925761303</v>
      </c>
      <c r="R78" s="215" t="s">
        <v>207</v>
      </c>
      <c r="S78" s="160">
        <f>L78/LOOKUP(A78,'Table 1'!$A$3:$A$999,'Table 1'!$E$3:$E$999)</f>
        <v>7.1249059260389382E-3</v>
      </c>
    </row>
    <row r="79" spans="1:19" x14ac:dyDescent="0.2">
      <c r="A79" s="4" t="s">
        <v>189</v>
      </c>
      <c r="B79" s="56" t="str">
        <f>LOOKUP(A79,'Table 1'!$A$3:$A$999,'Table 1'!$I$3:$I$999)</f>
        <v>HAI</v>
      </c>
      <c r="C79" s="187">
        <v>0.8547563297628169</v>
      </c>
      <c r="D79" s="180" t="s">
        <v>207</v>
      </c>
      <c r="E79" s="152">
        <v>5.7505293995471652E-3</v>
      </c>
      <c r="F79" s="207">
        <f t="shared" si="7"/>
        <v>2.8337970872395993E-2</v>
      </c>
      <c r="G79" s="366">
        <f t="shared" ref="G79" si="263">AVERAGE(C76:C80)</f>
        <v>0.83120175854021983</v>
      </c>
      <c r="H79" s="209">
        <f t="shared" ref="H79" si="264">_xlfn.STDEV.S(C76:C80)</f>
        <v>2.1858723339864286E-2</v>
      </c>
      <c r="I79" s="19">
        <f t="shared" si="10"/>
        <v>2.6297734713955849E-2</v>
      </c>
      <c r="J79" s="327">
        <f>C79*'Table 2'!M79</f>
        <v>502.25481936863122</v>
      </c>
      <c r="K79" s="236" t="s">
        <v>207</v>
      </c>
      <c r="L79" s="218">
        <f>E79*'Table 2'!M79</f>
        <v>3.3790110751739144</v>
      </c>
      <c r="M79" s="239">
        <f t="shared" si="16"/>
        <v>-5.4457140059963516E-4</v>
      </c>
      <c r="N79" s="22">
        <f t="shared" ref="N79" si="265">AVERAGE(J76:J80)</f>
        <v>502.52848200791948</v>
      </c>
      <c r="O79" s="241">
        <f t="shared" ref="O79" si="266">_xlfn.STDEV.S(J76:J80)</f>
        <v>17.756096555186595</v>
      </c>
      <c r="P79" s="19">
        <f t="shared" si="13"/>
        <v>3.533351280755221E-2</v>
      </c>
      <c r="Q79" s="190">
        <f>J79/LOOKUP(A79,'Table 1'!$A$3:$A$999,'Table 1'!$E$3:$E$999)</f>
        <v>1.0045096387372625</v>
      </c>
      <c r="R79" s="215" t="s">
        <v>207</v>
      </c>
      <c r="S79" s="160">
        <f>L79/LOOKUP(A79,'Table 1'!$A$3:$A$999,'Table 1'!$E$3:$E$999)</f>
        <v>6.7580221503478286E-3</v>
      </c>
    </row>
    <row r="80" spans="1:19" ht="16" thickBot="1" x14ac:dyDescent="0.25">
      <c r="A80" s="97" t="s">
        <v>189</v>
      </c>
      <c r="B80" s="55" t="str">
        <f>LOOKUP(A80,'Table 1'!$A$3:$A$999,'Table 1'!$I$3:$I$999)</f>
        <v>HAI</v>
      </c>
      <c r="C80" s="185">
        <v>0.81234842992676803</v>
      </c>
      <c r="D80" s="179" t="s">
        <v>207</v>
      </c>
      <c r="E80" s="149">
        <v>4.5062663709236634E-3</v>
      </c>
      <c r="F80" s="208">
        <f t="shared" ref="F80:F143" si="267">(C80-G80)/G80</f>
        <v>-2.2682012423268384E-2</v>
      </c>
      <c r="G80" s="370">
        <f t="shared" ref="G80" si="268">AVERAGE(C76:C80)</f>
        <v>0.83120175854021983</v>
      </c>
      <c r="H80" s="210">
        <f t="shared" ref="H80" si="269">_xlfn.STDEV.S(C76:C80)</f>
        <v>2.1858723339864286E-2</v>
      </c>
      <c r="I80" s="18">
        <f t="shared" ref="I80:I143" si="270">H80/G80</f>
        <v>2.6297734713955849E-2</v>
      </c>
      <c r="J80" s="328">
        <f>C80*'Table 2'!M80</f>
        <v>507.14912480328127</v>
      </c>
      <c r="K80" s="230" t="s">
        <v>207</v>
      </c>
      <c r="L80" s="217">
        <f>E80*'Table 2'!M80</f>
        <v>2.813262095367643</v>
      </c>
      <c r="M80" s="240">
        <f t="shared" si="16"/>
        <v>9.1947878792847625E-3</v>
      </c>
      <c r="N80" s="21">
        <f t="shared" ref="N80" si="271">AVERAGE(J76:J80)</f>
        <v>502.52848200791948</v>
      </c>
      <c r="O80" s="242">
        <f t="shared" ref="O80" si="272">_xlfn.STDEV.S(J76:J80)</f>
        <v>17.756096555186595</v>
      </c>
      <c r="P80" s="18">
        <f t="shared" ref="P80:P143" si="273">O80/N80</f>
        <v>3.533351280755221E-2</v>
      </c>
      <c r="Q80" s="189">
        <f>J80/LOOKUP(A80,'Table 1'!$A$3:$A$999,'Table 1'!$E$3:$E$999)</f>
        <v>1.0142982496065625</v>
      </c>
      <c r="R80" s="214" t="s">
        <v>207</v>
      </c>
      <c r="S80" s="157">
        <f>L80/LOOKUP(A80,'Table 1'!$A$3:$A$999,'Table 1'!$E$3:$E$999)</f>
        <v>5.626524190735286E-3</v>
      </c>
    </row>
    <row r="81" spans="1:19" x14ac:dyDescent="0.2">
      <c r="A81" s="98" t="s">
        <v>190</v>
      </c>
      <c r="B81" s="57" t="str">
        <f>LOOKUP(A81,'Table 1'!$A$3:$A$999,'Table 1'!$I$3:$I$999)</f>
        <v>HAI</v>
      </c>
      <c r="C81" s="188">
        <v>0.81030616811091716</v>
      </c>
      <c r="D81" s="182" t="s">
        <v>207</v>
      </c>
      <c r="E81" s="154">
        <v>7.0783224204483911E-3</v>
      </c>
      <c r="F81" s="206">
        <f t="shared" si="267"/>
        <v>-8.2537900417521005E-3</v>
      </c>
      <c r="G81" s="365">
        <f t="shared" ref="G81" si="274">AVERAGE(C81:C85)</f>
        <v>0.81704992665919107</v>
      </c>
      <c r="H81" s="23">
        <f t="shared" ref="H81" si="275">_xlfn.STDEV.S(C81:C85)</f>
        <v>3.9070655724344254E-2</v>
      </c>
      <c r="I81" s="39">
        <f t="shared" si="270"/>
        <v>4.7819177812179717E-2</v>
      </c>
      <c r="J81" s="326">
        <f>C81*'Table 2'!M81</f>
        <v>494.20573193084834</v>
      </c>
      <c r="K81" s="229" t="s">
        <v>207</v>
      </c>
      <c r="L81" s="219">
        <f>E81*'Table 2'!M81</f>
        <v>4.317068844231474</v>
      </c>
      <c r="M81" s="238">
        <f t="shared" ref="M81:M144" si="276">(J81-N81)/N81</f>
        <v>7.3278974373246651E-3</v>
      </c>
      <c r="N81" s="23">
        <f t="shared" ref="N81" si="277">AVERAGE(J81:J85)</f>
        <v>490.61058786133492</v>
      </c>
      <c r="O81" s="23">
        <f t="shared" ref="O81" si="278">_xlfn.STDEV.S(J81:J85)</f>
        <v>31.366899133003958</v>
      </c>
      <c r="P81" s="39">
        <f t="shared" si="273"/>
        <v>6.3934411341871458E-2</v>
      </c>
      <c r="Q81" s="191">
        <f>J81/LOOKUP(A81,'Table 1'!$A$3:$A$999,'Table 1'!$E$3:$E$999)</f>
        <v>0.98841146386169665</v>
      </c>
      <c r="R81" s="216" t="s">
        <v>207</v>
      </c>
      <c r="S81" s="161">
        <f>L81/LOOKUP(A81,'Table 1'!$A$3:$A$999,'Table 1'!$E$3:$E$999)</f>
        <v>8.6341376884629482E-3</v>
      </c>
    </row>
    <row r="82" spans="1:19" x14ac:dyDescent="0.2">
      <c r="A82" s="4" t="s">
        <v>190</v>
      </c>
      <c r="B82" s="56" t="str">
        <f>LOOKUP(A82,'Table 1'!$A$3:$A$999,'Table 1'!$I$3:$I$999)</f>
        <v>HAI</v>
      </c>
      <c r="C82" s="187">
        <v>0.77192682738341867</v>
      </c>
      <c r="D82" s="181" t="s">
        <v>207</v>
      </c>
      <c r="E82" s="153">
        <v>2.4374084899297984E-2</v>
      </c>
      <c r="F82" s="207">
        <f t="shared" si="267"/>
        <v>-5.522685677272475E-2</v>
      </c>
      <c r="G82" s="366">
        <f t="shared" ref="G82" si="279">AVERAGE(C81:C85)</f>
        <v>0.81704992665919107</v>
      </c>
      <c r="H82" s="209">
        <f t="shared" ref="H82" si="280">_xlfn.STDEV.S(C81:C85)</f>
        <v>3.9070655724344254E-2</v>
      </c>
      <c r="I82" s="19">
        <f t="shared" si="270"/>
        <v>4.7819177812179717E-2</v>
      </c>
      <c r="J82" s="327">
        <f>C82*'Table 2'!M82</f>
        <v>471.80167689674545</v>
      </c>
      <c r="K82" s="236" t="s">
        <v>207</v>
      </c>
      <c r="L82" s="218">
        <f>E82*'Table 2'!M82</f>
        <v>14.897440690450926</v>
      </c>
      <c r="M82" s="239">
        <f t="shared" si="276"/>
        <v>-3.8337759987164363E-2</v>
      </c>
      <c r="N82" s="22">
        <f t="shared" ref="N82" si="281">AVERAGE(J81:J85)</f>
        <v>490.61058786133492</v>
      </c>
      <c r="O82" s="241">
        <f t="shared" ref="O82" si="282">_xlfn.STDEV.S(J81:J85)</f>
        <v>31.366899133003958</v>
      </c>
      <c r="P82" s="19">
        <f t="shared" si="273"/>
        <v>6.3934411341871458E-2</v>
      </c>
      <c r="Q82" s="190">
        <f>J82/LOOKUP(A82,'Table 1'!$A$3:$A$999,'Table 1'!$E$3:$E$999)</f>
        <v>0.94360335379349092</v>
      </c>
      <c r="R82" s="215" t="s">
        <v>207</v>
      </c>
      <c r="S82" s="160">
        <f>L82/LOOKUP(A82,'Table 1'!$A$3:$A$999,'Table 1'!$E$3:$E$999)</f>
        <v>2.9794881380901854E-2</v>
      </c>
    </row>
    <row r="83" spans="1:19" x14ac:dyDescent="0.2">
      <c r="A83" s="4" t="s">
        <v>190</v>
      </c>
      <c r="B83" s="56" t="str">
        <f>LOOKUP(A83,'Table 1'!$A$3:$A$999,'Table 1'!$I$3:$I$999)</f>
        <v>HAI</v>
      </c>
      <c r="C83" s="186">
        <v>0.81193353684703284</v>
      </c>
      <c r="D83" s="181" t="s">
        <v>207</v>
      </c>
      <c r="E83" s="152">
        <v>5.9193186412760173E-3</v>
      </c>
      <c r="F83" s="207">
        <f t="shared" si="267"/>
        <v>-6.2620283598561338E-3</v>
      </c>
      <c r="G83" s="366">
        <f t="shared" ref="G83" si="283">AVERAGE(C81:C85)</f>
        <v>0.81704992665919107</v>
      </c>
      <c r="H83" s="209">
        <f t="shared" ref="H83" si="284">_xlfn.STDEV.S(C81:C85)</f>
        <v>3.9070655724344254E-2</v>
      </c>
      <c r="I83" s="19">
        <f t="shared" si="270"/>
        <v>4.7819177812179717E-2</v>
      </c>
      <c r="J83" s="327">
        <f>C83*'Table 2'!M83</f>
        <v>448.1061189858774</v>
      </c>
      <c r="K83" s="236" t="s">
        <v>207</v>
      </c>
      <c r="L83" s="218">
        <f>E83*'Table 2'!M83</f>
        <v>3.2668719581202339</v>
      </c>
      <c r="M83" s="239">
        <f t="shared" si="276"/>
        <v>-8.663585729110046E-2</v>
      </c>
      <c r="N83" s="22">
        <f t="shared" ref="N83" si="285">AVERAGE(J81:J85)</f>
        <v>490.61058786133492</v>
      </c>
      <c r="O83" s="241">
        <f t="shared" ref="O83" si="286">_xlfn.STDEV.S(J81:J85)</f>
        <v>31.366899133003958</v>
      </c>
      <c r="P83" s="19">
        <f t="shared" si="273"/>
        <v>6.3934411341871458E-2</v>
      </c>
      <c r="Q83" s="190">
        <f>J83/LOOKUP(A83,'Table 1'!$A$3:$A$999,'Table 1'!$E$3:$E$999)</f>
        <v>0.89621223797175475</v>
      </c>
      <c r="R83" s="215" t="s">
        <v>207</v>
      </c>
      <c r="S83" s="160">
        <f>L83/LOOKUP(A83,'Table 1'!$A$3:$A$999,'Table 1'!$E$3:$E$999)</f>
        <v>6.5337439162404679E-3</v>
      </c>
    </row>
    <row r="84" spans="1:19" x14ac:dyDescent="0.2">
      <c r="A84" s="4" t="s">
        <v>190</v>
      </c>
      <c r="B84" s="56" t="str">
        <f>LOOKUP(A84,'Table 1'!$A$3:$A$999,'Table 1'!$I$3:$I$999)</f>
        <v>HAI</v>
      </c>
      <c r="C84" s="187">
        <v>0.81108310095458669</v>
      </c>
      <c r="D84" s="180" t="s">
        <v>207</v>
      </c>
      <c r="E84" s="153">
        <v>6.9677635950167313E-3</v>
      </c>
      <c r="F84" s="207">
        <f t="shared" si="267"/>
        <v>-7.3028899580248954E-3</v>
      </c>
      <c r="G84" s="366">
        <f t="shared" ref="G84" si="287">AVERAGE(C81:C85)</f>
        <v>0.81704992665919107</v>
      </c>
      <c r="H84" s="209">
        <f t="shared" ref="H84" si="288">_xlfn.STDEV.S(C81:C85)</f>
        <v>3.9070655724344254E-2</v>
      </c>
      <c r="I84" s="19">
        <f t="shared" si="270"/>
        <v>4.7819177812179717E-2</v>
      </c>
      <c r="J84" s="327">
        <f>C84*'Table 2'!M84</f>
        <v>512.5234114932033</v>
      </c>
      <c r="K84" s="236" t="s">
        <v>207</v>
      </c>
      <c r="L84" s="218">
        <f>E84*'Table 2'!M84</f>
        <v>4.4029298156910723</v>
      </c>
      <c r="M84" s="239">
        <f t="shared" si="276"/>
        <v>4.4664392033181656E-2</v>
      </c>
      <c r="N84" s="22">
        <f t="shared" ref="N84" si="289">AVERAGE(J81:J85)</f>
        <v>490.61058786133492</v>
      </c>
      <c r="O84" s="241">
        <f t="shared" ref="O84" si="290">_xlfn.STDEV.S(J81:J85)</f>
        <v>31.366899133003958</v>
      </c>
      <c r="P84" s="19">
        <f t="shared" si="273"/>
        <v>6.3934411341871458E-2</v>
      </c>
      <c r="Q84" s="190">
        <f>J84/LOOKUP(A84,'Table 1'!$A$3:$A$999,'Table 1'!$E$3:$E$999)</f>
        <v>1.0250468229864067</v>
      </c>
      <c r="R84" s="215" t="s">
        <v>207</v>
      </c>
      <c r="S84" s="160">
        <f>L84/LOOKUP(A84,'Table 1'!$A$3:$A$999,'Table 1'!$E$3:$E$999)</f>
        <v>8.8058596313821454E-3</v>
      </c>
    </row>
    <row r="85" spans="1:19" ht="16" thickBot="1" x14ac:dyDescent="0.25">
      <c r="A85" s="97" t="s">
        <v>190</v>
      </c>
      <c r="B85" s="55" t="str">
        <f>LOOKUP(A85,'Table 1'!$A$3:$A$999,'Table 1'!$I$3:$I$999)</f>
        <v>HAI</v>
      </c>
      <c r="C85" s="185">
        <v>0.88</v>
      </c>
      <c r="D85" s="180" t="s">
        <v>207</v>
      </c>
      <c r="E85" s="151">
        <v>0.01</v>
      </c>
      <c r="F85" s="208">
        <f t="shared" si="267"/>
        <v>7.7045565132357871E-2</v>
      </c>
      <c r="G85" s="370">
        <f t="shared" ref="G85" si="291">AVERAGE(C81:C85)</f>
        <v>0.81704992665919107</v>
      </c>
      <c r="H85" s="210">
        <f t="shared" ref="H85" si="292">_xlfn.STDEV.S(C81:C85)</f>
        <v>3.9070655724344254E-2</v>
      </c>
      <c r="I85" s="18">
        <f t="shared" si="270"/>
        <v>4.7819177812179717E-2</v>
      </c>
      <c r="J85" s="328">
        <f>C85*'Table 2'!M85</f>
        <v>526.41599999999994</v>
      </c>
      <c r="K85" s="230" t="s">
        <v>207</v>
      </c>
      <c r="L85" s="217">
        <f>E85*'Table 2'!M85</f>
        <v>5.9819999999999993</v>
      </c>
      <c r="M85" s="240">
        <f t="shared" si="276"/>
        <v>7.2981327807758165E-2</v>
      </c>
      <c r="N85" s="21">
        <f t="shared" ref="N85" si="293">AVERAGE(J81:J85)</f>
        <v>490.61058786133492</v>
      </c>
      <c r="O85" s="242">
        <f t="shared" ref="O85" si="294">_xlfn.STDEV.S(J81:J85)</f>
        <v>31.366899133003958</v>
      </c>
      <c r="P85" s="18">
        <f t="shared" si="273"/>
        <v>6.3934411341871458E-2</v>
      </c>
      <c r="Q85" s="189">
        <f>J85/LOOKUP(A85,'Table 1'!$A$3:$A$999,'Table 1'!$E$3:$E$999)</f>
        <v>1.052832</v>
      </c>
      <c r="R85" s="214" t="s">
        <v>207</v>
      </c>
      <c r="S85" s="157">
        <f>L85/LOOKUP(A85,'Table 1'!$A$3:$A$999,'Table 1'!$E$3:$E$999)</f>
        <v>1.1963999999999999E-2</v>
      </c>
    </row>
    <row r="86" spans="1:19" x14ac:dyDescent="0.2">
      <c r="A86" s="98" t="s">
        <v>191</v>
      </c>
      <c r="B86" s="57" t="str">
        <f>LOOKUP(A86,'Table 1'!$A$3:$A$999,'Table 1'!$I$3:$I$999)</f>
        <v>HAI</v>
      </c>
      <c r="C86" s="188">
        <v>0.78</v>
      </c>
      <c r="D86" s="182" t="s">
        <v>207</v>
      </c>
      <c r="E86" s="148">
        <v>0.05</v>
      </c>
      <c r="F86" s="206">
        <f t="shared" si="267"/>
        <v>-5.1020408163265345E-3</v>
      </c>
      <c r="G86" s="365">
        <f t="shared" ref="G86" si="295">AVERAGE(C86:C90)</f>
        <v>0.78400000000000003</v>
      </c>
      <c r="H86" s="23">
        <f t="shared" ref="H86" si="296">_xlfn.STDEV.S(C86:C90)</f>
        <v>2.5099800796022288E-2</v>
      </c>
      <c r="I86" s="39">
        <f t="shared" si="270"/>
        <v>3.2015052035742717E-2</v>
      </c>
      <c r="J86" s="326">
        <f>C86*'Table 2'!M86</f>
        <v>466.67399999999998</v>
      </c>
      <c r="K86" s="229" t="s">
        <v>207</v>
      </c>
      <c r="L86" s="219">
        <f>E86*'Table 2'!M86</f>
        <v>29.914999999999999</v>
      </c>
      <c r="M86" s="238">
        <f t="shared" si="276"/>
        <v>8.1912804144093562E-2</v>
      </c>
      <c r="N86" s="23">
        <f t="shared" ref="N86" si="297">AVERAGE(J86:J90)</f>
        <v>431.34160000000003</v>
      </c>
      <c r="O86" s="23">
        <f t="shared" ref="O86" si="298">_xlfn.STDEV.S(J86:J90)</f>
        <v>67.995125989294351</v>
      </c>
      <c r="P86" s="39">
        <f t="shared" si="273"/>
        <v>0.15763637448670462</v>
      </c>
      <c r="Q86" s="191">
        <f>J86/LOOKUP(A86,'Table 1'!$A$3:$A$999,'Table 1'!$E$3:$E$999)</f>
        <v>0.93334799999999996</v>
      </c>
      <c r="R86" s="216" t="s">
        <v>207</v>
      </c>
      <c r="S86" s="161">
        <f>L86/LOOKUP(A86,'Table 1'!$A$3:$A$999,'Table 1'!$E$3:$E$999)</f>
        <v>5.9830000000000001E-2</v>
      </c>
    </row>
    <row r="87" spans="1:19" x14ac:dyDescent="0.2">
      <c r="A87" s="4" t="s">
        <v>191</v>
      </c>
      <c r="B87" s="56" t="str">
        <f>LOOKUP(A87,'Table 1'!$A$3:$A$999,'Table 1'!$I$3:$I$999)</f>
        <v>HAI</v>
      </c>
      <c r="C87" s="187">
        <v>0.81</v>
      </c>
      <c r="D87" s="181" t="s">
        <v>207</v>
      </c>
      <c r="E87" s="148">
        <v>0.02</v>
      </c>
      <c r="F87" s="207">
        <f t="shared" si="267"/>
        <v>3.3163265306122479E-2</v>
      </c>
      <c r="G87" s="366">
        <f t="shared" ref="G87" si="299">AVERAGE(C86:C90)</f>
        <v>0.78400000000000003</v>
      </c>
      <c r="H87" s="209">
        <f t="shared" ref="H87" si="300">_xlfn.STDEV.S(C86:C90)</f>
        <v>2.5099800796022288E-2</v>
      </c>
      <c r="I87" s="19">
        <f t="shared" si="270"/>
        <v>3.2015052035742717E-2</v>
      </c>
      <c r="J87" s="327">
        <f>C87*'Table 2'!M87</f>
        <v>310.47300000000001</v>
      </c>
      <c r="K87" s="236" t="s">
        <v>207</v>
      </c>
      <c r="L87" s="218">
        <f>E87*'Table 2'!M87</f>
        <v>7.6660000000000004</v>
      </c>
      <c r="M87" s="239">
        <f t="shared" si="276"/>
        <v>-0.28021549509715737</v>
      </c>
      <c r="N87" s="22">
        <f t="shared" ref="N87" si="301">AVERAGE(J86:J90)</f>
        <v>431.34160000000003</v>
      </c>
      <c r="O87" s="241">
        <f t="shared" ref="O87" si="302">_xlfn.STDEV.S(J86:J90)</f>
        <v>67.995125989294351</v>
      </c>
      <c r="P87" s="19">
        <f t="shared" si="273"/>
        <v>0.15763637448670462</v>
      </c>
      <c r="Q87" s="190">
        <f>J87/LOOKUP(A87,'Table 1'!$A$3:$A$999,'Table 1'!$E$3:$E$999)</f>
        <v>0.620946</v>
      </c>
      <c r="R87" s="215" t="s">
        <v>207</v>
      </c>
      <c r="S87" s="160">
        <f>L87/LOOKUP(A87,'Table 1'!$A$3:$A$999,'Table 1'!$E$3:$E$999)</f>
        <v>1.5332E-2</v>
      </c>
    </row>
    <row r="88" spans="1:19" x14ac:dyDescent="0.2">
      <c r="A88" s="4" t="s">
        <v>191</v>
      </c>
      <c r="B88" s="56" t="str">
        <f>LOOKUP(A88,'Table 1'!$A$3:$A$999,'Table 1'!$I$3:$I$999)</f>
        <v>HAI</v>
      </c>
      <c r="C88" s="186">
        <v>0.81</v>
      </c>
      <c r="D88" s="181" t="s">
        <v>207</v>
      </c>
      <c r="E88" s="148">
        <v>0</v>
      </c>
      <c r="F88" s="207">
        <f t="shared" si="267"/>
        <v>3.3163265306122479E-2</v>
      </c>
      <c r="G88" s="366">
        <f t="shared" ref="G88" si="303">AVERAGE(C86:C90)</f>
        <v>0.78400000000000003</v>
      </c>
      <c r="H88" s="209">
        <f t="shared" ref="H88" si="304">_xlfn.STDEV.S(C86:C90)</f>
        <v>2.5099800796022288E-2</v>
      </c>
      <c r="I88" s="19">
        <f t="shared" si="270"/>
        <v>3.2015052035742717E-2</v>
      </c>
      <c r="J88" s="327">
        <f>C88*'Table 2'!M88</f>
        <v>469.233</v>
      </c>
      <c r="K88" s="236" t="s">
        <v>207</v>
      </c>
      <c r="L88" s="218">
        <f>E88*'Table 2'!M88</f>
        <v>0</v>
      </c>
      <c r="M88" s="239">
        <f t="shared" si="276"/>
        <v>8.7845457057700846E-2</v>
      </c>
      <c r="N88" s="22">
        <f t="shared" ref="N88" si="305">AVERAGE(J86:J90)</f>
        <v>431.34160000000003</v>
      </c>
      <c r="O88" s="241">
        <f t="shared" ref="O88" si="306">_xlfn.STDEV.S(J86:J90)</f>
        <v>67.995125989294351</v>
      </c>
      <c r="P88" s="19">
        <f t="shared" si="273"/>
        <v>0.15763637448670462</v>
      </c>
      <c r="Q88" s="190">
        <f>J88/LOOKUP(A88,'Table 1'!$A$3:$A$999,'Table 1'!$E$3:$E$999)</f>
        <v>0.93846600000000002</v>
      </c>
      <c r="R88" s="215" t="s">
        <v>207</v>
      </c>
      <c r="S88" s="160">
        <f>L88/LOOKUP(A88,'Table 1'!$A$3:$A$999,'Table 1'!$E$3:$E$999)</f>
        <v>0</v>
      </c>
    </row>
    <row r="89" spans="1:19" x14ac:dyDescent="0.2">
      <c r="A89" s="4" t="s">
        <v>191</v>
      </c>
      <c r="B89" s="56" t="str">
        <f>LOOKUP(A89,'Table 1'!$A$3:$A$999,'Table 1'!$I$3:$I$999)</f>
        <v>HAI</v>
      </c>
      <c r="C89" s="187">
        <v>0.76</v>
      </c>
      <c r="D89" s="180" t="s">
        <v>207</v>
      </c>
      <c r="E89" s="153">
        <v>0.03</v>
      </c>
      <c r="F89" s="207">
        <f t="shared" si="267"/>
        <v>-3.0612244897959211E-2</v>
      </c>
      <c r="G89" s="366">
        <f t="shared" ref="G89" si="307">AVERAGE(C86:C90)</f>
        <v>0.78400000000000003</v>
      </c>
      <c r="H89" s="209">
        <f t="shared" ref="H89" si="308">_xlfn.STDEV.S(C86:C90)</f>
        <v>2.5099800796022288E-2</v>
      </c>
      <c r="I89" s="19">
        <f t="shared" si="270"/>
        <v>3.2015052035742717E-2</v>
      </c>
      <c r="J89" s="327">
        <f>C89*'Table 2'!M89</f>
        <v>460.86399999999998</v>
      </c>
      <c r="K89" s="236" t="s">
        <v>207</v>
      </c>
      <c r="L89" s="218">
        <f>E89*'Table 2'!M89</f>
        <v>18.192</v>
      </c>
      <c r="M89" s="239">
        <f t="shared" si="276"/>
        <v>6.8443201397685602E-2</v>
      </c>
      <c r="N89" s="22">
        <f t="shared" ref="N89" si="309">AVERAGE(J86:J90)</f>
        <v>431.34160000000003</v>
      </c>
      <c r="O89" s="241">
        <f t="shared" ref="O89" si="310">_xlfn.STDEV.S(J86:J90)</f>
        <v>67.995125989294351</v>
      </c>
      <c r="P89" s="19">
        <f t="shared" si="273"/>
        <v>0.15763637448670462</v>
      </c>
      <c r="Q89" s="190">
        <f>J89/LOOKUP(A89,'Table 1'!$A$3:$A$999,'Table 1'!$E$3:$E$999)</f>
        <v>0.92172799999999999</v>
      </c>
      <c r="R89" s="215" t="s">
        <v>207</v>
      </c>
      <c r="S89" s="160">
        <f>L89/LOOKUP(A89,'Table 1'!$A$3:$A$999,'Table 1'!$E$3:$E$999)</f>
        <v>3.6384E-2</v>
      </c>
    </row>
    <row r="90" spans="1:19" ht="16" thickBot="1" x14ac:dyDescent="0.25">
      <c r="A90" s="97" t="s">
        <v>191</v>
      </c>
      <c r="B90" s="55" t="str">
        <f>LOOKUP(A90,'Table 1'!$A$3:$A$999,'Table 1'!$I$3:$I$999)</f>
        <v>HAI</v>
      </c>
      <c r="C90" s="184">
        <v>0.76</v>
      </c>
      <c r="D90" s="180" t="s">
        <v>207</v>
      </c>
      <c r="E90" s="151">
        <v>0.02</v>
      </c>
      <c r="F90" s="208">
        <f t="shared" si="267"/>
        <v>-3.0612244897959211E-2</v>
      </c>
      <c r="G90" s="370">
        <f t="shared" ref="G90" si="311">AVERAGE(C86:C90)</f>
        <v>0.78400000000000003</v>
      </c>
      <c r="H90" s="210">
        <f t="shared" ref="H90" si="312">_xlfn.STDEV.S(C86:C90)</f>
        <v>2.5099800796022288E-2</v>
      </c>
      <c r="I90" s="18">
        <f t="shared" si="270"/>
        <v>3.2015052035742717E-2</v>
      </c>
      <c r="J90" s="328">
        <f>C90*'Table 2'!M90</f>
        <v>449.464</v>
      </c>
      <c r="K90" s="230" t="s">
        <v>207</v>
      </c>
      <c r="L90" s="217">
        <f>E90*'Table 2'!M90</f>
        <v>11.827999999999999</v>
      </c>
      <c r="M90" s="240">
        <f t="shared" si="276"/>
        <v>4.2014032497676941E-2</v>
      </c>
      <c r="N90" s="21">
        <f t="shared" ref="N90" si="313">AVERAGE(J86:J90)</f>
        <v>431.34160000000003</v>
      </c>
      <c r="O90" s="242">
        <f t="shared" ref="O90" si="314">_xlfn.STDEV.S(J86:J90)</f>
        <v>67.995125989294351</v>
      </c>
      <c r="P90" s="18">
        <f t="shared" si="273"/>
        <v>0.15763637448670462</v>
      </c>
      <c r="Q90" s="189">
        <f>J90/LOOKUP(A90,'Table 1'!$A$3:$A$999,'Table 1'!$E$3:$E$999)</f>
        <v>0.89892799999999995</v>
      </c>
      <c r="R90" s="214" t="s">
        <v>207</v>
      </c>
      <c r="S90" s="157">
        <f>L90/LOOKUP(A90,'Table 1'!$A$3:$A$999,'Table 1'!$E$3:$E$999)</f>
        <v>2.3656E-2</v>
      </c>
    </row>
    <row r="91" spans="1:19" x14ac:dyDescent="0.2">
      <c r="A91" s="98" t="s">
        <v>69</v>
      </c>
      <c r="B91" s="57" t="str">
        <f>LOOKUP(A91,'Table 1'!$A$3:$A$999,'Table 1'!$I$3:$I$999)</f>
        <v>IND</v>
      </c>
      <c r="C91" s="183">
        <v>0.81222947417310298</v>
      </c>
      <c r="D91" s="201" t="s">
        <v>207</v>
      </c>
      <c r="E91" s="147">
        <v>0</v>
      </c>
      <c r="F91" s="206">
        <f t="shared" si="267"/>
        <v>2.2007383217683462E-3</v>
      </c>
      <c r="G91" s="365">
        <f t="shared" ref="G91" si="315">AVERAGE(C91:C95)</f>
        <v>0.81044589483462059</v>
      </c>
      <c r="H91" s="23">
        <f t="shared" ref="H91" si="316">_xlfn.STDEV.S(C91:C95)</f>
        <v>7.1410161054086801E-3</v>
      </c>
      <c r="I91" s="39">
        <f t="shared" si="270"/>
        <v>8.8112188005664144E-3</v>
      </c>
      <c r="J91" s="326">
        <f>C91*'Table 2'!M91</f>
        <v>486.52545502968871</v>
      </c>
      <c r="K91" s="229" t="s">
        <v>207</v>
      </c>
      <c r="L91" s="219">
        <f>E91*'Table 2'!M91</f>
        <v>0</v>
      </c>
      <c r="M91" s="238">
        <f t="shared" si="276"/>
        <v>-1.5449815642204119E-3</v>
      </c>
      <c r="N91" s="23">
        <f t="shared" ref="N91" si="317">AVERAGE(J91:J95)</f>
        <v>487.27829100593772</v>
      </c>
      <c r="O91" s="23">
        <f t="shared" ref="O91" si="318">_xlfn.STDEV.S(J91:J95)</f>
        <v>4.9252182060523753</v>
      </c>
      <c r="P91" s="39">
        <f t="shared" si="273"/>
        <v>1.0107608520553523E-2</v>
      </c>
      <c r="Q91" s="191">
        <f>J91/LOOKUP(A91,'Table 1'!$A$3:$A$999,'Table 1'!$E$3:$E$999)</f>
        <v>0.97305091005937738</v>
      </c>
      <c r="R91" s="216" t="s">
        <v>207</v>
      </c>
      <c r="S91" s="161">
        <f>L91/LOOKUP(A91,'Table 1'!$A$3:$A$999,'Table 1'!$E$3:$E$999)</f>
        <v>0</v>
      </c>
    </row>
    <row r="92" spans="1:19" x14ac:dyDescent="0.2">
      <c r="A92" s="4" t="s">
        <v>69</v>
      </c>
      <c r="B92" s="56" t="str">
        <f>LOOKUP(A92,'Table 1'!$A$3:$A$999,'Table 1'!$I$3:$I$999)</f>
        <v>IND</v>
      </c>
      <c r="C92" s="159">
        <v>0.8</v>
      </c>
      <c r="D92" s="204" t="s">
        <v>207</v>
      </c>
      <c r="E92" s="160">
        <v>0.02</v>
      </c>
      <c r="F92" s="207">
        <f t="shared" si="267"/>
        <v>-1.2889071190560028E-2</v>
      </c>
      <c r="G92" s="366">
        <f t="shared" ref="G92" si="319">AVERAGE(C91:C95)</f>
        <v>0.81044589483462059</v>
      </c>
      <c r="H92" s="209">
        <f t="shared" ref="H92" si="320">_xlfn.STDEV.S(C91:C95)</f>
        <v>7.1410161054086801E-3</v>
      </c>
      <c r="I92" s="19">
        <f t="shared" si="270"/>
        <v>8.8112188005664144E-3</v>
      </c>
      <c r="J92" s="327">
        <f>C92*'Table 2'!M92</f>
        <v>479.84</v>
      </c>
      <c r="K92" s="236" t="s">
        <v>207</v>
      </c>
      <c r="L92" s="218">
        <f>E92*'Table 2'!M92</f>
        <v>11.995999999999999</v>
      </c>
      <c r="M92" s="239">
        <f t="shared" si="276"/>
        <v>-1.5264975155330906E-2</v>
      </c>
      <c r="N92" s="22">
        <f t="shared" ref="N92" si="321">AVERAGE(J91:J95)</f>
        <v>487.27829100593772</v>
      </c>
      <c r="O92" s="241">
        <f t="shared" ref="O92" si="322">_xlfn.STDEV.S(J91:J95)</f>
        <v>4.9252182060523753</v>
      </c>
      <c r="P92" s="19">
        <f t="shared" si="273"/>
        <v>1.0107608520553523E-2</v>
      </c>
      <c r="Q92" s="190">
        <f>J92/LOOKUP(A92,'Table 1'!$A$3:$A$999,'Table 1'!$E$3:$E$999)</f>
        <v>0.95967999999999998</v>
      </c>
      <c r="R92" s="215" t="s">
        <v>207</v>
      </c>
      <c r="S92" s="160">
        <f>L92/LOOKUP(A92,'Table 1'!$A$3:$A$999,'Table 1'!$E$3:$E$999)</f>
        <v>2.3991999999999996E-2</v>
      </c>
    </row>
    <row r="93" spans="1:19" x14ac:dyDescent="0.2">
      <c r="A93" s="4" t="s">
        <v>69</v>
      </c>
      <c r="B93" s="56" t="str">
        <f>LOOKUP(A93,'Table 1'!$A$3:$A$999,'Table 1'!$I$3:$I$999)</f>
        <v>IND</v>
      </c>
      <c r="C93" s="159">
        <v>0.81</v>
      </c>
      <c r="D93" s="200" t="s">
        <v>207</v>
      </c>
      <c r="E93" s="160">
        <v>0.01</v>
      </c>
      <c r="F93" s="207">
        <f t="shared" si="267"/>
        <v>-5.5018458044201802E-4</v>
      </c>
      <c r="G93" s="366">
        <f t="shared" ref="G93" si="323">AVERAGE(C91:C95)</f>
        <v>0.81044589483462059</v>
      </c>
      <c r="H93" s="209">
        <f t="shared" ref="H93" si="324">_xlfn.STDEV.S(C91:C95)</f>
        <v>7.1410161054086801E-3</v>
      </c>
      <c r="I93" s="19">
        <f t="shared" si="270"/>
        <v>8.8112188005664144E-3</v>
      </c>
      <c r="J93" s="327">
        <f>C93*'Table 2'!M93</f>
        <v>488.51100000000002</v>
      </c>
      <c r="K93" s="236" t="s">
        <v>207</v>
      </c>
      <c r="L93" s="218">
        <f>E93*'Table 2'!M93</f>
        <v>6.0310000000000006</v>
      </c>
      <c r="M93" s="239">
        <f t="shared" si="276"/>
        <v>2.5297843487291447E-3</v>
      </c>
      <c r="N93" s="22">
        <f t="shared" ref="N93" si="325">AVERAGE(J91:J95)</f>
        <v>487.27829100593772</v>
      </c>
      <c r="O93" s="241">
        <f t="shared" ref="O93" si="326">_xlfn.STDEV.S(J91:J95)</f>
        <v>4.9252182060523753</v>
      </c>
      <c r="P93" s="19">
        <f t="shared" si="273"/>
        <v>1.0107608520553523E-2</v>
      </c>
      <c r="Q93" s="190">
        <f>J93/LOOKUP(A93,'Table 1'!$A$3:$A$999,'Table 1'!$E$3:$E$999)</f>
        <v>0.97702200000000006</v>
      </c>
      <c r="R93" s="215" t="s">
        <v>207</v>
      </c>
      <c r="S93" s="160">
        <f>L93/LOOKUP(A93,'Table 1'!$A$3:$A$999,'Table 1'!$E$3:$E$999)</f>
        <v>1.2062000000000002E-2</v>
      </c>
    </row>
    <row r="94" spans="1:19" x14ac:dyDescent="0.2">
      <c r="A94" s="4" t="s">
        <v>69</v>
      </c>
      <c r="B94" s="56" t="str">
        <f>LOOKUP(A94,'Table 1'!$A$3:$A$999,'Table 1'!$I$3:$I$999)</f>
        <v>IND</v>
      </c>
      <c r="C94" s="159">
        <v>0.81</v>
      </c>
      <c r="D94" s="200" t="s">
        <v>207</v>
      </c>
      <c r="E94" s="162">
        <v>0.01</v>
      </c>
      <c r="F94" s="207">
        <f t="shared" si="267"/>
        <v>-5.5018458044201802E-4</v>
      </c>
      <c r="G94" s="366">
        <f t="shared" ref="G94" si="327">AVERAGE(C91:C95)</f>
        <v>0.81044589483462059</v>
      </c>
      <c r="H94" s="209">
        <f t="shared" ref="H94" si="328">_xlfn.STDEV.S(C91:C95)</f>
        <v>7.1410161054086801E-3</v>
      </c>
      <c r="I94" s="19">
        <f t="shared" si="270"/>
        <v>8.8112188005664144E-3</v>
      </c>
      <c r="J94" s="327">
        <f>C94*'Table 2'!M94</f>
        <v>493.53300000000002</v>
      </c>
      <c r="K94" s="236" t="s">
        <v>207</v>
      </c>
      <c r="L94" s="218">
        <f>E94*'Table 2'!M94</f>
        <v>6.093</v>
      </c>
      <c r="M94" s="239">
        <f t="shared" si="276"/>
        <v>1.2836009954701803E-2</v>
      </c>
      <c r="N94" s="22">
        <f t="shared" ref="N94" si="329">AVERAGE(J91:J95)</f>
        <v>487.27829100593772</v>
      </c>
      <c r="O94" s="241">
        <f t="shared" ref="O94" si="330">_xlfn.STDEV.S(J91:J95)</f>
        <v>4.9252182060523753</v>
      </c>
      <c r="P94" s="19">
        <f t="shared" si="273"/>
        <v>1.0107608520553523E-2</v>
      </c>
      <c r="Q94" s="190">
        <f>J94/LOOKUP(A94,'Table 1'!$A$3:$A$999,'Table 1'!$E$3:$E$999)</f>
        <v>0.987066</v>
      </c>
      <c r="R94" s="215" t="s">
        <v>207</v>
      </c>
      <c r="S94" s="160">
        <f>L94/LOOKUP(A94,'Table 1'!$A$3:$A$999,'Table 1'!$E$3:$E$999)</f>
        <v>1.2186000000000001E-2</v>
      </c>
    </row>
    <row r="95" spans="1:19" ht="16" thickBot="1" x14ac:dyDescent="0.25">
      <c r="A95" s="97" t="s">
        <v>69</v>
      </c>
      <c r="B95" s="55" t="str">
        <f>LOOKUP(A95,'Table 1'!$A$3:$A$999,'Table 1'!$I$3:$I$999)</f>
        <v>IND</v>
      </c>
      <c r="C95" s="158">
        <v>0.82</v>
      </c>
      <c r="D95" s="199" t="s">
        <v>207</v>
      </c>
      <c r="E95" s="157">
        <v>1.312262E-5</v>
      </c>
      <c r="F95" s="208">
        <f t="shared" si="267"/>
        <v>1.1788702029675855E-2</v>
      </c>
      <c r="G95" s="370">
        <f t="shared" ref="G95" si="331">AVERAGE(C91:C95)</f>
        <v>0.81044589483462059</v>
      </c>
      <c r="H95" s="210">
        <f t="shared" ref="H95" si="332">_xlfn.STDEV.S(C91:C95)</f>
        <v>7.1410161054086801E-3</v>
      </c>
      <c r="I95" s="18">
        <f t="shared" si="270"/>
        <v>8.8112188005664144E-3</v>
      </c>
      <c r="J95" s="328">
        <f>C95*'Table 2'!M95</f>
        <v>487.98199999999997</v>
      </c>
      <c r="K95" s="230" t="s">
        <v>207</v>
      </c>
      <c r="L95" s="217">
        <f>E95*'Table 2'!M95</f>
        <v>7.8092711620000007E-3</v>
      </c>
      <c r="M95" s="240">
        <f t="shared" si="276"/>
        <v>1.4441624161206036E-3</v>
      </c>
      <c r="N95" s="21">
        <f t="shared" ref="N95" si="333">AVERAGE(J91:J95)</f>
        <v>487.27829100593772</v>
      </c>
      <c r="O95" s="242">
        <f t="shared" ref="O95" si="334">_xlfn.STDEV.S(J91:J95)</f>
        <v>4.9252182060523753</v>
      </c>
      <c r="P95" s="18">
        <f t="shared" si="273"/>
        <v>1.0107608520553523E-2</v>
      </c>
      <c r="Q95" s="189">
        <f>J95/LOOKUP(A95,'Table 1'!$A$3:$A$999,'Table 1'!$E$3:$E$999)</f>
        <v>0.97596399999999994</v>
      </c>
      <c r="R95" s="214" t="s">
        <v>207</v>
      </c>
      <c r="S95" s="157">
        <f>L95/LOOKUP(A95,'Table 1'!$A$3:$A$999,'Table 1'!$E$3:$E$999)</f>
        <v>1.5618542324E-5</v>
      </c>
    </row>
    <row r="96" spans="1:19" x14ac:dyDescent="0.2">
      <c r="A96" s="98" t="s">
        <v>64</v>
      </c>
      <c r="B96" s="57" t="str">
        <f>LOOKUP(A96,'Table 1'!$A$3:$A$999,'Table 1'!$I$3:$I$999)</f>
        <v>IDN</v>
      </c>
      <c r="C96" s="183">
        <v>0.67</v>
      </c>
      <c r="D96" s="201" t="s">
        <v>207</v>
      </c>
      <c r="E96" s="161">
        <v>0.06</v>
      </c>
      <c r="F96" s="206">
        <f t="shared" si="267"/>
        <v>-4.285714285714274E-2</v>
      </c>
      <c r="G96" s="365">
        <f t="shared" ref="G96" si="335">AVERAGE(C96:C100)</f>
        <v>0.7</v>
      </c>
      <c r="H96" s="23">
        <f t="shared" ref="H96" si="336">_xlfn.STDEV.S(C96:C100)</f>
        <v>1.9999999999999976E-2</v>
      </c>
      <c r="I96" s="39">
        <f t="shared" si="270"/>
        <v>2.8571428571428539E-2</v>
      </c>
      <c r="J96" s="326">
        <f>C96*'Table 2'!M96</f>
        <v>479.85400000000004</v>
      </c>
      <c r="K96" s="229" t="s">
        <v>207</v>
      </c>
      <c r="L96" s="219">
        <f>E96*'Table 2'!M96</f>
        <v>42.972000000000001</v>
      </c>
      <c r="M96" s="238">
        <f t="shared" si="276"/>
        <v>-2.6496284141830515E-2</v>
      </c>
      <c r="N96" s="23">
        <f t="shared" ref="N96" si="337">AVERAGE(J96:J100)</f>
        <v>492.91439999999994</v>
      </c>
      <c r="O96" s="23">
        <f t="shared" ref="O96" si="338">_xlfn.STDEV.S(J96:J100)</f>
        <v>17.46575697758329</v>
      </c>
      <c r="P96" s="39">
        <f t="shared" si="273"/>
        <v>3.5433651314677135E-2</v>
      </c>
      <c r="Q96" s="191">
        <f>J96/LOOKUP(A96,'Table 1'!$A$3:$A$999,'Table 1'!$E$3:$E$999)</f>
        <v>0.95970800000000012</v>
      </c>
      <c r="R96" s="216" t="s">
        <v>207</v>
      </c>
      <c r="S96" s="161">
        <f>L96/LOOKUP(A96,'Table 1'!$A$3:$A$999,'Table 1'!$E$3:$E$999)</f>
        <v>8.5944000000000007E-2</v>
      </c>
    </row>
    <row r="97" spans="1:19" x14ac:dyDescent="0.2">
      <c r="A97" s="4" t="s">
        <v>64</v>
      </c>
      <c r="B97" s="56" t="str">
        <f>LOOKUP(A97,'Table 1'!$A$3:$A$999,'Table 1'!$I$3:$I$999)</f>
        <v>IDN</v>
      </c>
      <c r="C97" s="159">
        <v>0.71</v>
      </c>
      <c r="D97" s="204" t="s">
        <v>207</v>
      </c>
      <c r="E97" s="160">
        <v>0.01</v>
      </c>
      <c r="F97" s="207">
        <f t="shared" si="267"/>
        <v>1.4285714285714299E-2</v>
      </c>
      <c r="G97" s="366">
        <f t="shared" ref="G97" si="339">AVERAGE(C96:C100)</f>
        <v>0.7</v>
      </c>
      <c r="H97" s="209">
        <f t="shared" ref="H97" si="340">_xlfn.STDEV.S(C96:C100)</f>
        <v>1.9999999999999976E-2</v>
      </c>
      <c r="I97" s="19">
        <f t="shared" si="270"/>
        <v>2.8571428571428539E-2</v>
      </c>
      <c r="J97" s="327">
        <f>C97*'Table 2'!M97</f>
        <v>501.82799999999992</v>
      </c>
      <c r="K97" s="236" t="s">
        <v>207</v>
      </c>
      <c r="L97" s="218">
        <f>E97*'Table 2'!M97</f>
        <v>7.0679999999999996</v>
      </c>
      <c r="M97" s="239">
        <f t="shared" si="276"/>
        <v>1.8083464390571617E-2</v>
      </c>
      <c r="N97" s="22">
        <f t="shared" ref="N97" si="341">AVERAGE(J96:J100)</f>
        <v>492.91439999999994</v>
      </c>
      <c r="O97" s="241">
        <f t="shared" ref="O97" si="342">_xlfn.STDEV.S(J96:J100)</f>
        <v>17.46575697758329</v>
      </c>
      <c r="P97" s="19">
        <f t="shared" si="273"/>
        <v>3.5433651314677135E-2</v>
      </c>
      <c r="Q97" s="190">
        <f>J97/LOOKUP(A97,'Table 1'!$A$3:$A$999,'Table 1'!$E$3:$E$999)</f>
        <v>1.0036559999999999</v>
      </c>
      <c r="R97" s="215" t="s">
        <v>207</v>
      </c>
      <c r="S97" s="160">
        <f>L97/LOOKUP(A97,'Table 1'!$A$3:$A$999,'Table 1'!$E$3:$E$999)</f>
        <v>1.4135999999999999E-2</v>
      </c>
    </row>
    <row r="98" spans="1:19" x14ac:dyDescent="0.2">
      <c r="A98" s="4" t="s">
        <v>64</v>
      </c>
      <c r="B98" s="56" t="str">
        <f>LOOKUP(A98,'Table 1'!$A$3:$A$999,'Table 1'!$I$3:$I$999)</f>
        <v>IDN</v>
      </c>
      <c r="C98" s="159">
        <v>0.72</v>
      </c>
      <c r="D98" s="200" t="s">
        <v>207</v>
      </c>
      <c r="E98" s="160">
        <v>4.6642410000000004E-3</v>
      </c>
      <c r="F98" s="207">
        <f t="shared" si="267"/>
        <v>2.8571428571428598E-2</v>
      </c>
      <c r="G98" s="366">
        <f t="shared" ref="G98" si="343">AVERAGE(C96:C100)</f>
        <v>0.7</v>
      </c>
      <c r="H98" s="209">
        <f t="shared" ref="H98" si="344">_xlfn.STDEV.S(C96:C100)</f>
        <v>1.9999999999999976E-2</v>
      </c>
      <c r="I98" s="19">
        <f t="shared" si="270"/>
        <v>2.8571428571428539E-2</v>
      </c>
      <c r="J98" s="327">
        <f>C98*'Table 2'!M98</f>
        <v>517.53599999999994</v>
      </c>
      <c r="K98" s="236" t="s">
        <v>207</v>
      </c>
      <c r="L98" s="218">
        <f>E98*'Table 2'!M98</f>
        <v>3.3526564308000002</v>
      </c>
      <c r="M98" s="239">
        <f t="shared" si="276"/>
        <v>4.9951066554355085E-2</v>
      </c>
      <c r="N98" s="22">
        <f t="shared" ref="N98" si="345">AVERAGE(J96:J100)</f>
        <v>492.91439999999994</v>
      </c>
      <c r="O98" s="241">
        <f t="shared" ref="O98" si="346">_xlfn.STDEV.S(J96:J100)</f>
        <v>17.46575697758329</v>
      </c>
      <c r="P98" s="19">
        <f t="shared" si="273"/>
        <v>3.5433651314677135E-2</v>
      </c>
      <c r="Q98" s="190">
        <f>J98/LOOKUP(A98,'Table 1'!$A$3:$A$999,'Table 1'!$E$3:$E$999)</f>
        <v>1.035072</v>
      </c>
      <c r="R98" s="215" t="s">
        <v>207</v>
      </c>
      <c r="S98" s="160">
        <f>L98/LOOKUP(A98,'Table 1'!$A$3:$A$999,'Table 1'!$E$3:$E$999)</f>
        <v>6.7053128616000003E-3</v>
      </c>
    </row>
    <row r="99" spans="1:19" x14ac:dyDescent="0.2">
      <c r="A99" s="4" t="s">
        <v>64</v>
      </c>
      <c r="B99" s="56" t="str">
        <f>LOOKUP(A99,'Table 1'!$A$3:$A$999,'Table 1'!$I$3:$I$999)</f>
        <v>IDN</v>
      </c>
      <c r="C99" s="159">
        <v>0.71</v>
      </c>
      <c r="D99" s="200" t="s">
        <v>207</v>
      </c>
      <c r="E99" s="162">
        <v>1.94119E-4</v>
      </c>
      <c r="F99" s="207">
        <f t="shared" si="267"/>
        <v>1.4285714285714299E-2</v>
      </c>
      <c r="G99" s="366">
        <f t="shared" ref="G99" si="347">AVERAGE(C96:C100)</f>
        <v>0.7</v>
      </c>
      <c r="H99" s="209">
        <f t="shared" ref="H99" si="348">_xlfn.STDEV.S(C96:C100)</f>
        <v>1.9999999999999976E-2</v>
      </c>
      <c r="I99" s="19">
        <f t="shared" si="270"/>
        <v>2.8571428571428539E-2</v>
      </c>
      <c r="J99" s="327">
        <f>C99*'Table 2'!M99</f>
        <v>491.46199999999999</v>
      </c>
      <c r="K99" s="236" t="s">
        <v>207</v>
      </c>
      <c r="L99" s="218">
        <f>E99*'Table 2'!M99</f>
        <v>0.13436917180000002</v>
      </c>
      <c r="M99" s="239">
        <f t="shared" si="276"/>
        <v>-2.946556237756403E-3</v>
      </c>
      <c r="N99" s="22">
        <f t="shared" ref="N99" si="349">AVERAGE(J96:J100)</f>
        <v>492.91439999999994</v>
      </c>
      <c r="O99" s="241">
        <f t="shared" ref="O99" si="350">_xlfn.STDEV.S(J96:J100)</f>
        <v>17.46575697758329</v>
      </c>
      <c r="P99" s="19">
        <f t="shared" si="273"/>
        <v>3.5433651314677135E-2</v>
      </c>
      <c r="Q99" s="190">
        <f>J99/LOOKUP(A99,'Table 1'!$A$3:$A$999,'Table 1'!$E$3:$E$999)</f>
        <v>0.98292400000000002</v>
      </c>
      <c r="R99" s="215" t="s">
        <v>207</v>
      </c>
      <c r="S99" s="160">
        <f>L99/LOOKUP(A99,'Table 1'!$A$3:$A$999,'Table 1'!$E$3:$E$999)</f>
        <v>2.6873834360000004E-4</v>
      </c>
    </row>
    <row r="100" spans="1:19" ht="16" thickBot="1" x14ac:dyDescent="0.25">
      <c r="A100" s="97" t="s">
        <v>64</v>
      </c>
      <c r="B100" s="55" t="str">
        <f>LOOKUP(A100,'Table 1'!$A$3:$A$999,'Table 1'!$I$3:$I$999)</f>
        <v>IDN</v>
      </c>
      <c r="C100" s="158">
        <v>0.69</v>
      </c>
      <c r="D100" s="199" t="s">
        <v>207</v>
      </c>
      <c r="E100" s="160">
        <v>1.4227877E-2</v>
      </c>
      <c r="F100" s="208">
        <f t="shared" si="267"/>
        <v>-1.4285714285714299E-2</v>
      </c>
      <c r="G100" s="370">
        <f t="shared" ref="G100" si="351">AVERAGE(C96:C100)</f>
        <v>0.7</v>
      </c>
      <c r="H100" s="210">
        <f t="shared" ref="H100" si="352">_xlfn.STDEV.S(C96:C100)</f>
        <v>1.9999999999999976E-2</v>
      </c>
      <c r="I100" s="18">
        <f t="shared" si="270"/>
        <v>2.8571428571428539E-2</v>
      </c>
      <c r="J100" s="328">
        <f>C100*'Table 2'!M100</f>
        <v>473.89199999999994</v>
      </c>
      <c r="K100" s="230" t="s">
        <v>207</v>
      </c>
      <c r="L100" s="217">
        <f>E100*'Table 2'!M100</f>
        <v>9.771705923599999</v>
      </c>
      <c r="M100" s="240">
        <f t="shared" si="276"/>
        <v>-3.8591690565339551E-2</v>
      </c>
      <c r="N100" s="21">
        <f t="shared" ref="N100" si="353">AVERAGE(J96:J100)</f>
        <v>492.91439999999994</v>
      </c>
      <c r="O100" s="242">
        <f t="shared" ref="O100" si="354">_xlfn.STDEV.S(J96:J100)</f>
        <v>17.46575697758329</v>
      </c>
      <c r="P100" s="18">
        <f t="shared" si="273"/>
        <v>3.5433651314677135E-2</v>
      </c>
      <c r="Q100" s="189">
        <f>J100/LOOKUP(A100,'Table 1'!$A$3:$A$999,'Table 1'!$E$3:$E$999)</f>
        <v>0.94778399999999985</v>
      </c>
      <c r="R100" s="214" t="s">
        <v>207</v>
      </c>
      <c r="S100" s="157">
        <f>L100/LOOKUP(A100,'Table 1'!$A$3:$A$999,'Table 1'!$E$3:$E$999)</f>
        <v>1.9543411847199998E-2</v>
      </c>
    </row>
    <row r="101" spans="1:19" x14ac:dyDescent="0.2">
      <c r="A101" s="98" t="s">
        <v>61</v>
      </c>
      <c r="B101" s="57" t="str">
        <f>LOOKUP(A101,'Table 1'!$A$3:$A$999,'Table 1'!$I$3:$I$999)</f>
        <v>PNG</v>
      </c>
      <c r="C101" s="169">
        <v>0.75</v>
      </c>
      <c r="D101" s="197" t="s">
        <v>207</v>
      </c>
      <c r="E101" s="161">
        <v>7.8067220000000003E-3</v>
      </c>
      <c r="F101" s="206">
        <f t="shared" si="267"/>
        <v>-1.3157894736842117E-2</v>
      </c>
      <c r="G101" s="365">
        <f t="shared" ref="G101" si="355">AVERAGE(C101:C105)</f>
        <v>0.76</v>
      </c>
      <c r="H101" s="23">
        <f t="shared" ref="H101" si="356">_xlfn.STDEV.S(C101:C105)</f>
        <v>2.2360679774997918E-2</v>
      </c>
      <c r="I101" s="39">
        <f t="shared" si="270"/>
        <v>2.942194707236568E-2</v>
      </c>
      <c r="J101" s="326">
        <f>C101*'Table 2'!M101</f>
        <v>472.04999999999995</v>
      </c>
      <c r="K101" s="229" t="s">
        <v>207</v>
      </c>
      <c r="L101" s="219">
        <f>E101*'Table 2'!M101</f>
        <v>4.9135508267999999</v>
      </c>
      <c r="M101" s="238">
        <f t="shared" si="276"/>
        <v>-5.5711609106150048E-3</v>
      </c>
      <c r="N101" s="23">
        <f t="shared" ref="N101" si="357">AVERAGE(J101:J105)</f>
        <v>474.69459999999998</v>
      </c>
      <c r="O101" s="23">
        <f t="shared" ref="O101" si="358">_xlfn.STDEV.S(J101:J105)</f>
        <v>12.843297913697997</v>
      </c>
      <c r="P101" s="39">
        <f t="shared" si="273"/>
        <v>2.705591745450232E-2</v>
      </c>
      <c r="Q101" s="191">
        <f>J101/LOOKUP(A101,'Table 1'!$A$3:$A$999,'Table 1'!$E$3:$E$999)</f>
        <v>0.94409999999999994</v>
      </c>
      <c r="R101" s="216" t="s">
        <v>207</v>
      </c>
      <c r="S101" s="161">
        <f>L101/LOOKUP(A101,'Table 1'!$A$3:$A$999,'Table 1'!$E$3:$E$999)</f>
        <v>9.8271016536000001E-3</v>
      </c>
    </row>
    <row r="102" spans="1:19" x14ac:dyDescent="0.2">
      <c r="A102" s="4" t="s">
        <v>61</v>
      </c>
      <c r="B102" s="56" t="str">
        <f>LOOKUP(A102,'Table 1'!$A$3:$A$999,'Table 1'!$I$3:$I$999)</f>
        <v>PNG</v>
      </c>
      <c r="C102" s="159">
        <v>0.73</v>
      </c>
      <c r="D102" s="204" t="s">
        <v>207</v>
      </c>
      <c r="E102" s="155">
        <v>5.4045256E-2</v>
      </c>
      <c r="F102" s="207">
        <f t="shared" si="267"/>
        <v>-3.9473684210526348E-2</v>
      </c>
      <c r="G102" s="366">
        <f t="shared" ref="G102" si="359">AVERAGE(C101:C105)</f>
        <v>0.76</v>
      </c>
      <c r="H102" s="209">
        <f t="shared" ref="H102" si="360">_xlfn.STDEV.S(C101:C105)</f>
        <v>2.2360679774997918E-2</v>
      </c>
      <c r="I102" s="19">
        <f t="shared" si="270"/>
        <v>2.942194707236568E-2</v>
      </c>
      <c r="J102" s="327">
        <f>C102*'Table 2'!M102</f>
        <v>462.01700000000005</v>
      </c>
      <c r="K102" s="236" t="s">
        <v>207</v>
      </c>
      <c r="L102" s="218">
        <f>E102*'Table 2'!M102</f>
        <v>34.205242522400006</v>
      </c>
      <c r="M102" s="239">
        <f t="shared" si="276"/>
        <v>-2.6706855312868375E-2</v>
      </c>
      <c r="N102" s="22">
        <f t="shared" ref="N102" si="361">AVERAGE(J101:J105)</f>
        <v>474.69459999999998</v>
      </c>
      <c r="O102" s="241">
        <f t="shared" ref="O102" si="362">_xlfn.STDEV.S(J101:J105)</f>
        <v>12.843297913697997</v>
      </c>
      <c r="P102" s="19">
        <f t="shared" si="273"/>
        <v>2.705591745450232E-2</v>
      </c>
      <c r="Q102" s="190">
        <f>J102/LOOKUP(A102,'Table 1'!$A$3:$A$999,'Table 1'!$E$3:$E$999)</f>
        <v>0.92403400000000013</v>
      </c>
      <c r="R102" s="215" t="s">
        <v>207</v>
      </c>
      <c r="S102" s="160">
        <f>L102/LOOKUP(A102,'Table 1'!$A$3:$A$999,'Table 1'!$E$3:$E$999)</f>
        <v>6.8410485044800018E-2</v>
      </c>
    </row>
    <row r="103" spans="1:19" x14ac:dyDescent="0.2">
      <c r="A103" s="4" t="s">
        <v>61</v>
      </c>
      <c r="B103" s="56" t="str">
        <f>LOOKUP(A103,'Table 1'!$A$3:$A$999,'Table 1'!$I$3:$I$999)</f>
        <v>PNG</v>
      </c>
      <c r="C103" s="168">
        <v>0.77</v>
      </c>
      <c r="D103" s="204" t="s">
        <v>207</v>
      </c>
      <c r="E103" s="160">
        <v>1.0998638999999999E-2</v>
      </c>
      <c r="F103" s="207">
        <f t="shared" si="267"/>
        <v>1.3157894736842117E-2</v>
      </c>
      <c r="G103" s="366">
        <f t="shared" ref="G103" si="363">AVERAGE(C101:C105)</f>
        <v>0.76</v>
      </c>
      <c r="H103" s="209">
        <f t="shared" ref="H103" si="364">_xlfn.STDEV.S(C101:C105)</f>
        <v>2.2360679774997918E-2</v>
      </c>
      <c r="I103" s="19">
        <f t="shared" si="270"/>
        <v>2.942194707236568E-2</v>
      </c>
      <c r="J103" s="327">
        <f>C103*'Table 2'!M103</f>
        <v>482.86700000000002</v>
      </c>
      <c r="K103" s="236" t="s">
        <v>207</v>
      </c>
      <c r="L103" s="218">
        <f>E103*'Table 2'!M103</f>
        <v>6.8972465169000001</v>
      </c>
      <c r="M103" s="239">
        <f t="shared" si="276"/>
        <v>1.7216121691715134E-2</v>
      </c>
      <c r="N103" s="22">
        <f t="shared" ref="N103" si="365">AVERAGE(J101:J105)</f>
        <v>474.69459999999998</v>
      </c>
      <c r="O103" s="241">
        <f t="shared" ref="O103" si="366">_xlfn.STDEV.S(J101:J105)</f>
        <v>12.843297913697997</v>
      </c>
      <c r="P103" s="19">
        <f t="shared" si="273"/>
        <v>2.705591745450232E-2</v>
      </c>
      <c r="Q103" s="190">
        <f>J103/LOOKUP(A103,'Table 1'!$A$3:$A$999,'Table 1'!$E$3:$E$999)</f>
        <v>0.96573400000000009</v>
      </c>
      <c r="R103" s="215" t="s">
        <v>207</v>
      </c>
      <c r="S103" s="160">
        <f>L103/LOOKUP(A103,'Table 1'!$A$3:$A$999,'Table 1'!$E$3:$E$999)</f>
        <v>1.3794493033800001E-2</v>
      </c>
    </row>
    <row r="104" spans="1:19" x14ac:dyDescent="0.2">
      <c r="A104" s="4" t="s">
        <v>61</v>
      </c>
      <c r="B104" s="56" t="str">
        <f>LOOKUP(A104,'Table 1'!$A$3:$A$999,'Table 1'!$I$3:$I$999)</f>
        <v>PNG</v>
      </c>
      <c r="C104" s="159">
        <v>0.79</v>
      </c>
      <c r="D104" s="204" t="s">
        <v>207</v>
      </c>
      <c r="E104" s="155">
        <v>8.9982529999999995E-3</v>
      </c>
      <c r="F104" s="207">
        <f t="shared" si="267"/>
        <v>3.9473684210526348E-2</v>
      </c>
      <c r="G104" s="366">
        <f t="shared" ref="G104" si="367">AVERAGE(C101:C105)</f>
        <v>0.76</v>
      </c>
      <c r="H104" s="209">
        <f t="shared" ref="H104" si="368">_xlfn.STDEV.S(C101:C105)</f>
        <v>2.2360679774997918E-2</v>
      </c>
      <c r="I104" s="19">
        <f t="shared" si="270"/>
        <v>2.942194707236568E-2</v>
      </c>
      <c r="J104" s="327">
        <f>C104*'Table 2'!M104</f>
        <v>492.40699999999998</v>
      </c>
      <c r="K104" s="236" t="s">
        <v>207</v>
      </c>
      <c r="L104" s="218">
        <f>E104*'Table 2'!M104</f>
        <v>5.6086110948999996</v>
      </c>
      <c r="M104" s="239">
        <f t="shared" si="276"/>
        <v>3.7313253616114449E-2</v>
      </c>
      <c r="N104" s="22">
        <f t="shared" ref="N104" si="369">AVERAGE(J101:J105)</f>
        <v>474.69459999999998</v>
      </c>
      <c r="O104" s="241">
        <f t="shared" ref="O104" si="370">_xlfn.STDEV.S(J101:J105)</f>
        <v>12.843297913697997</v>
      </c>
      <c r="P104" s="19">
        <f t="shared" si="273"/>
        <v>2.705591745450232E-2</v>
      </c>
      <c r="Q104" s="190">
        <f>J104/LOOKUP(A104,'Table 1'!$A$3:$A$999,'Table 1'!$E$3:$E$999)</f>
        <v>0.98481399999999997</v>
      </c>
      <c r="R104" s="215" t="s">
        <v>207</v>
      </c>
      <c r="S104" s="160">
        <f>L104/LOOKUP(A104,'Table 1'!$A$3:$A$999,'Table 1'!$E$3:$E$999)</f>
        <v>1.1217222189799999E-2</v>
      </c>
    </row>
    <row r="105" spans="1:19" ht="16" thickBot="1" x14ac:dyDescent="0.25">
      <c r="A105" s="97" t="s">
        <v>61</v>
      </c>
      <c r="B105" s="55" t="str">
        <f>LOOKUP(A105,'Table 1'!$A$3:$A$999,'Table 1'!$I$3:$I$999)</f>
        <v>PNG</v>
      </c>
      <c r="C105" s="167">
        <v>0.76</v>
      </c>
      <c r="D105" s="198" t="s">
        <v>207</v>
      </c>
      <c r="E105" s="157">
        <v>9.7446080000000001E-3</v>
      </c>
      <c r="F105" s="208">
        <f t="shared" si="267"/>
        <v>0</v>
      </c>
      <c r="G105" s="370">
        <f t="shared" ref="G105" si="371">AVERAGE(C101:C105)</f>
        <v>0.76</v>
      </c>
      <c r="H105" s="210">
        <f t="shared" ref="H105" si="372">_xlfn.STDEV.S(C101:C105)</f>
        <v>2.2360679774997918E-2</v>
      </c>
      <c r="I105" s="18">
        <f t="shared" si="270"/>
        <v>2.942194707236568E-2</v>
      </c>
      <c r="J105" s="328">
        <f>C105*'Table 2'!M105</f>
        <v>464.13200000000006</v>
      </c>
      <c r="K105" s="230" t="s">
        <v>207</v>
      </c>
      <c r="L105" s="217">
        <f>E105*'Table 2'!M105</f>
        <v>5.9510321056000004</v>
      </c>
      <c r="M105" s="240">
        <f t="shared" si="276"/>
        <v>-2.2251359084345848E-2</v>
      </c>
      <c r="N105" s="21">
        <f t="shared" ref="N105" si="373">AVERAGE(J101:J105)</f>
        <v>474.69459999999998</v>
      </c>
      <c r="O105" s="242">
        <f t="shared" ref="O105" si="374">_xlfn.STDEV.S(J101:J105)</f>
        <v>12.843297913697997</v>
      </c>
      <c r="P105" s="18">
        <f t="shared" si="273"/>
        <v>2.705591745450232E-2</v>
      </c>
      <c r="Q105" s="189">
        <f>J105/LOOKUP(A105,'Table 1'!$A$3:$A$999,'Table 1'!$E$3:$E$999)</f>
        <v>0.92826400000000009</v>
      </c>
      <c r="R105" s="214" t="s">
        <v>207</v>
      </c>
      <c r="S105" s="157">
        <f>L105/LOOKUP(A105,'Table 1'!$A$3:$A$999,'Table 1'!$E$3:$E$999)</f>
        <v>1.1902064211200001E-2</v>
      </c>
    </row>
    <row r="106" spans="1:19" x14ac:dyDescent="0.2">
      <c r="A106" s="98" t="s">
        <v>57</v>
      </c>
      <c r="B106" s="57" t="str">
        <f>LOOKUP(A106,'Table 1'!$A$3:$A$999,'Table 1'!$I$3:$I$999)</f>
        <v>ETH</v>
      </c>
      <c r="C106" s="169">
        <v>0.84</v>
      </c>
      <c r="D106" s="197" t="s">
        <v>207</v>
      </c>
      <c r="E106" s="161">
        <v>4.0937638999999998E-2</v>
      </c>
      <c r="F106" s="206">
        <f t="shared" si="267"/>
        <v>-2.0979020979020997E-2</v>
      </c>
      <c r="G106" s="365">
        <f t="shared" ref="G106" si="375">AVERAGE(C106:C110)</f>
        <v>0.85799999999999998</v>
      </c>
      <c r="H106" s="23">
        <f t="shared" ref="H106" si="376">_xlfn.STDEV.S(C106:C110)</f>
        <v>1.4832396974191338E-2</v>
      </c>
      <c r="I106" s="39">
        <f t="shared" si="270"/>
        <v>1.7287175960595966E-2</v>
      </c>
      <c r="J106" s="326">
        <f>C106*'Table 2'!M106</f>
        <v>503.24400000000003</v>
      </c>
      <c r="K106" s="229" t="s">
        <v>207</v>
      </c>
      <c r="L106" s="219">
        <f>E106*'Table 2'!M106</f>
        <v>24.525739524900001</v>
      </c>
      <c r="M106" s="238">
        <f t="shared" si="276"/>
        <v>-5.4089008911009269E-3</v>
      </c>
      <c r="N106" s="23">
        <f t="shared" ref="N106" si="377">AVERAGE(J106:J110)</f>
        <v>505.98079999999999</v>
      </c>
      <c r="O106" s="23">
        <f t="shared" ref="O106" si="378">_xlfn.STDEV.S(J106:J110)</f>
        <v>16.296655031017895</v>
      </c>
      <c r="P106" s="39">
        <f t="shared" si="273"/>
        <v>3.2208050248187077E-2</v>
      </c>
      <c r="Q106" s="191">
        <f>J106/LOOKUP(A106,'Table 1'!$A$3:$A$999,'Table 1'!$E$3:$E$999)</f>
        <v>1.006488</v>
      </c>
      <c r="R106" s="216" t="s">
        <v>207</v>
      </c>
      <c r="S106" s="161">
        <f>L106/LOOKUP(A106,'Table 1'!$A$3:$A$999,'Table 1'!$E$3:$E$999)</f>
        <v>4.9051479049799999E-2</v>
      </c>
    </row>
    <row r="107" spans="1:19" x14ac:dyDescent="0.2">
      <c r="A107" s="4" t="s">
        <v>57</v>
      </c>
      <c r="B107" s="56" t="str">
        <f>LOOKUP(A107,'Table 1'!$A$3:$A$999,'Table 1'!$I$3:$I$999)</f>
        <v>ETH</v>
      </c>
      <c r="C107" s="159">
        <v>0.86</v>
      </c>
      <c r="D107" s="204" t="s">
        <v>207</v>
      </c>
      <c r="E107" s="155">
        <v>6.3923500000000004E-4</v>
      </c>
      <c r="F107" s="207">
        <f t="shared" si="267"/>
        <v>2.3310023310023332E-3</v>
      </c>
      <c r="G107" s="366">
        <f t="shared" ref="G107" si="379">AVERAGE(C106:C110)</f>
        <v>0.85799999999999998</v>
      </c>
      <c r="H107" s="209">
        <f t="shared" ref="H107" si="380">_xlfn.STDEV.S(C106:C110)</f>
        <v>1.4832396974191338E-2</v>
      </c>
      <c r="I107" s="19">
        <f t="shared" si="270"/>
        <v>1.7287175960595966E-2</v>
      </c>
      <c r="J107" s="327">
        <f>C107*'Table 2'!M107</f>
        <v>524.85800000000006</v>
      </c>
      <c r="K107" s="236" t="s">
        <v>207</v>
      </c>
      <c r="L107" s="218">
        <f>E107*'Table 2'!M107</f>
        <v>0.39012512050000009</v>
      </c>
      <c r="M107" s="239">
        <f t="shared" si="276"/>
        <v>3.7308135012237766E-2</v>
      </c>
      <c r="N107" s="22">
        <f t="shared" ref="N107" si="381">AVERAGE(J106:J110)</f>
        <v>505.98079999999999</v>
      </c>
      <c r="O107" s="241">
        <f t="shared" ref="O107" si="382">_xlfn.STDEV.S(J106:J110)</f>
        <v>16.296655031017895</v>
      </c>
      <c r="P107" s="19">
        <f t="shared" si="273"/>
        <v>3.2208050248187077E-2</v>
      </c>
      <c r="Q107" s="190">
        <f>J107/LOOKUP(A107,'Table 1'!$A$3:$A$999,'Table 1'!$E$3:$E$999)</f>
        <v>1.0497160000000001</v>
      </c>
      <c r="R107" s="215" t="s">
        <v>207</v>
      </c>
      <c r="S107" s="160">
        <f>L107/LOOKUP(A107,'Table 1'!$A$3:$A$999,'Table 1'!$E$3:$E$999)</f>
        <v>7.8025024100000014E-4</v>
      </c>
    </row>
    <row r="108" spans="1:19" x14ac:dyDescent="0.2">
      <c r="A108" s="4" t="s">
        <v>57</v>
      </c>
      <c r="B108" s="56" t="str">
        <f>LOOKUP(A108,'Table 1'!$A$3:$A$999,'Table 1'!$I$3:$I$999)</f>
        <v>ETH</v>
      </c>
      <c r="C108" s="168">
        <v>0.85</v>
      </c>
      <c r="D108" s="204" t="s">
        <v>207</v>
      </c>
      <c r="E108" s="160">
        <v>1.2596803E-2</v>
      </c>
      <c r="F108" s="207">
        <f t="shared" si="267"/>
        <v>-9.3240093240093327E-3</v>
      </c>
      <c r="G108" s="366">
        <f t="shared" ref="G108" si="383">AVERAGE(C106:C110)</f>
        <v>0.85799999999999998</v>
      </c>
      <c r="H108" s="209">
        <f t="shared" ref="H108" si="384">_xlfn.STDEV.S(C106:C110)</f>
        <v>1.4832396974191338E-2</v>
      </c>
      <c r="I108" s="19">
        <f t="shared" si="270"/>
        <v>1.7287175960595966E-2</v>
      </c>
      <c r="J108" s="327">
        <f>C108*'Table 2'!M108</f>
        <v>480.59</v>
      </c>
      <c r="K108" s="236" t="s">
        <v>207</v>
      </c>
      <c r="L108" s="218">
        <f>E108*'Table 2'!M108</f>
        <v>7.1222324162000001</v>
      </c>
      <c r="M108" s="239">
        <f t="shared" si="276"/>
        <v>-5.0181350754811276E-2</v>
      </c>
      <c r="N108" s="22">
        <f t="shared" ref="N108" si="385">AVERAGE(J106:J110)</f>
        <v>505.98079999999999</v>
      </c>
      <c r="O108" s="241">
        <f t="shared" ref="O108" si="386">_xlfn.STDEV.S(J106:J110)</f>
        <v>16.296655031017895</v>
      </c>
      <c r="P108" s="19">
        <f t="shared" si="273"/>
        <v>3.2208050248187077E-2</v>
      </c>
      <c r="Q108" s="190">
        <f>J108/LOOKUP(A108,'Table 1'!$A$3:$A$999,'Table 1'!$E$3:$E$999)</f>
        <v>0.96117999999999992</v>
      </c>
      <c r="R108" s="215" t="s">
        <v>207</v>
      </c>
      <c r="S108" s="160">
        <f>L108/LOOKUP(A108,'Table 1'!$A$3:$A$999,'Table 1'!$E$3:$E$999)</f>
        <v>1.42444648324E-2</v>
      </c>
    </row>
    <row r="109" spans="1:19" x14ac:dyDescent="0.2">
      <c r="A109" s="4" t="s">
        <v>57</v>
      </c>
      <c r="B109" s="56" t="str">
        <f>LOOKUP(A109,'Table 1'!$A$3:$A$999,'Table 1'!$I$3:$I$999)</f>
        <v>ETH</v>
      </c>
      <c r="C109" s="159">
        <v>0.86</v>
      </c>
      <c r="D109" s="204" t="s">
        <v>207</v>
      </c>
      <c r="E109" s="155">
        <v>2.1978584999999998E-2</v>
      </c>
      <c r="F109" s="207">
        <f t="shared" si="267"/>
        <v>2.3310023310023332E-3</v>
      </c>
      <c r="G109" s="366">
        <f t="shared" ref="G109" si="387">AVERAGE(C106:C110)</f>
        <v>0.85799999999999998</v>
      </c>
      <c r="H109" s="209">
        <f t="shared" ref="H109" si="388">_xlfn.STDEV.S(C106:C110)</f>
        <v>1.4832396974191338E-2</v>
      </c>
      <c r="I109" s="19">
        <f t="shared" si="270"/>
        <v>1.7287175960595966E-2</v>
      </c>
      <c r="J109" s="327">
        <f>C109*'Table 2'!M109</f>
        <v>508.26</v>
      </c>
      <c r="K109" s="236" t="s">
        <v>207</v>
      </c>
      <c r="L109" s="218">
        <f>E109*'Table 2'!M109</f>
        <v>12.989343734999999</v>
      </c>
      <c r="M109" s="239">
        <f t="shared" si="276"/>
        <v>4.5045187485375001E-3</v>
      </c>
      <c r="N109" s="22">
        <f t="shared" ref="N109" si="389">AVERAGE(J106:J110)</f>
        <v>505.98079999999999</v>
      </c>
      <c r="O109" s="241">
        <f t="shared" ref="O109" si="390">_xlfn.STDEV.S(J106:J110)</f>
        <v>16.296655031017895</v>
      </c>
      <c r="P109" s="19">
        <f t="shared" si="273"/>
        <v>3.2208050248187077E-2</v>
      </c>
      <c r="Q109" s="190">
        <f>J109/LOOKUP(A109,'Table 1'!$A$3:$A$999,'Table 1'!$E$3:$E$999)</f>
        <v>1.0165200000000001</v>
      </c>
      <c r="R109" s="215" t="s">
        <v>207</v>
      </c>
      <c r="S109" s="160">
        <f>L109/LOOKUP(A109,'Table 1'!$A$3:$A$999,'Table 1'!$E$3:$E$999)</f>
        <v>2.5978687469999998E-2</v>
      </c>
    </row>
    <row r="110" spans="1:19" ht="16" thickBot="1" x14ac:dyDescent="0.25">
      <c r="A110" s="97" t="s">
        <v>57</v>
      </c>
      <c r="B110" s="55" t="str">
        <f>LOOKUP(A110,'Table 1'!$A$3:$A$999,'Table 1'!$I$3:$I$999)</f>
        <v>ETH</v>
      </c>
      <c r="C110" s="167">
        <v>0.88</v>
      </c>
      <c r="D110" s="198" t="s">
        <v>207</v>
      </c>
      <c r="E110" s="157">
        <v>2.67768E-3</v>
      </c>
      <c r="F110" s="208">
        <f t="shared" si="267"/>
        <v>2.5641025641025664E-2</v>
      </c>
      <c r="G110" s="370">
        <f t="shared" ref="G110" si="391">AVERAGE(C106:C110)</f>
        <v>0.85799999999999998</v>
      </c>
      <c r="H110" s="210">
        <f t="shared" ref="H110" si="392">_xlfn.STDEV.S(C106:C110)</f>
        <v>1.4832396974191338E-2</v>
      </c>
      <c r="I110" s="18">
        <f t="shared" si="270"/>
        <v>1.7287175960595966E-2</v>
      </c>
      <c r="J110" s="328">
        <f>C110*'Table 2'!M110</f>
        <v>512.952</v>
      </c>
      <c r="K110" s="230" t="s">
        <v>207</v>
      </c>
      <c r="L110" s="217">
        <f>E110*'Table 2'!M110</f>
        <v>1.5608196719999998</v>
      </c>
      <c r="M110" s="240">
        <f t="shared" si="276"/>
        <v>1.3777597885137164E-2</v>
      </c>
      <c r="N110" s="21">
        <f t="shared" ref="N110" si="393">AVERAGE(J106:J110)</f>
        <v>505.98079999999999</v>
      </c>
      <c r="O110" s="242">
        <f t="shared" ref="O110" si="394">_xlfn.STDEV.S(J106:J110)</f>
        <v>16.296655031017895</v>
      </c>
      <c r="P110" s="18">
        <f t="shared" si="273"/>
        <v>3.2208050248187077E-2</v>
      </c>
      <c r="Q110" s="189">
        <f>J110/LOOKUP(A110,'Table 1'!$A$3:$A$999,'Table 1'!$E$3:$E$999)</f>
        <v>1.0259039999999999</v>
      </c>
      <c r="R110" s="214" t="s">
        <v>207</v>
      </c>
      <c r="S110" s="157">
        <f>L110/LOOKUP(A110,'Table 1'!$A$3:$A$999,'Table 1'!$E$3:$E$999)</f>
        <v>3.1216393439999998E-3</v>
      </c>
    </row>
    <row r="111" spans="1:19" x14ac:dyDescent="0.2">
      <c r="A111" s="98" t="s">
        <v>194</v>
      </c>
      <c r="B111" s="57" t="str">
        <f>LOOKUP(A111,'Table 1'!$A$3:$A$999,'Table 1'!$I$3:$I$999)</f>
        <v>ETH</v>
      </c>
      <c r="C111" s="168">
        <v>0.88</v>
      </c>
      <c r="D111" s="204" t="s">
        <v>207</v>
      </c>
      <c r="E111" s="160">
        <v>4.0717690000000003E-3</v>
      </c>
      <c r="F111" s="206">
        <f t="shared" si="267"/>
        <v>1.3824884792626741E-2</v>
      </c>
      <c r="G111" s="365">
        <f t="shared" ref="G111" si="395">AVERAGE(C111:C115)</f>
        <v>0.86799999999999999</v>
      </c>
      <c r="H111" s="23">
        <f t="shared" ref="H111" si="396">_xlfn.STDEV.S(C111:C115)</f>
        <v>1.3038404810405309E-2</v>
      </c>
      <c r="I111" s="39">
        <f t="shared" si="270"/>
        <v>1.5021203698623628E-2</v>
      </c>
      <c r="J111" s="326">
        <f>C111*'Table 2'!M111</f>
        <v>505.47199999999998</v>
      </c>
      <c r="K111" s="229" t="s">
        <v>207</v>
      </c>
      <c r="L111" s="219">
        <f>E111*'Table 2'!M111</f>
        <v>2.3388241135999999</v>
      </c>
      <c r="M111" s="238">
        <f t="shared" si="276"/>
        <v>1.728207423531582E-2</v>
      </c>
      <c r="N111" s="23">
        <f t="shared" ref="N111" si="397">AVERAGE(J111:J115)</f>
        <v>496.88479999999993</v>
      </c>
      <c r="O111" s="23">
        <f t="shared" ref="O111" si="398">_xlfn.STDEV.S(J111:J115)</f>
        <v>8.1638996319161272</v>
      </c>
      <c r="P111" s="39">
        <f t="shared" si="273"/>
        <v>1.6430165768637175E-2</v>
      </c>
      <c r="Q111" s="191">
        <f>J111/LOOKUP(A111,'Table 1'!$A$3:$A$999,'Table 1'!$E$3:$E$999)</f>
        <v>1.0109440000000001</v>
      </c>
      <c r="R111" s="216" t="s">
        <v>207</v>
      </c>
      <c r="S111" s="161">
        <f>L111/LOOKUP(A111,'Table 1'!$A$3:$A$999,'Table 1'!$E$3:$E$999)</f>
        <v>4.6776482271999997E-3</v>
      </c>
    </row>
    <row r="112" spans="1:19" x14ac:dyDescent="0.2">
      <c r="A112" s="4" t="s">
        <v>194</v>
      </c>
      <c r="B112" s="56" t="str">
        <f>LOOKUP(A112,'Table 1'!$A$3:$A$999,'Table 1'!$I$3:$I$999)</f>
        <v>ETH</v>
      </c>
      <c r="C112" s="168">
        <v>0.87</v>
      </c>
      <c r="D112" s="204" t="s">
        <v>207</v>
      </c>
      <c r="E112" s="160">
        <v>5.2173200000000001E-3</v>
      </c>
      <c r="F112" s="207">
        <f t="shared" si="267"/>
        <v>2.3041474654377902E-3</v>
      </c>
      <c r="G112" s="366">
        <f t="shared" ref="G112" si="399">AVERAGE(C111:C115)</f>
        <v>0.86799999999999999</v>
      </c>
      <c r="H112" s="209">
        <f t="shared" ref="H112" si="400">_xlfn.STDEV.S(C111:C115)</f>
        <v>1.3038404810405309E-2</v>
      </c>
      <c r="I112" s="19">
        <f t="shared" si="270"/>
        <v>1.5021203698623628E-2</v>
      </c>
      <c r="J112" s="327">
        <f>C112*'Table 2'!M112</f>
        <v>499.55399999999992</v>
      </c>
      <c r="K112" s="236" t="s">
        <v>207</v>
      </c>
      <c r="L112" s="218">
        <f>E112*'Table 2'!M112</f>
        <v>2.9957851439999996</v>
      </c>
      <c r="M112" s="239">
        <f t="shared" si="276"/>
        <v>5.3718688919443492E-3</v>
      </c>
      <c r="N112" s="22">
        <f t="shared" ref="N112" si="401">AVERAGE(J111:J115)</f>
        <v>496.88479999999993</v>
      </c>
      <c r="O112" s="241">
        <f t="shared" ref="O112" si="402">_xlfn.STDEV.S(J111:J115)</f>
        <v>8.1638996319161272</v>
      </c>
      <c r="P112" s="19">
        <f t="shared" si="273"/>
        <v>1.6430165768637175E-2</v>
      </c>
      <c r="Q112" s="190">
        <f>J112/LOOKUP(A112,'Table 1'!$A$3:$A$999,'Table 1'!$E$3:$E$999)</f>
        <v>0.99910799999999989</v>
      </c>
      <c r="R112" s="215" t="s">
        <v>207</v>
      </c>
      <c r="S112" s="160">
        <f>L112/LOOKUP(A112,'Table 1'!$A$3:$A$999,'Table 1'!$E$3:$E$999)</f>
        <v>5.9915702879999996E-3</v>
      </c>
    </row>
    <row r="113" spans="1:19" x14ac:dyDescent="0.2">
      <c r="A113" s="4" t="s">
        <v>194</v>
      </c>
      <c r="B113" s="56" t="str">
        <f>LOOKUP(A113,'Table 1'!$A$3:$A$999,'Table 1'!$I$3:$I$999)</f>
        <v>ETH</v>
      </c>
      <c r="C113" s="170">
        <v>0.88</v>
      </c>
      <c r="D113" s="203" t="s">
        <v>207</v>
      </c>
      <c r="E113" s="166">
        <v>1.4313799E-2</v>
      </c>
      <c r="F113" s="207">
        <f t="shared" si="267"/>
        <v>1.3824884792626741E-2</v>
      </c>
      <c r="G113" s="366">
        <f t="shared" ref="G113" si="403">AVERAGE(C111:C115)</f>
        <v>0.86799999999999999</v>
      </c>
      <c r="H113" s="209">
        <f t="shared" ref="H113" si="404">_xlfn.STDEV.S(C111:C115)</f>
        <v>1.3038404810405309E-2</v>
      </c>
      <c r="I113" s="19">
        <f t="shared" si="270"/>
        <v>1.5021203698623628E-2</v>
      </c>
      <c r="J113" s="327">
        <f>C113*'Table 2'!M113</f>
        <v>502.04</v>
      </c>
      <c r="K113" s="236" t="s">
        <v>207</v>
      </c>
      <c r="L113" s="218">
        <f>E113*'Table 2'!M113</f>
        <v>8.1660223295000005</v>
      </c>
      <c r="M113" s="239">
        <f t="shared" si="276"/>
        <v>1.0375040653286424E-2</v>
      </c>
      <c r="N113" s="22">
        <f t="shared" ref="N113" si="405">AVERAGE(J111:J115)</f>
        <v>496.88479999999993</v>
      </c>
      <c r="O113" s="241">
        <f t="shared" ref="O113" si="406">_xlfn.STDEV.S(J111:J115)</f>
        <v>8.1638996319161272</v>
      </c>
      <c r="P113" s="19">
        <f t="shared" si="273"/>
        <v>1.6430165768637175E-2</v>
      </c>
      <c r="Q113" s="190">
        <f>J113/LOOKUP(A113,'Table 1'!$A$3:$A$999,'Table 1'!$E$3:$E$999)</f>
        <v>1.0040800000000001</v>
      </c>
      <c r="R113" s="215" t="s">
        <v>207</v>
      </c>
      <c r="S113" s="160">
        <f>L113/LOOKUP(A113,'Table 1'!$A$3:$A$999,'Table 1'!$E$3:$E$999)</f>
        <v>1.6332044659000001E-2</v>
      </c>
    </row>
    <row r="114" spans="1:19" x14ac:dyDescent="0.2">
      <c r="A114" s="4" t="s">
        <v>194</v>
      </c>
      <c r="B114" s="56" t="str">
        <f>LOOKUP(A114,'Table 1'!$A$3:$A$999,'Table 1'!$I$3:$I$999)</f>
        <v>ETH</v>
      </c>
      <c r="C114" s="168">
        <v>0.86</v>
      </c>
      <c r="D114" s="204" t="s">
        <v>207</v>
      </c>
      <c r="E114" s="160">
        <v>1.2527412E-2</v>
      </c>
      <c r="F114" s="207">
        <f t="shared" si="267"/>
        <v>-9.2165898617511607E-3</v>
      </c>
      <c r="G114" s="366">
        <f t="shared" ref="G114" si="407">AVERAGE(C111:C115)</f>
        <v>0.86799999999999999</v>
      </c>
      <c r="H114" s="209">
        <f t="shared" ref="H114" si="408">_xlfn.STDEV.S(C111:C115)</f>
        <v>1.3038404810405309E-2</v>
      </c>
      <c r="I114" s="19">
        <f t="shared" si="270"/>
        <v>1.5021203698623628E-2</v>
      </c>
      <c r="J114" s="327">
        <f>C114*'Table 2'!M114</f>
        <v>492.17799999999994</v>
      </c>
      <c r="K114" s="236" t="s">
        <v>207</v>
      </c>
      <c r="L114" s="218">
        <f>E114*'Table 2'!M114</f>
        <v>7.1694378875999991</v>
      </c>
      <c r="M114" s="239">
        <f t="shared" si="276"/>
        <v>-9.472618200435972E-3</v>
      </c>
      <c r="N114" s="22">
        <f t="shared" ref="N114" si="409">AVERAGE(J111:J115)</f>
        <v>496.88479999999993</v>
      </c>
      <c r="O114" s="241">
        <f t="shared" ref="O114" si="410">_xlfn.STDEV.S(J111:J115)</f>
        <v>8.1638996319161272</v>
      </c>
      <c r="P114" s="19">
        <f t="shared" si="273"/>
        <v>1.6430165768637175E-2</v>
      </c>
      <c r="Q114" s="190">
        <f>J114/LOOKUP(A114,'Table 1'!$A$3:$A$999,'Table 1'!$E$3:$E$999)</f>
        <v>0.9843559999999999</v>
      </c>
      <c r="R114" s="215" t="s">
        <v>207</v>
      </c>
      <c r="S114" s="160">
        <f>L114/LOOKUP(A114,'Table 1'!$A$3:$A$999,'Table 1'!$E$3:$E$999)</f>
        <v>1.4338875775199999E-2</v>
      </c>
    </row>
    <row r="115" spans="1:19" ht="16" thickBot="1" x14ac:dyDescent="0.25">
      <c r="A115" s="97" t="s">
        <v>194</v>
      </c>
      <c r="B115" s="55" t="str">
        <f>LOOKUP(A115,'Table 1'!$A$3:$A$999,'Table 1'!$I$3:$I$999)</f>
        <v>ETH</v>
      </c>
      <c r="C115" s="170">
        <v>0.85</v>
      </c>
      <c r="D115" s="203" t="s">
        <v>207</v>
      </c>
      <c r="E115" s="166">
        <v>1.9585699999999999E-4</v>
      </c>
      <c r="F115" s="208">
        <f t="shared" si="267"/>
        <v>-2.073732718894011E-2</v>
      </c>
      <c r="G115" s="370">
        <f t="shared" ref="G115" si="411">AVERAGE(C111:C115)</f>
        <v>0.86799999999999999</v>
      </c>
      <c r="H115" s="210">
        <f t="shared" ref="H115" si="412">_xlfn.STDEV.S(C111:C115)</f>
        <v>1.3038404810405309E-2</v>
      </c>
      <c r="I115" s="18">
        <f t="shared" si="270"/>
        <v>1.5021203698623628E-2</v>
      </c>
      <c r="J115" s="328">
        <f>C115*'Table 2'!M115</f>
        <v>485.17999999999995</v>
      </c>
      <c r="K115" s="230" t="s">
        <v>207</v>
      </c>
      <c r="L115" s="217">
        <f>E115*'Table 2'!M115</f>
        <v>0.11179517559999999</v>
      </c>
      <c r="M115" s="240">
        <f t="shared" si="276"/>
        <v>-2.3556365580110279E-2</v>
      </c>
      <c r="N115" s="21">
        <f t="shared" ref="N115" si="413">AVERAGE(J111:J115)</f>
        <v>496.88479999999993</v>
      </c>
      <c r="O115" s="242">
        <f t="shared" ref="O115" si="414">_xlfn.STDEV.S(J111:J115)</f>
        <v>8.1638996319161272</v>
      </c>
      <c r="P115" s="18">
        <f t="shared" si="273"/>
        <v>1.6430165768637175E-2</v>
      </c>
      <c r="Q115" s="189">
        <f>J115/LOOKUP(A115,'Table 1'!$A$3:$A$999,'Table 1'!$E$3:$E$999)</f>
        <v>0.97035999999999989</v>
      </c>
      <c r="R115" s="214" t="s">
        <v>207</v>
      </c>
      <c r="S115" s="157">
        <f>L115/LOOKUP(A115,'Table 1'!$A$3:$A$999,'Table 1'!$E$3:$E$999)</f>
        <v>2.2359035119999998E-4</v>
      </c>
    </row>
    <row r="116" spans="1:19" x14ac:dyDescent="0.2">
      <c r="A116" s="98" t="s">
        <v>195</v>
      </c>
      <c r="B116" s="57" t="str">
        <f>LOOKUP(A116,'Table 1'!$A$3:$A$999,'Table 1'!$I$3:$I$999)</f>
        <v>ETH</v>
      </c>
      <c r="C116" s="169">
        <v>0.86399999999999999</v>
      </c>
      <c r="D116" s="205" t="s">
        <v>207</v>
      </c>
      <c r="E116" s="161">
        <v>3.0000000000000001E-3</v>
      </c>
      <c r="F116" s="206">
        <f t="shared" si="267"/>
        <v>-1.760295030597443E-3</v>
      </c>
      <c r="G116" s="365">
        <f t="shared" ref="G116" si="415">AVERAGE(C116:C120)</f>
        <v>0.86552357685119607</v>
      </c>
      <c r="H116" s="23">
        <f t="shared" ref="H116" si="416">_xlfn.STDEV.S(C116:C120)</f>
        <v>8.1340861846711469E-3</v>
      </c>
      <c r="I116" s="39">
        <f t="shared" si="270"/>
        <v>9.3978793902567345E-3</v>
      </c>
      <c r="J116" s="222">
        <f>C116*'Table 2'!M116</f>
        <v>495.15839999999992</v>
      </c>
      <c r="K116" s="229" t="s">
        <v>207</v>
      </c>
      <c r="L116" s="219">
        <f>E116*'Table 2'!M116</f>
        <v>1.7192999999999998</v>
      </c>
      <c r="M116" s="238">
        <f t="shared" si="276"/>
        <v>-6.5889308374085694E-3</v>
      </c>
      <c r="N116" s="23">
        <f t="shared" ref="N116" si="417">AVERAGE(J116:J120)</f>
        <v>498.4426038431402</v>
      </c>
      <c r="O116" s="23">
        <f t="shared" ref="O116" si="418">_xlfn.STDEV.S(J116:J120)</f>
        <v>5.5809116483972563</v>
      </c>
      <c r="P116" s="39">
        <f t="shared" si="273"/>
        <v>1.1196698687806326E-2</v>
      </c>
      <c r="Q116" s="191">
        <f>J116/LOOKUP(A116,'Table 1'!$A$3:$A$999,'Table 1'!$E$3:$E$999)</f>
        <v>0.99031679999999978</v>
      </c>
      <c r="R116" s="216" t="s">
        <v>207</v>
      </c>
      <c r="S116" s="161">
        <f>L116/LOOKUP(A116,'Table 1'!$A$3:$A$999,'Table 1'!$E$3:$E$999)</f>
        <v>3.4385999999999996E-3</v>
      </c>
    </row>
    <row r="117" spans="1:19" x14ac:dyDescent="0.2">
      <c r="A117" s="4" t="s">
        <v>195</v>
      </c>
      <c r="B117" s="56" t="str">
        <f>LOOKUP(A117,'Table 1'!$A$3:$A$999,'Table 1'!$I$3:$I$999)</f>
        <v>ETH</v>
      </c>
      <c r="C117" s="159">
        <v>0.86299999999999999</v>
      </c>
      <c r="D117" s="200" t="s">
        <v>207</v>
      </c>
      <c r="E117" s="155">
        <v>3.0000000000000001E-3</v>
      </c>
      <c r="F117" s="207">
        <f t="shared" si="267"/>
        <v>-2.9156650594972158E-3</v>
      </c>
      <c r="G117" s="366">
        <f t="shared" ref="G117" si="419">AVERAGE(C116:C120)</f>
        <v>0.86552357685119607</v>
      </c>
      <c r="H117" s="209">
        <f t="shared" ref="H117" si="420">_xlfn.STDEV.S(C116:C120)</f>
        <v>8.1340861846711469E-3</v>
      </c>
      <c r="I117" s="19">
        <f t="shared" si="270"/>
        <v>9.3978793902567345E-3</v>
      </c>
      <c r="J117" s="221">
        <f>C117*'Table 2'!M117</f>
        <v>496.74279999999999</v>
      </c>
      <c r="K117" s="236" t="s">
        <v>207</v>
      </c>
      <c r="L117" s="218">
        <f>E117*'Table 2'!M117</f>
        <v>1.7268000000000001</v>
      </c>
      <c r="M117" s="239">
        <f t="shared" si="276"/>
        <v>-3.4102298439864995E-3</v>
      </c>
      <c r="N117" s="22">
        <f t="shared" ref="N117" si="421">AVERAGE(J116:J120)</f>
        <v>498.4426038431402</v>
      </c>
      <c r="O117" s="241">
        <f t="shared" ref="O117" si="422">_xlfn.STDEV.S(J116:J120)</f>
        <v>5.5809116483972563</v>
      </c>
      <c r="P117" s="19">
        <f t="shared" si="273"/>
        <v>1.1196698687806326E-2</v>
      </c>
      <c r="Q117" s="190">
        <f>J117/LOOKUP(A117,'Table 1'!$A$3:$A$999,'Table 1'!$E$3:$E$999)</f>
        <v>0.99348559999999997</v>
      </c>
      <c r="R117" s="215" t="s">
        <v>207</v>
      </c>
      <c r="S117" s="160">
        <f>L117/LOOKUP(A117,'Table 1'!$A$3:$A$999,'Table 1'!$E$3:$E$999)</f>
        <v>3.4536000000000002E-3</v>
      </c>
    </row>
    <row r="118" spans="1:19" x14ac:dyDescent="0.2">
      <c r="A118" s="4" t="s">
        <v>195</v>
      </c>
      <c r="B118" s="56" t="str">
        <f>LOOKUP(A118,'Table 1'!$A$3:$A$999,'Table 1'!$I$3:$I$999)</f>
        <v>ETH</v>
      </c>
      <c r="C118" s="168">
        <v>0.878</v>
      </c>
      <c r="D118" s="204" t="s">
        <v>207</v>
      </c>
      <c r="E118" s="160">
        <v>2E-3</v>
      </c>
      <c r="F118" s="207">
        <f t="shared" si="267"/>
        <v>1.4414885373999372E-2</v>
      </c>
      <c r="G118" s="366">
        <f t="shared" ref="G118" si="423">AVERAGE(C116:C120)</f>
        <v>0.86552357685119607</v>
      </c>
      <c r="H118" s="209">
        <f t="shared" ref="H118" si="424">_xlfn.STDEV.S(C116:C120)</f>
        <v>8.1340861846711469E-3</v>
      </c>
      <c r="I118" s="19">
        <f t="shared" si="270"/>
        <v>9.3978793902567345E-3</v>
      </c>
      <c r="J118" s="327">
        <f>C118*'Table 2'!M118</f>
        <v>507.8352000000001</v>
      </c>
      <c r="K118" s="236" t="s">
        <v>207</v>
      </c>
      <c r="L118" s="218">
        <f>E118*'Table 2'!M118</f>
        <v>1.1568000000000003</v>
      </c>
      <c r="M118" s="239">
        <f t="shared" si="276"/>
        <v>1.8843887108445777E-2</v>
      </c>
      <c r="N118" s="22">
        <f t="shared" ref="N118" si="425">AVERAGE(J116:J120)</f>
        <v>498.4426038431402</v>
      </c>
      <c r="O118" s="241">
        <f t="shared" ref="O118" si="426">_xlfn.STDEV.S(J116:J120)</f>
        <v>5.5809116483972563</v>
      </c>
      <c r="P118" s="19">
        <f t="shared" si="273"/>
        <v>1.1196698687806326E-2</v>
      </c>
      <c r="Q118" s="190">
        <f>J118/LOOKUP(A118,'Table 1'!$A$3:$A$999,'Table 1'!$E$3:$E$999)</f>
        <v>1.0156704000000003</v>
      </c>
      <c r="R118" s="215" t="s">
        <v>207</v>
      </c>
      <c r="S118" s="160">
        <f>L118/LOOKUP(A118,'Table 1'!$A$3:$A$999,'Table 1'!$E$3:$E$999)</f>
        <v>2.3136000000000007E-3</v>
      </c>
    </row>
    <row r="119" spans="1:19" x14ac:dyDescent="0.2">
      <c r="A119" s="4" t="s">
        <v>195</v>
      </c>
      <c r="B119" s="56" t="str">
        <f>LOOKUP(A119,'Table 1'!$A$3:$A$999,'Table 1'!$I$3:$I$999)</f>
        <v>ETH</v>
      </c>
      <c r="C119" s="159">
        <v>0.85561788425598073</v>
      </c>
      <c r="D119" s="200" t="s">
        <v>207</v>
      </c>
      <c r="E119" s="155">
        <v>2.6526674558434715E-2</v>
      </c>
      <c r="F119" s="207">
        <f t="shared" si="267"/>
        <v>-1.1444740340006204E-2</v>
      </c>
      <c r="G119" s="366">
        <f t="shared" ref="G119" si="427">AVERAGE(C116:C120)</f>
        <v>0.86552357685119607</v>
      </c>
      <c r="H119" s="209">
        <f t="shared" ref="H119" si="428">_xlfn.STDEV.S(C116:C120)</f>
        <v>8.1340861846711469E-3</v>
      </c>
      <c r="I119" s="19">
        <f t="shared" si="270"/>
        <v>9.3978793902567345E-3</v>
      </c>
      <c r="J119" s="327">
        <f>C119*'Table 2'!M119</f>
        <v>493.69151921570091</v>
      </c>
      <c r="K119" s="236" t="s">
        <v>207</v>
      </c>
      <c r="L119" s="218">
        <f>E119*'Table 2'!M119</f>
        <v>15.30589122021683</v>
      </c>
      <c r="M119" s="239">
        <f t="shared" si="276"/>
        <v>-9.5318590160773306E-3</v>
      </c>
      <c r="N119" s="22">
        <f t="shared" ref="N119" si="429">AVERAGE(J116:J120)</f>
        <v>498.4426038431402</v>
      </c>
      <c r="O119" s="241">
        <f t="shared" ref="O119" si="430">_xlfn.STDEV.S(J116:J120)</f>
        <v>5.5809116483972563</v>
      </c>
      <c r="P119" s="19">
        <f t="shared" si="273"/>
        <v>1.1196698687806326E-2</v>
      </c>
      <c r="Q119" s="190">
        <f>J119/LOOKUP(A119,'Table 1'!$A$3:$A$999,'Table 1'!$E$3:$E$999)</f>
        <v>0.98738303843140185</v>
      </c>
      <c r="R119" s="215" t="s">
        <v>207</v>
      </c>
      <c r="S119" s="160">
        <f>L119/LOOKUP(A119,'Table 1'!$A$3:$A$999,'Table 1'!$E$3:$E$999)</f>
        <v>3.0611782440433662E-2</v>
      </c>
    </row>
    <row r="120" spans="1:19" ht="16" thickBot="1" x14ac:dyDescent="0.25">
      <c r="A120" s="97" t="s">
        <v>195</v>
      </c>
      <c r="B120" s="55" t="str">
        <f>LOOKUP(A120,'Table 1'!$A$3:$A$999,'Table 1'!$I$3:$I$999)</f>
        <v>ETH</v>
      </c>
      <c r="C120" s="159">
        <v>0.86699999999999999</v>
      </c>
      <c r="D120" s="200" t="s">
        <v>207</v>
      </c>
      <c r="E120" s="155">
        <v>5.0000000000000001E-3</v>
      </c>
      <c r="F120" s="208">
        <f t="shared" si="267"/>
        <v>1.7058150561018745E-3</v>
      </c>
      <c r="G120" s="370">
        <f t="shared" ref="G120" si="431">AVERAGE(C116:C120)</f>
        <v>0.86552357685119607</v>
      </c>
      <c r="H120" s="210">
        <f t="shared" ref="H120" si="432">_xlfn.STDEV.S(C116:C120)</f>
        <v>8.1340861846711469E-3</v>
      </c>
      <c r="I120" s="18">
        <f t="shared" si="270"/>
        <v>9.3978793902567345E-3</v>
      </c>
      <c r="J120" s="328">
        <f>C120*'Table 2'!M120</f>
        <v>498.78510000000006</v>
      </c>
      <c r="K120" s="230" t="s">
        <v>207</v>
      </c>
      <c r="L120" s="217">
        <f>E120*'Table 2'!M120</f>
        <v>2.8765000000000005</v>
      </c>
      <c r="M120" s="240">
        <f t="shared" si="276"/>
        <v>6.8713258902650988E-4</v>
      </c>
      <c r="N120" s="21">
        <f t="shared" ref="N120" si="433">AVERAGE(J116:J120)</f>
        <v>498.4426038431402</v>
      </c>
      <c r="O120" s="242">
        <f t="shared" ref="O120" si="434">_xlfn.STDEV.S(J116:J120)</f>
        <v>5.5809116483972563</v>
      </c>
      <c r="P120" s="18">
        <f t="shared" si="273"/>
        <v>1.1196698687806326E-2</v>
      </c>
      <c r="Q120" s="189">
        <f>J120/LOOKUP(A120,'Table 1'!$A$3:$A$999,'Table 1'!$E$3:$E$999)</f>
        <v>0.99757020000000007</v>
      </c>
      <c r="R120" s="214" t="s">
        <v>207</v>
      </c>
      <c r="S120" s="157">
        <f>L120/LOOKUP(A120,'Table 1'!$A$3:$A$999,'Table 1'!$E$3:$E$999)</f>
        <v>5.7530000000000012E-3</v>
      </c>
    </row>
    <row r="121" spans="1:19" x14ac:dyDescent="0.2">
      <c r="A121" s="98" t="s">
        <v>196</v>
      </c>
      <c r="B121" s="57" t="str">
        <f>LOOKUP(A121,'Table 1'!$A$3:$A$999,'Table 1'!$I$3:$I$999)</f>
        <v>ETH</v>
      </c>
      <c r="C121" s="169">
        <v>0.73599999999999999</v>
      </c>
      <c r="D121" s="197" t="s">
        <v>207</v>
      </c>
      <c r="E121" s="161">
        <v>1E-3</v>
      </c>
      <c r="F121" s="206">
        <f t="shared" si="267"/>
        <v>2.1087680355160919E-2</v>
      </c>
      <c r="G121" s="365">
        <f t="shared" ref="G121" si="435">AVERAGE(C121:C125)</f>
        <v>0.7208</v>
      </c>
      <c r="H121" s="23">
        <f t="shared" ref="H121" si="436">_xlfn.STDEV.S(C121:C125)</f>
        <v>9.4180677423768913E-3</v>
      </c>
      <c r="I121" s="39">
        <f t="shared" si="270"/>
        <v>1.3066131718058951E-2</v>
      </c>
      <c r="J121" s="222">
        <f>C121*'Table 2'!M121</f>
        <v>503.35039999999998</v>
      </c>
      <c r="K121" s="229" t="s">
        <v>207</v>
      </c>
      <c r="L121" s="219">
        <f>E121*'Table 2'!M121</f>
        <v>0.68389999999999995</v>
      </c>
      <c r="M121" s="238">
        <f t="shared" si="276"/>
        <v>1.3762752434478651E-2</v>
      </c>
      <c r="N121" s="23">
        <f t="shared" ref="N121" si="437">AVERAGE(J121:J125)</f>
        <v>496.51696000000004</v>
      </c>
      <c r="O121" s="23">
        <f t="shared" ref="O121" si="438">_xlfn.STDEV.S(J121:J125)</f>
        <v>5.5152824264039246</v>
      </c>
      <c r="P121" s="39">
        <f t="shared" si="273"/>
        <v>1.1107943677098006E-2</v>
      </c>
      <c r="Q121" s="191">
        <f>J121/LOOKUP(A121,'Table 1'!$A$3:$A$999,'Table 1'!$E$3:$E$999)</f>
        <v>1.0067008</v>
      </c>
      <c r="R121" s="216" t="s">
        <v>207</v>
      </c>
      <c r="S121" s="161">
        <f>L121/LOOKUP(A121,'Table 1'!$A$3:$A$999,'Table 1'!$E$3:$E$999)</f>
        <v>1.3678E-3</v>
      </c>
    </row>
    <row r="122" spans="1:19" x14ac:dyDescent="0.2">
      <c r="A122" s="4" t="s">
        <v>196</v>
      </c>
      <c r="B122" s="56" t="str">
        <f>LOOKUP(A122,'Table 1'!$A$3:$A$999,'Table 1'!$I$3:$I$999)</f>
        <v>ETH</v>
      </c>
      <c r="C122" s="168">
        <v>0.72299999999999998</v>
      </c>
      <c r="D122" s="204" t="s">
        <v>207</v>
      </c>
      <c r="E122" s="160">
        <v>0</v>
      </c>
      <c r="F122" s="207">
        <f t="shared" si="267"/>
        <v>3.0521642619311595E-3</v>
      </c>
      <c r="G122" s="366">
        <f t="shared" ref="G122" si="439">AVERAGE(C121:C125)</f>
        <v>0.7208</v>
      </c>
      <c r="H122" s="209">
        <f t="shared" ref="H122" si="440">_xlfn.STDEV.S(C121:C125)</f>
        <v>9.4180677423768913E-3</v>
      </c>
      <c r="I122" s="19">
        <f t="shared" si="270"/>
        <v>1.3066131718058951E-2</v>
      </c>
      <c r="J122" s="221">
        <f>C122*'Table 2'!M122</f>
        <v>497.49630000000002</v>
      </c>
      <c r="K122" s="236" t="s">
        <v>207</v>
      </c>
      <c r="L122" s="218">
        <f>E122*'Table 2'!M122</f>
        <v>0</v>
      </c>
      <c r="M122" s="239">
        <f t="shared" si="276"/>
        <v>1.9724200357626839E-3</v>
      </c>
      <c r="N122" s="22">
        <f t="shared" ref="N122" si="441">AVERAGE(J121:J125)</f>
        <v>496.51696000000004</v>
      </c>
      <c r="O122" s="241">
        <f t="shared" ref="O122" si="442">_xlfn.STDEV.S(J121:J125)</f>
        <v>5.5152824264039246</v>
      </c>
      <c r="P122" s="19">
        <f t="shared" si="273"/>
        <v>1.1107943677098006E-2</v>
      </c>
      <c r="Q122" s="190">
        <f>J122/LOOKUP(A122,'Table 1'!$A$3:$A$999,'Table 1'!$E$3:$E$999)</f>
        <v>0.9949926</v>
      </c>
      <c r="R122" s="215" t="s">
        <v>207</v>
      </c>
      <c r="S122" s="160">
        <f>L122/LOOKUP(A122,'Table 1'!$A$3:$A$999,'Table 1'!$E$3:$E$999)</f>
        <v>0</v>
      </c>
    </row>
    <row r="123" spans="1:19" x14ac:dyDescent="0.2">
      <c r="A123" s="4" t="s">
        <v>196</v>
      </c>
      <c r="B123" s="56" t="str">
        <f>LOOKUP(A123,'Table 1'!$A$3:$A$999,'Table 1'!$I$3:$I$999)</f>
        <v>ETH</v>
      </c>
      <c r="C123" s="168">
        <v>0.71499999999999997</v>
      </c>
      <c r="D123" s="204" t="s">
        <v>207</v>
      </c>
      <c r="E123" s="160">
        <v>1E-3</v>
      </c>
      <c r="F123" s="207">
        <f t="shared" si="267"/>
        <v>-8.0466148723640774E-3</v>
      </c>
      <c r="G123" s="366">
        <f t="shared" ref="G123" si="443">AVERAGE(C121:C125)</f>
        <v>0.7208</v>
      </c>
      <c r="H123" s="209">
        <f t="shared" ref="H123" si="444">_xlfn.STDEV.S(C121:C125)</f>
        <v>9.4180677423768913E-3</v>
      </c>
      <c r="I123" s="19">
        <f t="shared" si="270"/>
        <v>1.3066131718058951E-2</v>
      </c>
      <c r="J123" s="221">
        <f>C123*'Table 2'!M123</f>
        <v>499.71349999999995</v>
      </c>
      <c r="K123" s="236" t="s">
        <v>207</v>
      </c>
      <c r="L123" s="218">
        <f>E123*'Table 2'!M123</f>
        <v>0.69889999999999997</v>
      </c>
      <c r="M123" s="239">
        <f t="shared" si="276"/>
        <v>6.4379271153193101E-3</v>
      </c>
      <c r="N123" s="22">
        <f t="shared" ref="N123" si="445">AVERAGE(J121:J125)</f>
        <v>496.51696000000004</v>
      </c>
      <c r="O123" s="241">
        <f t="shared" ref="O123" si="446">_xlfn.STDEV.S(J121:J125)</f>
        <v>5.5152824264039246</v>
      </c>
      <c r="P123" s="19">
        <f t="shared" si="273"/>
        <v>1.1107943677098006E-2</v>
      </c>
      <c r="Q123" s="190">
        <f>J123/LOOKUP(A123,'Table 1'!$A$3:$A$999,'Table 1'!$E$3:$E$999)</f>
        <v>0.99942699999999995</v>
      </c>
      <c r="R123" s="215" t="s">
        <v>207</v>
      </c>
      <c r="S123" s="160">
        <f>L123/LOOKUP(A123,'Table 1'!$A$3:$A$999,'Table 1'!$E$3:$E$999)</f>
        <v>1.3977999999999998E-3</v>
      </c>
    </row>
    <row r="124" spans="1:19" x14ac:dyDescent="0.2">
      <c r="A124" s="4" t="s">
        <v>196</v>
      </c>
      <c r="B124" s="56" t="str">
        <f>LOOKUP(A124,'Table 1'!$A$3:$A$999,'Table 1'!$I$3:$I$999)</f>
        <v>ETH</v>
      </c>
      <c r="C124" s="159">
        <v>0.71799999999999997</v>
      </c>
      <c r="D124" s="200" t="s">
        <v>207</v>
      </c>
      <c r="E124" s="155">
        <v>1E-3</v>
      </c>
      <c r="F124" s="207">
        <f t="shared" si="267"/>
        <v>-3.8845726970033641E-3</v>
      </c>
      <c r="G124" s="366">
        <f t="shared" ref="G124" si="447">AVERAGE(C121:C125)</f>
        <v>0.7208</v>
      </c>
      <c r="H124" s="209">
        <f t="shared" ref="H124" si="448">_xlfn.STDEV.S(C121:C125)</f>
        <v>9.4180677423768913E-3</v>
      </c>
      <c r="I124" s="19">
        <f t="shared" si="270"/>
        <v>1.3066131718058951E-2</v>
      </c>
      <c r="J124" s="221">
        <f>C124*'Table 2'!M124</f>
        <v>489.74779999999998</v>
      </c>
      <c r="K124" s="236" t="s">
        <v>207</v>
      </c>
      <c r="L124" s="218">
        <f>E124*'Table 2'!M124</f>
        <v>0.68210000000000004</v>
      </c>
      <c r="M124" s="239">
        <f t="shared" si="276"/>
        <v>-1.3633290592933734E-2</v>
      </c>
      <c r="N124" s="22">
        <f t="shared" ref="N124" si="449">AVERAGE(J121:J125)</f>
        <v>496.51696000000004</v>
      </c>
      <c r="O124" s="241">
        <f t="shared" ref="O124" si="450">_xlfn.STDEV.S(J121:J125)</f>
        <v>5.5152824264039246</v>
      </c>
      <c r="P124" s="19">
        <f t="shared" si="273"/>
        <v>1.1107943677098006E-2</v>
      </c>
      <c r="Q124" s="190">
        <f>J124/LOOKUP(A124,'Table 1'!$A$3:$A$999,'Table 1'!$E$3:$E$999)</f>
        <v>0.97949560000000002</v>
      </c>
      <c r="R124" s="215" t="s">
        <v>207</v>
      </c>
      <c r="S124" s="160">
        <f>L124/LOOKUP(A124,'Table 1'!$A$3:$A$999,'Table 1'!$E$3:$E$999)</f>
        <v>1.3642000000000001E-3</v>
      </c>
    </row>
    <row r="125" spans="1:19" ht="16" thickBot="1" x14ac:dyDescent="0.25">
      <c r="A125" s="97" t="s">
        <v>196</v>
      </c>
      <c r="B125" s="55" t="str">
        <f>LOOKUP(A125,'Table 1'!$A$3:$A$999,'Table 1'!$I$3:$I$999)</f>
        <v>ETH</v>
      </c>
      <c r="C125" s="159">
        <v>0.71199999999999997</v>
      </c>
      <c r="D125" s="200" t="s">
        <v>207</v>
      </c>
      <c r="E125" s="155">
        <v>1E-3</v>
      </c>
      <c r="F125" s="208">
        <f t="shared" si="267"/>
        <v>-1.2208657047724792E-2</v>
      </c>
      <c r="G125" s="370">
        <f t="shared" ref="G125" si="451">AVERAGE(C121:C125)</f>
        <v>0.7208</v>
      </c>
      <c r="H125" s="210">
        <f t="shared" ref="H125" si="452">_xlfn.STDEV.S(C121:C125)</f>
        <v>9.4180677423768913E-3</v>
      </c>
      <c r="I125" s="18">
        <f t="shared" si="270"/>
        <v>1.3066131718058951E-2</v>
      </c>
      <c r="J125" s="220">
        <f>C125*'Table 2'!M125</f>
        <v>492.27679999999998</v>
      </c>
      <c r="K125" s="230" t="s">
        <v>207</v>
      </c>
      <c r="L125" s="217">
        <f>E125*'Table 2'!M125</f>
        <v>0.69140000000000001</v>
      </c>
      <c r="M125" s="240">
        <f t="shared" si="276"/>
        <v>-8.5398089926274814E-3</v>
      </c>
      <c r="N125" s="21">
        <f t="shared" ref="N125" si="453">AVERAGE(J121:J125)</f>
        <v>496.51696000000004</v>
      </c>
      <c r="O125" s="242">
        <f t="shared" ref="O125" si="454">_xlfn.STDEV.S(J121:J125)</f>
        <v>5.5152824264039246</v>
      </c>
      <c r="P125" s="18">
        <f t="shared" si="273"/>
        <v>1.1107943677098006E-2</v>
      </c>
      <c r="Q125" s="189">
        <f>J125/LOOKUP(A125,'Table 1'!$A$3:$A$999,'Table 1'!$E$3:$E$999)</f>
        <v>0.98455359999999992</v>
      </c>
      <c r="R125" s="214" t="s">
        <v>207</v>
      </c>
      <c r="S125" s="157">
        <f>L125/LOOKUP(A125,'Table 1'!$A$3:$A$999,'Table 1'!$E$3:$E$999)</f>
        <v>1.3828E-3</v>
      </c>
    </row>
    <row r="126" spans="1:19" x14ac:dyDescent="0.2">
      <c r="A126" s="98" t="s">
        <v>197</v>
      </c>
      <c r="B126" s="57" t="str">
        <f>LOOKUP(A126,'Table 1'!$A$3:$A$999,'Table 1'!$I$3:$I$999)</f>
        <v>ETH</v>
      </c>
      <c r="C126" s="169">
        <v>0.72099999999999997</v>
      </c>
      <c r="D126" s="197" t="s">
        <v>207</v>
      </c>
      <c r="E126" s="161">
        <v>2E-3</v>
      </c>
      <c r="F126" s="206">
        <f t="shared" si="267"/>
        <v>-1.7443445080403276E-2</v>
      </c>
      <c r="G126" s="365">
        <f t="shared" ref="G126" si="455">AVERAGE(C126:C130)</f>
        <v>0.7337999999999999</v>
      </c>
      <c r="H126" s="23">
        <f t="shared" ref="H126" si="456">_xlfn.STDEV.S(C126:C130)</f>
        <v>8.1055536516637852E-3</v>
      </c>
      <c r="I126" s="39">
        <f t="shared" si="270"/>
        <v>1.1045998435082837E-2</v>
      </c>
      <c r="J126" s="222">
        <f>C126*'Table 2'!M126</f>
        <v>496.12009999999998</v>
      </c>
      <c r="K126" s="229" t="s">
        <v>207</v>
      </c>
      <c r="L126" s="219">
        <f>E126*'Table 2'!M126</f>
        <v>1.3762000000000001</v>
      </c>
      <c r="M126" s="238">
        <f t="shared" si="276"/>
        <v>-1.6508234630654629E-2</v>
      </c>
      <c r="N126" s="23">
        <f t="shared" ref="N126" si="457">AVERAGE(J126:J130)</f>
        <v>504.44763999999998</v>
      </c>
      <c r="O126" s="23">
        <f t="shared" ref="O126" si="458">_xlfn.STDEV.S(J126:J130)</f>
        <v>9.898738254090766</v>
      </c>
      <c r="P126" s="39">
        <f t="shared" si="273"/>
        <v>1.9622925095042106E-2</v>
      </c>
      <c r="Q126" s="191">
        <f>J126/LOOKUP(A126,'Table 1'!$A$3:$A$999,'Table 1'!$E$3:$E$999)</f>
        <v>0.99224019999999991</v>
      </c>
      <c r="R126" s="216" t="s">
        <v>207</v>
      </c>
      <c r="S126" s="161">
        <f>L126/LOOKUP(A126,'Table 1'!$A$3:$A$999,'Table 1'!$E$3:$E$999)</f>
        <v>2.7524000000000003E-3</v>
      </c>
    </row>
    <row r="127" spans="1:19" x14ac:dyDescent="0.2">
      <c r="A127" s="4" t="s">
        <v>197</v>
      </c>
      <c r="B127" s="56" t="str">
        <f>LOOKUP(A127,'Table 1'!$A$3:$A$999,'Table 1'!$I$3:$I$999)</f>
        <v>ETH</v>
      </c>
      <c r="C127" s="168">
        <v>0.74199999999999999</v>
      </c>
      <c r="D127" s="204" t="s">
        <v>207</v>
      </c>
      <c r="E127" s="160">
        <v>3.0000000000000001E-3</v>
      </c>
      <c r="F127" s="207">
        <f t="shared" si="267"/>
        <v>1.1174707004633548E-2</v>
      </c>
      <c r="G127" s="366">
        <f t="shared" ref="G127" si="459">AVERAGE(C126:C130)</f>
        <v>0.7337999999999999</v>
      </c>
      <c r="H127" s="209">
        <f t="shared" ref="H127" si="460">_xlfn.STDEV.S(C126:C130)</f>
        <v>8.1055536516637852E-3</v>
      </c>
      <c r="I127" s="19">
        <f t="shared" si="270"/>
        <v>1.1045998435082837E-2</v>
      </c>
      <c r="J127" s="221">
        <f>C127*'Table 2'!M127</f>
        <v>519.77099999999996</v>
      </c>
      <c r="K127" s="236" t="s">
        <v>207</v>
      </c>
      <c r="L127" s="218">
        <f>E127*'Table 2'!M127</f>
        <v>2.1015000000000001</v>
      </c>
      <c r="M127" s="239">
        <f t="shared" si="276"/>
        <v>3.0376512416630554E-2</v>
      </c>
      <c r="N127" s="22">
        <f t="shared" ref="N127" si="461">AVERAGE(J126:J130)</f>
        <v>504.44763999999998</v>
      </c>
      <c r="O127" s="241">
        <f t="shared" ref="O127" si="462">_xlfn.STDEV.S(J126:J130)</f>
        <v>9.898738254090766</v>
      </c>
      <c r="P127" s="19">
        <f t="shared" si="273"/>
        <v>1.9622925095042106E-2</v>
      </c>
      <c r="Q127" s="190">
        <f>J127/LOOKUP(A127,'Table 1'!$A$3:$A$999,'Table 1'!$E$3:$E$999)</f>
        <v>1.039542</v>
      </c>
      <c r="R127" s="215" t="s">
        <v>207</v>
      </c>
      <c r="S127" s="160">
        <f>L127/LOOKUP(A127,'Table 1'!$A$3:$A$999,'Table 1'!$E$3:$E$999)</f>
        <v>4.2030000000000001E-3</v>
      </c>
    </row>
    <row r="128" spans="1:19" x14ac:dyDescent="0.2">
      <c r="A128" s="4" t="s">
        <v>197</v>
      </c>
      <c r="B128" s="56" t="str">
        <f>LOOKUP(A128,'Table 1'!$A$3:$A$999,'Table 1'!$I$3:$I$999)</f>
        <v>ETH</v>
      </c>
      <c r="C128" s="168">
        <v>0.73899999999999999</v>
      </c>
      <c r="D128" s="204" t="s">
        <v>207</v>
      </c>
      <c r="E128" s="160">
        <v>1E-3</v>
      </c>
      <c r="F128" s="207">
        <f t="shared" si="267"/>
        <v>7.0863995639140016E-3</v>
      </c>
      <c r="G128" s="366">
        <f t="shared" ref="G128" si="463">AVERAGE(C126:C130)</f>
        <v>0.7337999999999999</v>
      </c>
      <c r="H128" s="209">
        <f t="shared" ref="H128" si="464">_xlfn.STDEV.S(C126:C130)</f>
        <v>8.1055536516637852E-3</v>
      </c>
      <c r="I128" s="19">
        <f t="shared" si="270"/>
        <v>1.1045998435082837E-2</v>
      </c>
      <c r="J128" s="221">
        <f>C128*'Table 2'!M128</f>
        <v>508.57980000000003</v>
      </c>
      <c r="K128" s="236" t="s">
        <v>207</v>
      </c>
      <c r="L128" s="218">
        <f>E128*'Table 2'!M128</f>
        <v>0.68820000000000003</v>
      </c>
      <c r="M128" s="239">
        <f t="shared" si="276"/>
        <v>8.1914547166878522E-3</v>
      </c>
      <c r="N128" s="22">
        <f t="shared" ref="N128" si="465">AVERAGE(J126:J130)</f>
        <v>504.44763999999998</v>
      </c>
      <c r="O128" s="241">
        <f t="shared" ref="O128" si="466">_xlfn.STDEV.S(J126:J130)</f>
        <v>9.898738254090766</v>
      </c>
      <c r="P128" s="19">
        <f t="shared" si="273"/>
        <v>1.9622925095042106E-2</v>
      </c>
      <c r="Q128" s="190">
        <f>J128/LOOKUP(A128,'Table 1'!$A$3:$A$999,'Table 1'!$E$3:$E$999)</f>
        <v>1.0171596000000001</v>
      </c>
      <c r="R128" s="215" t="s">
        <v>207</v>
      </c>
      <c r="S128" s="160">
        <f>L128/LOOKUP(A128,'Table 1'!$A$3:$A$999,'Table 1'!$E$3:$E$999)</f>
        <v>1.3764000000000001E-3</v>
      </c>
    </row>
    <row r="129" spans="1:19" x14ac:dyDescent="0.2">
      <c r="A129" s="4" t="s">
        <v>197</v>
      </c>
      <c r="B129" s="56" t="str">
        <f>LOOKUP(A129,'Table 1'!$A$3:$A$999,'Table 1'!$I$3:$I$999)</f>
        <v>ETH</v>
      </c>
      <c r="C129" s="159">
        <v>0.73499999999999999</v>
      </c>
      <c r="D129" s="200" t="s">
        <v>207</v>
      </c>
      <c r="E129" s="155">
        <v>0</v>
      </c>
      <c r="F129" s="207">
        <f t="shared" si="267"/>
        <v>1.6353229762879396E-3</v>
      </c>
      <c r="G129" s="366">
        <f t="shared" ref="G129" si="467">AVERAGE(C126:C130)</f>
        <v>0.7337999999999999</v>
      </c>
      <c r="H129" s="209">
        <f t="shared" ref="H129" si="468">_xlfn.STDEV.S(C126:C130)</f>
        <v>8.1055536516637852E-3</v>
      </c>
      <c r="I129" s="19">
        <f t="shared" si="270"/>
        <v>1.1045998435082837E-2</v>
      </c>
      <c r="J129" s="221">
        <f>C129*'Table 2'!M129</f>
        <v>496.78649999999999</v>
      </c>
      <c r="K129" s="236" t="s">
        <v>207</v>
      </c>
      <c r="L129" s="218">
        <f>E129*'Table 2'!M129</f>
        <v>0</v>
      </c>
      <c r="M129" s="239">
        <f t="shared" si="276"/>
        <v>-1.5187185730515043E-2</v>
      </c>
      <c r="N129" s="22">
        <f t="shared" ref="N129" si="469">AVERAGE(J126:J130)</f>
        <v>504.44763999999998</v>
      </c>
      <c r="O129" s="241">
        <f t="shared" ref="O129" si="470">_xlfn.STDEV.S(J126:J130)</f>
        <v>9.898738254090766</v>
      </c>
      <c r="P129" s="19">
        <f t="shared" si="273"/>
        <v>1.9622925095042106E-2</v>
      </c>
      <c r="Q129" s="190">
        <f>J129/LOOKUP(A129,'Table 1'!$A$3:$A$999,'Table 1'!$E$3:$E$999)</f>
        <v>0.99357299999999993</v>
      </c>
      <c r="R129" s="215" t="s">
        <v>207</v>
      </c>
      <c r="S129" s="160">
        <f>L129/LOOKUP(A129,'Table 1'!$A$3:$A$999,'Table 1'!$E$3:$E$999)</f>
        <v>0</v>
      </c>
    </row>
    <row r="130" spans="1:19" ht="16" thickBot="1" x14ac:dyDescent="0.25">
      <c r="A130" s="97" t="s">
        <v>197</v>
      </c>
      <c r="B130" s="55" t="str">
        <f>LOOKUP(A130,'Table 1'!$A$3:$A$999,'Table 1'!$I$3:$I$999)</f>
        <v>ETH</v>
      </c>
      <c r="C130" s="167">
        <v>0.73199999999999998</v>
      </c>
      <c r="D130" s="198" t="s">
        <v>207</v>
      </c>
      <c r="E130" s="157">
        <v>2E-3</v>
      </c>
      <c r="F130" s="208">
        <f t="shared" si="267"/>
        <v>-2.452984464431607E-3</v>
      </c>
      <c r="G130" s="370">
        <f t="shared" ref="G130" si="471">AVERAGE(C126:C130)</f>
        <v>0.7337999999999999</v>
      </c>
      <c r="H130" s="210">
        <f t="shared" ref="H130" si="472">_xlfn.STDEV.S(C126:C130)</f>
        <v>8.1055536516637852E-3</v>
      </c>
      <c r="I130" s="18">
        <f t="shared" si="270"/>
        <v>1.1045998435082837E-2</v>
      </c>
      <c r="J130" s="220">
        <f>C130*'Table 2'!M130</f>
        <v>500.98079999999999</v>
      </c>
      <c r="K130" s="230" t="s">
        <v>207</v>
      </c>
      <c r="L130" s="217">
        <f>E130*'Table 2'!M130</f>
        <v>1.3688</v>
      </c>
      <c r="M130" s="240">
        <f t="shared" si="276"/>
        <v>-6.872546772148623E-3</v>
      </c>
      <c r="N130" s="21">
        <f t="shared" ref="N130" si="473">AVERAGE(J126:J130)</f>
        <v>504.44763999999998</v>
      </c>
      <c r="O130" s="242">
        <f t="shared" ref="O130" si="474">_xlfn.STDEV.S(J126:J130)</f>
        <v>9.898738254090766</v>
      </c>
      <c r="P130" s="18">
        <f t="shared" si="273"/>
        <v>1.9622925095042106E-2</v>
      </c>
      <c r="Q130" s="189">
        <f>J130/LOOKUP(A130,'Table 1'!$A$3:$A$999,'Table 1'!$E$3:$E$999)</f>
        <v>1.0019616</v>
      </c>
      <c r="R130" s="214" t="s">
        <v>207</v>
      </c>
      <c r="S130" s="157">
        <f>L130/LOOKUP(A130,'Table 1'!$A$3:$A$999,'Table 1'!$E$3:$E$999)</f>
        <v>2.7376000000000002E-3</v>
      </c>
    </row>
    <row r="131" spans="1:19" x14ac:dyDescent="0.2">
      <c r="A131" s="57" t="s">
        <v>198</v>
      </c>
      <c r="B131" s="57" t="str">
        <f>LOOKUP(A131,'Table 1'!$A$3:$A$999,'Table 1'!$I$3:$I$999)</f>
        <v>SLE</v>
      </c>
      <c r="C131" s="169">
        <v>0.78320000000000001</v>
      </c>
      <c r="D131" s="229" t="s">
        <v>207</v>
      </c>
      <c r="E131" s="161">
        <v>8.9999999999999998E-4</v>
      </c>
      <c r="F131" s="206">
        <f t="shared" si="267"/>
        <v>2.8425823964763645E-3</v>
      </c>
      <c r="G131" s="365">
        <f t="shared" ref="G131" si="475">AVERAGE(C131:C135)</f>
        <v>0.7809799999999999</v>
      </c>
      <c r="H131" s="23">
        <f t="shared" ref="H131" si="476">_xlfn.STDEV.S(C131:C135)</f>
        <v>9.7204423767645303E-3</v>
      </c>
      <c r="I131" s="39">
        <f t="shared" si="270"/>
        <v>1.2446467741510066E-2</v>
      </c>
      <c r="J131" s="222">
        <f>C131*'Table 2'!M131</f>
        <v>238.79767999999999</v>
      </c>
      <c r="K131" s="229" t="s">
        <v>207</v>
      </c>
      <c r="L131" s="219">
        <f>E131*'Table 2'!M131</f>
        <v>0.27440999999999999</v>
      </c>
      <c r="M131" s="238">
        <f t="shared" si="276"/>
        <v>-2.331382368745484E-2</v>
      </c>
      <c r="N131" s="23">
        <f t="shared" ref="N131" si="477">AVERAGE(J131:J135)</f>
        <v>244.49786</v>
      </c>
      <c r="O131" s="23">
        <f t="shared" ref="O131" si="478">_xlfn.STDEV.S(J131:J135)</f>
        <v>5.364862032629544</v>
      </c>
      <c r="P131" s="39">
        <f t="shared" si="273"/>
        <v>2.1942368054385195E-2</v>
      </c>
      <c r="Q131" s="191">
        <f>J131/LOOKUP(A131,'Table 1'!$A$3:$A$999,'Table 1'!$E$3:$E$999)</f>
        <v>0.95519071999999994</v>
      </c>
      <c r="R131" s="216" t="s">
        <v>207</v>
      </c>
      <c r="S131" s="161">
        <f>L131/LOOKUP(A131,'Table 1'!$A$3:$A$999,'Table 1'!$E$3:$E$999)</f>
        <v>1.09764E-3</v>
      </c>
    </row>
    <row r="132" spans="1:19" x14ac:dyDescent="0.2">
      <c r="A132" s="56" t="s">
        <v>198</v>
      </c>
      <c r="B132" s="56" t="str">
        <f>LOOKUP(A132,'Table 1'!$A$3:$A$999,'Table 1'!$I$3:$I$999)</f>
        <v>SLE</v>
      </c>
      <c r="C132" s="168">
        <v>0.76490000000000002</v>
      </c>
      <c r="D132" s="236" t="s">
        <v>207</v>
      </c>
      <c r="E132" s="160">
        <v>8.9999999999999998E-4</v>
      </c>
      <c r="F132" s="207">
        <f t="shared" si="267"/>
        <v>-2.0589515736638423E-2</v>
      </c>
      <c r="G132" s="366">
        <f t="shared" ref="G132" si="479">AVERAGE(C131:C135)</f>
        <v>0.7809799999999999</v>
      </c>
      <c r="H132" s="209">
        <f t="shared" ref="H132" si="480">_xlfn.STDEV.S(C131:C135)</f>
        <v>9.7204423767645303E-3</v>
      </c>
      <c r="I132" s="19">
        <f t="shared" si="270"/>
        <v>1.2446467741510066E-2</v>
      </c>
      <c r="J132" s="221">
        <f>C132*'Table 2'!M132</f>
        <v>239.26071999999996</v>
      </c>
      <c r="K132" s="236" t="s">
        <v>207</v>
      </c>
      <c r="L132" s="218">
        <f>E132*'Table 2'!M132</f>
        <v>0.28151999999999994</v>
      </c>
      <c r="M132" s="239">
        <f t="shared" si="276"/>
        <v>-2.1419982980628294E-2</v>
      </c>
      <c r="N132" s="22">
        <f t="shared" ref="N132" si="481">AVERAGE(J131:J135)</f>
        <v>244.49786</v>
      </c>
      <c r="O132" s="241">
        <f t="shared" ref="O132" si="482">_xlfn.STDEV.S(J131:J135)</f>
        <v>5.364862032629544</v>
      </c>
      <c r="P132" s="19">
        <f t="shared" si="273"/>
        <v>2.1942368054385195E-2</v>
      </c>
      <c r="Q132" s="190">
        <f>J132/LOOKUP(A132,'Table 1'!$A$3:$A$999,'Table 1'!$E$3:$E$999)</f>
        <v>0.95704287999999982</v>
      </c>
      <c r="R132" s="215" t="s">
        <v>207</v>
      </c>
      <c r="S132" s="160">
        <f>L132/LOOKUP(A132,'Table 1'!$A$3:$A$999,'Table 1'!$E$3:$E$999)</f>
        <v>1.1260799999999998E-3</v>
      </c>
    </row>
    <row r="133" spans="1:19" x14ac:dyDescent="0.2">
      <c r="A133" s="56" t="s">
        <v>198</v>
      </c>
      <c r="B133" s="56" t="str">
        <f>LOOKUP(A133,'Table 1'!$A$3:$A$999,'Table 1'!$I$3:$I$999)</f>
        <v>SLE</v>
      </c>
      <c r="C133" s="168">
        <v>0.78710000000000002</v>
      </c>
      <c r="D133" s="236" t="s">
        <v>207</v>
      </c>
      <c r="E133" s="160">
        <v>1E-3</v>
      </c>
      <c r="F133" s="207">
        <f t="shared" si="267"/>
        <v>7.8363082281238013E-3</v>
      </c>
      <c r="G133" s="366">
        <f t="shared" ref="G133" si="483">AVERAGE(C131:C135)</f>
        <v>0.7809799999999999</v>
      </c>
      <c r="H133" s="209">
        <f t="shared" ref="H133" si="484">_xlfn.STDEV.S(C131:C135)</f>
        <v>9.7204423767645303E-3</v>
      </c>
      <c r="I133" s="19">
        <f t="shared" si="270"/>
        <v>1.2446467741510066E-2</v>
      </c>
      <c r="J133" s="221">
        <f>C133*'Table 2'!M133</f>
        <v>245.81133000000003</v>
      </c>
      <c r="K133" s="236" t="s">
        <v>207</v>
      </c>
      <c r="L133" s="218">
        <f>E133*'Table 2'!M133</f>
        <v>0.31230000000000002</v>
      </c>
      <c r="M133" s="239">
        <f t="shared" si="276"/>
        <v>5.3721124593893122E-3</v>
      </c>
      <c r="N133" s="22">
        <f t="shared" ref="N133" si="485">AVERAGE(J131:J135)</f>
        <v>244.49786</v>
      </c>
      <c r="O133" s="241">
        <f t="shared" ref="O133" si="486">_xlfn.STDEV.S(J131:J135)</f>
        <v>5.364862032629544</v>
      </c>
      <c r="P133" s="19">
        <f t="shared" si="273"/>
        <v>2.1942368054385195E-2</v>
      </c>
      <c r="Q133" s="190">
        <f>J133/LOOKUP(A133,'Table 1'!$A$3:$A$999,'Table 1'!$E$3:$E$999)</f>
        <v>0.98324532000000009</v>
      </c>
      <c r="R133" s="215" t="s">
        <v>207</v>
      </c>
      <c r="S133" s="160">
        <f>L133/LOOKUP(A133,'Table 1'!$A$3:$A$999,'Table 1'!$E$3:$E$999)</f>
        <v>1.2492E-3</v>
      </c>
    </row>
    <row r="134" spans="1:19" x14ac:dyDescent="0.2">
      <c r="A134" s="56" t="s">
        <v>198</v>
      </c>
      <c r="B134" s="56" t="str">
        <f>LOOKUP(A134,'Table 1'!$A$3:$A$999,'Table 1'!$I$3:$I$999)</f>
        <v>SLE</v>
      </c>
      <c r="C134" s="168">
        <v>0.78969999999999996</v>
      </c>
      <c r="D134" s="335" t="s">
        <v>207</v>
      </c>
      <c r="E134" s="160">
        <v>1E-3</v>
      </c>
      <c r="F134" s="207">
        <f t="shared" si="267"/>
        <v>1.1165458782555331E-2</v>
      </c>
      <c r="G134" s="366">
        <f t="shared" ref="G134" si="487">AVERAGE(C131:C135)</f>
        <v>0.7809799999999999</v>
      </c>
      <c r="H134" s="209">
        <f t="shared" ref="H134" si="488">_xlfn.STDEV.S(C131:C135)</f>
        <v>9.7204423767645303E-3</v>
      </c>
      <c r="I134" s="19">
        <f t="shared" si="270"/>
        <v>1.2446467741510066E-2</v>
      </c>
      <c r="J134" s="221">
        <f>C134*'Table 2'!M134</f>
        <v>251.20356999999996</v>
      </c>
      <c r="K134" s="236" t="s">
        <v>207</v>
      </c>
      <c r="L134" s="218">
        <f>E134*'Table 2'!M134</f>
        <v>0.31809999999999999</v>
      </c>
      <c r="M134" s="239">
        <f t="shared" si="276"/>
        <v>2.7426456820521673E-2</v>
      </c>
      <c r="N134" s="22">
        <f t="shared" ref="N134" si="489">AVERAGE(J131:J135)</f>
        <v>244.49786</v>
      </c>
      <c r="O134" s="241">
        <f t="shared" ref="O134" si="490">_xlfn.STDEV.S(J131:J135)</f>
        <v>5.364862032629544</v>
      </c>
      <c r="P134" s="19">
        <f t="shared" si="273"/>
        <v>2.1942368054385195E-2</v>
      </c>
      <c r="Q134" s="190">
        <f>J134/LOOKUP(A134,'Table 1'!$A$3:$A$999,'Table 1'!$E$3:$E$999)</f>
        <v>1.0048142799999997</v>
      </c>
      <c r="R134" s="215" t="s">
        <v>207</v>
      </c>
      <c r="S134" s="160">
        <f>L134/LOOKUP(A134,'Table 1'!$A$3:$A$999,'Table 1'!$E$3:$E$999)</f>
        <v>1.2723999999999999E-3</v>
      </c>
    </row>
    <row r="135" spans="1:19" ht="16" thickBot="1" x14ac:dyDescent="0.25">
      <c r="A135" s="55" t="s">
        <v>198</v>
      </c>
      <c r="B135" s="55" t="str">
        <f>LOOKUP(A135,'Table 1'!$A$3:$A$999,'Table 1'!$I$3:$I$999)</f>
        <v>SLE</v>
      </c>
      <c r="C135" s="167">
        <v>0.78</v>
      </c>
      <c r="D135" s="230" t="s">
        <v>207</v>
      </c>
      <c r="E135" s="157">
        <v>4.0000000000000002E-4</v>
      </c>
      <c r="F135" s="208">
        <f t="shared" si="267"/>
        <v>-1.2548336705163641E-3</v>
      </c>
      <c r="G135" s="370">
        <f t="shared" ref="G135" si="491">AVERAGE(C131:C135)</f>
        <v>0.7809799999999999</v>
      </c>
      <c r="H135" s="210">
        <f t="shared" ref="H135" si="492">_xlfn.STDEV.S(C131:C135)</f>
        <v>9.7204423767645303E-3</v>
      </c>
      <c r="I135" s="18">
        <f t="shared" si="270"/>
        <v>1.2446467741510066E-2</v>
      </c>
      <c r="J135" s="220">
        <f>C135*'Table 2'!M135</f>
        <v>247.416</v>
      </c>
      <c r="K135" s="230" t="s">
        <v>207</v>
      </c>
      <c r="L135" s="217">
        <f>E135*'Table 2'!M135</f>
        <v>0.12687999999999999</v>
      </c>
      <c r="M135" s="240">
        <f t="shared" si="276"/>
        <v>1.1935237388171798E-2</v>
      </c>
      <c r="N135" s="21">
        <f t="shared" ref="N135" si="493">AVERAGE(J131:J135)</f>
        <v>244.49786</v>
      </c>
      <c r="O135" s="242">
        <f t="shared" ref="O135" si="494">_xlfn.STDEV.S(J131:J135)</f>
        <v>5.364862032629544</v>
      </c>
      <c r="P135" s="18">
        <f t="shared" si="273"/>
        <v>2.1942368054385195E-2</v>
      </c>
      <c r="Q135" s="189">
        <f>J135/LOOKUP(A135,'Table 1'!$A$3:$A$999,'Table 1'!$E$3:$E$999)</f>
        <v>0.98966399999999999</v>
      </c>
      <c r="R135" s="214" t="s">
        <v>207</v>
      </c>
      <c r="S135" s="157">
        <f>L135/LOOKUP(A135,'Table 1'!$A$3:$A$999,'Table 1'!$E$3:$E$999)</f>
        <v>5.0752000000000002E-4</v>
      </c>
    </row>
    <row r="136" spans="1:19" x14ac:dyDescent="0.2">
      <c r="A136" s="57" t="s">
        <v>199</v>
      </c>
      <c r="B136" s="57" t="str">
        <f>LOOKUP(A136,'Table 1'!$A$3:$A$999,'Table 1'!$I$3:$I$999)</f>
        <v>SLE</v>
      </c>
      <c r="C136" s="169">
        <v>0.79600000000000004</v>
      </c>
      <c r="D136" s="229" t="s">
        <v>207</v>
      </c>
      <c r="E136" s="161">
        <v>2E-3</v>
      </c>
      <c r="F136" s="206">
        <f t="shared" si="267"/>
        <v>2.2873297352865637E-2</v>
      </c>
      <c r="G136" s="365">
        <f t="shared" ref="G136" si="495">AVERAGE(C136:C140)</f>
        <v>0.7782</v>
      </c>
      <c r="H136" s="23">
        <f t="shared" ref="H136" si="496">_xlfn.STDEV.S(C136:C140)</f>
        <v>2.0873428084528921E-2</v>
      </c>
      <c r="I136" s="39">
        <f t="shared" si="270"/>
        <v>2.6822703783768852E-2</v>
      </c>
      <c r="J136" s="222">
        <f>C136*'Table 2'!M136</f>
        <v>254.00360000000003</v>
      </c>
      <c r="K136" s="229" t="s">
        <v>207</v>
      </c>
      <c r="L136" s="219">
        <f>E136*'Table 2'!M136</f>
        <v>0.6382000000000001</v>
      </c>
      <c r="M136" s="238">
        <f t="shared" si="276"/>
        <v>3.8156704508985846E-2</v>
      </c>
      <c r="N136" s="23">
        <f t="shared" ref="N136" si="497">AVERAGE(J136:J140)</f>
        <v>244.66788000000003</v>
      </c>
      <c r="O136" s="23">
        <f t="shared" ref="O136" si="498">_xlfn.STDEV.S(J136:J140)</f>
        <v>10.016500777566984</v>
      </c>
      <c r="P136" s="39">
        <f t="shared" si="273"/>
        <v>4.0939173452465373E-2</v>
      </c>
      <c r="Q136" s="191">
        <f>J136/LOOKUP(A136,'Table 1'!$A$3:$A$999,'Table 1'!$E$3:$E$999)</f>
        <v>1.0160144000000002</v>
      </c>
      <c r="R136" s="216" t="s">
        <v>207</v>
      </c>
      <c r="S136" s="161">
        <f>L136/LOOKUP(A136,'Table 1'!$A$3:$A$999,'Table 1'!$E$3:$E$999)</f>
        <v>2.5528000000000005E-3</v>
      </c>
    </row>
    <row r="137" spans="1:19" x14ac:dyDescent="0.2">
      <c r="A137" s="56" t="s">
        <v>199</v>
      </c>
      <c r="B137" s="56" t="str">
        <f>LOOKUP(A137,'Table 1'!$A$3:$A$999,'Table 1'!$I$3:$I$999)</f>
        <v>SLE</v>
      </c>
      <c r="C137" s="168">
        <v>0.79300000000000004</v>
      </c>
      <c r="D137" s="236" t="s">
        <v>207</v>
      </c>
      <c r="E137" s="160">
        <v>2E-3</v>
      </c>
      <c r="F137" s="207">
        <f t="shared" si="267"/>
        <v>1.9018247237214129E-2</v>
      </c>
      <c r="G137" s="366">
        <f t="shared" ref="G137" si="499">AVERAGE(C136:C140)</f>
        <v>0.7782</v>
      </c>
      <c r="H137" s="209">
        <f t="shared" ref="H137" si="500">_xlfn.STDEV.S(C136:C140)</f>
        <v>2.0873428084528921E-2</v>
      </c>
      <c r="I137" s="19">
        <f t="shared" si="270"/>
        <v>2.6822703783768852E-2</v>
      </c>
      <c r="J137" s="221">
        <f>C137*'Table 2'!M137</f>
        <v>255.98039999999997</v>
      </c>
      <c r="K137" s="236" t="s">
        <v>207</v>
      </c>
      <c r="L137" s="218">
        <f>E137*'Table 2'!M137</f>
        <v>0.64559999999999995</v>
      </c>
      <c r="M137" s="239">
        <f t="shared" si="276"/>
        <v>4.6236228474289098E-2</v>
      </c>
      <c r="N137" s="22">
        <f t="shared" ref="N137" si="501">AVERAGE(J136:J140)</f>
        <v>244.66788000000003</v>
      </c>
      <c r="O137" s="241">
        <f t="shared" ref="O137" si="502">_xlfn.STDEV.S(J136:J140)</f>
        <v>10.016500777566984</v>
      </c>
      <c r="P137" s="19">
        <f t="shared" si="273"/>
        <v>4.0939173452465373E-2</v>
      </c>
      <c r="Q137" s="190">
        <f>J137/LOOKUP(A137,'Table 1'!$A$3:$A$999,'Table 1'!$E$3:$E$999)</f>
        <v>1.0239216</v>
      </c>
      <c r="R137" s="215" t="s">
        <v>207</v>
      </c>
      <c r="S137" s="160">
        <f>L137/LOOKUP(A137,'Table 1'!$A$3:$A$999,'Table 1'!$E$3:$E$999)</f>
        <v>2.5823999999999999E-3</v>
      </c>
    </row>
    <row r="138" spans="1:19" x14ac:dyDescent="0.2">
      <c r="A138" s="56" t="s">
        <v>199</v>
      </c>
      <c r="B138" s="56" t="str">
        <f>LOOKUP(A138,'Table 1'!$A$3:$A$999,'Table 1'!$I$3:$I$999)</f>
        <v>SLE</v>
      </c>
      <c r="C138" s="168">
        <v>0.79100000000000004</v>
      </c>
      <c r="D138" s="236" t="s">
        <v>207</v>
      </c>
      <c r="E138" s="160">
        <v>0</v>
      </c>
      <c r="F138" s="207">
        <f t="shared" si="267"/>
        <v>1.644821382677979E-2</v>
      </c>
      <c r="G138" s="366">
        <f t="shared" ref="G138" si="503">AVERAGE(C136:C140)</f>
        <v>0.7782</v>
      </c>
      <c r="H138" s="209">
        <f t="shared" ref="H138" si="504">_xlfn.STDEV.S(C136:C140)</f>
        <v>2.0873428084528921E-2</v>
      </c>
      <c r="I138" s="19">
        <f t="shared" si="270"/>
        <v>2.6822703783768852E-2</v>
      </c>
      <c r="J138" s="221">
        <f>C138*'Table 2'!M138</f>
        <v>242.44150000000002</v>
      </c>
      <c r="K138" s="236" t="s">
        <v>207</v>
      </c>
      <c r="L138" s="218">
        <f>E138*'Table 2'!M138</f>
        <v>0</v>
      </c>
      <c r="M138" s="239">
        <f t="shared" si="276"/>
        <v>-9.0996006504818119E-3</v>
      </c>
      <c r="N138" s="22">
        <f t="shared" ref="N138" si="505">AVERAGE(J136:J140)</f>
        <v>244.66788000000003</v>
      </c>
      <c r="O138" s="241">
        <f t="shared" ref="O138" si="506">_xlfn.STDEV.S(J136:J140)</f>
        <v>10.016500777566984</v>
      </c>
      <c r="P138" s="19">
        <f t="shared" si="273"/>
        <v>4.0939173452465373E-2</v>
      </c>
      <c r="Q138" s="190">
        <f>J138/LOOKUP(A138,'Table 1'!$A$3:$A$999,'Table 1'!$E$3:$E$999)</f>
        <v>0.96976600000000013</v>
      </c>
      <c r="R138" s="215" t="s">
        <v>207</v>
      </c>
      <c r="S138" s="160">
        <f>L138/LOOKUP(A138,'Table 1'!$A$3:$A$999,'Table 1'!$E$3:$E$999)</f>
        <v>0</v>
      </c>
    </row>
    <row r="139" spans="1:19" x14ac:dyDescent="0.2">
      <c r="A139" s="56" t="s">
        <v>199</v>
      </c>
      <c r="B139" s="56" t="str">
        <f>LOOKUP(A139,'Table 1'!$A$3:$A$999,'Table 1'!$I$3:$I$999)</f>
        <v>SLE</v>
      </c>
      <c r="C139" s="168">
        <v>0.75800000000000001</v>
      </c>
      <c r="D139" s="335" t="s">
        <v>207</v>
      </c>
      <c r="E139" s="160">
        <v>0</v>
      </c>
      <c r="F139" s="207">
        <f t="shared" si="267"/>
        <v>-2.5957337445386783E-2</v>
      </c>
      <c r="G139" s="366">
        <f t="shared" ref="G139" si="507">AVERAGE(C136:C140)</f>
        <v>0.7782</v>
      </c>
      <c r="H139" s="209">
        <f t="shared" ref="H139" si="508">_xlfn.STDEV.S(C136:C140)</f>
        <v>2.0873428084528921E-2</v>
      </c>
      <c r="I139" s="19">
        <f t="shared" si="270"/>
        <v>2.6822703783768852E-2</v>
      </c>
      <c r="J139" s="221">
        <f>C139*'Table 2'!M139</f>
        <v>237.86039999999997</v>
      </c>
      <c r="K139" s="236" t="s">
        <v>207</v>
      </c>
      <c r="L139" s="218">
        <f>E139*'Table 2'!M139</f>
        <v>0</v>
      </c>
      <c r="M139" s="239">
        <f t="shared" si="276"/>
        <v>-2.782334975886518E-2</v>
      </c>
      <c r="N139" s="22">
        <f t="shared" ref="N139" si="509">AVERAGE(J136:J140)</f>
        <v>244.66788000000003</v>
      </c>
      <c r="O139" s="241">
        <f t="shared" ref="O139" si="510">_xlfn.STDEV.S(J136:J140)</f>
        <v>10.016500777566984</v>
      </c>
      <c r="P139" s="19">
        <f t="shared" si="273"/>
        <v>4.0939173452465373E-2</v>
      </c>
      <c r="Q139" s="190">
        <f>J139/LOOKUP(A139,'Table 1'!$A$3:$A$999,'Table 1'!$E$3:$E$999)</f>
        <v>0.95144159999999989</v>
      </c>
      <c r="R139" s="215" t="s">
        <v>207</v>
      </c>
      <c r="S139" s="160">
        <f>L139/LOOKUP(A139,'Table 1'!$A$3:$A$999,'Table 1'!$E$3:$E$999)</f>
        <v>0</v>
      </c>
    </row>
    <row r="140" spans="1:19" ht="16" thickBot="1" x14ac:dyDescent="0.25">
      <c r="A140" s="55" t="s">
        <v>199</v>
      </c>
      <c r="B140" s="55" t="str">
        <f>LOOKUP(A140,'Table 1'!$A$3:$A$999,'Table 1'!$I$3:$I$999)</f>
        <v>SLE</v>
      </c>
      <c r="C140" s="167">
        <v>0.753</v>
      </c>
      <c r="D140" s="230" t="s">
        <v>207</v>
      </c>
      <c r="E140" s="157">
        <v>1E-3</v>
      </c>
      <c r="F140" s="208">
        <f t="shared" si="267"/>
        <v>-3.2382420971472627E-2</v>
      </c>
      <c r="G140" s="370">
        <f t="shared" ref="G140" si="511">AVERAGE(C136:C140)</f>
        <v>0.7782</v>
      </c>
      <c r="H140" s="210">
        <f t="shared" ref="H140" si="512">_xlfn.STDEV.S(C136:C140)</f>
        <v>2.0873428084528921E-2</v>
      </c>
      <c r="I140" s="18">
        <f t="shared" si="270"/>
        <v>2.6822703783768852E-2</v>
      </c>
      <c r="J140" s="220">
        <f>C140*'Table 2'!M140</f>
        <v>233.05350000000001</v>
      </c>
      <c r="K140" s="230" t="s">
        <v>207</v>
      </c>
      <c r="L140" s="217">
        <f>E140*'Table 2'!M140</f>
        <v>0.3095</v>
      </c>
      <c r="M140" s="240">
        <f t="shared" si="276"/>
        <v>-4.746998257392842E-2</v>
      </c>
      <c r="N140" s="21">
        <f t="shared" ref="N140" si="513">AVERAGE(J136:J140)</f>
        <v>244.66788000000003</v>
      </c>
      <c r="O140" s="242">
        <f t="shared" ref="O140" si="514">_xlfn.STDEV.S(J136:J140)</f>
        <v>10.016500777566984</v>
      </c>
      <c r="P140" s="18">
        <f t="shared" si="273"/>
        <v>4.0939173452465373E-2</v>
      </c>
      <c r="Q140" s="189">
        <f>J140/LOOKUP(A140,'Table 1'!$A$3:$A$999,'Table 1'!$E$3:$E$999)</f>
        <v>0.9322140000000001</v>
      </c>
      <c r="R140" s="214" t="s">
        <v>207</v>
      </c>
      <c r="S140" s="157">
        <f>L140/LOOKUP(A140,'Table 1'!$A$3:$A$999,'Table 1'!$E$3:$E$999)</f>
        <v>1.238E-3</v>
      </c>
    </row>
    <row r="141" spans="1:19" x14ac:dyDescent="0.2">
      <c r="A141" s="57" t="s">
        <v>200</v>
      </c>
      <c r="B141" s="57" t="str">
        <f>LOOKUP(A141,'Table 1'!$A$3:$A$999,'Table 1'!$I$3:$I$999)</f>
        <v>SLE</v>
      </c>
      <c r="C141" s="169">
        <v>0.748</v>
      </c>
      <c r="D141" s="229" t="s">
        <v>207</v>
      </c>
      <c r="E141" s="161">
        <v>1E-3</v>
      </c>
      <c r="F141" s="206">
        <f t="shared" si="267"/>
        <v>-2.4008350730688899E-2</v>
      </c>
      <c r="G141" s="365">
        <f t="shared" ref="G141" si="515">AVERAGE(C141:C145)</f>
        <v>0.76639999999999997</v>
      </c>
      <c r="H141" s="23">
        <f t="shared" ref="H141" si="516">_xlfn.STDEV.S(C141:C145)</f>
        <v>2.5851498989420348E-2</v>
      </c>
      <c r="I141" s="39">
        <f t="shared" si="270"/>
        <v>3.3731079057176865E-2</v>
      </c>
      <c r="J141" s="222">
        <f>C141*'Table 2'!M141</f>
        <v>236.29319999999998</v>
      </c>
      <c r="K141" s="229" t="s">
        <v>207</v>
      </c>
      <c r="L141" s="219">
        <f>E141*'Table 2'!M141</f>
        <v>0.31589999999999996</v>
      </c>
      <c r="M141" s="238">
        <f t="shared" si="276"/>
        <v>-4.3839546400625358E-3</v>
      </c>
      <c r="N141" s="23">
        <f t="shared" ref="N141" si="517">AVERAGE(J141:J145)</f>
        <v>237.33366000000001</v>
      </c>
      <c r="O141" s="23">
        <f t="shared" ref="O141" si="518">_xlfn.STDEV.S(J141:J145)</f>
        <v>8.2110877810433873</v>
      </c>
      <c r="P141" s="39">
        <f t="shared" si="273"/>
        <v>3.4597232356520298E-2</v>
      </c>
      <c r="Q141" s="191">
        <f>J141/LOOKUP(A141,'Table 1'!$A$3:$A$999,'Table 1'!$E$3:$E$999)</f>
        <v>0.94517279999999992</v>
      </c>
      <c r="R141" s="216" t="s">
        <v>207</v>
      </c>
      <c r="S141" s="161">
        <f>L141/LOOKUP(A141,'Table 1'!$A$3:$A$999,'Table 1'!$E$3:$E$999)</f>
        <v>1.2635999999999999E-3</v>
      </c>
    </row>
    <row r="142" spans="1:19" x14ac:dyDescent="0.2">
      <c r="A142" s="56" t="s">
        <v>200</v>
      </c>
      <c r="B142" s="56" t="str">
        <f>LOOKUP(A142,'Table 1'!$A$3:$A$999,'Table 1'!$I$3:$I$999)</f>
        <v>SLE</v>
      </c>
      <c r="C142" s="168">
        <v>0.75900000000000001</v>
      </c>
      <c r="D142" s="236" t="s">
        <v>207</v>
      </c>
      <c r="E142" s="160">
        <v>1E-3</v>
      </c>
      <c r="F142" s="207">
        <f t="shared" si="267"/>
        <v>-9.6555323590813702E-3</v>
      </c>
      <c r="G142" s="366">
        <f t="shared" ref="G142" si="519">AVERAGE(C141:C145)</f>
        <v>0.76639999999999997</v>
      </c>
      <c r="H142" s="209">
        <f t="shared" ref="H142" si="520">_xlfn.STDEV.S(C141:C145)</f>
        <v>2.5851498989420348E-2</v>
      </c>
      <c r="I142" s="19">
        <f t="shared" si="270"/>
        <v>3.3731079057176865E-2</v>
      </c>
      <c r="J142" s="221">
        <f>C142*'Table 2'!M142</f>
        <v>235.82130000000004</v>
      </c>
      <c r="K142" s="236" t="s">
        <v>207</v>
      </c>
      <c r="L142" s="218">
        <f>E142*'Table 2'!M142</f>
        <v>0.31070000000000003</v>
      </c>
      <c r="M142" s="239">
        <f t="shared" si="276"/>
        <v>-6.372294599931474E-3</v>
      </c>
      <c r="N142" s="22">
        <f t="shared" ref="N142" si="521">AVERAGE(J141:J145)</f>
        <v>237.33366000000001</v>
      </c>
      <c r="O142" s="241">
        <f t="shared" ref="O142" si="522">_xlfn.STDEV.S(J141:J145)</f>
        <v>8.2110877810433873</v>
      </c>
      <c r="P142" s="19">
        <f t="shared" si="273"/>
        <v>3.4597232356520298E-2</v>
      </c>
      <c r="Q142" s="190">
        <f>J142/LOOKUP(A142,'Table 1'!$A$3:$A$999,'Table 1'!$E$3:$E$999)</f>
        <v>0.94328520000000016</v>
      </c>
      <c r="R142" s="215" t="s">
        <v>207</v>
      </c>
      <c r="S142" s="160">
        <f>L142/LOOKUP(A142,'Table 1'!$A$3:$A$999,'Table 1'!$E$3:$E$999)</f>
        <v>1.2428000000000001E-3</v>
      </c>
    </row>
    <row r="143" spans="1:19" x14ac:dyDescent="0.2">
      <c r="A143" s="56" t="s">
        <v>200</v>
      </c>
      <c r="B143" s="56" t="str">
        <f>LOOKUP(A143,'Table 1'!$A$3:$A$999,'Table 1'!$I$3:$I$999)</f>
        <v>SLE</v>
      </c>
      <c r="C143" s="168">
        <v>0.73799999999999999</v>
      </c>
      <c r="D143" s="236" t="s">
        <v>207</v>
      </c>
      <c r="E143" s="160">
        <v>2E-3</v>
      </c>
      <c r="F143" s="207">
        <f t="shared" si="267"/>
        <v>-3.7056367432150288E-2</v>
      </c>
      <c r="G143" s="366">
        <f t="shared" ref="G143" si="523">AVERAGE(C141:C145)</f>
        <v>0.76639999999999997</v>
      </c>
      <c r="H143" s="209">
        <f t="shared" ref="H143" si="524">_xlfn.STDEV.S(C141:C145)</f>
        <v>2.5851498989420348E-2</v>
      </c>
      <c r="I143" s="19">
        <f t="shared" si="270"/>
        <v>3.3731079057176865E-2</v>
      </c>
      <c r="J143" s="221">
        <f>C143*'Table 2'!M143</f>
        <v>225.90180000000001</v>
      </c>
      <c r="K143" s="236" t="s">
        <v>207</v>
      </c>
      <c r="L143" s="218">
        <f>E143*'Table 2'!M143</f>
        <v>0.61220000000000008</v>
      </c>
      <c r="M143" s="239">
        <f t="shared" si="276"/>
        <v>-4.8167883139711411E-2</v>
      </c>
      <c r="N143" s="22">
        <f t="shared" ref="N143" si="525">AVERAGE(J141:J145)</f>
        <v>237.33366000000001</v>
      </c>
      <c r="O143" s="241">
        <f t="shared" ref="O143" si="526">_xlfn.STDEV.S(J141:J145)</f>
        <v>8.2110877810433873</v>
      </c>
      <c r="P143" s="19">
        <f t="shared" si="273"/>
        <v>3.4597232356520298E-2</v>
      </c>
      <c r="Q143" s="190">
        <f>J143/LOOKUP(A143,'Table 1'!$A$3:$A$999,'Table 1'!$E$3:$E$999)</f>
        <v>0.90360720000000005</v>
      </c>
      <c r="R143" s="215" t="s">
        <v>207</v>
      </c>
      <c r="S143" s="160">
        <f>L143/LOOKUP(A143,'Table 1'!$A$3:$A$999,'Table 1'!$E$3:$E$999)</f>
        <v>2.4488000000000001E-3</v>
      </c>
    </row>
    <row r="144" spans="1:19" x14ac:dyDescent="0.2">
      <c r="A144" s="56" t="s">
        <v>200</v>
      </c>
      <c r="B144" s="56" t="str">
        <f>LOOKUP(A144,'Table 1'!$A$3:$A$999,'Table 1'!$I$3:$I$999)</f>
        <v>SLE</v>
      </c>
      <c r="C144" s="168">
        <v>0.79200000000000004</v>
      </c>
      <c r="D144" s="335" t="s">
        <v>207</v>
      </c>
      <c r="E144" s="160">
        <v>3.0000000000000001E-3</v>
      </c>
      <c r="F144" s="207">
        <f t="shared" ref="F144:F207" si="527">(C144-G144)/G144</f>
        <v>3.3402922755741214E-2</v>
      </c>
      <c r="G144" s="366">
        <f t="shared" ref="G144" si="528">AVERAGE(C141:C145)</f>
        <v>0.76639999999999997</v>
      </c>
      <c r="H144" s="209">
        <f t="shared" ref="H144" si="529">_xlfn.STDEV.S(C141:C145)</f>
        <v>2.5851498989420348E-2</v>
      </c>
      <c r="I144" s="19">
        <f t="shared" ref="I144:I207" si="530">H144/G144</f>
        <v>3.3731079057176865E-2</v>
      </c>
      <c r="J144" s="221">
        <f>C144*'Table 2'!M144</f>
        <v>239.976</v>
      </c>
      <c r="K144" s="236" t="s">
        <v>207</v>
      </c>
      <c r="L144" s="218">
        <f>E144*'Table 2'!M144</f>
        <v>0.90900000000000003</v>
      </c>
      <c r="M144" s="239">
        <f t="shared" si="276"/>
        <v>1.1133439732063249E-2</v>
      </c>
      <c r="N144" s="22">
        <f t="shared" ref="N144" si="531">AVERAGE(J141:J145)</f>
        <v>237.33366000000001</v>
      </c>
      <c r="O144" s="241">
        <f t="shared" ref="O144" si="532">_xlfn.STDEV.S(J141:J145)</f>
        <v>8.2110877810433873</v>
      </c>
      <c r="P144" s="19">
        <f t="shared" ref="P144:P207" si="533">O144/N144</f>
        <v>3.4597232356520298E-2</v>
      </c>
      <c r="Q144" s="190">
        <f>J144/LOOKUP(A144,'Table 1'!$A$3:$A$999,'Table 1'!$E$3:$E$999)</f>
        <v>0.95990399999999998</v>
      </c>
      <c r="R144" s="215" t="s">
        <v>207</v>
      </c>
      <c r="S144" s="160">
        <f>L144/LOOKUP(A144,'Table 1'!$A$3:$A$999,'Table 1'!$E$3:$E$999)</f>
        <v>3.6359999999999999E-3</v>
      </c>
    </row>
    <row r="145" spans="1:19" ht="16" thickBot="1" x14ac:dyDescent="0.25">
      <c r="A145" s="55" t="s">
        <v>200</v>
      </c>
      <c r="B145" s="55" t="str">
        <f>LOOKUP(A145,'Table 1'!$A$3:$A$999,'Table 1'!$I$3:$I$999)</f>
        <v>SLE</v>
      </c>
      <c r="C145" s="167">
        <v>0.79500000000000004</v>
      </c>
      <c r="D145" s="230" t="s">
        <v>207</v>
      </c>
      <c r="E145" s="157">
        <v>3.0000000000000001E-3</v>
      </c>
      <c r="F145" s="208">
        <f t="shared" si="527"/>
        <v>3.7317327766179631E-2</v>
      </c>
      <c r="G145" s="370">
        <f t="shared" ref="G145" si="534">AVERAGE(C141:C145)</f>
        <v>0.76639999999999997</v>
      </c>
      <c r="H145" s="210">
        <f t="shared" ref="H145" si="535">_xlfn.STDEV.S(C141:C145)</f>
        <v>2.5851498989420348E-2</v>
      </c>
      <c r="I145" s="18">
        <f t="shared" si="530"/>
        <v>3.3731079057176865E-2</v>
      </c>
      <c r="J145" s="220">
        <f>C145*'Table 2'!M145</f>
        <v>248.67600000000002</v>
      </c>
      <c r="K145" s="230" t="s">
        <v>207</v>
      </c>
      <c r="L145" s="217">
        <f>E145*'Table 2'!M145</f>
        <v>0.93840000000000001</v>
      </c>
      <c r="M145" s="240">
        <f t="shared" ref="M145:M208" si="536">(J145-N145)/N145</f>
        <v>4.7790692647642172E-2</v>
      </c>
      <c r="N145" s="21">
        <f t="shared" ref="N145" si="537">AVERAGE(J141:J145)</f>
        <v>237.33366000000001</v>
      </c>
      <c r="O145" s="242">
        <f t="shared" ref="O145" si="538">_xlfn.STDEV.S(J141:J145)</f>
        <v>8.2110877810433873</v>
      </c>
      <c r="P145" s="18">
        <f t="shared" si="533"/>
        <v>3.4597232356520298E-2</v>
      </c>
      <c r="Q145" s="189">
        <f>J145/LOOKUP(A145,'Table 1'!$A$3:$A$999,'Table 1'!$E$3:$E$999)</f>
        <v>0.99470400000000003</v>
      </c>
      <c r="R145" s="214" t="s">
        <v>207</v>
      </c>
      <c r="S145" s="157">
        <f>L145/LOOKUP(A145,'Table 1'!$A$3:$A$999,'Table 1'!$E$3:$E$999)</f>
        <v>3.7536000000000002E-3</v>
      </c>
    </row>
    <row r="146" spans="1:19" x14ac:dyDescent="0.2">
      <c r="A146" s="57" t="s">
        <v>38</v>
      </c>
      <c r="B146" s="57" t="str">
        <f>LOOKUP(A146,'Table 1'!$A$3:$A$999,'Table 1'!$I$3:$I$999)</f>
        <v>SLE</v>
      </c>
      <c r="C146" s="169">
        <v>0.85099999999999998</v>
      </c>
      <c r="D146" s="229" t="s">
        <v>207</v>
      </c>
      <c r="E146" s="161">
        <v>1E-3</v>
      </c>
      <c r="F146" s="206">
        <f t="shared" si="527"/>
        <v>-2.8122802906022475E-3</v>
      </c>
      <c r="G146" s="365">
        <f t="shared" ref="G146" si="539">AVERAGE(C146:C150)</f>
        <v>0.85339999999999994</v>
      </c>
      <c r="H146" s="23">
        <f t="shared" ref="H146" si="540">_xlfn.STDEV.S(C146:C150)</f>
        <v>1.3501851724856125E-2</v>
      </c>
      <c r="I146" s="39">
        <f t="shared" si="530"/>
        <v>1.5821246455186462E-2</v>
      </c>
      <c r="J146" s="222">
        <f>C146*'Table 2'!M146</f>
        <v>500.04759999999993</v>
      </c>
      <c r="K146" s="229" t="s">
        <v>207</v>
      </c>
      <c r="L146" s="219">
        <f>E146*'Table 2'!M146</f>
        <v>0.5875999999999999</v>
      </c>
      <c r="M146" s="238">
        <f t="shared" si="536"/>
        <v>-3.6832714141581692E-3</v>
      </c>
      <c r="N146" s="23">
        <f t="shared" ref="N146" si="541">AVERAGE(J146:J150)</f>
        <v>501.89621999999997</v>
      </c>
      <c r="O146" s="23">
        <f t="shared" ref="O146" si="542">_xlfn.STDEV.S(J146:J150)</f>
        <v>12.69319657540996</v>
      </c>
      <c r="P146" s="39">
        <f t="shared" si="533"/>
        <v>2.5290480520873342E-2</v>
      </c>
      <c r="Q146" s="191">
        <f>J146/LOOKUP(A146,'Table 1'!$A$3:$A$999,'Table 1'!$E$3:$E$999)</f>
        <v>1.0000951999999999</v>
      </c>
      <c r="R146" s="216" t="s">
        <v>207</v>
      </c>
      <c r="S146" s="161">
        <f>L146/LOOKUP(A146,'Table 1'!$A$3:$A$999,'Table 1'!$E$3:$E$999)</f>
        <v>1.1751999999999997E-3</v>
      </c>
    </row>
    <row r="147" spans="1:19" x14ac:dyDescent="0.2">
      <c r="A147" s="56" t="str">
        <f>A146</f>
        <v>AMX0032</v>
      </c>
      <c r="B147" s="56" t="str">
        <f>LOOKUP(A147,'Table 1'!$A$3:$A$999,'Table 1'!$I$3:$I$999)</f>
        <v>SLE</v>
      </c>
      <c r="C147" s="168">
        <v>0.85</v>
      </c>
      <c r="D147" s="236" t="s">
        <v>207</v>
      </c>
      <c r="E147" s="160">
        <v>0</v>
      </c>
      <c r="F147" s="207">
        <f t="shared" si="527"/>
        <v>-3.9840637450198725E-3</v>
      </c>
      <c r="G147" s="366">
        <f t="shared" ref="G147" si="543">AVERAGE(C146:C150)</f>
        <v>0.85339999999999994</v>
      </c>
      <c r="H147" s="209">
        <f t="shared" ref="H147" si="544">_xlfn.STDEV.S(C146:C150)</f>
        <v>1.3501851724856125E-2</v>
      </c>
      <c r="I147" s="19">
        <f t="shared" si="530"/>
        <v>1.5821246455186462E-2</v>
      </c>
      <c r="J147" s="221">
        <f>C147*'Table 2'!M147</f>
        <v>490.45</v>
      </c>
      <c r="K147" s="236" t="s">
        <v>207</v>
      </c>
      <c r="L147" s="218">
        <f>E147*'Table 2'!M147</f>
        <v>0</v>
      </c>
      <c r="M147" s="239">
        <f t="shared" si="536"/>
        <v>-2.2805949803726324E-2</v>
      </c>
      <c r="N147" s="22">
        <f t="shared" ref="N147" si="545">AVERAGE(J146:J150)</f>
        <v>501.89621999999997</v>
      </c>
      <c r="O147" s="241">
        <f t="shared" ref="O147" si="546">_xlfn.STDEV.S(J146:J150)</f>
        <v>12.69319657540996</v>
      </c>
      <c r="P147" s="19">
        <f t="shared" si="533"/>
        <v>2.5290480520873342E-2</v>
      </c>
      <c r="Q147" s="190">
        <f>J147/LOOKUP(A147,'Table 1'!$A$3:$A$999,'Table 1'!$E$3:$E$999)</f>
        <v>0.98089999999999999</v>
      </c>
      <c r="R147" s="215" t="s">
        <v>207</v>
      </c>
      <c r="S147" s="160">
        <f>L147/LOOKUP(A147,'Table 1'!$A$3:$A$999,'Table 1'!$E$3:$E$999)</f>
        <v>0</v>
      </c>
    </row>
    <row r="148" spans="1:19" x14ac:dyDescent="0.2">
      <c r="A148" s="56" t="str">
        <f>A146</f>
        <v>AMX0032</v>
      </c>
      <c r="B148" s="56" t="str">
        <f>LOOKUP(A148,'Table 1'!$A$3:$A$999,'Table 1'!$I$3:$I$999)</f>
        <v>SLE</v>
      </c>
      <c r="C148" s="168">
        <v>0.86299999999999999</v>
      </c>
      <c r="D148" s="236" t="s">
        <v>207</v>
      </c>
      <c r="E148" s="160">
        <v>0</v>
      </c>
      <c r="F148" s="207">
        <f t="shared" si="527"/>
        <v>1.124912116240925E-2</v>
      </c>
      <c r="G148" s="366">
        <f t="shared" ref="G148" si="547">AVERAGE(C146:C150)</f>
        <v>0.85339999999999994</v>
      </c>
      <c r="H148" s="209">
        <f t="shared" ref="H148" si="548">_xlfn.STDEV.S(C146:C150)</f>
        <v>1.3501851724856125E-2</v>
      </c>
      <c r="I148" s="19">
        <f t="shared" si="530"/>
        <v>1.5821246455186462E-2</v>
      </c>
      <c r="J148" s="221">
        <f>C148*'Table 2'!M148</f>
        <v>510.29189999999994</v>
      </c>
      <c r="K148" s="236" t="s">
        <v>207</v>
      </c>
      <c r="L148" s="218">
        <f>E148*'Table 2'!M148</f>
        <v>0</v>
      </c>
      <c r="M148" s="239">
        <f t="shared" si="536"/>
        <v>1.6727920365688289E-2</v>
      </c>
      <c r="N148" s="22">
        <f t="shared" ref="N148" si="549">AVERAGE(J146:J150)</f>
        <v>501.89621999999997</v>
      </c>
      <c r="O148" s="241">
        <f t="shared" ref="O148" si="550">_xlfn.STDEV.S(J146:J150)</f>
        <v>12.69319657540996</v>
      </c>
      <c r="P148" s="19">
        <f t="shared" si="533"/>
        <v>2.5290480520873342E-2</v>
      </c>
      <c r="Q148" s="190">
        <f>J148/LOOKUP(A148,'Table 1'!$A$3:$A$999,'Table 1'!$E$3:$E$999)</f>
        <v>1.0205837999999998</v>
      </c>
      <c r="R148" s="215" t="s">
        <v>207</v>
      </c>
      <c r="S148" s="160">
        <f>L148/LOOKUP(A148,'Table 1'!$A$3:$A$999,'Table 1'!$E$3:$E$999)</f>
        <v>0</v>
      </c>
    </row>
    <row r="149" spans="1:19" x14ac:dyDescent="0.2">
      <c r="A149" s="56" t="str">
        <f>A146</f>
        <v>AMX0032</v>
      </c>
      <c r="B149" s="56" t="str">
        <f>LOOKUP(A149,'Table 1'!$A$3:$A$999,'Table 1'!$I$3:$I$999)</f>
        <v>SLE</v>
      </c>
      <c r="C149" s="168">
        <v>0.86899999999999999</v>
      </c>
      <c r="D149" s="335" t="s">
        <v>207</v>
      </c>
      <c r="E149" s="160">
        <v>0</v>
      </c>
      <c r="F149" s="207">
        <f t="shared" si="527"/>
        <v>1.8279821888914999E-2</v>
      </c>
      <c r="G149" s="366">
        <f t="shared" ref="G149" si="551">AVERAGE(C146:C150)</f>
        <v>0.85339999999999994</v>
      </c>
      <c r="H149" s="209">
        <f t="shared" ref="H149" si="552">_xlfn.STDEV.S(C146:C150)</f>
        <v>1.3501851724856125E-2</v>
      </c>
      <c r="I149" s="19">
        <f t="shared" si="530"/>
        <v>1.5821246455186462E-2</v>
      </c>
      <c r="J149" s="221">
        <f>C149*'Table 2'!M149</f>
        <v>518.96679999999992</v>
      </c>
      <c r="K149" s="236" t="s">
        <v>207</v>
      </c>
      <c r="L149" s="218">
        <f>E149*'Table 2'!M149</f>
        <v>0</v>
      </c>
      <c r="M149" s="239">
        <f t="shared" si="536"/>
        <v>3.4012170882657677E-2</v>
      </c>
      <c r="N149" s="22">
        <f t="shared" ref="N149" si="553">AVERAGE(J146:J150)</f>
        <v>501.89621999999997</v>
      </c>
      <c r="O149" s="241">
        <f t="shared" ref="O149" si="554">_xlfn.STDEV.S(J146:J150)</f>
        <v>12.69319657540996</v>
      </c>
      <c r="P149" s="19">
        <f t="shared" si="533"/>
        <v>2.5290480520873342E-2</v>
      </c>
      <c r="Q149" s="190">
        <f>J149/LOOKUP(A149,'Table 1'!$A$3:$A$999,'Table 1'!$E$3:$E$999)</f>
        <v>1.0379335999999999</v>
      </c>
      <c r="R149" s="215" t="s">
        <v>207</v>
      </c>
      <c r="S149" s="160">
        <f>L149/LOOKUP(A149,'Table 1'!$A$3:$A$999,'Table 1'!$E$3:$E$999)</f>
        <v>0</v>
      </c>
    </row>
    <row r="150" spans="1:19" ht="16" thickBot="1" x14ac:dyDescent="0.25">
      <c r="A150" s="55" t="str">
        <f>A146</f>
        <v>AMX0032</v>
      </c>
      <c r="B150" s="55" t="str">
        <f>LOOKUP(A150,'Table 1'!$A$3:$A$999,'Table 1'!$I$3:$I$999)</f>
        <v>SLE</v>
      </c>
      <c r="C150" s="167">
        <v>0.83399999999999996</v>
      </c>
      <c r="D150" s="230" t="s">
        <v>207</v>
      </c>
      <c r="E150" s="157">
        <v>0</v>
      </c>
      <c r="F150" s="208">
        <f t="shared" si="527"/>
        <v>-2.273259901570187E-2</v>
      </c>
      <c r="G150" s="370">
        <f t="shared" ref="G150" si="555">AVERAGE(C146:C150)</f>
        <v>0.85339999999999994</v>
      </c>
      <c r="H150" s="210">
        <f t="shared" ref="H150" si="556">_xlfn.STDEV.S(C146:C150)</f>
        <v>1.3501851724856125E-2</v>
      </c>
      <c r="I150" s="18">
        <f t="shared" si="530"/>
        <v>1.5821246455186462E-2</v>
      </c>
      <c r="J150" s="220">
        <f>C150*'Table 2'!M150</f>
        <v>489.72480000000002</v>
      </c>
      <c r="K150" s="230" t="s">
        <v>207</v>
      </c>
      <c r="L150" s="217">
        <f>E150*'Table 2'!M150</f>
        <v>0</v>
      </c>
      <c r="M150" s="240">
        <f t="shared" si="536"/>
        <v>-2.4250870030461589E-2</v>
      </c>
      <c r="N150" s="21">
        <f t="shared" ref="N150" si="557">AVERAGE(J146:J150)</f>
        <v>501.89621999999997</v>
      </c>
      <c r="O150" s="242">
        <f t="shared" ref="O150" si="558">_xlfn.STDEV.S(J146:J150)</f>
        <v>12.69319657540996</v>
      </c>
      <c r="P150" s="18">
        <f t="shared" si="533"/>
        <v>2.5290480520873342E-2</v>
      </c>
      <c r="Q150" s="189">
        <f>J150/LOOKUP(A150,'Table 1'!$A$3:$A$999,'Table 1'!$E$3:$E$999)</f>
        <v>0.97944960000000003</v>
      </c>
      <c r="R150" s="214" t="s">
        <v>207</v>
      </c>
      <c r="S150" s="157">
        <f>L150/LOOKUP(A150,'Table 1'!$A$3:$A$999,'Table 1'!$E$3:$E$999)</f>
        <v>0</v>
      </c>
    </row>
    <row r="151" spans="1:19" x14ac:dyDescent="0.2">
      <c r="A151" s="57" t="s">
        <v>201</v>
      </c>
      <c r="B151" s="57" t="str">
        <f>LOOKUP(A151,'Table 1'!$A$3:$A$999,'Table 1'!$I$3:$I$999)</f>
        <v>SLE</v>
      </c>
      <c r="C151" s="169">
        <v>0.84699999999999998</v>
      </c>
      <c r="D151" s="229" t="s">
        <v>207</v>
      </c>
      <c r="E151" s="161">
        <v>0</v>
      </c>
      <c r="F151" s="206">
        <f t="shared" si="527"/>
        <v>-6.1018540248768986E-3</v>
      </c>
      <c r="G151" s="365">
        <f t="shared" ref="G151" si="559">AVERAGE(C151:C155)</f>
        <v>0.85220000000000007</v>
      </c>
      <c r="H151" s="23">
        <f t="shared" ref="H151" si="560">_xlfn.STDEV.S(C151:C155)</f>
        <v>7.9498427657407229E-3</v>
      </c>
      <c r="I151" s="39">
        <f t="shared" si="530"/>
        <v>9.3286115533216651E-3</v>
      </c>
      <c r="J151" s="222">
        <f>C151*'Table 2'!M151</f>
        <v>507.09890000000001</v>
      </c>
      <c r="K151" s="229" t="s">
        <v>207</v>
      </c>
      <c r="L151" s="219">
        <f>E151*'Table 2'!M151</f>
        <v>0</v>
      </c>
      <c r="M151" s="238">
        <f t="shared" si="536"/>
        <v>-7.703144212217892E-3</v>
      </c>
      <c r="N151" s="23">
        <f t="shared" ref="N151" si="561">AVERAGE(J151:J155)</f>
        <v>511.03548000000001</v>
      </c>
      <c r="O151" s="23">
        <f t="shared" ref="O151" si="562">_xlfn.STDEV.S(J151:J155)</f>
        <v>4.5591772253334817</v>
      </c>
      <c r="P151" s="39">
        <f t="shared" si="533"/>
        <v>8.9214494957052335E-3</v>
      </c>
      <c r="Q151" s="191">
        <f>J151/LOOKUP(A151,'Table 1'!$A$3:$A$999,'Table 1'!$E$3:$E$999)</f>
        <v>1.0141978</v>
      </c>
      <c r="R151" s="216" t="s">
        <v>207</v>
      </c>
      <c r="S151" s="161">
        <f>L151/LOOKUP(A151,'Table 1'!$A$3:$A$999,'Table 1'!$E$3:$E$999)</f>
        <v>0</v>
      </c>
    </row>
    <row r="152" spans="1:19" x14ac:dyDescent="0.2">
      <c r="A152" s="56" t="str">
        <f>A151</f>
        <v>AMX0033A</v>
      </c>
      <c r="B152" s="56" t="str">
        <f>LOOKUP(A152,'Table 1'!$A$3:$A$999,'Table 1'!$I$3:$I$999)</f>
        <v>SLE</v>
      </c>
      <c r="C152" s="168">
        <v>0.84699999999999998</v>
      </c>
      <c r="D152" s="236" t="s">
        <v>207</v>
      </c>
      <c r="E152" s="160">
        <v>0</v>
      </c>
      <c r="F152" s="207">
        <f t="shared" si="527"/>
        <v>-6.1018540248768986E-3</v>
      </c>
      <c r="G152" s="366">
        <f t="shared" ref="G152" si="563">AVERAGE(C151:C155)</f>
        <v>0.85220000000000007</v>
      </c>
      <c r="H152" s="209">
        <f t="shared" ref="H152" si="564">_xlfn.STDEV.S(C151:C155)</f>
        <v>7.9498427657407229E-3</v>
      </c>
      <c r="I152" s="19">
        <f t="shared" si="530"/>
        <v>9.3286115533216651E-3</v>
      </c>
      <c r="J152" s="221">
        <f>C152*'Table 2'!M152</f>
        <v>509.80930000000006</v>
      </c>
      <c r="K152" s="236" t="s">
        <v>207</v>
      </c>
      <c r="L152" s="218">
        <f>E152*'Table 2'!M152</f>
        <v>0</v>
      </c>
      <c r="M152" s="239">
        <f t="shared" si="536"/>
        <v>-2.3994028751192433E-3</v>
      </c>
      <c r="N152" s="22">
        <f t="shared" ref="N152" si="565">AVERAGE(J151:J155)</f>
        <v>511.03548000000001</v>
      </c>
      <c r="O152" s="241">
        <f t="shared" ref="O152" si="566">_xlfn.STDEV.S(J151:J155)</f>
        <v>4.5591772253334817</v>
      </c>
      <c r="P152" s="19">
        <f t="shared" si="533"/>
        <v>8.9214494957052335E-3</v>
      </c>
      <c r="Q152" s="190">
        <f>J152/LOOKUP(A152,'Table 1'!$A$3:$A$999,'Table 1'!$E$3:$E$999)</f>
        <v>1.0196186</v>
      </c>
      <c r="R152" s="215" t="s">
        <v>207</v>
      </c>
      <c r="S152" s="160">
        <f>L152/LOOKUP(A152,'Table 1'!$A$3:$A$999,'Table 1'!$E$3:$E$999)</f>
        <v>0</v>
      </c>
    </row>
    <row r="153" spans="1:19" x14ac:dyDescent="0.2">
      <c r="A153" s="56" t="str">
        <f>A151</f>
        <v>AMX0033A</v>
      </c>
      <c r="B153" s="56" t="str">
        <f>LOOKUP(A153,'Table 1'!$A$3:$A$999,'Table 1'!$I$3:$I$999)</f>
        <v>SLE</v>
      </c>
      <c r="C153" s="168">
        <v>0.85499999999999998</v>
      </c>
      <c r="D153" s="236" t="s">
        <v>207</v>
      </c>
      <c r="E153" s="160">
        <v>0</v>
      </c>
      <c r="F153" s="207">
        <f t="shared" si="527"/>
        <v>3.285613705702785E-3</v>
      </c>
      <c r="G153" s="366">
        <f t="shared" ref="G153" si="567">AVERAGE(C151:C155)</f>
        <v>0.85220000000000007</v>
      </c>
      <c r="H153" s="209">
        <f t="shared" ref="H153" si="568">_xlfn.STDEV.S(C151:C155)</f>
        <v>7.9498427657407229E-3</v>
      </c>
      <c r="I153" s="19">
        <f t="shared" si="530"/>
        <v>9.3286115533216651E-3</v>
      </c>
      <c r="J153" s="221">
        <f>C153*'Table 2'!M153</f>
        <v>507.52800000000002</v>
      </c>
      <c r="K153" s="236" t="s">
        <v>207</v>
      </c>
      <c r="L153" s="218">
        <f>E153*'Table 2'!M153</f>
        <v>0</v>
      </c>
      <c r="M153" s="239">
        <f t="shared" si="536"/>
        <v>-6.8634764850377646E-3</v>
      </c>
      <c r="N153" s="22">
        <f t="shared" ref="N153" si="569">AVERAGE(J151:J155)</f>
        <v>511.03548000000001</v>
      </c>
      <c r="O153" s="241">
        <f t="shared" ref="O153" si="570">_xlfn.STDEV.S(J151:J155)</f>
        <v>4.5591772253334817</v>
      </c>
      <c r="P153" s="19">
        <f t="shared" si="533"/>
        <v>8.9214494957052335E-3</v>
      </c>
      <c r="Q153" s="190">
        <f>J153/LOOKUP(A153,'Table 1'!$A$3:$A$999,'Table 1'!$E$3:$E$999)</f>
        <v>1.015056</v>
      </c>
      <c r="R153" s="215" t="s">
        <v>207</v>
      </c>
      <c r="S153" s="160">
        <f>L153/LOOKUP(A153,'Table 1'!$A$3:$A$999,'Table 1'!$E$3:$E$999)</f>
        <v>0</v>
      </c>
    </row>
    <row r="154" spans="1:19" x14ac:dyDescent="0.2">
      <c r="A154" s="56" t="str">
        <f>A151</f>
        <v>AMX0033A</v>
      </c>
      <c r="B154" s="56" t="str">
        <f>LOOKUP(A154,'Table 1'!$A$3:$A$999,'Table 1'!$I$3:$I$999)</f>
        <v>SLE</v>
      </c>
      <c r="C154" s="168">
        <v>0.84699999999999998</v>
      </c>
      <c r="D154" s="335" t="s">
        <v>207</v>
      </c>
      <c r="E154" s="160">
        <v>0</v>
      </c>
      <c r="F154" s="207">
        <f t="shared" si="527"/>
        <v>-6.1018540248768986E-3</v>
      </c>
      <c r="G154" s="366">
        <f t="shared" ref="G154" si="571">AVERAGE(C151:C155)</f>
        <v>0.85220000000000007</v>
      </c>
      <c r="H154" s="209">
        <f t="shared" ref="H154" si="572">_xlfn.STDEV.S(C151:C155)</f>
        <v>7.9498427657407229E-3</v>
      </c>
      <c r="I154" s="19">
        <f t="shared" si="530"/>
        <v>9.3286115533216651E-3</v>
      </c>
      <c r="J154" s="221">
        <f>C154*'Table 2'!M154</f>
        <v>512.51970000000006</v>
      </c>
      <c r="K154" s="236" t="s">
        <v>207</v>
      </c>
      <c r="L154" s="218">
        <f>E154*'Table 2'!M154</f>
        <v>0</v>
      </c>
      <c r="M154" s="239">
        <f t="shared" si="536"/>
        <v>2.904338461979294E-3</v>
      </c>
      <c r="N154" s="22">
        <f t="shared" ref="N154" si="573">AVERAGE(J151:J155)</f>
        <v>511.03548000000001</v>
      </c>
      <c r="O154" s="241">
        <f t="shared" ref="O154" si="574">_xlfn.STDEV.S(J151:J155)</f>
        <v>4.5591772253334817</v>
      </c>
      <c r="P154" s="19">
        <f t="shared" si="533"/>
        <v>8.9214494957052335E-3</v>
      </c>
      <c r="Q154" s="190">
        <f>J154/LOOKUP(A154,'Table 1'!$A$3:$A$999,'Table 1'!$E$3:$E$999)</f>
        <v>1.0250394</v>
      </c>
      <c r="R154" s="215" t="s">
        <v>207</v>
      </c>
      <c r="S154" s="160">
        <f>L154/LOOKUP(A154,'Table 1'!$A$3:$A$999,'Table 1'!$E$3:$E$999)</f>
        <v>0</v>
      </c>
    </row>
    <row r="155" spans="1:19" ht="16" thickBot="1" x14ac:dyDescent="0.25">
      <c r="A155" s="55" t="str">
        <f>A151</f>
        <v>AMX0033A</v>
      </c>
      <c r="B155" s="55" t="str">
        <f>LOOKUP(A155,'Table 1'!$A$3:$A$999,'Table 1'!$I$3:$I$999)</f>
        <v>SLE</v>
      </c>
      <c r="C155" s="167">
        <v>0.86499999999999999</v>
      </c>
      <c r="D155" s="230" t="s">
        <v>207</v>
      </c>
      <c r="E155" s="157">
        <v>0</v>
      </c>
      <c r="F155" s="208">
        <f t="shared" si="527"/>
        <v>1.501994836892739E-2</v>
      </c>
      <c r="G155" s="370">
        <f t="shared" ref="G155" si="575">AVERAGE(C151:C155)</f>
        <v>0.85220000000000007</v>
      </c>
      <c r="H155" s="210">
        <f t="shared" ref="H155" si="576">_xlfn.STDEV.S(C151:C155)</f>
        <v>7.9498427657407229E-3</v>
      </c>
      <c r="I155" s="18">
        <f t="shared" si="530"/>
        <v>9.3286115533216651E-3</v>
      </c>
      <c r="J155" s="220">
        <f>C155*'Table 2'!M155</f>
        <v>518.22149999999988</v>
      </c>
      <c r="K155" s="230" t="s">
        <v>207</v>
      </c>
      <c r="L155" s="217">
        <f>E155*'Table 2'!M155</f>
        <v>0</v>
      </c>
      <c r="M155" s="240">
        <f t="shared" si="536"/>
        <v>1.4061685110395605E-2</v>
      </c>
      <c r="N155" s="21">
        <f t="shared" ref="N155" si="577">AVERAGE(J151:J155)</f>
        <v>511.03548000000001</v>
      </c>
      <c r="O155" s="242">
        <f t="shared" ref="O155" si="578">_xlfn.STDEV.S(J151:J155)</f>
        <v>4.5591772253334817</v>
      </c>
      <c r="P155" s="18">
        <f t="shared" si="533"/>
        <v>8.9214494957052335E-3</v>
      </c>
      <c r="Q155" s="189">
        <f>J155/LOOKUP(A155,'Table 1'!$A$3:$A$999,'Table 1'!$E$3:$E$999)</f>
        <v>1.0364429999999998</v>
      </c>
      <c r="R155" s="214" t="s">
        <v>207</v>
      </c>
      <c r="S155" s="157">
        <f>L155/LOOKUP(A155,'Table 1'!$A$3:$A$999,'Table 1'!$E$3:$E$999)</f>
        <v>0</v>
      </c>
    </row>
    <row r="156" spans="1:19" x14ac:dyDescent="0.2">
      <c r="A156" s="57" t="s">
        <v>202</v>
      </c>
      <c r="B156" s="57" t="str">
        <f>LOOKUP(A156,'Table 1'!$A$3:$A$999,'Table 1'!$I$3:$I$999)</f>
        <v>SLE</v>
      </c>
      <c r="C156" s="169">
        <v>0.84699999999999998</v>
      </c>
      <c r="D156" s="229" t="s">
        <v>207</v>
      </c>
      <c r="E156" s="161">
        <v>1E-3</v>
      </c>
      <c r="F156" s="206">
        <f t="shared" si="527"/>
        <v>-3.0602636534839173E-3</v>
      </c>
      <c r="G156" s="365">
        <f t="shared" ref="G156" si="579">AVERAGE(C156:C160)</f>
        <v>0.84959999999999991</v>
      </c>
      <c r="H156" s="23">
        <f t="shared" ref="H156" si="580">_xlfn.STDEV.S(C156:C160)</f>
        <v>1.4310835055998667E-2</v>
      </c>
      <c r="I156" s="39">
        <f t="shared" si="530"/>
        <v>1.6844203220337417E-2</v>
      </c>
      <c r="J156" s="222">
        <f>C156*'Table 2'!M156</f>
        <v>509.30109999999996</v>
      </c>
      <c r="K156" s="229" t="s">
        <v>207</v>
      </c>
      <c r="L156" s="219">
        <f>E156*'Table 2'!M156</f>
        <v>0.60129999999999995</v>
      </c>
      <c r="M156" s="238">
        <f t="shared" si="536"/>
        <v>-1.2506874918880542E-2</v>
      </c>
      <c r="N156" s="23">
        <f t="shared" ref="N156" si="581">AVERAGE(J156:J160)</f>
        <v>515.75153999999998</v>
      </c>
      <c r="O156" s="23">
        <f t="shared" ref="O156" si="582">_xlfn.STDEV.S(J156:J160)</f>
        <v>16.049741840696413</v>
      </c>
      <c r="P156" s="39">
        <f t="shared" si="533"/>
        <v>3.1119135079453981E-2</v>
      </c>
      <c r="Q156" s="191">
        <f>J156/LOOKUP(A156,'Table 1'!$A$3:$A$999,'Table 1'!$E$3:$E$999)</f>
        <v>1.0186021999999999</v>
      </c>
      <c r="R156" s="216" t="s">
        <v>207</v>
      </c>
      <c r="S156" s="161">
        <f>L156/LOOKUP(A156,'Table 1'!$A$3:$A$999,'Table 1'!$E$3:$E$999)</f>
        <v>1.2025999999999998E-3</v>
      </c>
    </row>
    <row r="157" spans="1:19" x14ac:dyDescent="0.2">
      <c r="A157" s="56" t="str">
        <f>A156</f>
        <v>AMX0033B</v>
      </c>
      <c r="B157" s="56" t="str">
        <f>LOOKUP(A157,'Table 1'!$A$3:$A$999,'Table 1'!$I$3:$I$999)</f>
        <v>SLE</v>
      </c>
      <c r="C157" s="168">
        <v>0.84499999999999997</v>
      </c>
      <c r="D157" s="236" t="s">
        <v>207</v>
      </c>
      <c r="E157" s="160">
        <v>0</v>
      </c>
      <c r="F157" s="207">
        <f t="shared" si="527"/>
        <v>-5.4143126177023755E-3</v>
      </c>
      <c r="G157" s="366">
        <f t="shared" ref="G157" si="583">AVERAGE(C156:C160)</f>
        <v>0.84959999999999991</v>
      </c>
      <c r="H157" s="209">
        <f t="shared" ref="H157" si="584">_xlfn.STDEV.S(C156:C160)</f>
        <v>1.4310835055998667E-2</v>
      </c>
      <c r="I157" s="19">
        <f t="shared" si="530"/>
        <v>1.6844203220337417E-2</v>
      </c>
      <c r="J157" s="221">
        <f>C157*'Table 2'!M157</f>
        <v>509.87299999999999</v>
      </c>
      <c r="K157" s="236" t="s">
        <v>207</v>
      </c>
      <c r="L157" s="218">
        <f>E157*'Table 2'!M157</f>
        <v>0</v>
      </c>
      <c r="M157" s="239">
        <f t="shared" si="536"/>
        <v>-1.1398007653064859E-2</v>
      </c>
      <c r="N157" s="22">
        <f t="shared" ref="N157" si="585">AVERAGE(J156:J160)</f>
        <v>515.75153999999998</v>
      </c>
      <c r="O157" s="241">
        <f t="shared" ref="O157" si="586">_xlfn.STDEV.S(J156:J160)</f>
        <v>16.049741840696413</v>
      </c>
      <c r="P157" s="19">
        <f t="shared" si="533"/>
        <v>3.1119135079453981E-2</v>
      </c>
      <c r="Q157" s="190">
        <f>J157/LOOKUP(A157,'Table 1'!$A$3:$A$999,'Table 1'!$E$3:$E$999)</f>
        <v>1.019746</v>
      </c>
      <c r="R157" s="215" t="s">
        <v>207</v>
      </c>
      <c r="S157" s="160">
        <f>L157/LOOKUP(A157,'Table 1'!$A$3:$A$999,'Table 1'!$E$3:$E$999)</f>
        <v>0</v>
      </c>
    </row>
    <row r="158" spans="1:19" x14ac:dyDescent="0.2">
      <c r="A158" s="56" t="str">
        <f>A156</f>
        <v>AMX0033B</v>
      </c>
      <c r="B158" s="56" t="str">
        <f>LOOKUP(A158,'Table 1'!$A$3:$A$999,'Table 1'!$I$3:$I$999)</f>
        <v>SLE</v>
      </c>
      <c r="C158" s="168">
        <v>0.85499999999999998</v>
      </c>
      <c r="D158" s="236" t="s">
        <v>207</v>
      </c>
      <c r="E158" s="160">
        <v>1E-3</v>
      </c>
      <c r="F158" s="207">
        <f t="shared" si="527"/>
        <v>6.3559322033899151E-3</v>
      </c>
      <c r="G158" s="366">
        <f t="shared" ref="G158" si="587">AVERAGE(C156:C160)</f>
        <v>0.84959999999999991</v>
      </c>
      <c r="H158" s="209">
        <f t="shared" ref="H158" si="588">_xlfn.STDEV.S(C156:C160)</f>
        <v>1.4310835055998667E-2</v>
      </c>
      <c r="I158" s="19">
        <f t="shared" si="530"/>
        <v>1.6844203220337417E-2</v>
      </c>
      <c r="J158" s="221">
        <f>C158*'Table 2'!M158</f>
        <v>526.08150000000001</v>
      </c>
      <c r="K158" s="236" t="s">
        <v>207</v>
      </c>
      <c r="L158" s="218">
        <f>E158*'Table 2'!M158</f>
        <v>0.61529999999999996</v>
      </c>
      <c r="M158" s="239">
        <f t="shared" si="536"/>
        <v>2.0028946496214103E-2</v>
      </c>
      <c r="N158" s="22">
        <f t="shared" ref="N158" si="589">AVERAGE(J156:J160)</f>
        <v>515.75153999999998</v>
      </c>
      <c r="O158" s="241">
        <f t="shared" ref="O158" si="590">_xlfn.STDEV.S(J156:J160)</f>
        <v>16.049741840696413</v>
      </c>
      <c r="P158" s="19">
        <f t="shared" si="533"/>
        <v>3.1119135079453981E-2</v>
      </c>
      <c r="Q158" s="190">
        <f>J158/LOOKUP(A158,'Table 1'!$A$3:$A$999,'Table 1'!$E$3:$E$999)</f>
        <v>1.052163</v>
      </c>
      <c r="R158" s="215" t="s">
        <v>207</v>
      </c>
      <c r="S158" s="160">
        <f>L158/LOOKUP(A158,'Table 1'!$A$3:$A$999,'Table 1'!$E$3:$E$999)</f>
        <v>1.2305999999999999E-3</v>
      </c>
    </row>
    <row r="159" spans="1:19" x14ac:dyDescent="0.2">
      <c r="A159" s="56" t="str">
        <f>A156</f>
        <v>AMX0033B</v>
      </c>
      <c r="B159" s="56" t="str">
        <f>LOOKUP(A159,'Table 1'!$A$3:$A$999,'Table 1'!$I$3:$I$999)</f>
        <v>SLE</v>
      </c>
      <c r="C159" s="168">
        <v>0.83099999999999996</v>
      </c>
      <c r="D159" s="335" t="s">
        <v>207</v>
      </c>
      <c r="E159" s="160">
        <v>0</v>
      </c>
      <c r="F159" s="207">
        <f t="shared" si="527"/>
        <v>-2.1892655367231582E-2</v>
      </c>
      <c r="G159" s="366">
        <f t="shared" ref="G159" si="591">AVERAGE(C156:C160)</f>
        <v>0.84959999999999991</v>
      </c>
      <c r="H159" s="209">
        <f t="shared" ref="H159" si="592">_xlfn.STDEV.S(C156:C160)</f>
        <v>1.4310835055998667E-2</v>
      </c>
      <c r="I159" s="19">
        <f t="shared" si="530"/>
        <v>1.6844203220337417E-2</v>
      </c>
      <c r="J159" s="221">
        <f>C159*'Table 2'!M159</f>
        <v>496.19009999999992</v>
      </c>
      <c r="K159" s="236" t="s">
        <v>207</v>
      </c>
      <c r="L159" s="218">
        <f>E159*'Table 2'!M159</f>
        <v>0</v>
      </c>
      <c r="M159" s="239">
        <f t="shared" si="536"/>
        <v>-3.792803022943967E-2</v>
      </c>
      <c r="N159" s="22">
        <f t="shared" ref="N159" si="593">AVERAGE(J156:J160)</f>
        <v>515.75153999999998</v>
      </c>
      <c r="O159" s="241">
        <f t="shared" ref="O159" si="594">_xlfn.STDEV.S(J156:J160)</f>
        <v>16.049741840696413</v>
      </c>
      <c r="P159" s="19">
        <f t="shared" si="533"/>
        <v>3.1119135079453981E-2</v>
      </c>
      <c r="Q159" s="190">
        <f>J159/LOOKUP(A159,'Table 1'!$A$3:$A$999,'Table 1'!$E$3:$E$999)</f>
        <v>0.99238019999999982</v>
      </c>
      <c r="R159" s="215" t="s">
        <v>207</v>
      </c>
      <c r="S159" s="160">
        <f>L159/LOOKUP(A159,'Table 1'!$A$3:$A$999,'Table 1'!$E$3:$E$999)</f>
        <v>0</v>
      </c>
    </row>
    <row r="160" spans="1:19" ht="16" thickBot="1" x14ac:dyDescent="0.25">
      <c r="A160" s="55" t="str">
        <f>A156</f>
        <v>AMX0033B</v>
      </c>
      <c r="B160" s="55" t="str">
        <f>LOOKUP(A160,'Table 1'!$A$3:$A$999,'Table 1'!$I$3:$I$999)</f>
        <v>SLE</v>
      </c>
      <c r="C160" s="167">
        <v>0.87</v>
      </c>
      <c r="D160" s="230" t="s">
        <v>207</v>
      </c>
      <c r="E160" s="157">
        <v>0</v>
      </c>
      <c r="F160" s="208">
        <f t="shared" si="527"/>
        <v>2.401129943502835E-2</v>
      </c>
      <c r="G160" s="370">
        <f t="shared" ref="G160" si="595">AVERAGE(C156:C160)</f>
        <v>0.84959999999999991</v>
      </c>
      <c r="H160" s="210">
        <f t="shared" ref="H160" si="596">_xlfn.STDEV.S(C156:C160)</f>
        <v>1.4310835055998667E-2</v>
      </c>
      <c r="I160" s="18">
        <f t="shared" si="530"/>
        <v>1.6844203220337417E-2</v>
      </c>
      <c r="J160" s="220">
        <f>C160*'Table 2'!M160</f>
        <v>537.31200000000001</v>
      </c>
      <c r="K160" s="230" t="s">
        <v>207</v>
      </c>
      <c r="L160" s="217">
        <f>E160*'Table 2'!M160</f>
        <v>0</v>
      </c>
      <c r="M160" s="240">
        <f t="shared" si="536"/>
        <v>4.1803966305170963E-2</v>
      </c>
      <c r="N160" s="21">
        <f t="shared" ref="N160" si="597">AVERAGE(J156:J160)</f>
        <v>515.75153999999998</v>
      </c>
      <c r="O160" s="242">
        <f t="shared" ref="O160" si="598">_xlfn.STDEV.S(J156:J160)</f>
        <v>16.049741840696413</v>
      </c>
      <c r="P160" s="18">
        <f t="shared" si="533"/>
        <v>3.1119135079453981E-2</v>
      </c>
      <c r="Q160" s="189">
        <f>J160/LOOKUP(A160,'Table 1'!$A$3:$A$999,'Table 1'!$E$3:$E$999)</f>
        <v>1.074624</v>
      </c>
      <c r="R160" s="214" t="s">
        <v>207</v>
      </c>
      <c r="S160" s="157">
        <f>L160/LOOKUP(A160,'Table 1'!$A$3:$A$999,'Table 1'!$E$3:$E$999)</f>
        <v>0</v>
      </c>
    </row>
    <row r="161" spans="1:19" x14ac:dyDescent="0.2">
      <c r="A161" s="57" t="s">
        <v>203</v>
      </c>
      <c r="B161" s="57" t="str">
        <f>LOOKUP(A161,'Table 1'!$A$3:$A$999,'Table 1'!$I$3:$I$999)</f>
        <v>SLE</v>
      </c>
      <c r="C161" s="169">
        <v>0.86499999999999999</v>
      </c>
      <c r="D161" s="229" t="s">
        <v>207</v>
      </c>
      <c r="E161" s="161">
        <v>0</v>
      </c>
      <c r="F161" s="206">
        <f t="shared" si="527"/>
        <v>-4.602991944764101E-3</v>
      </c>
      <c r="G161" s="365">
        <f t="shared" ref="G161" si="599">AVERAGE(C161:C165)</f>
        <v>0.86899999999999999</v>
      </c>
      <c r="H161" s="23">
        <f t="shared" ref="H161" si="600">_xlfn.STDEV.S(C161:C165)</f>
        <v>1.6077935190813544E-2</v>
      </c>
      <c r="I161" s="39">
        <f t="shared" si="530"/>
        <v>1.8501651542938487E-2</v>
      </c>
      <c r="J161" s="222">
        <f>C161*'Table 2'!M161</f>
        <v>514.24249999999995</v>
      </c>
      <c r="K161" s="229" t="s">
        <v>207</v>
      </c>
      <c r="L161" s="219">
        <f>E161*'Table 2'!M161</f>
        <v>0</v>
      </c>
      <c r="M161" s="238">
        <f t="shared" si="536"/>
        <v>-1.5927415967395882E-2</v>
      </c>
      <c r="N161" s="23">
        <f t="shared" ref="N161" si="601">AVERAGE(J161:J165)</f>
        <v>522.56562000000008</v>
      </c>
      <c r="O161" s="23">
        <f t="shared" ref="O161" si="602">_xlfn.STDEV.S(J161:J165)</f>
        <v>11.081883976427433</v>
      </c>
      <c r="P161" s="39">
        <f t="shared" si="533"/>
        <v>2.1206684007316498E-2</v>
      </c>
      <c r="Q161" s="191">
        <f>J161/LOOKUP(A161,'Table 1'!$A$3:$A$999,'Table 1'!$E$3:$E$999)</f>
        <v>1.0284849999999999</v>
      </c>
      <c r="R161" s="216" t="s">
        <v>207</v>
      </c>
      <c r="S161" s="161">
        <f>L161/LOOKUP(A161,'Table 1'!$A$3:$A$999,'Table 1'!$E$3:$E$999)</f>
        <v>0</v>
      </c>
    </row>
    <row r="162" spans="1:19" x14ac:dyDescent="0.2">
      <c r="A162" s="56" t="str">
        <f>A161</f>
        <v>AMX0033C</v>
      </c>
      <c r="B162" s="56" t="str">
        <f>LOOKUP(A162,'Table 1'!$A$3:$A$999,'Table 1'!$I$3:$I$999)</f>
        <v>SLE</v>
      </c>
      <c r="C162" s="168">
        <v>0.875</v>
      </c>
      <c r="D162" s="236" t="s">
        <v>207</v>
      </c>
      <c r="E162" s="160">
        <v>0</v>
      </c>
      <c r="F162" s="207">
        <f t="shared" si="527"/>
        <v>6.9044879171461515E-3</v>
      </c>
      <c r="G162" s="366">
        <f t="shared" ref="G162" si="603">AVERAGE(C161:C165)</f>
        <v>0.86899999999999999</v>
      </c>
      <c r="H162" s="209">
        <f t="shared" ref="H162" si="604">_xlfn.STDEV.S(C161:C165)</f>
        <v>1.6077935190813544E-2</v>
      </c>
      <c r="I162" s="19">
        <f t="shared" si="530"/>
        <v>1.8501651542938487E-2</v>
      </c>
      <c r="J162" s="221">
        <f>C162*'Table 2'!M162</f>
        <v>517.03750000000014</v>
      </c>
      <c r="K162" s="236" t="s">
        <v>207</v>
      </c>
      <c r="L162" s="218">
        <f>E162*'Table 2'!M162</f>
        <v>0</v>
      </c>
      <c r="M162" s="239">
        <f t="shared" si="536"/>
        <v>-1.0578805394813274E-2</v>
      </c>
      <c r="N162" s="22">
        <f t="shared" ref="N162" si="605">AVERAGE(J161:J165)</f>
        <v>522.56562000000008</v>
      </c>
      <c r="O162" s="241">
        <f t="shared" ref="O162" si="606">_xlfn.STDEV.S(J161:J165)</f>
        <v>11.081883976427433</v>
      </c>
      <c r="P162" s="19">
        <f t="shared" si="533"/>
        <v>2.1206684007316498E-2</v>
      </c>
      <c r="Q162" s="190">
        <f>J162/LOOKUP(A162,'Table 1'!$A$3:$A$999,'Table 1'!$E$3:$E$999)</f>
        <v>1.0340750000000003</v>
      </c>
      <c r="R162" s="215" t="s">
        <v>207</v>
      </c>
      <c r="S162" s="160">
        <f>L162/LOOKUP(A162,'Table 1'!$A$3:$A$999,'Table 1'!$E$3:$E$999)</f>
        <v>0</v>
      </c>
    </row>
    <row r="163" spans="1:19" x14ac:dyDescent="0.2">
      <c r="A163" s="56" t="str">
        <f>A161</f>
        <v>AMX0033C</v>
      </c>
      <c r="B163" s="56" t="str">
        <f>LOOKUP(A163,'Table 1'!$A$3:$A$999,'Table 1'!$I$3:$I$999)</f>
        <v>SLE</v>
      </c>
      <c r="C163" s="168">
        <v>0.878</v>
      </c>
      <c r="D163" s="236" t="s">
        <v>207</v>
      </c>
      <c r="E163" s="160">
        <v>0</v>
      </c>
      <c r="F163" s="207">
        <f t="shared" si="527"/>
        <v>1.0356731875719227E-2</v>
      </c>
      <c r="G163" s="366">
        <f t="shared" ref="G163" si="607">AVERAGE(C161:C165)</f>
        <v>0.86899999999999999</v>
      </c>
      <c r="H163" s="209">
        <f t="shared" ref="H163" si="608">_xlfn.STDEV.S(C161:C165)</f>
        <v>1.6077935190813544E-2</v>
      </c>
      <c r="I163" s="19">
        <f t="shared" si="530"/>
        <v>1.8501651542938487E-2</v>
      </c>
      <c r="J163" s="221">
        <f>C163*'Table 2'!M163</f>
        <v>533.47279999999989</v>
      </c>
      <c r="K163" s="236" t="s">
        <v>207</v>
      </c>
      <c r="L163" s="218">
        <f>E163*'Table 2'!M163</f>
        <v>0</v>
      </c>
      <c r="M163" s="239">
        <f t="shared" si="536"/>
        <v>2.0872364316657132E-2</v>
      </c>
      <c r="N163" s="22">
        <f t="shared" ref="N163" si="609">AVERAGE(J161:J165)</f>
        <v>522.56562000000008</v>
      </c>
      <c r="O163" s="241">
        <f t="shared" ref="O163" si="610">_xlfn.STDEV.S(J161:J165)</f>
        <v>11.081883976427433</v>
      </c>
      <c r="P163" s="19">
        <f t="shared" si="533"/>
        <v>2.1206684007316498E-2</v>
      </c>
      <c r="Q163" s="190">
        <f>J163/LOOKUP(A163,'Table 1'!$A$3:$A$999,'Table 1'!$E$3:$E$999)</f>
        <v>1.0669455999999997</v>
      </c>
      <c r="R163" s="215" t="s">
        <v>207</v>
      </c>
      <c r="S163" s="160">
        <f>L163/LOOKUP(A163,'Table 1'!$A$3:$A$999,'Table 1'!$E$3:$E$999)</f>
        <v>0</v>
      </c>
    </row>
    <row r="164" spans="1:19" x14ac:dyDescent="0.2">
      <c r="A164" s="56" t="str">
        <f>A161</f>
        <v>AMX0033C</v>
      </c>
      <c r="B164" s="56" t="str">
        <f>LOOKUP(A164,'Table 1'!$A$3:$A$999,'Table 1'!$I$3:$I$999)</f>
        <v>SLE</v>
      </c>
      <c r="C164" s="168">
        <v>0.84299999999999997</v>
      </c>
      <c r="D164" s="335" t="s">
        <v>207</v>
      </c>
      <c r="E164" s="160">
        <v>0</v>
      </c>
      <c r="F164" s="207">
        <f t="shared" si="527"/>
        <v>-2.9919447640966657E-2</v>
      </c>
      <c r="G164" s="366">
        <f t="shared" ref="G164" si="611">AVERAGE(C161:C165)</f>
        <v>0.86899999999999999</v>
      </c>
      <c r="H164" s="209">
        <f t="shared" ref="H164" si="612">_xlfn.STDEV.S(C161:C165)</f>
        <v>1.6077935190813544E-2</v>
      </c>
      <c r="I164" s="19">
        <f t="shared" si="530"/>
        <v>1.8501651542938487E-2</v>
      </c>
      <c r="J164" s="221">
        <f>C164*'Table 2'!M164</f>
        <v>512.4597</v>
      </c>
      <c r="K164" s="236" t="s">
        <v>207</v>
      </c>
      <c r="L164" s="218">
        <f>E164*'Table 2'!M164</f>
        <v>0</v>
      </c>
      <c r="M164" s="239">
        <f t="shared" si="536"/>
        <v>-1.9339044922243604E-2</v>
      </c>
      <c r="N164" s="22">
        <f t="shared" ref="N164" si="613">AVERAGE(J161:J165)</f>
        <v>522.56562000000008</v>
      </c>
      <c r="O164" s="241">
        <f t="shared" ref="O164" si="614">_xlfn.STDEV.S(J161:J165)</f>
        <v>11.081883976427433</v>
      </c>
      <c r="P164" s="19">
        <f t="shared" si="533"/>
        <v>2.1206684007316498E-2</v>
      </c>
      <c r="Q164" s="190">
        <f>J164/LOOKUP(A164,'Table 1'!$A$3:$A$999,'Table 1'!$E$3:$E$999)</f>
        <v>1.0249193999999999</v>
      </c>
      <c r="R164" s="215" t="s">
        <v>207</v>
      </c>
      <c r="S164" s="160">
        <f>L164/LOOKUP(A164,'Table 1'!$A$3:$A$999,'Table 1'!$E$3:$E$999)</f>
        <v>0</v>
      </c>
    </row>
    <row r="165" spans="1:19" ht="16" thickBot="1" x14ac:dyDescent="0.25">
      <c r="A165" s="55" t="str">
        <f>A161</f>
        <v>AMX0033C</v>
      </c>
      <c r="B165" s="55" t="str">
        <f>LOOKUP(A165,'Table 1'!$A$3:$A$999,'Table 1'!$I$3:$I$999)</f>
        <v>SLE</v>
      </c>
      <c r="C165" s="167">
        <v>0.88400000000000001</v>
      </c>
      <c r="D165" s="230" t="s">
        <v>207</v>
      </c>
      <c r="E165" s="157">
        <v>0</v>
      </c>
      <c r="F165" s="208">
        <f t="shared" si="527"/>
        <v>1.7261219792865379E-2</v>
      </c>
      <c r="G165" s="370">
        <f t="shared" ref="G165" si="615">AVERAGE(C161:C165)</f>
        <v>0.86899999999999999</v>
      </c>
      <c r="H165" s="210">
        <f t="shared" ref="H165" si="616">_xlfn.STDEV.S(C161:C165)</f>
        <v>1.6077935190813544E-2</v>
      </c>
      <c r="I165" s="18">
        <f t="shared" si="530"/>
        <v>1.8501651542938487E-2</v>
      </c>
      <c r="J165" s="220">
        <f>C165*'Table 2'!M165</f>
        <v>535.61559999999997</v>
      </c>
      <c r="K165" s="230" t="s">
        <v>207</v>
      </c>
      <c r="L165" s="217">
        <f>E165*'Table 2'!M165</f>
        <v>0</v>
      </c>
      <c r="M165" s="240">
        <f t="shared" si="536"/>
        <v>2.497290196779476E-2</v>
      </c>
      <c r="N165" s="21">
        <f t="shared" ref="N165" si="617">AVERAGE(J161:J165)</f>
        <v>522.56562000000008</v>
      </c>
      <c r="O165" s="242">
        <f t="shared" ref="O165" si="618">_xlfn.STDEV.S(J161:J165)</f>
        <v>11.081883976427433</v>
      </c>
      <c r="P165" s="18">
        <f t="shared" si="533"/>
        <v>2.1206684007316498E-2</v>
      </c>
      <c r="Q165" s="189">
        <f>J165/LOOKUP(A165,'Table 1'!$A$3:$A$999,'Table 1'!$E$3:$E$999)</f>
        <v>1.0712311999999999</v>
      </c>
      <c r="R165" s="214" t="s">
        <v>207</v>
      </c>
      <c r="S165" s="157">
        <f>L165/LOOKUP(A165,'Table 1'!$A$3:$A$999,'Table 1'!$E$3:$E$999)</f>
        <v>0</v>
      </c>
    </row>
    <row r="166" spans="1:19" x14ac:dyDescent="0.2">
      <c r="A166" s="57" t="s">
        <v>204</v>
      </c>
      <c r="B166" s="57" t="str">
        <f>LOOKUP(A166,'Table 1'!$A$3:$A$999,'Table 1'!$I$3:$I$999)</f>
        <v>SLE</v>
      </c>
      <c r="C166" s="169">
        <v>0.84899999999999998</v>
      </c>
      <c r="D166" s="229" t="s">
        <v>207</v>
      </c>
      <c r="E166" s="161">
        <v>0</v>
      </c>
      <c r="F166" s="206">
        <f t="shared" si="527"/>
        <v>1.4579349904397692E-2</v>
      </c>
      <c r="G166" s="365">
        <f t="shared" ref="G166" si="619">AVERAGE(C166:C170)</f>
        <v>0.83679999999999999</v>
      </c>
      <c r="H166" s="23">
        <f t="shared" ref="H166" si="620">_xlfn.STDEV.S(C166:C170)</f>
        <v>1.870026737776764E-2</v>
      </c>
      <c r="I166" s="39">
        <f t="shared" si="530"/>
        <v>2.2347355852972799E-2</v>
      </c>
      <c r="J166" s="222">
        <f>C166*'Table 2'!M166</f>
        <v>519.41819999999996</v>
      </c>
      <c r="K166" s="229" t="s">
        <v>207</v>
      </c>
      <c r="L166" s="219">
        <f>E166*'Table 2'!M166</f>
        <v>0</v>
      </c>
      <c r="M166" s="238">
        <f t="shared" si="536"/>
        <v>2.4311579852761507E-2</v>
      </c>
      <c r="N166" s="23">
        <f t="shared" ref="N166" si="621">AVERAGE(J166:J170)</f>
        <v>507.09003999999993</v>
      </c>
      <c r="O166" s="23">
        <f t="shared" ref="O166" si="622">_xlfn.STDEV.S(J166:J170)</f>
        <v>9.6952700771046239</v>
      </c>
      <c r="P166" s="39">
        <f t="shared" si="533"/>
        <v>1.9119425175664315E-2</v>
      </c>
      <c r="Q166" s="191">
        <f>J166/LOOKUP(A166,'Table 1'!$A$3:$A$999,'Table 1'!$E$3:$E$999)</f>
        <v>1.0388363999999999</v>
      </c>
      <c r="R166" s="216" t="s">
        <v>207</v>
      </c>
      <c r="S166" s="161">
        <f>L166/LOOKUP(A166,'Table 1'!$A$3:$A$999,'Table 1'!$E$3:$E$999)</f>
        <v>0</v>
      </c>
    </row>
    <row r="167" spans="1:19" x14ac:dyDescent="0.2">
      <c r="A167" s="56" t="str">
        <f>A166</f>
        <v>AMX0033D</v>
      </c>
      <c r="B167" s="56" t="str">
        <f>LOOKUP(A167,'Table 1'!$A$3:$A$999,'Table 1'!$I$3:$I$999)</f>
        <v>SLE</v>
      </c>
      <c r="C167" s="168">
        <v>0.86299999999999999</v>
      </c>
      <c r="D167" s="236" t="s">
        <v>207</v>
      </c>
      <c r="E167" s="160">
        <v>1E-3</v>
      </c>
      <c r="F167" s="207">
        <f t="shared" si="527"/>
        <v>3.1309751434034416E-2</v>
      </c>
      <c r="G167" s="366">
        <f t="shared" ref="G167" si="623">AVERAGE(C166:C170)</f>
        <v>0.83679999999999999</v>
      </c>
      <c r="H167" s="209">
        <f t="shared" ref="H167" si="624">_xlfn.STDEV.S(C166:C170)</f>
        <v>1.870026737776764E-2</v>
      </c>
      <c r="I167" s="19">
        <f t="shared" si="530"/>
        <v>2.2347355852972799E-2</v>
      </c>
      <c r="J167" s="221">
        <f>C167*'Table 2'!M167</f>
        <v>515.72879999999998</v>
      </c>
      <c r="K167" s="236" t="s">
        <v>207</v>
      </c>
      <c r="L167" s="218">
        <f>E167*'Table 2'!M167</f>
        <v>0.59760000000000002</v>
      </c>
      <c r="M167" s="239">
        <f t="shared" si="536"/>
        <v>1.7035948881977743E-2</v>
      </c>
      <c r="N167" s="22">
        <f t="shared" ref="N167" si="625">AVERAGE(J166:J170)</f>
        <v>507.09003999999993</v>
      </c>
      <c r="O167" s="241">
        <f t="shared" ref="O167" si="626">_xlfn.STDEV.S(J166:J170)</f>
        <v>9.6952700771046239</v>
      </c>
      <c r="P167" s="19">
        <f t="shared" si="533"/>
        <v>1.9119425175664315E-2</v>
      </c>
      <c r="Q167" s="190">
        <f>J167/LOOKUP(A167,'Table 1'!$A$3:$A$999,'Table 1'!$E$3:$E$999)</f>
        <v>1.0314576</v>
      </c>
      <c r="R167" s="215" t="s">
        <v>207</v>
      </c>
      <c r="S167" s="160">
        <f>L167/LOOKUP(A167,'Table 1'!$A$3:$A$999,'Table 1'!$E$3:$E$999)</f>
        <v>1.1952E-3</v>
      </c>
    </row>
    <row r="168" spans="1:19" x14ac:dyDescent="0.2">
      <c r="A168" s="56" t="str">
        <f>A166</f>
        <v>AMX0033D</v>
      </c>
      <c r="B168" s="56" t="str">
        <f>LOOKUP(A168,'Table 1'!$A$3:$A$999,'Table 1'!$I$3:$I$999)</f>
        <v>SLE</v>
      </c>
      <c r="C168" s="168">
        <v>0.82399999999999995</v>
      </c>
      <c r="D168" s="236" t="s">
        <v>207</v>
      </c>
      <c r="E168" s="160">
        <v>2E-3</v>
      </c>
      <c r="F168" s="207">
        <f t="shared" si="527"/>
        <v>-1.5296367112810749E-2</v>
      </c>
      <c r="G168" s="366">
        <f t="shared" ref="G168" si="627">AVERAGE(C166:C170)</f>
        <v>0.83679999999999999</v>
      </c>
      <c r="H168" s="209">
        <f t="shared" ref="H168" si="628">_xlfn.STDEV.S(C166:C170)</f>
        <v>1.870026737776764E-2</v>
      </c>
      <c r="I168" s="19">
        <f t="shared" si="530"/>
        <v>2.2347355852972799E-2</v>
      </c>
      <c r="J168" s="221">
        <f>C168*'Table 2'!M168</f>
        <v>499.83839999999992</v>
      </c>
      <c r="K168" s="236" t="s">
        <v>207</v>
      </c>
      <c r="L168" s="218">
        <f>E168*'Table 2'!M168</f>
        <v>1.2131999999999998</v>
      </c>
      <c r="M168" s="239">
        <f t="shared" si="536"/>
        <v>-1.4300497797195957E-2</v>
      </c>
      <c r="N168" s="22">
        <f t="shared" ref="N168" si="629">AVERAGE(J166:J170)</f>
        <v>507.09003999999993</v>
      </c>
      <c r="O168" s="241">
        <f t="shared" ref="O168" si="630">_xlfn.STDEV.S(J166:J170)</f>
        <v>9.6952700771046239</v>
      </c>
      <c r="P168" s="19">
        <f t="shared" si="533"/>
        <v>1.9119425175664315E-2</v>
      </c>
      <c r="Q168" s="190">
        <f>J168/LOOKUP(A168,'Table 1'!$A$3:$A$999,'Table 1'!$E$3:$E$999)</f>
        <v>0.99967679999999981</v>
      </c>
      <c r="R168" s="215" t="s">
        <v>207</v>
      </c>
      <c r="S168" s="160">
        <f>L168/LOOKUP(A168,'Table 1'!$A$3:$A$999,'Table 1'!$E$3:$E$999)</f>
        <v>2.4263999999999996E-3</v>
      </c>
    </row>
    <row r="169" spans="1:19" x14ac:dyDescent="0.2">
      <c r="A169" s="56" t="str">
        <f>A166</f>
        <v>AMX0033D</v>
      </c>
      <c r="B169" s="56" t="str">
        <f>LOOKUP(A169,'Table 1'!$A$3:$A$999,'Table 1'!$I$3:$I$999)</f>
        <v>SLE</v>
      </c>
      <c r="C169" s="168">
        <v>0.81799999999999995</v>
      </c>
      <c r="D169" s="335" t="s">
        <v>207</v>
      </c>
      <c r="E169" s="160">
        <v>0</v>
      </c>
      <c r="F169" s="207">
        <f t="shared" si="527"/>
        <v>-2.2466539196940773E-2</v>
      </c>
      <c r="G169" s="366">
        <f t="shared" ref="G169" si="631">AVERAGE(C166:C170)</f>
        <v>0.83679999999999999</v>
      </c>
      <c r="H169" s="209">
        <f t="shared" ref="H169" si="632">_xlfn.STDEV.S(C166:C170)</f>
        <v>1.870026737776764E-2</v>
      </c>
      <c r="I169" s="19">
        <f t="shared" si="530"/>
        <v>2.2347355852972799E-2</v>
      </c>
      <c r="J169" s="221">
        <f>C169*'Table 2'!M169</f>
        <v>499.06179999999989</v>
      </c>
      <c r="K169" s="236" t="s">
        <v>207</v>
      </c>
      <c r="L169" s="218">
        <f>E169*'Table 2'!M169</f>
        <v>0</v>
      </c>
      <c r="M169" s="239">
        <f t="shared" si="536"/>
        <v>-1.5831981239465956E-2</v>
      </c>
      <c r="N169" s="22">
        <f t="shared" ref="N169" si="633">AVERAGE(J166:J170)</f>
        <v>507.09003999999993</v>
      </c>
      <c r="O169" s="241">
        <f t="shared" ref="O169" si="634">_xlfn.STDEV.S(J166:J170)</f>
        <v>9.6952700771046239</v>
      </c>
      <c r="P169" s="19">
        <f t="shared" si="533"/>
        <v>1.9119425175664315E-2</v>
      </c>
      <c r="Q169" s="190">
        <f>J169/LOOKUP(A169,'Table 1'!$A$3:$A$999,'Table 1'!$E$3:$E$999)</f>
        <v>0.99812359999999978</v>
      </c>
      <c r="R169" s="215" t="s">
        <v>207</v>
      </c>
      <c r="S169" s="160">
        <f>L169/LOOKUP(A169,'Table 1'!$A$3:$A$999,'Table 1'!$E$3:$E$999)</f>
        <v>0</v>
      </c>
    </row>
    <row r="170" spans="1:19" ht="16" thickBot="1" x14ac:dyDescent="0.25">
      <c r="A170" s="55" t="str">
        <f>A166</f>
        <v>AMX0033D</v>
      </c>
      <c r="B170" s="55" t="str">
        <f>LOOKUP(A170,'Table 1'!$A$3:$A$999,'Table 1'!$I$3:$I$999)</f>
        <v>SLE</v>
      </c>
      <c r="C170" s="167">
        <v>0.83</v>
      </c>
      <c r="D170" s="230" t="s">
        <v>207</v>
      </c>
      <c r="E170" s="157">
        <v>0</v>
      </c>
      <c r="F170" s="208">
        <f t="shared" si="527"/>
        <v>-8.126195028680722E-3</v>
      </c>
      <c r="G170" s="370">
        <f t="shared" ref="G170" si="635">AVERAGE(C166:C170)</f>
        <v>0.83679999999999999</v>
      </c>
      <c r="H170" s="210">
        <f t="shared" ref="H170" si="636">_xlfn.STDEV.S(C166:C170)</f>
        <v>1.870026737776764E-2</v>
      </c>
      <c r="I170" s="18">
        <f t="shared" si="530"/>
        <v>2.2347355852972799E-2</v>
      </c>
      <c r="J170" s="220">
        <f>C170*'Table 2'!M170</f>
        <v>501.40300000000002</v>
      </c>
      <c r="K170" s="230" t="s">
        <v>207</v>
      </c>
      <c r="L170" s="217">
        <f>E170*'Table 2'!M170</f>
        <v>0</v>
      </c>
      <c r="M170" s="240">
        <f t="shared" si="536"/>
        <v>-1.1215049698077115E-2</v>
      </c>
      <c r="N170" s="21">
        <f t="shared" ref="N170" si="637">AVERAGE(J166:J170)</f>
        <v>507.09003999999993</v>
      </c>
      <c r="O170" s="242">
        <f t="shared" ref="O170" si="638">_xlfn.STDEV.S(J166:J170)</f>
        <v>9.6952700771046239</v>
      </c>
      <c r="P170" s="18">
        <f t="shared" si="533"/>
        <v>1.9119425175664315E-2</v>
      </c>
      <c r="Q170" s="189">
        <f>J170/LOOKUP(A170,'Table 1'!$A$3:$A$999,'Table 1'!$E$3:$E$999)</f>
        <v>1.0028060000000001</v>
      </c>
      <c r="R170" s="214" t="s">
        <v>207</v>
      </c>
      <c r="S170" s="157">
        <f>L170/LOOKUP(A170,'Table 1'!$A$3:$A$999,'Table 1'!$E$3:$E$999)</f>
        <v>0</v>
      </c>
    </row>
    <row r="171" spans="1:19" x14ac:dyDescent="0.2">
      <c r="A171" s="4" t="s">
        <v>210</v>
      </c>
      <c r="B171" s="57" t="str">
        <f>LOOKUP(A171,'Table 1'!$A$3:$A$999,'Table 1'!$I$3:$I$999)</f>
        <v>SLE</v>
      </c>
      <c r="C171" s="169">
        <v>0.78600000000000003</v>
      </c>
      <c r="D171" s="229" t="s">
        <v>207</v>
      </c>
      <c r="E171" s="161">
        <v>2E-3</v>
      </c>
      <c r="F171" s="206">
        <f t="shared" si="527"/>
        <v>-3.2258064516129031E-2</v>
      </c>
      <c r="G171" s="365">
        <f t="shared" ref="G171" si="639">AVERAGE(C171:C175)</f>
        <v>0.81220000000000003</v>
      </c>
      <c r="H171" s="23">
        <f t="shared" ref="H171" si="640">_xlfn.STDEV.S(C171:C175)</f>
        <v>1.6498484778912241E-2</v>
      </c>
      <c r="I171" s="39">
        <f t="shared" si="530"/>
        <v>2.0313327725821523E-2</v>
      </c>
      <c r="J171" s="222">
        <f>C171*'Table 2'!M171</f>
        <v>469.63499999999999</v>
      </c>
      <c r="K171" s="229" t="s">
        <v>207</v>
      </c>
      <c r="L171" s="219">
        <f>E171*'Table 2'!M171</f>
        <v>1.1950000000000001</v>
      </c>
      <c r="M171" s="238">
        <f t="shared" si="536"/>
        <v>-4.0616447061969818E-2</v>
      </c>
      <c r="N171" s="23">
        <f t="shared" ref="N171" si="641">AVERAGE(J171:J175)</f>
        <v>489.51745999999991</v>
      </c>
      <c r="O171" s="23">
        <f t="shared" ref="O171" si="642">_xlfn.STDEV.S(J171:J175)</f>
        <v>13.399372198278515</v>
      </c>
      <c r="P171" s="39">
        <f t="shared" si="533"/>
        <v>2.7372613426860235E-2</v>
      </c>
      <c r="Q171" s="191">
        <f>J171/LOOKUP(A171,'Table 1'!$A$3:$A$999,'Table 1'!$E$3:$E$999)</f>
        <v>0.93926999999999994</v>
      </c>
      <c r="R171" s="216" t="s">
        <v>207</v>
      </c>
      <c r="S171" s="161">
        <f>L171/LOOKUP(A171,'Table 1'!$A$3:$A$999,'Table 1'!$E$3:$E$999)</f>
        <v>2.3900000000000002E-3</v>
      </c>
    </row>
    <row r="172" spans="1:19" x14ac:dyDescent="0.2">
      <c r="A172" s="4" t="s">
        <v>210</v>
      </c>
      <c r="B172" s="56" t="str">
        <f>LOOKUP(A172,'Table 1'!$A$3:$A$999,'Table 1'!$I$3:$I$999)</f>
        <v>SLE</v>
      </c>
      <c r="C172" s="168">
        <v>0.81</v>
      </c>
      <c r="D172" s="236" t="s">
        <v>207</v>
      </c>
      <c r="E172" s="160">
        <v>0</v>
      </c>
      <c r="F172" s="207">
        <f t="shared" si="527"/>
        <v>-2.7086924402856187E-3</v>
      </c>
      <c r="G172" s="366">
        <f t="shared" ref="G172" si="643">AVERAGE(C171:C175)</f>
        <v>0.81220000000000003</v>
      </c>
      <c r="H172" s="209">
        <f t="shared" ref="H172" si="644">_xlfn.STDEV.S(C171:C175)</f>
        <v>1.6498484778912241E-2</v>
      </c>
      <c r="I172" s="19">
        <f t="shared" si="530"/>
        <v>2.0313327725821523E-2</v>
      </c>
      <c r="J172" s="221">
        <f>C172*'Table 2'!M172</f>
        <v>487.863</v>
      </c>
      <c r="K172" s="236" t="s">
        <v>207</v>
      </c>
      <c r="L172" s="218">
        <f>E172*'Table 2'!M172</f>
        <v>0</v>
      </c>
      <c r="M172" s="239">
        <f t="shared" si="536"/>
        <v>-3.3797773015081327E-3</v>
      </c>
      <c r="N172" s="22">
        <f t="shared" ref="N172" si="645">AVERAGE(J171:J175)</f>
        <v>489.51745999999991</v>
      </c>
      <c r="O172" s="241">
        <f t="shared" ref="O172" si="646">_xlfn.STDEV.S(J171:J175)</f>
        <v>13.399372198278515</v>
      </c>
      <c r="P172" s="19">
        <f t="shared" si="533"/>
        <v>2.7372613426860235E-2</v>
      </c>
      <c r="Q172" s="190">
        <f>J172/LOOKUP(A172,'Table 1'!$A$3:$A$999,'Table 1'!$E$3:$E$999)</f>
        <v>0.97572599999999998</v>
      </c>
      <c r="R172" s="215" t="s">
        <v>207</v>
      </c>
      <c r="S172" s="160">
        <f>L172/LOOKUP(A172,'Table 1'!$A$3:$A$999,'Table 1'!$E$3:$E$999)</f>
        <v>0</v>
      </c>
    </row>
    <row r="173" spans="1:19" x14ac:dyDescent="0.2">
      <c r="A173" s="4" t="s">
        <v>210</v>
      </c>
      <c r="B173" s="56" t="str">
        <f>LOOKUP(A173,'Table 1'!$A$3:$A$999,'Table 1'!$I$3:$I$999)</f>
        <v>SLE</v>
      </c>
      <c r="C173" s="168">
        <v>0.81399999999999995</v>
      </c>
      <c r="D173" s="236" t="s">
        <v>207</v>
      </c>
      <c r="E173" s="160">
        <v>0</v>
      </c>
      <c r="F173" s="207">
        <f t="shared" si="527"/>
        <v>2.2162029056881465E-3</v>
      </c>
      <c r="G173" s="366">
        <f t="shared" ref="G173" si="647">AVERAGE(C171:C175)</f>
        <v>0.81220000000000003</v>
      </c>
      <c r="H173" s="209">
        <f t="shared" ref="H173" si="648">_xlfn.STDEV.S(C171:C175)</f>
        <v>1.6498484778912241E-2</v>
      </c>
      <c r="I173" s="19">
        <f t="shared" si="530"/>
        <v>2.0313327725821523E-2</v>
      </c>
      <c r="J173" s="221">
        <f>C173*'Table 2'!M173</f>
        <v>489.3768</v>
      </c>
      <c r="K173" s="236" t="s">
        <v>207</v>
      </c>
      <c r="L173" s="218">
        <f>E173*'Table 2'!M173</f>
        <v>0</v>
      </c>
      <c r="M173" s="239">
        <f t="shared" si="536"/>
        <v>-2.873441940148808E-4</v>
      </c>
      <c r="N173" s="22">
        <f t="shared" ref="N173" si="649">AVERAGE(J171:J175)</f>
        <v>489.51745999999991</v>
      </c>
      <c r="O173" s="241">
        <f t="shared" ref="O173" si="650">_xlfn.STDEV.S(J171:J175)</f>
        <v>13.399372198278515</v>
      </c>
      <c r="P173" s="19">
        <f t="shared" si="533"/>
        <v>2.7372613426860235E-2</v>
      </c>
      <c r="Q173" s="190">
        <f>J173/LOOKUP(A173,'Table 1'!$A$3:$A$999,'Table 1'!$E$3:$E$999)</f>
        <v>0.9787536</v>
      </c>
      <c r="R173" s="215" t="s">
        <v>207</v>
      </c>
      <c r="S173" s="160">
        <f>L173/LOOKUP(A173,'Table 1'!$A$3:$A$999,'Table 1'!$E$3:$E$999)</f>
        <v>0</v>
      </c>
    </row>
    <row r="174" spans="1:19" x14ac:dyDescent="0.2">
      <c r="A174" s="4" t="s">
        <v>210</v>
      </c>
      <c r="B174" s="56" t="str">
        <f>LOOKUP(A174,'Table 1'!$A$3:$A$999,'Table 1'!$I$3:$I$999)</f>
        <v>SLE</v>
      </c>
      <c r="C174" s="168">
        <v>0.83</v>
      </c>
      <c r="D174" s="335" t="s">
        <v>207</v>
      </c>
      <c r="E174" s="160">
        <v>0</v>
      </c>
      <c r="F174" s="207">
        <f t="shared" si="527"/>
        <v>2.1915784289583757E-2</v>
      </c>
      <c r="G174" s="366">
        <f t="shared" ref="G174" si="651">AVERAGE(C171:C175)</f>
        <v>0.81220000000000003</v>
      </c>
      <c r="H174" s="209">
        <f t="shared" ref="H174" si="652">_xlfn.STDEV.S(C171:C175)</f>
        <v>1.6498484778912241E-2</v>
      </c>
      <c r="I174" s="19">
        <f t="shared" si="530"/>
        <v>2.0313327725821523E-2</v>
      </c>
      <c r="J174" s="221">
        <f>C174*'Table 2'!M174</f>
        <v>506.88099999999991</v>
      </c>
      <c r="K174" s="236" t="s">
        <v>207</v>
      </c>
      <c r="L174" s="218">
        <f>E174*'Table 2'!M174</f>
        <v>0</v>
      </c>
      <c r="M174" s="239">
        <f t="shared" si="536"/>
        <v>3.5470726621273124E-2</v>
      </c>
      <c r="N174" s="22">
        <f t="shared" ref="N174" si="653">AVERAGE(J171:J175)</f>
        <v>489.51745999999991</v>
      </c>
      <c r="O174" s="241">
        <f t="shared" ref="O174" si="654">_xlfn.STDEV.S(J171:J175)</f>
        <v>13.399372198278515</v>
      </c>
      <c r="P174" s="19">
        <f t="shared" si="533"/>
        <v>2.7372613426860235E-2</v>
      </c>
      <c r="Q174" s="190">
        <f>J174/LOOKUP(A174,'Table 1'!$A$3:$A$999,'Table 1'!$E$3:$E$999)</f>
        <v>1.0137619999999998</v>
      </c>
      <c r="R174" s="215" t="s">
        <v>207</v>
      </c>
      <c r="S174" s="160">
        <f>L174/LOOKUP(A174,'Table 1'!$A$3:$A$999,'Table 1'!$E$3:$E$999)</f>
        <v>0</v>
      </c>
    </row>
    <row r="175" spans="1:19" ht="16" thickBot="1" x14ac:dyDescent="0.25">
      <c r="A175" s="55" t="s">
        <v>210</v>
      </c>
      <c r="B175" s="55" t="str">
        <f>LOOKUP(A175,'Table 1'!$A$3:$A$999,'Table 1'!$I$3:$I$999)</f>
        <v>SLE</v>
      </c>
      <c r="C175" s="167">
        <v>0.82099999999999995</v>
      </c>
      <c r="D175" s="230" t="s">
        <v>207</v>
      </c>
      <c r="E175" s="157"/>
      <c r="F175" s="208">
        <f t="shared" si="527"/>
        <v>1.0834769761142475E-2</v>
      </c>
      <c r="G175" s="370">
        <f t="shared" ref="G175" si="655">AVERAGE(C171:C175)</f>
        <v>0.81220000000000003</v>
      </c>
      <c r="H175" s="210">
        <f t="shared" ref="H175" si="656">_xlfn.STDEV.S(C171:C175)</f>
        <v>1.6498484778912241E-2</v>
      </c>
      <c r="I175" s="18">
        <f t="shared" si="530"/>
        <v>2.0313327725821523E-2</v>
      </c>
      <c r="J175" s="220">
        <f>C175*'Table 2'!M175</f>
        <v>493.83149999999995</v>
      </c>
      <c r="K175" s="230" t="s">
        <v>207</v>
      </c>
      <c r="L175" s="217">
        <f>E175*'Table 2'!M175</f>
        <v>0</v>
      </c>
      <c r="M175" s="240">
        <f t="shared" si="536"/>
        <v>8.8128419362202819E-3</v>
      </c>
      <c r="N175" s="21">
        <f t="shared" ref="N175" si="657">AVERAGE(J171:J175)</f>
        <v>489.51745999999991</v>
      </c>
      <c r="O175" s="242">
        <f t="shared" ref="O175" si="658">_xlfn.STDEV.S(J171:J175)</f>
        <v>13.399372198278515</v>
      </c>
      <c r="P175" s="18">
        <f t="shared" si="533"/>
        <v>2.7372613426860235E-2</v>
      </c>
      <c r="Q175" s="189">
        <f>J175/LOOKUP(A175,'Table 1'!$A$3:$A$999,'Table 1'!$E$3:$E$999)</f>
        <v>0.98766299999999985</v>
      </c>
      <c r="R175" s="214" t="s">
        <v>207</v>
      </c>
      <c r="S175" s="157">
        <f>L175/LOOKUP(A175,'Table 1'!$A$3:$A$999,'Table 1'!$E$3:$E$999)</f>
        <v>0</v>
      </c>
    </row>
    <row r="176" spans="1:19" x14ac:dyDescent="0.2">
      <c r="A176" s="286" t="s">
        <v>211</v>
      </c>
      <c r="B176" s="57" t="str">
        <f>LOOKUP(A176,'Table 1'!$A$3:$A$999,'Table 1'!$I$3:$I$999)</f>
        <v>SLE</v>
      </c>
      <c r="C176" s="169">
        <v>0.81399999999999995</v>
      </c>
      <c r="D176" s="229" t="s">
        <v>207</v>
      </c>
      <c r="E176" s="161">
        <v>0</v>
      </c>
      <c r="F176" s="206">
        <f t="shared" si="527"/>
        <v>-7.3655781978877244E-4</v>
      </c>
      <c r="G176" s="365">
        <f t="shared" ref="G176" si="659">AVERAGE(C176:C180)</f>
        <v>0.81459999999999988</v>
      </c>
      <c r="H176" s="23">
        <f t="shared" ref="H176" si="660">_xlfn.STDEV.S(C176:C180)</f>
        <v>3.9601767637316383E-2</v>
      </c>
      <c r="I176" s="39">
        <f t="shared" si="530"/>
        <v>4.8614986051210889E-2</v>
      </c>
      <c r="J176" s="222">
        <f>C176*'Table 2'!M176</f>
        <v>487.83019999999993</v>
      </c>
      <c r="K176" s="229" t="s">
        <v>207</v>
      </c>
      <c r="L176" s="219">
        <f>E176*'Table 2'!M176</f>
        <v>0</v>
      </c>
      <c r="M176" s="238">
        <f t="shared" si="536"/>
        <v>1.7894326259455184E-3</v>
      </c>
      <c r="N176" s="23">
        <f t="shared" ref="N176" si="661">AVERAGE(J176:J180)</f>
        <v>486.95882</v>
      </c>
      <c r="O176" s="23">
        <f t="shared" ref="O176" si="662">_xlfn.STDEV.S(J176:J180)</f>
        <v>24.321539054344381</v>
      </c>
      <c r="P176" s="39">
        <f t="shared" si="533"/>
        <v>4.994578197463264E-2</v>
      </c>
      <c r="Q176" s="191">
        <f>J176/LOOKUP(A176,'Table 1'!$A$3:$A$999,'Table 1'!$E$3:$E$999)</f>
        <v>0.97566039999999987</v>
      </c>
      <c r="R176" s="216" t="s">
        <v>207</v>
      </c>
      <c r="S176" s="161">
        <f>L176/LOOKUP(A176,'Table 1'!$A$3:$A$999,'Table 1'!$E$3:$E$999)</f>
        <v>0</v>
      </c>
    </row>
    <row r="177" spans="1:19" x14ac:dyDescent="0.2">
      <c r="A177" s="56" t="str">
        <f t="shared" ref="A177" si="663">A176</f>
        <v>AMX0034B</v>
      </c>
      <c r="B177" s="56" t="str">
        <f>LOOKUP(A177,'Table 1'!$A$3:$A$999,'Table 1'!$I$3:$I$999)</f>
        <v>SLE</v>
      </c>
      <c r="C177" s="168">
        <v>0.84099999999999997</v>
      </c>
      <c r="D177" s="236" t="s">
        <v>207</v>
      </c>
      <c r="E177" s="160">
        <v>0</v>
      </c>
      <c r="F177" s="207">
        <f t="shared" si="527"/>
        <v>3.2408544070709665E-2</v>
      </c>
      <c r="G177" s="366">
        <f t="shared" ref="G177" si="664">AVERAGE(C176:C180)</f>
        <v>0.81459999999999988</v>
      </c>
      <c r="H177" s="209">
        <f t="shared" ref="H177" si="665">_xlfn.STDEV.S(C176:C180)</f>
        <v>3.9601767637316383E-2</v>
      </c>
      <c r="I177" s="19">
        <f t="shared" si="530"/>
        <v>4.8614986051210889E-2</v>
      </c>
      <c r="J177" s="221">
        <f>C177*'Table 2'!M177</f>
        <v>504.59999999999997</v>
      </c>
      <c r="K177" s="236" t="s">
        <v>207</v>
      </c>
      <c r="L177" s="218">
        <f>E177*'Table 2'!M177</f>
        <v>0</v>
      </c>
      <c r="M177" s="239">
        <f t="shared" si="536"/>
        <v>3.6227252234593395E-2</v>
      </c>
      <c r="N177" s="22">
        <f t="shared" ref="N177" si="666">AVERAGE(J176:J180)</f>
        <v>486.95882</v>
      </c>
      <c r="O177" s="241">
        <f t="shared" ref="O177" si="667">_xlfn.STDEV.S(J176:J180)</f>
        <v>24.321539054344381</v>
      </c>
      <c r="P177" s="19">
        <f t="shared" si="533"/>
        <v>4.994578197463264E-2</v>
      </c>
      <c r="Q177" s="190">
        <f>J177/LOOKUP(A177,'Table 1'!$A$3:$A$999,'Table 1'!$E$3:$E$999)</f>
        <v>1.0091999999999999</v>
      </c>
      <c r="R177" s="215" t="s">
        <v>207</v>
      </c>
      <c r="S177" s="160">
        <f>L177/LOOKUP(A177,'Table 1'!$A$3:$A$999,'Table 1'!$E$3:$E$999)</f>
        <v>0</v>
      </c>
    </row>
    <row r="178" spans="1:19" x14ac:dyDescent="0.2">
      <c r="A178" s="56" t="str">
        <f t="shared" ref="A178" si="668">A176</f>
        <v>AMX0034B</v>
      </c>
      <c r="B178" s="56" t="str">
        <f>LOOKUP(A178,'Table 1'!$A$3:$A$999,'Table 1'!$I$3:$I$999)</f>
        <v>SLE</v>
      </c>
      <c r="C178" s="168">
        <v>0.749</v>
      </c>
      <c r="D178" s="236" t="s">
        <v>207</v>
      </c>
      <c r="E178" s="160">
        <v>1E-3</v>
      </c>
      <c r="F178" s="207">
        <f t="shared" si="527"/>
        <v>-8.0530321630247842E-2</v>
      </c>
      <c r="G178" s="366">
        <f t="shared" ref="G178" si="669">AVERAGE(C176:C180)</f>
        <v>0.81459999999999988</v>
      </c>
      <c r="H178" s="209">
        <f t="shared" ref="H178" si="670">_xlfn.STDEV.S(C176:C180)</f>
        <v>3.9601767637316383E-2</v>
      </c>
      <c r="I178" s="19">
        <f t="shared" si="530"/>
        <v>4.8614986051210889E-2</v>
      </c>
      <c r="J178" s="221">
        <f>C178*'Table 2'!M178</f>
        <v>449.02550000000002</v>
      </c>
      <c r="K178" s="236" t="s">
        <v>207</v>
      </c>
      <c r="L178" s="218">
        <f>E178*'Table 2'!M178</f>
        <v>0.59950000000000003</v>
      </c>
      <c r="M178" s="239">
        <f t="shared" si="536"/>
        <v>-7.7898414490161577E-2</v>
      </c>
      <c r="N178" s="22">
        <f t="shared" ref="N178" si="671">AVERAGE(J176:J180)</f>
        <v>486.95882</v>
      </c>
      <c r="O178" s="241">
        <f t="shared" ref="O178" si="672">_xlfn.STDEV.S(J176:J180)</f>
        <v>24.321539054344381</v>
      </c>
      <c r="P178" s="19">
        <f t="shared" si="533"/>
        <v>4.994578197463264E-2</v>
      </c>
      <c r="Q178" s="190">
        <f>J178/LOOKUP(A178,'Table 1'!$A$3:$A$999,'Table 1'!$E$3:$E$999)</f>
        <v>0.89805100000000004</v>
      </c>
      <c r="R178" s="215" t="s">
        <v>207</v>
      </c>
      <c r="S178" s="160">
        <f>L178/LOOKUP(A178,'Table 1'!$A$3:$A$999,'Table 1'!$E$3:$E$999)</f>
        <v>1.199E-3</v>
      </c>
    </row>
    <row r="179" spans="1:19" x14ac:dyDescent="0.2">
      <c r="A179" s="56" t="str">
        <f t="shared" ref="A179" si="673">A176</f>
        <v>AMX0034B</v>
      </c>
      <c r="B179" s="56" t="str">
        <f>LOOKUP(A179,'Table 1'!$A$3:$A$999,'Table 1'!$I$3:$I$999)</f>
        <v>SLE</v>
      </c>
      <c r="C179" s="168">
        <v>0.81899999999999995</v>
      </c>
      <c r="D179" s="335" t="s">
        <v>207</v>
      </c>
      <c r="E179" s="160">
        <v>1E-3</v>
      </c>
      <c r="F179" s="207">
        <f t="shared" si="527"/>
        <v>5.4014240117850124E-3</v>
      </c>
      <c r="G179" s="366">
        <f t="shared" ref="G179" si="674">AVERAGE(C176:C180)</f>
        <v>0.81459999999999988</v>
      </c>
      <c r="H179" s="209">
        <f t="shared" ref="H179" si="675">_xlfn.STDEV.S(C176:C180)</f>
        <v>3.9601767637316383E-2</v>
      </c>
      <c r="I179" s="19">
        <f t="shared" si="530"/>
        <v>4.8614986051210889E-2</v>
      </c>
      <c r="J179" s="221">
        <f>C179*'Table 2'!M179</f>
        <v>482.0634</v>
      </c>
      <c r="K179" s="236" t="s">
        <v>207</v>
      </c>
      <c r="L179" s="218">
        <f>E179*'Table 2'!M179</f>
        <v>0.58860000000000001</v>
      </c>
      <c r="M179" s="239">
        <f t="shared" si="536"/>
        <v>-1.0053047196064754E-2</v>
      </c>
      <c r="N179" s="22">
        <f t="shared" ref="N179" si="676">AVERAGE(J176:J180)</f>
        <v>486.95882</v>
      </c>
      <c r="O179" s="241">
        <f t="shared" ref="O179" si="677">_xlfn.STDEV.S(J176:J180)</f>
        <v>24.321539054344381</v>
      </c>
      <c r="P179" s="19">
        <f t="shared" si="533"/>
        <v>4.994578197463264E-2</v>
      </c>
      <c r="Q179" s="190">
        <f>J179/LOOKUP(A179,'Table 1'!$A$3:$A$999,'Table 1'!$E$3:$E$999)</f>
        <v>0.96412679999999995</v>
      </c>
      <c r="R179" s="215" t="s">
        <v>207</v>
      </c>
      <c r="S179" s="160">
        <f>L179/LOOKUP(A179,'Table 1'!$A$3:$A$999,'Table 1'!$E$3:$E$999)</f>
        <v>1.1772E-3</v>
      </c>
    </row>
    <row r="180" spans="1:19" ht="16" thickBot="1" x14ac:dyDescent="0.25">
      <c r="A180" s="55" t="str">
        <f t="shared" ref="A180" si="678">A176</f>
        <v>AMX0034B</v>
      </c>
      <c r="B180" s="55" t="str">
        <f>LOOKUP(A180,'Table 1'!$A$3:$A$999,'Table 1'!$I$3:$I$999)</f>
        <v>SLE</v>
      </c>
      <c r="C180" s="167">
        <v>0.85</v>
      </c>
      <c r="D180" s="230" t="s">
        <v>207</v>
      </c>
      <c r="E180" s="157">
        <v>0</v>
      </c>
      <c r="F180" s="208">
        <f t="shared" si="527"/>
        <v>4.3456911367542476E-2</v>
      </c>
      <c r="G180" s="370">
        <f t="shared" ref="G180" si="679">AVERAGE(C176:C180)</f>
        <v>0.81459999999999988</v>
      </c>
      <c r="H180" s="210">
        <f t="shared" ref="H180" si="680">_xlfn.STDEV.S(C176:C180)</f>
        <v>3.9601767637316383E-2</v>
      </c>
      <c r="I180" s="18">
        <f t="shared" si="530"/>
        <v>4.8614986051210889E-2</v>
      </c>
      <c r="J180" s="220">
        <f>C180*'Table 2'!M180</f>
        <v>511.27499999999998</v>
      </c>
      <c r="K180" s="230" t="s">
        <v>207</v>
      </c>
      <c r="L180" s="217">
        <f>E180*'Table 2'!M180</f>
        <v>0</v>
      </c>
      <c r="M180" s="240">
        <f t="shared" si="536"/>
        <v>4.9934776825687179E-2</v>
      </c>
      <c r="N180" s="21">
        <f t="shared" ref="N180" si="681">AVERAGE(J176:J180)</f>
        <v>486.95882</v>
      </c>
      <c r="O180" s="242">
        <f t="shared" ref="O180" si="682">_xlfn.STDEV.S(J176:J180)</f>
        <v>24.321539054344381</v>
      </c>
      <c r="P180" s="18">
        <f t="shared" si="533"/>
        <v>4.994578197463264E-2</v>
      </c>
      <c r="Q180" s="189">
        <f>J180/LOOKUP(A180,'Table 1'!$A$3:$A$999,'Table 1'!$E$3:$E$999)</f>
        <v>1.0225499999999998</v>
      </c>
      <c r="R180" s="214" t="s">
        <v>207</v>
      </c>
      <c r="S180" s="157">
        <f>L180/LOOKUP(A180,'Table 1'!$A$3:$A$999,'Table 1'!$E$3:$E$999)</f>
        <v>0</v>
      </c>
    </row>
    <row r="181" spans="1:19" x14ac:dyDescent="0.2">
      <c r="A181" s="4" t="s">
        <v>212</v>
      </c>
      <c r="B181" s="57" t="str">
        <f>LOOKUP(A181,'Table 1'!$A$3:$A$999,'Table 1'!$I$3:$I$999)</f>
        <v>SLE</v>
      </c>
      <c r="C181" s="169">
        <v>0.82899999999999996</v>
      </c>
      <c r="D181" s="229" t="s">
        <v>207</v>
      </c>
      <c r="E181" s="161">
        <v>3.0000000000000001E-3</v>
      </c>
      <c r="F181" s="206">
        <f t="shared" si="527"/>
        <v>-3.3348880597014879E-2</v>
      </c>
      <c r="G181" s="365">
        <f t="shared" ref="G181" si="683">AVERAGE(C181:C185)</f>
        <v>0.85759999999999992</v>
      </c>
      <c r="H181" s="23">
        <f t="shared" ref="H181" si="684">_xlfn.STDEV.S(C181:C185)</f>
        <v>4.6677617762692213E-2</v>
      </c>
      <c r="I181" s="39">
        <f t="shared" si="530"/>
        <v>5.4428192353885511E-2</v>
      </c>
      <c r="J181" s="222">
        <f>C181*'Table 2'!M181</f>
        <v>477.00659999999993</v>
      </c>
      <c r="K181" s="229" t="s">
        <v>207</v>
      </c>
      <c r="L181" s="219">
        <f>E181*'Table 2'!M181</f>
        <v>1.7262</v>
      </c>
      <c r="M181" s="238">
        <f t="shared" si="536"/>
        <v>-4.5300982413727001E-2</v>
      </c>
      <c r="N181" s="23">
        <f t="shared" ref="N181" si="685">AVERAGE(J181:J185)</f>
        <v>499.64082000000008</v>
      </c>
      <c r="O181" s="23">
        <f t="shared" ref="O181" si="686">_xlfn.STDEV.S(J181:J185)</f>
        <v>27.36576699550012</v>
      </c>
      <c r="P181" s="39">
        <f t="shared" si="533"/>
        <v>5.4770879199782185E-2</v>
      </c>
      <c r="Q181" s="191">
        <f>J181/LOOKUP(A181,'Table 1'!$A$3:$A$999,'Table 1'!$E$3:$E$999)</f>
        <v>0.95401319999999989</v>
      </c>
      <c r="R181" s="216" t="s">
        <v>207</v>
      </c>
      <c r="S181" s="161">
        <f>L181/LOOKUP(A181,'Table 1'!$A$3:$A$999,'Table 1'!$E$3:$E$999)</f>
        <v>3.4524E-3</v>
      </c>
    </row>
    <row r="182" spans="1:19" x14ac:dyDescent="0.2">
      <c r="A182" s="56" t="str">
        <f t="shared" ref="A182" si="687">A181</f>
        <v>AMX0035A</v>
      </c>
      <c r="B182" s="56" t="str">
        <f>LOOKUP(A182,'Table 1'!$A$3:$A$999,'Table 1'!$I$3:$I$999)</f>
        <v>SLE</v>
      </c>
      <c r="C182" s="168">
        <v>0.89400000000000002</v>
      </c>
      <c r="D182" s="236" t="s">
        <v>207</v>
      </c>
      <c r="E182" s="160">
        <v>3.0000000000000001E-3</v>
      </c>
      <c r="F182" s="207">
        <f t="shared" si="527"/>
        <v>4.2444029850746391E-2</v>
      </c>
      <c r="G182" s="366">
        <f t="shared" ref="G182" si="688">AVERAGE(C181:C185)</f>
        <v>0.85759999999999992</v>
      </c>
      <c r="H182" s="209">
        <f t="shared" ref="H182" si="689">_xlfn.STDEV.S(C181:C185)</f>
        <v>4.6677617762692213E-2</v>
      </c>
      <c r="I182" s="19">
        <f t="shared" si="530"/>
        <v>5.4428192353885511E-2</v>
      </c>
      <c r="J182" s="221">
        <f>C182*'Table 2'!M182</f>
        <v>518.87760000000014</v>
      </c>
      <c r="K182" s="236" t="s">
        <v>207</v>
      </c>
      <c r="L182" s="218">
        <f>E182*'Table 2'!M182</f>
        <v>1.7412000000000003</v>
      </c>
      <c r="M182" s="239">
        <f t="shared" si="536"/>
        <v>3.8501217734772081E-2</v>
      </c>
      <c r="N182" s="22">
        <f t="shared" ref="N182" si="690">AVERAGE(J181:J185)</f>
        <v>499.64082000000008</v>
      </c>
      <c r="O182" s="241">
        <f t="shared" ref="O182" si="691">_xlfn.STDEV.S(J181:J185)</f>
        <v>27.36576699550012</v>
      </c>
      <c r="P182" s="19">
        <f t="shared" si="533"/>
        <v>5.4770879199782185E-2</v>
      </c>
      <c r="Q182" s="190">
        <f>J182/LOOKUP(A182,'Table 1'!$A$3:$A$999,'Table 1'!$E$3:$E$999)</f>
        <v>1.0377552000000003</v>
      </c>
      <c r="R182" s="215" t="s">
        <v>207</v>
      </c>
      <c r="S182" s="160">
        <f>L182/LOOKUP(A182,'Table 1'!$A$3:$A$999,'Table 1'!$E$3:$E$999)</f>
        <v>3.4824000000000005E-3</v>
      </c>
    </row>
    <row r="183" spans="1:19" x14ac:dyDescent="0.2">
      <c r="A183" s="56" t="str">
        <f t="shared" ref="A183" si="692">A181</f>
        <v>AMX0035A</v>
      </c>
      <c r="B183" s="56" t="str">
        <f>LOOKUP(A183,'Table 1'!$A$3:$A$999,'Table 1'!$I$3:$I$999)</f>
        <v>SLE</v>
      </c>
      <c r="C183" s="168">
        <v>0.88500000000000001</v>
      </c>
      <c r="D183" s="236" t="s">
        <v>207</v>
      </c>
      <c r="E183" s="160">
        <v>2E-3</v>
      </c>
      <c r="F183" s="207">
        <f t="shared" si="527"/>
        <v>3.1949626865671751E-2</v>
      </c>
      <c r="G183" s="366">
        <f t="shared" ref="G183" si="693">AVERAGE(C181:C185)</f>
        <v>0.85759999999999992</v>
      </c>
      <c r="H183" s="209">
        <f t="shared" ref="H183" si="694">_xlfn.STDEV.S(C181:C185)</f>
        <v>4.6677617762692213E-2</v>
      </c>
      <c r="I183" s="19">
        <f t="shared" si="530"/>
        <v>5.4428192353885511E-2</v>
      </c>
      <c r="J183" s="221">
        <f>C183*'Table 2'!M183</f>
        <v>500.20199999999994</v>
      </c>
      <c r="K183" s="236" t="s">
        <v>207</v>
      </c>
      <c r="L183" s="218">
        <f>E183*'Table 2'!M183</f>
        <v>1.1303999999999998</v>
      </c>
      <c r="M183" s="239">
        <f t="shared" si="536"/>
        <v>1.1231668381295691E-3</v>
      </c>
      <c r="N183" s="22">
        <f t="shared" ref="N183" si="695">AVERAGE(J181:J185)</f>
        <v>499.64082000000008</v>
      </c>
      <c r="O183" s="241">
        <f t="shared" ref="O183" si="696">_xlfn.STDEV.S(J181:J185)</f>
        <v>27.36576699550012</v>
      </c>
      <c r="P183" s="19">
        <f t="shared" si="533"/>
        <v>5.4770879199782185E-2</v>
      </c>
      <c r="Q183" s="190">
        <f>J183/LOOKUP(A183,'Table 1'!$A$3:$A$999,'Table 1'!$E$3:$E$999)</f>
        <v>1.0004039999999998</v>
      </c>
      <c r="R183" s="215" t="s">
        <v>207</v>
      </c>
      <c r="S183" s="160">
        <f>L183/LOOKUP(A183,'Table 1'!$A$3:$A$999,'Table 1'!$E$3:$E$999)</f>
        <v>2.2607999999999999E-3</v>
      </c>
    </row>
    <row r="184" spans="1:19" x14ac:dyDescent="0.2">
      <c r="A184" s="56" t="str">
        <f t="shared" ref="A184" si="697">A181</f>
        <v>AMX0035A</v>
      </c>
      <c r="B184" s="56" t="str">
        <f>LOOKUP(A184,'Table 1'!$A$3:$A$999,'Table 1'!$I$3:$I$999)</f>
        <v>SLE</v>
      </c>
      <c r="C184" s="168">
        <v>0.89100000000000001</v>
      </c>
      <c r="D184" s="335" t="s">
        <v>207</v>
      </c>
      <c r="E184" s="160">
        <v>3.0000000000000001E-3</v>
      </c>
      <c r="F184" s="207">
        <f t="shared" si="527"/>
        <v>3.8945895522388176E-2</v>
      </c>
      <c r="G184" s="366">
        <f t="shared" ref="G184" si="698">AVERAGE(C181:C185)</f>
        <v>0.85759999999999992</v>
      </c>
      <c r="H184" s="209">
        <f t="shared" ref="H184" si="699">_xlfn.STDEV.S(C181:C185)</f>
        <v>4.6677617762692213E-2</v>
      </c>
      <c r="I184" s="19">
        <f t="shared" si="530"/>
        <v>5.4428192353885511E-2</v>
      </c>
      <c r="J184" s="221">
        <f>C184*'Table 2'!M184</f>
        <v>533.53080000000011</v>
      </c>
      <c r="K184" s="236" t="s">
        <v>207</v>
      </c>
      <c r="L184" s="218">
        <f>E184*'Table 2'!M184</f>
        <v>1.7964000000000002</v>
      </c>
      <c r="M184" s="239">
        <f t="shared" si="536"/>
        <v>6.7828685414454387E-2</v>
      </c>
      <c r="N184" s="22">
        <f t="shared" ref="N184" si="700">AVERAGE(J181:J185)</f>
        <v>499.64082000000008</v>
      </c>
      <c r="O184" s="241">
        <f t="shared" ref="O184" si="701">_xlfn.STDEV.S(J181:J185)</f>
        <v>27.36576699550012</v>
      </c>
      <c r="P184" s="19">
        <f t="shared" si="533"/>
        <v>5.4770879199782185E-2</v>
      </c>
      <c r="Q184" s="190">
        <f>J184/LOOKUP(A184,'Table 1'!$A$3:$A$999,'Table 1'!$E$3:$E$999)</f>
        <v>1.0670616000000002</v>
      </c>
      <c r="R184" s="215" t="s">
        <v>207</v>
      </c>
      <c r="S184" s="160">
        <f>L184/LOOKUP(A184,'Table 1'!$A$3:$A$999,'Table 1'!$E$3:$E$999)</f>
        <v>3.5928000000000006E-3</v>
      </c>
    </row>
    <row r="185" spans="1:19" ht="16" thickBot="1" x14ac:dyDescent="0.25">
      <c r="A185" s="55" t="str">
        <f t="shared" ref="A185" si="702">A181</f>
        <v>AMX0035A</v>
      </c>
      <c r="B185" s="55" t="str">
        <f>LOOKUP(A185,'Table 1'!$A$3:$A$999,'Table 1'!$I$3:$I$999)</f>
        <v>SLE</v>
      </c>
      <c r="C185" s="167">
        <v>0.78900000000000003</v>
      </c>
      <c r="D185" s="230" t="s">
        <v>207</v>
      </c>
      <c r="E185" s="157">
        <v>0</v>
      </c>
      <c r="F185" s="208">
        <f t="shared" si="527"/>
        <v>-7.9990671641790911E-2</v>
      </c>
      <c r="G185" s="370">
        <f t="shared" ref="G185" si="703">AVERAGE(C181:C185)</f>
        <v>0.85759999999999992</v>
      </c>
      <c r="H185" s="210">
        <f t="shared" ref="H185" si="704">_xlfn.STDEV.S(C181:C185)</f>
        <v>4.6677617762692213E-2</v>
      </c>
      <c r="I185" s="18">
        <f t="shared" si="530"/>
        <v>5.4428192353885511E-2</v>
      </c>
      <c r="J185" s="220">
        <f>C185*'Table 2'!M185</f>
        <v>468.58710000000002</v>
      </c>
      <c r="K185" s="230" t="s">
        <v>207</v>
      </c>
      <c r="L185" s="217">
        <f>E185*'Table 2'!M185</f>
        <v>0</v>
      </c>
      <c r="M185" s="240">
        <f t="shared" si="536"/>
        <v>-6.2152087573629493E-2</v>
      </c>
      <c r="N185" s="21">
        <f t="shared" ref="N185" si="705">AVERAGE(J181:J185)</f>
        <v>499.64082000000008</v>
      </c>
      <c r="O185" s="242">
        <f t="shared" ref="O185" si="706">_xlfn.STDEV.S(J181:J185)</f>
        <v>27.36576699550012</v>
      </c>
      <c r="P185" s="18">
        <f t="shared" si="533"/>
        <v>5.4770879199782185E-2</v>
      </c>
      <c r="Q185" s="189">
        <f>J185/LOOKUP(A185,'Table 1'!$A$3:$A$999,'Table 1'!$E$3:$E$999)</f>
        <v>0.93717420000000007</v>
      </c>
      <c r="R185" s="214" t="s">
        <v>207</v>
      </c>
      <c r="S185" s="157">
        <f>L185/LOOKUP(A185,'Table 1'!$A$3:$A$999,'Table 1'!$E$3:$E$999)</f>
        <v>0</v>
      </c>
    </row>
    <row r="186" spans="1:19" x14ac:dyDescent="0.2">
      <c r="A186" s="286" t="s">
        <v>213</v>
      </c>
      <c r="B186" s="57" t="str">
        <f>LOOKUP(A186,'Table 1'!$A$3:$A$999,'Table 1'!$I$3:$I$999)</f>
        <v>SLE</v>
      </c>
      <c r="C186" s="169">
        <v>0.88600000000000001</v>
      </c>
      <c r="D186" s="229" t="s">
        <v>207</v>
      </c>
      <c r="E186" s="161">
        <v>0</v>
      </c>
      <c r="F186" s="206">
        <f t="shared" si="527"/>
        <v>4.6291922531884758E-2</v>
      </c>
      <c r="G186" s="365">
        <f t="shared" ref="G186" si="707">AVERAGE(C186:C190)</f>
        <v>0.8468</v>
      </c>
      <c r="H186" s="23">
        <f t="shared" ref="H186" si="708">_xlfn.STDEV.S(C186:C190)</f>
        <v>2.5655408786452831E-2</v>
      </c>
      <c r="I186" s="39">
        <f t="shared" si="530"/>
        <v>3.0296892756793613E-2</v>
      </c>
      <c r="J186" s="222">
        <f>C186*'Table 2'!M186</f>
        <v>504.48840000000001</v>
      </c>
      <c r="K186" s="229" t="s">
        <v>207</v>
      </c>
      <c r="L186" s="219">
        <f>E186*'Table 2'!M186</f>
        <v>0</v>
      </c>
      <c r="M186" s="238">
        <f t="shared" si="536"/>
        <v>3.2350326326381726E-2</v>
      </c>
      <c r="N186" s="23">
        <f t="shared" ref="N186" si="709">AVERAGE(J186:J190)</f>
        <v>488.67946000000001</v>
      </c>
      <c r="O186" s="23">
        <f t="shared" ref="O186" si="710">_xlfn.STDEV.S(J186:J190)</f>
        <v>9.6626732588864979</v>
      </c>
      <c r="P186" s="39">
        <f t="shared" si="533"/>
        <v>1.9773029254977276E-2</v>
      </c>
      <c r="Q186" s="191">
        <f>J186/LOOKUP(A186,'Table 1'!$A$3:$A$999,'Table 1'!$E$3:$E$999)</f>
        <v>1.0089768000000001</v>
      </c>
      <c r="R186" s="216" t="s">
        <v>207</v>
      </c>
      <c r="S186" s="161">
        <f>L186/LOOKUP(A186,'Table 1'!$A$3:$A$999,'Table 1'!$E$3:$E$999)</f>
        <v>0</v>
      </c>
    </row>
    <row r="187" spans="1:19" x14ac:dyDescent="0.2">
      <c r="A187" s="56" t="str">
        <f t="shared" ref="A187" si="711">A186</f>
        <v>AMX0035B</v>
      </c>
      <c r="B187" s="56" t="str">
        <f>LOOKUP(A187,'Table 1'!$A$3:$A$999,'Table 1'!$I$3:$I$999)</f>
        <v>SLE</v>
      </c>
      <c r="C187" s="168">
        <v>0.83299999999999996</v>
      </c>
      <c r="D187" s="236" t="s">
        <v>207</v>
      </c>
      <c r="E187" s="160">
        <v>0</v>
      </c>
      <c r="F187" s="207">
        <f t="shared" si="527"/>
        <v>-1.629664619744926E-2</v>
      </c>
      <c r="G187" s="366">
        <f t="shared" ref="G187" si="712">AVERAGE(C186:C190)</f>
        <v>0.8468</v>
      </c>
      <c r="H187" s="209">
        <f t="shared" ref="H187" si="713">_xlfn.STDEV.S(C186:C190)</f>
        <v>2.5655408786452831E-2</v>
      </c>
      <c r="I187" s="19">
        <f t="shared" si="530"/>
        <v>3.0296892756793613E-2</v>
      </c>
      <c r="J187" s="221">
        <f>C187*'Table 2'!M187</f>
        <v>478.47519999999997</v>
      </c>
      <c r="K187" s="236" t="s">
        <v>207</v>
      </c>
      <c r="L187" s="218">
        <f>E187*'Table 2'!M187</f>
        <v>0</v>
      </c>
      <c r="M187" s="239">
        <f t="shared" si="536"/>
        <v>-2.0881295072234126E-2</v>
      </c>
      <c r="N187" s="22">
        <f t="shared" ref="N187" si="714">AVERAGE(J186:J190)</f>
        <v>488.67946000000001</v>
      </c>
      <c r="O187" s="241">
        <f t="shared" ref="O187" si="715">_xlfn.STDEV.S(J186:J190)</f>
        <v>9.6626732588864979</v>
      </c>
      <c r="P187" s="19">
        <f t="shared" si="533"/>
        <v>1.9773029254977276E-2</v>
      </c>
      <c r="Q187" s="190">
        <f>J187/LOOKUP(A187,'Table 1'!$A$3:$A$999,'Table 1'!$E$3:$E$999)</f>
        <v>0.95695039999999998</v>
      </c>
      <c r="R187" s="215" t="s">
        <v>207</v>
      </c>
      <c r="S187" s="160">
        <f>L187/LOOKUP(A187,'Table 1'!$A$3:$A$999,'Table 1'!$E$3:$E$999)</f>
        <v>0</v>
      </c>
    </row>
    <row r="188" spans="1:19" x14ac:dyDescent="0.2">
      <c r="A188" s="56" t="str">
        <f t="shared" ref="A188" si="716">A186</f>
        <v>AMX0035B</v>
      </c>
      <c r="B188" s="56" t="str">
        <f>LOOKUP(A188,'Table 1'!$A$3:$A$999,'Table 1'!$I$3:$I$999)</f>
        <v>SLE</v>
      </c>
      <c r="C188" s="168">
        <v>0.81699999999999995</v>
      </c>
      <c r="D188" s="236" t="s">
        <v>207</v>
      </c>
      <c r="E188" s="160">
        <v>1E-3</v>
      </c>
      <c r="F188" s="207">
        <f t="shared" si="527"/>
        <v>-3.519130845536142E-2</v>
      </c>
      <c r="G188" s="366">
        <f t="shared" ref="G188" si="717">AVERAGE(C186:C190)</f>
        <v>0.8468</v>
      </c>
      <c r="H188" s="209">
        <f t="shared" ref="H188" si="718">_xlfn.STDEV.S(C186:C190)</f>
        <v>2.5655408786452831E-2</v>
      </c>
      <c r="I188" s="19">
        <f t="shared" si="530"/>
        <v>3.0296892756793613E-2</v>
      </c>
      <c r="J188" s="221">
        <f>C188*'Table 2'!M188</f>
        <v>487.74899999999997</v>
      </c>
      <c r="K188" s="236" t="s">
        <v>207</v>
      </c>
      <c r="L188" s="218">
        <f>E188*'Table 2'!M188</f>
        <v>0.59699999999999998</v>
      </c>
      <c r="M188" s="239">
        <f t="shared" si="536"/>
        <v>-1.9040292792335473E-3</v>
      </c>
      <c r="N188" s="22">
        <f t="shared" ref="N188" si="719">AVERAGE(J186:J190)</f>
        <v>488.67946000000001</v>
      </c>
      <c r="O188" s="241">
        <f t="shared" ref="O188" si="720">_xlfn.STDEV.S(J186:J190)</f>
        <v>9.6626732588864979</v>
      </c>
      <c r="P188" s="19">
        <f t="shared" si="533"/>
        <v>1.9773029254977276E-2</v>
      </c>
      <c r="Q188" s="190">
        <f>J188/LOOKUP(A188,'Table 1'!$A$3:$A$999,'Table 1'!$E$3:$E$999)</f>
        <v>0.97549799999999998</v>
      </c>
      <c r="R188" s="215" t="s">
        <v>207</v>
      </c>
      <c r="S188" s="160">
        <f>L188/LOOKUP(A188,'Table 1'!$A$3:$A$999,'Table 1'!$E$3:$E$999)</f>
        <v>1.194E-3</v>
      </c>
    </row>
    <row r="189" spans="1:19" x14ac:dyDescent="0.2">
      <c r="A189" s="56" t="str">
        <f t="shared" ref="A189" si="721">A186</f>
        <v>AMX0035B</v>
      </c>
      <c r="B189" s="56" t="str">
        <f>LOOKUP(A189,'Table 1'!$A$3:$A$999,'Table 1'!$I$3:$I$999)</f>
        <v>SLE</v>
      </c>
      <c r="C189" s="168">
        <v>0.84699999999999998</v>
      </c>
      <c r="D189" s="335" t="s">
        <v>207</v>
      </c>
      <c r="E189" s="160">
        <v>1E-3</v>
      </c>
      <c r="F189" s="207">
        <f t="shared" si="527"/>
        <v>2.3618327822387574E-4</v>
      </c>
      <c r="G189" s="366">
        <f t="shared" ref="G189" si="722">AVERAGE(C186:C190)</f>
        <v>0.8468</v>
      </c>
      <c r="H189" s="209">
        <f t="shared" ref="H189" si="723">_xlfn.STDEV.S(C186:C190)</f>
        <v>2.5655408786452831E-2</v>
      </c>
      <c r="I189" s="19">
        <f t="shared" si="530"/>
        <v>3.0296892756793613E-2</v>
      </c>
      <c r="J189" s="221">
        <f>C189*'Table 2'!M189</f>
        <v>488.2955</v>
      </c>
      <c r="K189" s="236" t="s">
        <v>207</v>
      </c>
      <c r="L189" s="218">
        <f>E189*'Table 2'!M189</f>
        <v>0.57650000000000001</v>
      </c>
      <c r="M189" s="239">
        <f t="shared" si="536"/>
        <v>-7.8570930728294138E-4</v>
      </c>
      <c r="N189" s="22">
        <f t="shared" ref="N189" si="724">AVERAGE(J186:J190)</f>
        <v>488.67946000000001</v>
      </c>
      <c r="O189" s="241">
        <f t="shared" ref="O189" si="725">_xlfn.STDEV.S(J186:J190)</f>
        <v>9.6626732588864979</v>
      </c>
      <c r="P189" s="19">
        <f t="shared" si="533"/>
        <v>1.9773029254977276E-2</v>
      </c>
      <c r="Q189" s="190">
        <f>J189/LOOKUP(A189,'Table 1'!$A$3:$A$999,'Table 1'!$E$3:$E$999)</f>
        <v>0.97659099999999999</v>
      </c>
      <c r="R189" s="215" t="s">
        <v>207</v>
      </c>
      <c r="S189" s="160">
        <f>L189/LOOKUP(A189,'Table 1'!$A$3:$A$999,'Table 1'!$E$3:$E$999)</f>
        <v>1.1529999999999999E-3</v>
      </c>
    </row>
    <row r="190" spans="1:19" ht="16" thickBot="1" x14ac:dyDescent="0.25">
      <c r="A190" s="55" t="str">
        <f t="shared" ref="A190" si="726">A186</f>
        <v>AMX0035B</v>
      </c>
      <c r="B190" s="55" t="str">
        <f>LOOKUP(A190,'Table 1'!$A$3:$A$999,'Table 1'!$I$3:$I$999)</f>
        <v>SLE</v>
      </c>
      <c r="C190" s="167">
        <v>0.85099999999999998</v>
      </c>
      <c r="D190" s="230" t="s">
        <v>207</v>
      </c>
      <c r="E190" s="157">
        <v>2E-3</v>
      </c>
      <c r="F190" s="208">
        <f t="shared" si="527"/>
        <v>4.9598488427019145E-3</v>
      </c>
      <c r="G190" s="370">
        <f t="shared" ref="G190" si="727">AVERAGE(C186:C190)</f>
        <v>0.8468</v>
      </c>
      <c r="H190" s="210">
        <f t="shared" ref="H190" si="728">_xlfn.STDEV.S(C186:C190)</f>
        <v>2.5655408786452831E-2</v>
      </c>
      <c r="I190" s="18">
        <f t="shared" si="530"/>
        <v>3.0296892756793613E-2</v>
      </c>
      <c r="J190" s="220">
        <f>C190*'Table 2'!M190</f>
        <v>484.38920000000002</v>
      </c>
      <c r="K190" s="230" t="s">
        <v>207</v>
      </c>
      <c r="L190" s="217">
        <f>E190*'Table 2'!M190</f>
        <v>1.1384000000000001</v>
      </c>
      <c r="M190" s="240">
        <f t="shared" si="536"/>
        <v>-8.7792926676312309E-3</v>
      </c>
      <c r="N190" s="21">
        <f t="shared" ref="N190" si="729">AVERAGE(J186:J190)</f>
        <v>488.67946000000001</v>
      </c>
      <c r="O190" s="242">
        <f t="shared" ref="O190" si="730">_xlfn.STDEV.S(J186:J190)</f>
        <v>9.6626732588864979</v>
      </c>
      <c r="P190" s="18">
        <f t="shared" si="533"/>
        <v>1.9773029254977276E-2</v>
      </c>
      <c r="Q190" s="189">
        <f>J190/LOOKUP(A190,'Table 1'!$A$3:$A$999,'Table 1'!$E$3:$E$999)</f>
        <v>0.96877840000000004</v>
      </c>
      <c r="R190" s="214" t="s">
        <v>207</v>
      </c>
      <c r="S190" s="157">
        <f>L190/LOOKUP(A190,'Table 1'!$A$3:$A$999,'Table 1'!$E$3:$E$999)</f>
        <v>2.2768000000000003E-3</v>
      </c>
    </row>
    <row r="191" spans="1:19" x14ac:dyDescent="0.2">
      <c r="A191" s="57" t="s">
        <v>214</v>
      </c>
      <c r="B191" s="57" t="str">
        <f>LOOKUP(A191,'Table 1'!$A$3:$A$999,'Table 1'!$I$3:$I$999)</f>
        <v>SLE</v>
      </c>
      <c r="C191" s="169">
        <v>0.83499999999999996</v>
      </c>
      <c r="D191" s="229" t="s">
        <v>207</v>
      </c>
      <c r="E191" s="161">
        <v>2E-3</v>
      </c>
      <c r="F191" s="206">
        <f t="shared" si="527"/>
        <v>1.6062302263324398E-2</v>
      </c>
      <c r="G191" s="365">
        <f t="shared" ref="G191" si="731">AVERAGE(C191:C195)</f>
        <v>0.82179999999999997</v>
      </c>
      <c r="H191" s="23">
        <f t="shared" ref="H191" si="732">_xlfn.STDEV.S(C191:C195)</f>
        <v>1.3881642554107176E-2</v>
      </c>
      <c r="I191" s="39">
        <f t="shared" si="530"/>
        <v>1.6891752925416375E-2</v>
      </c>
      <c r="J191" s="222">
        <f>C191*'Table 2'!M191</f>
        <v>247.99499999999998</v>
      </c>
      <c r="K191" s="229" t="s">
        <v>207</v>
      </c>
      <c r="L191" s="219">
        <f>E191*'Table 2'!M191</f>
        <v>0.59399999999999997</v>
      </c>
      <c r="M191" s="238">
        <f t="shared" si="536"/>
        <v>4.8553221068226633E-2</v>
      </c>
      <c r="N191" s="23">
        <f t="shared" ref="N191" si="733">AVERAGE(J191:J195)</f>
        <v>236.51159999999999</v>
      </c>
      <c r="O191" s="23">
        <f t="shared" ref="O191" si="734">_xlfn.STDEV.S(J191:J195)</f>
        <v>8.7717574464869799</v>
      </c>
      <c r="P191" s="39">
        <f t="shared" si="533"/>
        <v>3.7088064376068576E-2</v>
      </c>
      <c r="Q191" s="191">
        <f>J191/LOOKUP(A191,'Table 1'!$A$3:$A$999,'Table 1'!$E$3:$E$999)</f>
        <v>0.99197999999999986</v>
      </c>
      <c r="R191" s="216" t="s">
        <v>207</v>
      </c>
      <c r="S191" s="161">
        <f>L191/LOOKUP(A191,'Table 1'!$A$3:$A$999,'Table 1'!$E$3:$E$999)</f>
        <v>2.3760000000000001E-3</v>
      </c>
    </row>
    <row r="192" spans="1:19" x14ac:dyDescent="0.2">
      <c r="A192" s="56" t="str">
        <f t="shared" ref="A192" si="735">A191</f>
        <v>AMX0036A</v>
      </c>
      <c r="B192" s="56" t="str">
        <f>LOOKUP(A192,'Table 1'!$A$3:$A$999,'Table 1'!$I$3:$I$999)</f>
        <v>SLE</v>
      </c>
      <c r="C192" s="168">
        <v>0.83399999999999996</v>
      </c>
      <c r="D192" s="236" t="s">
        <v>207</v>
      </c>
      <c r="E192" s="160">
        <v>0</v>
      </c>
      <c r="F192" s="207">
        <f t="shared" si="527"/>
        <v>1.4845461182769517E-2</v>
      </c>
      <c r="G192" s="366">
        <f t="shared" ref="G192" si="736">AVERAGE(C191:C195)</f>
        <v>0.82179999999999997</v>
      </c>
      <c r="H192" s="209">
        <f t="shared" ref="H192" si="737">_xlfn.STDEV.S(C191:C195)</f>
        <v>1.3881642554107176E-2</v>
      </c>
      <c r="I192" s="19">
        <f t="shared" si="530"/>
        <v>1.6891752925416375E-2</v>
      </c>
      <c r="J192" s="221">
        <f>C192*'Table 2'!M192</f>
        <v>241.35959999999997</v>
      </c>
      <c r="K192" s="236" t="s">
        <v>207</v>
      </c>
      <c r="L192" s="218">
        <f>E192*'Table 2'!M192</f>
        <v>0</v>
      </c>
      <c r="M192" s="239">
        <f t="shared" si="536"/>
        <v>2.049793752188047E-2</v>
      </c>
      <c r="N192" s="22">
        <f t="shared" ref="N192" si="738">AVERAGE(J191:J195)</f>
        <v>236.51159999999999</v>
      </c>
      <c r="O192" s="241">
        <f t="shared" ref="O192" si="739">_xlfn.STDEV.S(J191:J195)</f>
        <v>8.7717574464869799</v>
      </c>
      <c r="P192" s="19">
        <f t="shared" si="533"/>
        <v>3.7088064376068576E-2</v>
      </c>
      <c r="Q192" s="190">
        <f>J192/LOOKUP(A192,'Table 1'!$A$3:$A$999,'Table 1'!$E$3:$E$999)</f>
        <v>0.96543839999999992</v>
      </c>
      <c r="R192" s="215" t="s">
        <v>207</v>
      </c>
      <c r="S192" s="160">
        <f>L192/LOOKUP(A192,'Table 1'!$A$3:$A$999,'Table 1'!$E$3:$E$999)</f>
        <v>0</v>
      </c>
    </row>
    <row r="193" spans="1:19" x14ac:dyDescent="0.2">
      <c r="A193" s="56" t="str">
        <f t="shared" ref="A193" si="740">A191</f>
        <v>AMX0036A</v>
      </c>
      <c r="B193" s="56" t="str">
        <f>LOOKUP(A193,'Table 1'!$A$3:$A$999,'Table 1'!$I$3:$I$999)</f>
        <v>SLE</v>
      </c>
      <c r="C193" s="168">
        <v>0.81799999999999995</v>
      </c>
      <c r="D193" s="236" t="s">
        <v>207</v>
      </c>
      <c r="E193" s="160">
        <v>2E-3</v>
      </c>
      <c r="F193" s="207">
        <f t="shared" si="527"/>
        <v>-4.6239961061085733E-3</v>
      </c>
      <c r="G193" s="366">
        <f t="shared" ref="G193" si="741">AVERAGE(C191:C195)</f>
        <v>0.82179999999999997</v>
      </c>
      <c r="H193" s="209">
        <f t="shared" ref="H193" si="742">_xlfn.STDEV.S(C191:C195)</f>
        <v>1.3881642554107176E-2</v>
      </c>
      <c r="I193" s="19">
        <f t="shared" si="530"/>
        <v>1.6891752925416375E-2</v>
      </c>
      <c r="J193" s="221">
        <f>C193*'Table 2'!M193</f>
        <v>237.46539999999999</v>
      </c>
      <c r="K193" s="236" t="s">
        <v>207</v>
      </c>
      <c r="L193" s="218">
        <f>E193*'Table 2'!M193</f>
        <v>0.5806</v>
      </c>
      <c r="M193" s="239">
        <f t="shared" si="536"/>
        <v>4.0327831700432502E-3</v>
      </c>
      <c r="N193" s="22">
        <f t="shared" ref="N193" si="743">AVERAGE(J191:J195)</f>
        <v>236.51159999999999</v>
      </c>
      <c r="O193" s="241">
        <f t="shared" ref="O193" si="744">_xlfn.STDEV.S(J191:J195)</f>
        <v>8.7717574464869799</v>
      </c>
      <c r="P193" s="19">
        <f t="shared" si="533"/>
        <v>3.7088064376068576E-2</v>
      </c>
      <c r="Q193" s="190">
        <f>J193/LOOKUP(A193,'Table 1'!$A$3:$A$999,'Table 1'!$E$3:$E$999)</f>
        <v>0.94986159999999997</v>
      </c>
      <c r="R193" s="215" t="s">
        <v>207</v>
      </c>
      <c r="S193" s="160">
        <f>L193/LOOKUP(A193,'Table 1'!$A$3:$A$999,'Table 1'!$E$3:$E$999)</f>
        <v>2.3224000000000001E-3</v>
      </c>
    </row>
    <row r="194" spans="1:19" x14ac:dyDescent="0.2">
      <c r="A194" s="56" t="str">
        <f t="shared" ref="A194" si="745">A191</f>
        <v>AMX0036A</v>
      </c>
      <c r="B194" s="56" t="str">
        <f>LOOKUP(A194,'Table 1'!$A$3:$A$999,'Table 1'!$I$3:$I$999)</f>
        <v>SLE</v>
      </c>
      <c r="C194" s="168">
        <v>0.82099999999999995</v>
      </c>
      <c r="D194" s="335" t="s">
        <v>207</v>
      </c>
      <c r="E194" s="160">
        <v>1E-3</v>
      </c>
      <c r="F194" s="207">
        <f t="shared" si="527"/>
        <v>-9.7347286444393155E-4</v>
      </c>
      <c r="G194" s="366">
        <f t="shared" ref="G194" si="746">AVERAGE(C191:C195)</f>
        <v>0.82179999999999997</v>
      </c>
      <c r="H194" s="209">
        <f t="shared" ref="H194" si="747">_xlfn.STDEV.S(C191:C195)</f>
        <v>1.3881642554107176E-2</v>
      </c>
      <c r="I194" s="19">
        <f t="shared" si="530"/>
        <v>1.6891752925416375E-2</v>
      </c>
      <c r="J194" s="221">
        <f>C194*'Table 2'!M194</f>
        <v>228.8948</v>
      </c>
      <c r="K194" s="236" t="s">
        <v>207</v>
      </c>
      <c r="L194" s="218">
        <f>E194*'Table 2'!M194</f>
        <v>0.27879999999999999</v>
      </c>
      <c r="M194" s="239">
        <f t="shared" si="536"/>
        <v>-3.2204762895350521E-2</v>
      </c>
      <c r="N194" s="22">
        <f t="shared" ref="N194" si="748">AVERAGE(J191:J195)</f>
        <v>236.51159999999999</v>
      </c>
      <c r="O194" s="241">
        <f t="shared" ref="O194" si="749">_xlfn.STDEV.S(J191:J195)</f>
        <v>8.7717574464869799</v>
      </c>
      <c r="P194" s="19">
        <f t="shared" si="533"/>
        <v>3.7088064376068576E-2</v>
      </c>
      <c r="Q194" s="190">
        <f>J194/LOOKUP(A194,'Table 1'!$A$3:$A$999,'Table 1'!$E$3:$E$999)</f>
        <v>0.91557920000000004</v>
      </c>
      <c r="R194" s="215" t="s">
        <v>207</v>
      </c>
      <c r="S194" s="160">
        <f>L194/LOOKUP(A194,'Table 1'!$A$3:$A$999,'Table 1'!$E$3:$E$999)</f>
        <v>1.1152E-3</v>
      </c>
    </row>
    <row r="195" spans="1:19" ht="16" thickBot="1" x14ac:dyDescent="0.25">
      <c r="A195" s="55" t="str">
        <f t="shared" ref="A195" si="750">A191</f>
        <v>AMX0036A</v>
      </c>
      <c r="B195" s="55" t="str">
        <f>LOOKUP(A195,'Table 1'!$A$3:$A$999,'Table 1'!$I$3:$I$999)</f>
        <v>SLE</v>
      </c>
      <c r="C195" s="167">
        <v>0.80100000000000005</v>
      </c>
      <c r="D195" s="230" t="s">
        <v>207</v>
      </c>
      <c r="E195" s="157">
        <v>0</v>
      </c>
      <c r="F195" s="208">
        <f t="shared" si="527"/>
        <v>-2.5310294475541409E-2</v>
      </c>
      <c r="G195" s="370">
        <f t="shared" ref="G195" si="751">AVERAGE(C191:C195)</f>
        <v>0.82179999999999997</v>
      </c>
      <c r="H195" s="210">
        <f t="shared" ref="H195" si="752">_xlfn.STDEV.S(C191:C195)</f>
        <v>1.3881642554107176E-2</v>
      </c>
      <c r="I195" s="18">
        <f t="shared" si="530"/>
        <v>1.6891752925416375E-2</v>
      </c>
      <c r="J195" s="220">
        <f>C195*'Table 2'!M195</f>
        <v>226.8432</v>
      </c>
      <c r="K195" s="230" t="s">
        <v>207</v>
      </c>
      <c r="L195" s="217">
        <f>E195*'Table 2'!M195</f>
        <v>0</v>
      </c>
      <c r="M195" s="240">
        <f t="shared" si="536"/>
        <v>-4.0879178864799831E-2</v>
      </c>
      <c r="N195" s="21">
        <f t="shared" ref="N195" si="753">AVERAGE(J191:J195)</f>
        <v>236.51159999999999</v>
      </c>
      <c r="O195" s="242">
        <f t="shared" ref="O195" si="754">_xlfn.STDEV.S(J191:J195)</f>
        <v>8.7717574464869799</v>
      </c>
      <c r="P195" s="18">
        <f t="shared" si="533"/>
        <v>3.7088064376068576E-2</v>
      </c>
      <c r="Q195" s="189">
        <f>J195/LOOKUP(A195,'Table 1'!$A$3:$A$999,'Table 1'!$E$3:$E$999)</f>
        <v>0.90737279999999998</v>
      </c>
      <c r="R195" s="214" t="s">
        <v>207</v>
      </c>
      <c r="S195" s="157">
        <f>L195/LOOKUP(A195,'Table 1'!$A$3:$A$999,'Table 1'!$E$3:$E$999)</f>
        <v>0</v>
      </c>
    </row>
    <row r="196" spans="1:19" x14ac:dyDescent="0.2">
      <c r="A196" s="4" t="s">
        <v>215</v>
      </c>
      <c r="B196" s="57" t="str">
        <f>LOOKUP(A196,'Table 1'!$A$3:$A$999,'Table 1'!$I$3:$I$999)</f>
        <v>SLE</v>
      </c>
      <c r="C196" s="169">
        <v>0.78</v>
      </c>
      <c r="D196" s="229" t="s">
        <v>207</v>
      </c>
      <c r="E196" s="161">
        <v>2E-3</v>
      </c>
      <c r="F196" s="206">
        <f t="shared" si="527"/>
        <v>-1.9854234732344853E-2</v>
      </c>
      <c r="G196" s="365">
        <f t="shared" ref="G196" si="755">AVERAGE(C196:C200)</f>
        <v>0.79580000000000006</v>
      </c>
      <c r="H196" s="23">
        <f t="shared" ref="H196" si="756">_xlfn.STDEV.S(C196:C200)</f>
        <v>1.2637246535539309E-2</v>
      </c>
      <c r="I196" s="39">
        <f t="shared" si="530"/>
        <v>1.5879927790323333E-2</v>
      </c>
      <c r="J196" s="222">
        <f>C196*'Table 2'!M196</f>
        <v>195.62400000000002</v>
      </c>
      <c r="K196" s="229" t="s">
        <v>207</v>
      </c>
      <c r="L196" s="219">
        <f>E196*'Table 2'!M196</f>
        <v>0.50160000000000005</v>
      </c>
      <c r="M196" s="238">
        <f t="shared" si="536"/>
        <v>-0.15272090481770653</v>
      </c>
      <c r="N196" s="23">
        <f t="shared" ref="N196" si="757">AVERAGE(J196:J200)</f>
        <v>230.88496000000001</v>
      </c>
      <c r="O196" s="23">
        <f t="shared" ref="O196" si="758">_xlfn.STDEV.S(J196:J200)</f>
        <v>21.627701137730739</v>
      </c>
      <c r="P196" s="39">
        <f t="shared" si="533"/>
        <v>9.3673061847470443E-2</v>
      </c>
      <c r="Q196" s="191">
        <f>J196/LOOKUP(A196,'Table 1'!$A$3:$A$999,'Table 1'!$E$3:$E$999)</f>
        <v>0.78249600000000008</v>
      </c>
      <c r="R196" s="216" t="s">
        <v>207</v>
      </c>
      <c r="S196" s="161">
        <f>L196/LOOKUP(A196,'Table 1'!$A$3:$A$999,'Table 1'!$E$3:$E$999)</f>
        <v>2.0064000000000002E-3</v>
      </c>
    </row>
    <row r="197" spans="1:19" x14ac:dyDescent="0.2">
      <c r="A197" s="56" t="str">
        <f t="shared" ref="A197" si="759">A196</f>
        <v>AMX0036B</v>
      </c>
      <c r="B197" s="56" t="str">
        <f>LOOKUP(A197,'Table 1'!$A$3:$A$999,'Table 1'!$I$3:$I$999)</f>
        <v>SLE</v>
      </c>
      <c r="C197" s="168">
        <v>0.79300000000000004</v>
      </c>
      <c r="D197" s="236" t="s">
        <v>207</v>
      </c>
      <c r="E197" s="160">
        <v>0</v>
      </c>
      <c r="F197" s="207">
        <f t="shared" si="527"/>
        <v>-3.518471977883921E-3</v>
      </c>
      <c r="G197" s="366">
        <f t="shared" ref="G197" si="760">AVERAGE(C196:C200)</f>
        <v>0.79580000000000006</v>
      </c>
      <c r="H197" s="209">
        <f t="shared" ref="H197" si="761">_xlfn.STDEV.S(C196:C200)</f>
        <v>1.2637246535539309E-2</v>
      </c>
      <c r="I197" s="19">
        <f t="shared" si="530"/>
        <v>1.5879927790323333E-2</v>
      </c>
      <c r="J197" s="221">
        <f>C197*'Table 2'!M197</f>
        <v>230.44580000000002</v>
      </c>
      <c r="K197" s="236" t="s">
        <v>207</v>
      </c>
      <c r="L197" s="218">
        <f>E197*'Table 2'!M197</f>
        <v>0</v>
      </c>
      <c r="M197" s="239">
        <f t="shared" si="536"/>
        <v>-1.9020727898429889E-3</v>
      </c>
      <c r="N197" s="22">
        <f t="shared" ref="N197" si="762">AVERAGE(J196:J200)</f>
        <v>230.88496000000001</v>
      </c>
      <c r="O197" s="241">
        <f t="shared" ref="O197" si="763">_xlfn.STDEV.S(J196:J200)</f>
        <v>21.627701137730739</v>
      </c>
      <c r="P197" s="19">
        <f t="shared" si="533"/>
        <v>9.3673061847470443E-2</v>
      </c>
      <c r="Q197" s="190">
        <f>J197/LOOKUP(A197,'Table 1'!$A$3:$A$999,'Table 1'!$E$3:$E$999)</f>
        <v>0.92178320000000002</v>
      </c>
      <c r="R197" s="215" t="s">
        <v>207</v>
      </c>
      <c r="S197" s="160">
        <f>L197/LOOKUP(A197,'Table 1'!$A$3:$A$999,'Table 1'!$E$3:$E$999)</f>
        <v>0</v>
      </c>
    </row>
    <row r="198" spans="1:19" x14ac:dyDescent="0.2">
      <c r="A198" s="56" t="str">
        <f t="shared" ref="A198" si="764">A196</f>
        <v>AMX0036B</v>
      </c>
      <c r="B198" s="56" t="str">
        <f>LOOKUP(A198,'Table 1'!$A$3:$A$999,'Table 1'!$I$3:$I$999)</f>
        <v>SLE</v>
      </c>
      <c r="C198" s="168">
        <v>0.78900000000000003</v>
      </c>
      <c r="D198" s="236" t="s">
        <v>207</v>
      </c>
      <c r="E198" s="160">
        <v>2E-3</v>
      </c>
      <c r="F198" s="207">
        <f t="shared" si="527"/>
        <v>-8.5448605177180538E-3</v>
      </c>
      <c r="G198" s="366">
        <f t="shared" ref="G198" si="765">AVERAGE(C196:C200)</f>
        <v>0.79580000000000006</v>
      </c>
      <c r="H198" s="209">
        <f t="shared" ref="H198" si="766">_xlfn.STDEV.S(C196:C200)</f>
        <v>1.2637246535539309E-2</v>
      </c>
      <c r="I198" s="19">
        <f t="shared" si="530"/>
        <v>1.5879927790323333E-2</v>
      </c>
      <c r="J198" s="221">
        <f>C198*'Table 2'!M198</f>
        <v>243.5643</v>
      </c>
      <c r="K198" s="236" t="s">
        <v>207</v>
      </c>
      <c r="L198" s="218">
        <f>E198*'Table 2'!M198</f>
        <v>0.61739999999999995</v>
      </c>
      <c r="M198" s="239">
        <f t="shared" si="536"/>
        <v>5.491626652511275E-2</v>
      </c>
      <c r="N198" s="22">
        <f t="shared" ref="N198" si="767">AVERAGE(J196:J200)</f>
        <v>230.88496000000001</v>
      </c>
      <c r="O198" s="241">
        <f t="shared" ref="O198" si="768">_xlfn.STDEV.S(J196:J200)</f>
        <v>21.627701137730739</v>
      </c>
      <c r="P198" s="19">
        <f t="shared" si="533"/>
        <v>9.3673061847470443E-2</v>
      </c>
      <c r="Q198" s="190">
        <f>J198/LOOKUP(A198,'Table 1'!$A$3:$A$999,'Table 1'!$E$3:$E$999)</f>
        <v>0.97425720000000005</v>
      </c>
      <c r="R198" s="215" t="s">
        <v>207</v>
      </c>
      <c r="S198" s="160">
        <f>L198/LOOKUP(A198,'Table 1'!$A$3:$A$999,'Table 1'!$E$3:$E$999)</f>
        <v>2.4695999999999997E-3</v>
      </c>
    </row>
    <row r="199" spans="1:19" x14ac:dyDescent="0.2">
      <c r="A199" s="56" t="str">
        <f t="shared" ref="A199" si="769">A196</f>
        <v>AMX0036B</v>
      </c>
      <c r="B199" s="56" t="str">
        <f>LOOKUP(A199,'Table 1'!$A$3:$A$999,'Table 1'!$I$3:$I$999)</f>
        <v>SLE</v>
      </c>
      <c r="C199" s="168">
        <v>0.81100000000000005</v>
      </c>
      <c r="D199" s="335" t="s">
        <v>207</v>
      </c>
      <c r="E199" s="160">
        <v>1E-3</v>
      </c>
      <c r="F199" s="207">
        <f t="shared" si="527"/>
        <v>1.9100276451369677E-2</v>
      </c>
      <c r="G199" s="366">
        <f t="shared" ref="G199" si="770">AVERAGE(C196:C200)</f>
        <v>0.79580000000000006</v>
      </c>
      <c r="H199" s="209">
        <f t="shared" ref="H199" si="771">_xlfn.STDEV.S(C196:C200)</f>
        <v>1.2637246535539309E-2</v>
      </c>
      <c r="I199" s="19">
        <f t="shared" si="530"/>
        <v>1.5879927790323333E-2</v>
      </c>
      <c r="J199" s="221">
        <f>C199*'Table 2'!M199</f>
        <v>232.35150000000002</v>
      </c>
      <c r="K199" s="236" t="s">
        <v>207</v>
      </c>
      <c r="L199" s="218">
        <f>E199*'Table 2'!M199</f>
        <v>0.28650000000000003</v>
      </c>
      <c r="M199" s="239">
        <f t="shared" si="536"/>
        <v>6.3518212706449523E-3</v>
      </c>
      <c r="N199" s="22">
        <f t="shared" ref="N199" si="772">AVERAGE(J196:J200)</f>
        <v>230.88496000000001</v>
      </c>
      <c r="O199" s="241">
        <f t="shared" ref="O199" si="773">_xlfn.STDEV.S(J196:J200)</f>
        <v>21.627701137730739</v>
      </c>
      <c r="P199" s="19">
        <f t="shared" si="533"/>
        <v>9.3673061847470443E-2</v>
      </c>
      <c r="Q199" s="190">
        <f>J199/LOOKUP(A199,'Table 1'!$A$3:$A$999,'Table 1'!$E$3:$E$999)</f>
        <v>0.92940600000000007</v>
      </c>
      <c r="R199" s="215" t="s">
        <v>207</v>
      </c>
      <c r="S199" s="160">
        <f>L199/LOOKUP(A199,'Table 1'!$A$3:$A$999,'Table 1'!$E$3:$E$999)</f>
        <v>1.1460000000000001E-3</v>
      </c>
    </row>
    <row r="200" spans="1:19" ht="16" thickBot="1" x14ac:dyDescent="0.25">
      <c r="A200" s="55" t="str">
        <f t="shared" ref="A200" si="774">A196</f>
        <v>AMX0036B</v>
      </c>
      <c r="B200" s="55" t="str">
        <f>LOOKUP(A200,'Table 1'!$A$3:$A$999,'Table 1'!$I$3:$I$999)</f>
        <v>SLE</v>
      </c>
      <c r="C200" s="167">
        <v>0.80600000000000005</v>
      </c>
      <c r="D200" s="230" t="s">
        <v>207</v>
      </c>
      <c r="E200" s="157">
        <v>1E-3</v>
      </c>
      <c r="F200" s="208">
        <f t="shared" si="527"/>
        <v>1.2817290776577011E-2</v>
      </c>
      <c r="G200" s="370">
        <f t="shared" ref="G200" si="775">AVERAGE(C196:C200)</f>
        <v>0.79580000000000006</v>
      </c>
      <c r="H200" s="210">
        <f t="shared" ref="H200" si="776">_xlfn.STDEV.S(C196:C200)</f>
        <v>1.2637246535539309E-2</v>
      </c>
      <c r="I200" s="18">
        <f t="shared" si="530"/>
        <v>1.5879927790323333E-2</v>
      </c>
      <c r="J200" s="220">
        <f>C200*'Table 2'!M200</f>
        <v>252.4392</v>
      </c>
      <c r="K200" s="230" t="s">
        <v>207</v>
      </c>
      <c r="L200" s="217">
        <f>E200*'Table 2'!M200</f>
        <v>0.31319999999999998</v>
      </c>
      <c r="M200" s="240">
        <f t="shared" si="536"/>
        <v>9.335488981179195E-2</v>
      </c>
      <c r="N200" s="21">
        <f t="shared" ref="N200" si="777">AVERAGE(J196:J200)</f>
        <v>230.88496000000001</v>
      </c>
      <c r="O200" s="242">
        <f t="shared" ref="O200" si="778">_xlfn.STDEV.S(J196:J200)</f>
        <v>21.627701137730739</v>
      </c>
      <c r="P200" s="18">
        <f t="shared" si="533"/>
        <v>9.3673061847470443E-2</v>
      </c>
      <c r="Q200" s="189">
        <f>J200/LOOKUP(A200,'Table 1'!$A$3:$A$999,'Table 1'!$E$3:$E$999)</f>
        <v>1.0097567999999999</v>
      </c>
      <c r="R200" s="214" t="s">
        <v>207</v>
      </c>
      <c r="S200" s="157">
        <f>L200/LOOKUP(A200,'Table 1'!$A$3:$A$999,'Table 1'!$E$3:$E$999)</f>
        <v>1.2527999999999999E-3</v>
      </c>
    </row>
    <row r="201" spans="1:19" x14ac:dyDescent="0.2">
      <c r="A201" s="4" t="s">
        <v>216</v>
      </c>
      <c r="B201" s="57" t="str">
        <f>LOOKUP(A201,'Table 1'!$A$3:$A$999,'Table 1'!$I$3:$I$999)</f>
        <v>SLE</v>
      </c>
      <c r="C201" s="169">
        <v>0.84399999999999997</v>
      </c>
      <c r="D201" s="229" t="s">
        <v>207</v>
      </c>
      <c r="E201" s="161">
        <v>0</v>
      </c>
      <c r="F201" s="206">
        <f t="shared" si="527"/>
        <v>1.1262880421758882E-2</v>
      </c>
      <c r="G201" s="365">
        <f t="shared" ref="G201" si="779">AVERAGE(C201:C205)</f>
        <v>0.83460000000000001</v>
      </c>
      <c r="H201" s="23">
        <f t="shared" ref="H201" si="780">_xlfn.STDEV.S(C201:C205)</f>
        <v>1.6241921068642067E-2</v>
      </c>
      <c r="I201" s="39">
        <f t="shared" si="530"/>
        <v>1.9460724980400274E-2</v>
      </c>
      <c r="J201" s="222">
        <f>C201*'Table 2'!M201</f>
        <v>489.26679999999993</v>
      </c>
      <c r="K201" s="229" t="s">
        <v>207</v>
      </c>
      <c r="L201" s="219">
        <f>E201*'Table 2'!M201</f>
        <v>0</v>
      </c>
      <c r="M201" s="238">
        <f t="shared" si="536"/>
        <v>1.1411286943037774E-3</v>
      </c>
      <c r="N201" s="23">
        <f t="shared" ref="N201" si="781">AVERAGE(J201:J205)</f>
        <v>488.70911999999998</v>
      </c>
      <c r="O201" s="23">
        <f t="shared" ref="O201" si="782">_xlfn.STDEV.S(J201:J205)</f>
        <v>15.901652896224345</v>
      </c>
      <c r="P201" s="39">
        <f t="shared" si="533"/>
        <v>3.253807274197041E-2</v>
      </c>
      <c r="Q201" s="191">
        <f>J201/LOOKUP(A201,'Table 1'!$A$3:$A$999,'Table 1'!$E$3:$E$999)</f>
        <v>0.97853359999999989</v>
      </c>
      <c r="R201" s="216" t="s">
        <v>207</v>
      </c>
      <c r="S201" s="161">
        <f>L201/LOOKUP(A201,'Table 1'!$A$3:$A$999,'Table 1'!$E$3:$E$999)</f>
        <v>0</v>
      </c>
    </row>
    <row r="202" spans="1:19" x14ac:dyDescent="0.2">
      <c r="A202" s="56" t="str">
        <f t="shared" ref="A202" si="783">A201</f>
        <v>AMX0037A</v>
      </c>
      <c r="B202" s="56" t="str">
        <f>LOOKUP(A202,'Table 1'!$A$3:$A$999,'Table 1'!$I$3:$I$999)</f>
        <v>SLE</v>
      </c>
      <c r="C202" s="168">
        <v>0.84799999999999998</v>
      </c>
      <c r="D202" s="236" t="s">
        <v>207</v>
      </c>
      <c r="E202" s="160">
        <v>2E-3</v>
      </c>
      <c r="F202" s="207">
        <f t="shared" si="527"/>
        <v>1.6055595494847794E-2</v>
      </c>
      <c r="G202" s="366">
        <f t="shared" ref="G202" si="784">AVERAGE(C201:C205)</f>
        <v>0.83460000000000001</v>
      </c>
      <c r="H202" s="209">
        <f t="shared" ref="H202" si="785">_xlfn.STDEV.S(C201:C205)</f>
        <v>1.6241921068642067E-2</v>
      </c>
      <c r="I202" s="19">
        <f t="shared" si="530"/>
        <v>1.9460724980400274E-2</v>
      </c>
      <c r="J202" s="221">
        <f>C202*'Table 2'!M202</f>
        <v>464.78879999999998</v>
      </c>
      <c r="K202" s="236" t="s">
        <v>207</v>
      </c>
      <c r="L202" s="218">
        <f>E202*'Table 2'!M202</f>
        <v>1.0962000000000001</v>
      </c>
      <c r="M202" s="239">
        <f t="shared" si="536"/>
        <v>-4.8945925134362141E-2</v>
      </c>
      <c r="N202" s="22">
        <f t="shared" ref="N202" si="786">AVERAGE(J201:J205)</f>
        <v>488.70911999999998</v>
      </c>
      <c r="O202" s="241">
        <f t="shared" ref="O202" si="787">_xlfn.STDEV.S(J201:J205)</f>
        <v>15.901652896224345</v>
      </c>
      <c r="P202" s="19">
        <f t="shared" si="533"/>
        <v>3.253807274197041E-2</v>
      </c>
      <c r="Q202" s="190">
        <f>J202/LOOKUP(A202,'Table 1'!$A$3:$A$999,'Table 1'!$E$3:$E$999)</f>
        <v>0.9295776</v>
      </c>
      <c r="R202" s="215" t="s">
        <v>207</v>
      </c>
      <c r="S202" s="160">
        <f>L202/LOOKUP(A202,'Table 1'!$A$3:$A$999,'Table 1'!$E$3:$E$999)</f>
        <v>2.1924000000000002E-3</v>
      </c>
    </row>
    <row r="203" spans="1:19" x14ac:dyDescent="0.2">
      <c r="A203" s="56" t="str">
        <f t="shared" ref="A203" si="788">A201</f>
        <v>AMX0037A</v>
      </c>
      <c r="B203" s="56" t="str">
        <f>LOOKUP(A203,'Table 1'!$A$3:$A$999,'Table 1'!$I$3:$I$999)</f>
        <v>SLE</v>
      </c>
      <c r="C203" s="168">
        <v>0.80900000000000005</v>
      </c>
      <c r="D203" s="236" t="s">
        <v>207</v>
      </c>
      <c r="E203" s="160">
        <v>0</v>
      </c>
      <c r="F203" s="207">
        <f t="shared" si="527"/>
        <v>-3.0673376467768937E-2</v>
      </c>
      <c r="G203" s="366">
        <f t="shared" ref="G203" si="789">AVERAGE(C201:C205)</f>
        <v>0.83460000000000001</v>
      </c>
      <c r="H203" s="209">
        <f t="shared" ref="H203" si="790">_xlfn.STDEV.S(C201:C205)</f>
        <v>1.6241921068642067E-2</v>
      </c>
      <c r="I203" s="19">
        <f t="shared" si="530"/>
        <v>1.9460724980400274E-2</v>
      </c>
      <c r="J203" s="221">
        <f>C203*'Table 2'!M203</f>
        <v>492.19560000000001</v>
      </c>
      <c r="K203" s="236" t="s">
        <v>207</v>
      </c>
      <c r="L203" s="218">
        <f>E203*'Table 2'!M203</f>
        <v>0</v>
      </c>
      <c r="M203" s="239">
        <f t="shared" si="536"/>
        <v>7.1340596222145983E-3</v>
      </c>
      <c r="N203" s="22">
        <f t="shared" ref="N203" si="791">AVERAGE(J201:J205)</f>
        <v>488.70911999999998</v>
      </c>
      <c r="O203" s="241">
        <f t="shared" ref="O203" si="792">_xlfn.STDEV.S(J201:J205)</f>
        <v>15.901652896224345</v>
      </c>
      <c r="P203" s="19">
        <f t="shared" si="533"/>
        <v>3.253807274197041E-2</v>
      </c>
      <c r="Q203" s="190">
        <f>J203/LOOKUP(A203,'Table 1'!$A$3:$A$999,'Table 1'!$E$3:$E$999)</f>
        <v>0.98439120000000002</v>
      </c>
      <c r="R203" s="215" t="s">
        <v>207</v>
      </c>
      <c r="S203" s="160">
        <f>L203/LOOKUP(A203,'Table 1'!$A$3:$A$999,'Table 1'!$E$3:$E$999)</f>
        <v>0</v>
      </c>
    </row>
    <row r="204" spans="1:19" x14ac:dyDescent="0.2">
      <c r="A204" s="56" t="str">
        <f t="shared" ref="A204" si="793">A201</f>
        <v>AMX0037A</v>
      </c>
      <c r="B204" s="56" t="str">
        <f>LOOKUP(A204,'Table 1'!$A$3:$A$999,'Table 1'!$I$3:$I$999)</f>
        <v>SLE</v>
      </c>
      <c r="C204" s="168">
        <v>0.82799999999999996</v>
      </c>
      <c r="D204" s="335" t="s">
        <v>207</v>
      </c>
      <c r="E204" s="160">
        <v>0</v>
      </c>
      <c r="F204" s="207">
        <f t="shared" si="527"/>
        <v>-7.9079798705967534E-3</v>
      </c>
      <c r="G204" s="366">
        <f t="shared" ref="G204" si="794">AVERAGE(C201:C205)</f>
        <v>0.83460000000000001</v>
      </c>
      <c r="H204" s="209">
        <f t="shared" ref="H204" si="795">_xlfn.STDEV.S(C201:C205)</f>
        <v>1.6241921068642067E-2</v>
      </c>
      <c r="I204" s="19">
        <f t="shared" si="530"/>
        <v>1.9460724980400274E-2</v>
      </c>
      <c r="J204" s="221">
        <f>C204*'Table 2'!M204</f>
        <v>487.94039999999995</v>
      </c>
      <c r="K204" s="236" t="s">
        <v>207</v>
      </c>
      <c r="L204" s="218">
        <f>E204*'Table 2'!M204</f>
        <v>0</v>
      </c>
      <c r="M204" s="239">
        <f t="shared" si="536"/>
        <v>-1.5729602099507174E-3</v>
      </c>
      <c r="N204" s="22">
        <f t="shared" ref="N204" si="796">AVERAGE(J201:J205)</f>
        <v>488.70911999999998</v>
      </c>
      <c r="O204" s="241">
        <f t="shared" ref="O204" si="797">_xlfn.STDEV.S(J201:J205)</f>
        <v>15.901652896224345</v>
      </c>
      <c r="P204" s="19">
        <f t="shared" si="533"/>
        <v>3.253807274197041E-2</v>
      </c>
      <c r="Q204" s="190">
        <f>J204/LOOKUP(A204,'Table 1'!$A$3:$A$999,'Table 1'!$E$3:$E$999)</f>
        <v>0.97588079999999988</v>
      </c>
      <c r="R204" s="215" t="s">
        <v>207</v>
      </c>
      <c r="S204" s="160">
        <f>L204/LOOKUP(A204,'Table 1'!$A$3:$A$999,'Table 1'!$E$3:$E$999)</f>
        <v>0</v>
      </c>
    </row>
    <row r="205" spans="1:19" ht="16" thickBot="1" x14ac:dyDescent="0.25">
      <c r="A205" s="55" t="str">
        <f t="shared" ref="A205" si="798">A201</f>
        <v>AMX0037A</v>
      </c>
      <c r="B205" s="55" t="str">
        <f>LOOKUP(A205,'Table 1'!$A$3:$A$999,'Table 1'!$I$3:$I$999)</f>
        <v>SLE</v>
      </c>
      <c r="C205" s="167">
        <v>0.84399999999999997</v>
      </c>
      <c r="D205" s="230" t="s">
        <v>207</v>
      </c>
      <c r="E205" s="157">
        <v>0</v>
      </c>
      <c r="F205" s="208">
        <f t="shared" si="527"/>
        <v>1.1262880421758882E-2</v>
      </c>
      <c r="G205" s="370">
        <f t="shared" ref="G205" si="799">AVERAGE(C201:C205)</f>
        <v>0.83460000000000001</v>
      </c>
      <c r="H205" s="210">
        <f t="shared" ref="H205" si="800">_xlfn.STDEV.S(C201:C205)</f>
        <v>1.6241921068642067E-2</v>
      </c>
      <c r="I205" s="18">
        <f t="shared" si="530"/>
        <v>1.9460724980400274E-2</v>
      </c>
      <c r="J205" s="220">
        <f>C205*'Table 2'!M205</f>
        <v>509.35399999999998</v>
      </c>
      <c r="K205" s="230" t="s">
        <v>207</v>
      </c>
      <c r="L205" s="217">
        <f>E205*'Table 2'!M205</f>
        <v>0</v>
      </c>
      <c r="M205" s="240">
        <f t="shared" si="536"/>
        <v>4.2243697027794368E-2</v>
      </c>
      <c r="N205" s="21">
        <f t="shared" ref="N205" si="801">AVERAGE(J201:J205)</f>
        <v>488.70911999999998</v>
      </c>
      <c r="O205" s="242">
        <f t="shared" ref="O205" si="802">_xlfn.STDEV.S(J201:J205)</f>
        <v>15.901652896224345</v>
      </c>
      <c r="P205" s="18">
        <f t="shared" si="533"/>
        <v>3.253807274197041E-2</v>
      </c>
      <c r="Q205" s="189">
        <f>J205/LOOKUP(A205,'Table 1'!$A$3:$A$999,'Table 1'!$E$3:$E$999)</f>
        <v>1.0187079999999999</v>
      </c>
      <c r="R205" s="214" t="s">
        <v>207</v>
      </c>
      <c r="S205" s="157">
        <f>L205/LOOKUP(A205,'Table 1'!$A$3:$A$999,'Table 1'!$E$3:$E$999)</f>
        <v>0</v>
      </c>
    </row>
    <row r="206" spans="1:19" x14ac:dyDescent="0.2">
      <c r="A206" s="57" t="s">
        <v>223</v>
      </c>
      <c r="B206" s="57" t="str">
        <f>LOOKUP(A206,'Table 1'!$A$3:$A$999,'Table 1'!$I$3:$I$999)</f>
        <v>SLE</v>
      </c>
      <c r="C206" s="169">
        <v>0.80100000000000005</v>
      </c>
      <c r="D206" s="229" t="s">
        <v>207</v>
      </c>
      <c r="E206" s="161">
        <v>0</v>
      </c>
      <c r="F206" s="238">
        <f t="shared" si="527"/>
        <v>1.4437689969604961E-2</v>
      </c>
      <c r="G206" s="365">
        <f t="shared" ref="G206" si="803">AVERAGE(C206:C210)</f>
        <v>0.78959999999999997</v>
      </c>
      <c r="H206" s="23">
        <f t="shared" ref="H206" si="804">_xlfn.STDEV.S(C206:C210)</f>
        <v>1.2401612798342006E-2</v>
      </c>
      <c r="I206" s="39">
        <f t="shared" si="530"/>
        <v>1.5706196553118043E-2</v>
      </c>
      <c r="J206" s="222">
        <f>C206*'Table 2'!M206</f>
        <v>230.92830000000004</v>
      </c>
      <c r="K206" s="229" t="s">
        <v>207</v>
      </c>
      <c r="L206" s="219">
        <f>E206*'Table 2'!M206</f>
        <v>0</v>
      </c>
      <c r="M206" s="238">
        <f t="shared" si="536"/>
        <v>1.0931607497715734E-2</v>
      </c>
      <c r="N206" s="23">
        <f t="shared" ref="N206" si="805">AVERAGE(J206:J210)</f>
        <v>228.43117999999998</v>
      </c>
      <c r="O206" s="23">
        <f t="shared" ref="O206" si="806">_xlfn.STDEV.S(J206:J210)</f>
        <v>2.7957655878131229</v>
      </c>
      <c r="P206" s="39">
        <f t="shared" si="533"/>
        <v>1.2238984134359955E-2</v>
      </c>
      <c r="Q206" s="191">
        <f>J206/LOOKUP(A206,'Table 1'!$A$3:$A$999,'Table 1'!$E$3:$E$999)</f>
        <v>0.92371320000000012</v>
      </c>
      <c r="R206" s="216" t="s">
        <v>207</v>
      </c>
      <c r="S206" s="161">
        <f>L206/LOOKUP(A206,'Table 1'!$A$3:$A$999,'Table 1'!$E$3:$E$999)</f>
        <v>0</v>
      </c>
    </row>
    <row r="207" spans="1:19" x14ac:dyDescent="0.2">
      <c r="A207" s="56" t="str">
        <f t="shared" ref="A207" si="807">A206</f>
        <v>AMX0038A</v>
      </c>
      <c r="B207" s="56" t="str">
        <f>LOOKUP(A207,'Table 1'!$A$3:$A$999,'Table 1'!$I$3:$I$999)</f>
        <v>SLE</v>
      </c>
      <c r="C207" s="168">
        <v>0.77300000000000002</v>
      </c>
      <c r="D207" s="236" t="s">
        <v>207</v>
      </c>
      <c r="E207" s="160">
        <v>0</v>
      </c>
      <c r="F207" s="239">
        <f t="shared" si="527"/>
        <v>-2.102330293819649E-2</v>
      </c>
      <c r="G207" s="366">
        <f t="shared" ref="G207" si="808">AVERAGE(C206:C210)</f>
        <v>0.78959999999999997</v>
      </c>
      <c r="H207" s="241">
        <f t="shared" ref="H207" si="809">_xlfn.STDEV.S(C206:C210)</f>
        <v>1.2401612798342006E-2</v>
      </c>
      <c r="I207" s="19">
        <f t="shared" si="530"/>
        <v>1.5706196553118043E-2</v>
      </c>
      <c r="J207" s="221">
        <f>C207*'Table 2'!M207</f>
        <v>226.64359999999999</v>
      </c>
      <c r="K207" s="236" t="s">
        <v>207</v>
      </c>
      <c r="L207" s="218">
        <f>E207*'Table 2'!M207</f>
        <v>0</v>
      </c>
      <c r="M207" s="239">
        <f t="shared" si="536"/>
        <v>-7.82546410695769E-3</v>
      </c>
      <c r="N207" s="22">
        <f t="shared" ref="N207" si="810">AVERAGE(J206:J210)</f>
        <v>228.43117999999998</v>
      </c>
      <c r="O207" s="241">
        <f t="shared" ref="O207" si="811">_xlfn.STDEV.S(J206:J210)</f>
        <v>2.7957655878131229</v>
      </c>
      <c r="P207" s="19">
        <f t="shared" si="533"/>
        <v>1.2238984134359955E-2</v>
      </c>
      <c r="Q207" s="190">
        <f>J207/LOOKUP(A207,'Table 1'!$A$3:$A$999,'Table 1'!$E$3:$E$999)</f>
        <v>0.9065744</v>
      </c>
      <c r="R207" s="215" t="s">
        <v>207</v>
      </c>
      <c r="S207" s="160">
        <f>L207/LOOKUP(A207,'Table 1'!$A$3:$A$999,'Table 1'!$E$3:$E$999)</f>
        <v>0</v>
      </c>
    </row>
    <row r="208" spans="1:19" x14ac:dyDescent="0.2">
      <c r="A208" s="56" t="str">
        <f t="shared" ref="A208" si="812">A206</f>
        <v>AMX0038A</v>
      </c>
      <c r="B208" s="56" t="str">
        <f>LOOKUP(A208,'Table 1'!$A$3:$A$999,'Table 1'!$I$3:$I$999)</f>
        <v>SLE</v>
      </c>
      <c r="C208" s="168">
        <v>0.78</v>
      </c>
      <c r="D208" s="236" t="s">
        <v>207</v>
      </c>
      <c r="E208" s="160">
        <v>0</v>
      </c>
      <c r="F208" s="239">
        <f t="shared" ref="F208:F235" si="813">(C208-G208)/G208</f>
        <v>-1.2158054711246128E-2</v>
      </c>
      <c r="G208" s="366">
        <f t="shared" ref="G208" si="814">AVERAGE(C206:C210)</f>
        <v>0.78959999999999997</v>
      </c>
      <c r="H208" s="241">
        <f t="shared" ref="H208" si="815">_xlfn.STDEV.S(C206:C210)</f>
        <v>1.2401612798342006E-2</v>
      </c>
      <c r="I208" s="19">
        <f t="shared" ref="I208:I235" si="816">H208/G208</f>
        <v>1.5706196553118043E-2</v>
      </c>
      <c r="J208" s="221">
        <f>C208*'Table 2'!M208</f>
        <v>225.18600000000001</v>
      </c>
      <c r="K208" s="236" t="s">
        <v>207</v>
      </c>
      <c r="L208" s="218">
        <f>E208*'Table 2'!M208</f>
        <v>0</v>
      </c>
      <c r="M208" s="239">
        <f t="shared" si="536"/>
        <v>-1.4206379356793484E-2</v>
      </c>
      <c r="N208" s="22">
        <f t="shared" ref="N208" si="817">AVERAGE(J206:J210)</f>
        <v>228.43117999999998</v>
      </c>
      <c r="O208" s="241">
        <f t="shared" ref="O208" si="818">_xlfn.STDEV.S(J206:J210)</f>
        <v>2.7957655878131229</v>
      </c>
      <c r="P208" s="19">
        <f t="shared" ref="P208:P235" si="819">O208/N208</f>
        <v>1.2238984134359955E-2</v>
      </c>
      <c r="Q208" s="190">
        <f>J208/LOOKUP(A208,'Table 1'!$A$3:$A$999,'Table 1'!$E$3:$E$999)</f>
        <v>0.90074399999999999</v>
      </c>
      <c r="R208" s="215" t="s">
        <v>207</v>
      </c>
      <c r="S208" s="160">
        <f>L208/LOOKUP(A208,'Table 1'!$A$3:$A$999,'Table 1'!$E$3:$E$999)</f>
        <v>0</v>
      </c>
    </row>
    <row r="209" spans="1:19" x14ac:dyDescent="0.2">
      <c r="A209" s="56" t="str">
        <f t="shared" ref="A209" si="820">A206</f>
        <v>AMX0038A</v>
      </c>
      <c r="B209" s="56" t="str">
        <f>LOOKUP(A209,'Table 1'!$A$3:$A$999,'Table 1'!$I$3:$I$999)</f>
        <v>SLE</v>
      </c>
      <c r="C209" s="168">
        <v>0.79500000000000004</v>
      </c>
      <c r="D209" s="335" t="s">
        <v>207</v>
      </c>
      <c r="E209" s="160">
        <v>0</v>
      </c>
      <c r="F209" s="239">
        <f t="shared" si="813"/>
        <v>6.8389057750760781E-3</v>
      </c>
      <c r="G209" s="366">
        <f t="shared" ref="G209" si="821">AVERAGE(C206:C210)</f>
        <v>0.78959999999999997</v>
      </c>
      <c r="H209" s="241">
        <f t="shared" ref="H209" si="822">_xlfn.STDEV.S(C206:C210)</f>
        <v>1.2401612798342006E-2</v>
      </c>
      <c r="I209" s="19">
        <f t="shared" si="816"/>
        <v>1.5706196553118043E-2</v>
      </c>
      <c r="J209" s="221">
        <f>C209*'Table 2'!M209</f>
        <v>227.68799999999999</v>
      </c>
      <c r="K209" s="236" t="s">
        <v>207</v>
      </c>
      <c r="L209" s="218">
        <f>E209*'Table 2'!M209</f>
        <v>0</v>
      </c>
      <c r="M209" s="239">
        <f t="shared" ref="M209:M235" si="823">(J209-N209)/N209</f>
        <v>-3.2534087509419481E-3</v>
      </c>
      <c r="N209" s="22">
        <f t="shared" ref="N209" si="824">AVERAGE(J206:J210)</f>
        <v>228.43117999999998</v>
      </c>
      <c r="O209" s="241">
        <f t="shared" ref="O209" si="825">_xlfn.STDEV.S(J206:J210)</f>
        <v>2.7957655878131229</v>
      </c>
      <c r="P209" s="19">
        <f t="shared" si="819"/>
        <v>1.2238984134359955E-2</v>
      </c>
      <c r="Q209" s="190">
        <f>J209/LOOKUP(A209,'Table 1'!$A$3:$A$999,'Table 1'!$E$3:$E$999)</f>
        <v>0.91075200000000001</v>
      </c>
      <c r="R209" s="215" t="s">
        <v>207</v>
      </c>
      <c r="S209" s="160">
        <f>L209/LOOKUP(A209,'Table 1'!$A$3:$A$999,'Table 1'!$E$3:$E$999)</f>
        <v>0</v>
      </c>
    </row>
    <row r="210" spans="1:19" ht="16" thickBot="1" x14ac:dyDescent="0.25">
      <c r="A210" s="55" t="str">
        <f t="shared" ref="A210" si="826">A206</f>
        <v>AMX0038A</v>
      </c>
      <c r="B210" s="55" t="str">
        <f>LOOKUP(A210,'Table 1'!$A$3:$A$999,'Table 1'!$I$3:$I$999)</f>
        <v>SLE</v>
      </c>
      <c r="C210" s="167">
        <v>0.79900000000000004</v>
      </c>
      <c r="D210" s="230" t="s">
        <v>207</v>
      </c>
      <c r="E210" s="157">
        <v>0</v>
      </c>
      <c r="F210" s="240">
        <f t="shared" si="813"/>
        <v>1.1904761904762E-2</v>
      </c>
      <c r="G210" s="370">
        <f t="shared" ref="G210" si="827">AVERAGE(C206:C210)</f>
        <v>0.78959999999999997</v>
      </c>
      <c r="H210" s="242">
        <f t="shared" ref="H210" si="828">_xlfn.STDEV.S(C206:C210)</f>
        <v>1.2401612798342006E-2</v>
      </c>
      <c r="I210" s="18">
        <f t="shared" si="816"/>
        <v>1.5706196553118043E-2</v>
      </c>
      <c r="J210" s="220">
        <f>C210*'Table 2'!M210</f>
        <v>231.71</v>
      </c>
      <c r="K210" s="230" t="s">
        <v>207</v>
      </c>
      <c r="L210" s="217">
        <f>E210*'Table 2'!M210</f>
        <v>0</v>
      </c>
      <c r="M210" s="240">
        <f t="shared" si="823"/>
        <v>1.4353644716977887E-2</v>
      </c>
      <c r="N210" s="21">
        <f t="shared" ref="N210" si="829">AVERAGE(J206:J210)</f>
        <v>228.43117999999998</v>
      </c>
      <c r="O210" s="242">
        <f t="shared" ref="O210" si="830">_xlfn.STDEV.S(J206:J210)</f>
        <v>2.7957655878131229</v>
      </c>
      <c r="P210" s="18">
        <f t="shared" si="819"/>
        <v>1.2238984134359955E-2</v>
      </c>
      <c r="Q210" s="189">
        <f>J210/LOOKUP(A210,'Table 1'!$A$3:$A$999,'Table 1'!$E$3:$E$999)</f>
        <v>0.92684</v>
      </c>
      <c r="R210" s="214" t="s">
        <v>207</v>
      </c>
      <c r="S210" s="157">
        <f>L210/LOOKUP(A210,'Table 1'!$A$3:$A$999,'Table 1'!$E$3:$E$999)</f>
        <v>0</v>
      </c>
    </row>
    <row r="211" spans="1:19" x14ac:dyDescent="0.2">
      <c r="A211" s="57" t="s">
        <v>224</v>
      </c>
      <c r="B211" s="57" t="str">
        <f>LOOKUP(A211,'Table 1'!$A$3:$A$999,'Table 1'!$I$3:$I$999)</f>
        <v>SLE</v>
      </c>
      <c r="C211" s="169">
        <v>0.77</v>
      </c>
      <c r="D211" s="229" t="s">
        <v>207</v>
      </c>
      <c r="E211" s="161">
        <v>3.0000000000000001E-3</v>
      </c>
      <c r="F211" s="238">
        <f t="shared" si="813"/>
        <v>-3.6054081121682582E-2</v>
      </c>
      <c r="G211" s="365">
        <f t="shared" ref="G211" si="831">AVERAGE(C211:C215)</f>
        <v>0.79880000000000007</v>
      </c>
      <c r="H211" s="23">
        <f t="shared" ref="H211" si="832">_xlfn.STDEV.S(C211:C215)</f>
        <v>1.6483324907311647E-2</v>
      </c>
      <c r="I211" s="39">
        <f t="shared" si="816"/>
        <v>2.0635108797335561E-2</v>
      </c>
      <c r="J211" s="222">
        <f>C211*'Table 2'!M211</f>
        <v>221.68300000000002</v>
      </c>
      <c r="K211" s="229" t="s">
        <v>207</v>
      </c>
      <c r="L211" s="219">
        <f>E211*'Table 2'!M211</f>
        <v>0.86370000000000013</v>
      </c>
      <c r="M211" s="238">
        <f t="shared" si="823"/>
        <v>-3.1164797039900785E-2</v>
      </c>
      <c r="N211" s="23">
        <f t="shared" ref="N211" si="833">AVERAGE(J211:J215)</f>
        <v>228.81394000000006</v>
      </c>
      <c r="O211" s="23">
        <f t="shared" ref="O211" si="834">_xlfn.STDEV.S(J211:J215)</f>
        <v>4.3707237807941999</v>
      </c>
      <c r="P211" s="39">
        <f t="shared" si="819"/>
        <v>1.9101649929170395E-2</v>
      </c>
      <c r="Q211" s="191">
        <f>J211/LOOKUP(A211,'Table 1'!$A$3:$A$999,'Table 1'!$E$3:$E$999)</f>
        <v>0.88673200000000008</v>
      </c>
      <c r="R211" s="216" t="s">
        <v>207</v>
      </c>
      <c r="S211" s="161">
        <f>L211/LOOKUP(A211,'Table 1'!$A$3:$A$999,'Table 1'!$E$3:$E$999)</f>
        <v>3.4548000000000005E-3</v>
      </c>
    </row>
    <row r="212" spans="1:19" x14ac:dyDescent="0.2">
      <c r="A212" s="56" t="str">
        <f t="shared" ref="A212" si="835">A211</f>
        <v>AMX0038B</v>
      </c>
      <c r="B212" s="56" t="str">
        <f>LOOKUP(A212,'Table 1'!$A$3:$A$999,'Table 1'!$I$3:$I$999)</f>
        <v>SLE</v>
      </c>
      <c r="C212" s="168">
        <v>0.81</v>
      </c>
      <c r="D212" s="236" t="s">
        <v>207</v>
      </c>
      <c r="E212" s="160">
        <v>0</v>
      </c>
      <c r="F212" s="239">
        <f t="shared" si="813"/>
        <v>1.4021031547320964E-2</v>
      </c>
      <c r="G212" s="366">
        <f t="shared" ref="G212" si="836">AVERAGE(C211:C215)</f>
        <v>0.79880000000000007</v>
      </c>
      <c r="H212" s="241">
        <f t="shared" ref="H212" si="837">_xlfn.STDEV.S(C211:C215)</f>
        <v>1.6483324907311647E-2</v>
      </c>
      <c r="I212" s="19">
        <f t="shared" si="816"/>
        <v>2.0635108797335561E-2</v>
      </c>
      <c r="J212" s="221">
        <f>C212*'Table 2'!M212</f>
        <v>233.685</v>
      </c>
      <c r="K212" s="236" t="s">
        <v>207</v>
      </c>
      <c r="L212" s="218">
        <f>E212*'Table 2'!M212</f>
        <v>0</v>
      </c>
      <c r="M212" s="239">
        <f t="shared" si="823"/>
        <v>2.1288300878871024E-2</v>
      </c>
      <c r="N212" s="22">
        <f t="shared" ref="N212" si="838">AVERAGE(J211:J215)</f>
        <v>228.81394000000006</v>
      </c>
      <c r="O212" s="241">
        <f t="shared" ref="O212" si="839">_xlfn.STDEV.S(J211:J215)</f>
        <v>4.3707237807941999</v>
      </c>
      <c r="P212" s="19">
        <f t="shared" si="819"/>
        <v>1.9101649929170395E-2</v>
      </c>
      <c r="Q212" s="190">
        <f>J212/LOOKUP(A212,'Table 1'!$A$3:$A$999,'Table 1'!$E$3:$E$999)</f>
        <v>0.93474000000000002</v>
      </c>
      <c r="R212" s="215" t="s">
        <v>207</v>
      </c>
      <c r="S212" s="160">
        <f>L212/LOOKUP(A212,'Table 1'!$A$3:$A$999,'Table 1'!$E$3:$E$999)</f>
        <v>0</v>
      </c>
    </row>
    <row r="213" spans="1:19" x14ac:dyDescent="0.2">
      <c r="A213" s="56" t="str">
        <f t="shared" ref="A213" si="840">A211</f>
        <v>AMX0038B</v>
      </c>
      <c r="B213" s="56" t="str">
        <f>LOOKUP(A213,'Table 1'!$A$3:$A$999,'Table 1'!$I$3:$I$999)</f>
        <v>SLE</v>
      </c>
      <c r="C213" s="168">
        <v>0.80300000000000005</v>
      </c>
      <c r="D213" s="236" t="s">
        <v>207</v>
      </c>
      <c r="E213" s="160">
        <v>2E-3</v>
      </c>
      <c r="F213" s="239">
        <f t="shared" si="813"/>
        <v>5.2578868302453445E-3</v>
      </c>
      <c r="G213" s="366">
        <f t="shared" ref="G213" si="841">AVERAGE(C211:C215)</f>
        <v>0.79880000000000007</v>
      </c>
      <c r="H213" s="241">
        <f t="shared" ref="H213" si="842">_xlfn.STDEV.S(C211:C215)</f>
        <v>1.6483324907311647E-2</v>
      </c>
      <c r="I213" s="19">
        <f t="shared" si="816"/>
        <v>2.0635108797335561E-2</v>
      </c>
      <c r="J213" s="221">
        <f>C213*'Table 2'!M213</f>
        <v>229.73830000000004</v>
      </c>
      <c r="K213" s="236" t="s">
        <v>207</v>
      </c>
      <c r="L213" s="218">
        <f>E213*'Table 2'!M213</f>
        <v>0.57220000000000004</v>
      </c>
      <c r="M213" s="239">
        <f t="shared" si="823"/>
        <v>4.039788834543815E-3</v>
      </c>
      <c r="N213" s="22">
        <f t="shared" ref="N213" si="843">AVERAGE(J211:J215)</f>
        <v>228.81394000000006</v>
      </c>
      <c r="O213" s="241">
        <f t="shared" ref="O213" si="844">_xlfn.STDEV.S(J211:J215)</f>
        <v>4.3707237807941999</v>
      </c>
      <c r="P213" s="19">
        <f t="shared" si="819"/>
        <v>1.9101649929170395E-2</v>
      </c>
      <c r="Q213" s="190">
        <f>J213/LOOKUP(A213,'Table 1'!$A$3:$A$999,'Table 1'!$E$3:$E$999)</f>
        <v>0.91895320000000014</v>
      </c>
      <c r="R213" s="215" t="s">
        <v>207</v>
      </c>
      <c r="S213" s="160">
        <f>L213/LOOKUP(A213,'Table 1'!$A$3:$A$999,'Table 1'!$E$3:$E$999)</f>
        <v>2.2888000000000001E-3</v>
      </c>
    </row>
    <row r="214" spans="1:19" x14ac:dyDescent="0.2">
      <c r="A214" s="56" t="str">
        <f t="shared" ref="A214" si="845">A211</f>
        <v>AMX0038B</v>
      </c>
      <c r="B214" s="56" t="str">
        <f>LOOKUP(A214,'Table 1'!$A$3:$A$999,'Table 1'!$I$3:$I$999)</f>
        <v>SLE</v>
      </c>
      <c r="C214" s="168">
        <v>0.80200000000000005</v>
      </c>
      <c r="D214" s="335" t="s">
        <v>207</v>
      </c>
      <c r="E214" s="160">
        <v>2E-3</v>
      </c>
      <c r="F214" s="239">
        <f t="shared" si="813"/>
        <v>4.0060090135202557E-3</v>
      </c>
      <c r="G214" s="366">
        <f t="shared" ref="G214" si="846">AVERAGE(C211:C215)</f>
        <v>0.79880000000000007</v>
      </c>
      <c r="H214" s="241">
        <f t="shared" ref="H214" si="847">_xlfn.STDEV.S(C211:C215)</f>
        <v>1.6483324907311647E-2</v>
      </c>
      <c r="I214" s="19">
        <f t="shared" si="816"/>
        <v>2.0635108797335561E-2</v>
      </c>
      <c r="J214" s="221">
        <f>C214*'Table 2'!M214</f>
        <v>229.69280000000001</v>
      </c>
      <c r="K214" s="236" t="s">
        <v>207</v>
      </c>
      <c r="L214" s="218">
        <f>E214*'Table 2'!M214</f>
        <v>0.57279999999999998</v>
      </c>
      <c r="M214" s="239">
        <f t="shared" si="823"/>
        <v>3.8409373135218335E-3</v>
      </c>
      <c r="N214" s="22">
        <f t="shared" ref="N214" si="848">AVERAGE(J211:J215)</f>
        <v>228.81394000000006</v>
      </c>
      <c r="O214" s="241">
        <f t="shared" ref="O214" si="849">_xlfn.STDEV.S(J211:J215)</f>
        <v>4.3707237807941999</v>
      </c>
      <c r="P214" s="19">
        <f t="shared" si="819"/>
        <v>1.9101649929170395E-2</v>
      </c>
      <c r="Q214" s="190">
        <f>J214/LOOKUP(A214,'Table 1'!$A$3:$A$999,'Table 1'!$E$3:$E$999)</f>
        <v>0.91877120000000001</v>
      </c>
      <c r="R214" s="215" t="s">
        <v>207</v>
      </c>
      <c r="S214" s="160">
        <f>L214/LOOKUP(A214,'Table 1'!$A$3:$A$999,'Table 1'!$E$3:$E$999)</f>
        <v>2.2911999999999997E-3</v>
      </c>
    </row>
    <row r="215" spans="1:19" ht="16" thickBot="1" x14ac:dyDescent="0.25">
      <c r="A215" s="55" t="str">
        <f t="shared" ref="A215" si="850">A211</f>
        <v>AMX0038B</v>
      </c>
      <c r="B215" s="55" t="str">
        <f>LOOKUP(A215,'Table 1'!$A$3:$A$999,'Table 1'!$I$3:$I$999)</f>
        <v>SLE</v>
      </c>
      <c r="C215" s="167">
        <v>0.80900000000000005</v>
      </c>
      <c r="D215" s="230" t="s">
        <v>207</v>
      </c>
      <c r="E215" s="157">
        <v>0</v>
      </c>
      <c r="F215" s="240">
        <f t="shared" si="813"/>
        <v>1.2769153730595876E-2</v>
      </c>
      <c r="G215" s="370">
        <f t="shared" ref="G215" si="851">AVERAGE(C211:C215)</f>
        <v>0.79880000000000007</v>
      </c>
      <c r="H215" s="242">
        <f t="shared" ref="H215" si="852">_xlfn.STDEV.S(C211:C215)</f>
        <v>1.6483324907311647E-2</v>
      </c>
      <c r="I215" s="18">
        <f t="shared" si="816"/>
        <v>2.0635108797335561E-2</v>
      </c>
      <c r="J215" s="220">
        <f>C215*'Table 2'!M215</f>
        <v>229.2706</v>
      </c>
      <c r="K215" s="230" t="s">
        <v>207</v>
      </c>
      <c r="L215" s="217">
        <f>E215*'Table 2'!M215</f>
        <v>0</v>
      </c>
      <c r="M215" s="240">
        <f t="shared" si="823"/>
        <v>1.9957700129631193E-3</v>
      </c>
      <c r="N215" s="21">
        <f t="shared" ref="N215" si="853">AVERAGE(J211:J215)</f>
        <v>228.81394000000006</v>
      </c>
      <c r="O215" s="242">
        <f t="shared" ref="O215" si="854">_xlfn.STDEV.S(J211:J215)</f>
        <v>4.3707237807941999</v>
      </c>
      <c r="P215" s="18">
        <f t="shared" si="819"/>
        <v>1.9101649929170395E-2</v>
      </c>
      <c r="Q215" s="189">
        <f>J215/LOOKUP(A215,'Table 1'!$A$3:$A$999,'Table 1'!$E$3:$E$999)</f>
        <v>0.91708239999999996</v>
      </c>
      <c r="R215" s="214" t="s">
        <v>207</v>
      </c>
      <c r="S215" s="157">
        <f>L215/LOOKUP(A215,'Table 1'!$A$3:$A$999,'Table 1'!$E$3:$E$999)</f>
        <v>0</v>
      </c>
    </row>
    <row r="216" spans="1:19" x14ac:dyDescent="0.2">
      <c r="A216" s="57" t="s">
        <v>225</v>
      </c>
      <c r="B216" s="57" t="str">
        <f>LOOKUP(A216,'Table 1'!$A$3:$A$999,'Table 1'!$I$3:$I$999)</f>
        <v>SLE</v>
      </c>
      <c r="C216" s="169">
        <v>0.81799999999999995</v>
      </c>
      <c r="D216" s="229" t="s">
        <v>207</v>
      </c>
      <c r="E216" s="161">
        <v>0</v>
      </c>
      <c r="F216" s="238">
        <f t="shared" si="813"/>
        <v>1.0874938210578387E-2</v>
      </c>
      <c r="G216" s="365">
        <f t="shared" ref="G216" si="855">AVERAGE(C216:C220)</f>
        <v>0.80919999999999992</v>
      </c>
      <c r="H216" s="23">
        <f t="shared" ref="H216" si="856">_xlfn.STDEV.S(C216:C220)</f>
        <v>1.028105052997986E-2</v>
      </c>
      <c r="I216" s="39">
        <f t="shared" si="816"/>
        <v>1.2705203324245998E-2</v>
      </c>
      <c r="J216" s="222">
        <f>C216*'Table 2'!M216</f>
        <v>504.13339999999994</v>
      </c>
      <c r="K216" s="229" t="s">
        <v>207</v>
      </c>
      <c r="L216" s="219">
        <f>E216*'Table 2'!M216</f>
        <v>0</v>
      </c>
      <c r="M216" s="238">
        <f t="shared" si="823"/>
        <v>3.33570819585019E-2</v>
      </c>
      <c r="N216" s="23">
        <f t="shared" ref="N216" si="857">AVERAGE(J216:J220)</f>
        <v>487.85981999999996</v>
      </c>
      <c r="O216" s="23">
        <f t="shared" ref="O216" si="858">_xlfn.STDEV.S(J216:J220)</f>
        <v>10.926517660810317</v>
      </c>
      <c r="P216" s="39">
        <f t="shared" si="819"/>
        <v>2.2396838626329831E-2</v>
      </c>
      <c r="Q216" s="191">
        <f>J216/LOOKUP(A216,'Table 1'!$A$3:$A$999,'Table 1'!$E$3:$E$999)</f>
        <v>1.0082667999999999</v>
      </c>
      <c r="R216" s="216" t="s">
        <v>207</v>
      </c>
      <c r="S216" s="161">
        <f>L216/LOOKUP(A216,'Table 1'!$A$3:$A$999,'Table 1'!$E$3:$E$999)</f>
        <v>0</v>
      </c>
    </row>
    <row r="217" spans="1:19" x14ac:dyDescent="0.2">
      <c r="A217" s="56" t="str">
        <f t="shared" ref="A217" si="859">A216</f>
        <v>AMX0039A</v>
      </c>
      <c r="B217" s="56" t="str">
        <f>LOOKUP(A217,'Table 1'!$A$3:$A$999,'Table 1'!$I$3:$I$999)</f>
        <v>SLE</v>
      </c>
      <c r="C217" s="168">
        <v>0.81499999999999995</v>
      </c>
      <c r="D217" s="236" t="s">
        <v>207</v>
      </c>
      <c r="E217" s="160">
        <v>0</v>
      </c>
      <c r="F217" s="239">
        <f t="shared" si="813"/>
        <v>7.1675729115175824E-3</v>
      </c>
      <c r="G217" s="366">
        <f t="shared" ref="G217" si="860">AVERAGE(C216:C220)</f>
        <v>0.80919999999999992</v>
      </c>
      <c r="H217" s="241">
        <f t="shared" ref="H217" si="861">_xlfn.STDEV.S(C216:C220)</f>
        <v>1.028105052997986E-2</v>
      </c>
      <c r="I217" s="19">
        <f t="shared" si="816"/>
        <v>1.2705203324245998E-2</v>
      </c>
      <c r="J217" s="221">
        <f>C217*'Table 2'!M217</f>
        <v>485.98449999999991</v>
      </c>
      <c r="K217" s="236" t="s">
        <v>207</v>
      </c>
      <c r="L217" s="218">
        <f>E217*'Table 2'!M217</f>
        <v>0</v>
      </c>
      <c r="M217" s="239">
        <f t="shared" si="823"/>
        <v>-3.8439730494715572E-3</v>
      </c>
      <c r="N217" s="22">
        <f t="shared" ref="N217" si="862">AVERAGE(J216:J220)</f>
        <v>487.85981999999996</v>
      </c>
      <c r="O217" s="241">
        <f t="shared" ref="O217" si="863">_xlfn.STDEV.S(J216:J220)</f>
        <v>10.926517660810317</v>
      </c>
      <c r="P217" s="19">
        <f t="shared" si="819"/>
        <v>2.2396838626329831E-2</v>
      </c>
      <c r="Q217" s="190">
        <f>J217/LOOKUP(A217,'Table 1'!$A$3:$A$999,'Table 1'!$E$3:$E$999)</f>
        <v>0.97196899999999986</v>
      </c>
      <c r="R217" s="215" t="s">
        <v>207</v>
      </c>
      <c r="S217" s="160">
        <f>L217/LOOKUP(A217,'Table 1'!$A$3:$A$999,'Table 1'!$E$3:$E$999)</f>
        <v>0</v>
      </c>
    </row>
    <row r="218" spans="1:19" x14ac:dyDescent="0.2">
      <c r="A218" s="56" t="str">
        <f t="shared" ref="A218" si="864">A216</f>
        <v>AMX0039A</v>
      </c>
      <c r="B218" s="56" t="str">
        <f>LOOKUP(A218,'Table 1'!$A$3:$A$999,'Table 1'!$I$3:$I$999)</f>
        <v>SLE</v>
      </c>
      <c r="C218" s="168">
        <v>0.81299999999999994</v>
      </c>
      <c r="D218" s="236" t="s">
        <v>207</v>
      </c>
      <c r="E218" s="160">
        <v>0</v>
      </c>
      <c r="F218" s="239">
        <f t="shared" si="813"/>
        <v>4.6959960454770466E-3</v>
      </c>
      <c r="G218" s="366">
        <f t="shared" ref="G218" si="865">AVERAGE(C216:C220)</f>
        <v>0.80919999999999992</v>
      </c>
      <c r="H218" s="241">
        <f t="shared" ref="H218" si="866">_xlfn.STDEV.S(C216:C220)</f>
        <v>1.028105052997986E-2</v>
      </c>
      <c r="I218" s="19">
        <f t="shared" si="816"/>
        <v>1.2705203324245998E-2</v>
      </c>
      <c r="J218" s="221">
        <f>C218*'Table 2'!M218</f>
        <v>484.87319999999994</v>
      </c>
      <c r="K218" s="236" t="s">
        <v>207</v>
      </c>
      <c r="L218" s="218">
        <f>E218*'Table 2'!M218</f>
        <v>0</v>
      </c>
      <c r="M218" s="239">
        <f t="shared" si="823"/>
        <v>-6.1218814863663431E-3</v>
      </c>
      <c r="N218" s="22">
        <f t="shared" ref="N218" si="867">AVERAGE(J216:J220)</f>
        <v>487.85981999999996</v>
      </c>
      <c r="O218" s="241">
        <f t="shared" ref="O218" si="868">_xlfn.STDEV.S(J216:J220)</f>
        <v>10.926517660810317</v>
      </c>
      <c r="P218" s="19">
        <f t="shared" si="819"/>
        <v>2.2396838626329831E-2</v>
      </c>
      <c r="Q218" s="190">
        <f>J218/LOOKUP(A218,'Table 1'!$A$3:$A$999,'Table 1'!$E$3:$E$999)</f>
        <v>0.9697463999999999</v>
      </c>
      <c r="R218" s="215" t="s">
        <v>207</v>
      </c>
      <c r="S218" s="160">
        <f>L218/LOOKUP(A218,'Table 1'!$A$3:$A$999,'Table 1'!$E$3:$E$999)</f>
        <v>0</v>
      </c>
    </row>
    <row r="219" spans="1:19" x14ac:dyDescent="0.2">
      <c r="A219" s="56" t="str">
        <f t="shared" ref="A219" si="869">A216</f>
        <v>AMX0039A</v>
      </c>
      <c r="B219" s="56" t="str">
        <f>LOOKUP(A219,'Table 1'!$A$3:$A$999,'Table 1'!$I$3:$I$999)</f>
        <v>SLE</v>
      </c>
      <c r="C219" s="168">
        <v>0.79200000000000004</v>
      </c>
      <c r="D219" s="335" t="s">
        <v>207</v>
      </c>
      <c r="E219" s="160">
        <v>0</v>
      </c>
      <c r="F219" s="239">
        <f t="shared" si="813"/>
        <v>-2.1255561047948447E-2</v>
      </c>
      <c r="G219" s="366">
        <f t="shared" ref="G219" si="870">AVERAGE(C216:C220)</f>
        <v>0.80919999999999992</v>
      </c>
      <c r="H219" s="241">
        <f t="shared" ref="H219" si="871">_xlfn.STDEV.S(C216:C220)</f>
        <v>1.028105052997986E-2</v>
      </c>
      <c r="I219" s="19">
        <f t="shared" si="816"/>
        <v>1.2705203324245998E-2</v>
      </c>
      <c r="J219" s="221">
        <f>C219*'Table 2'!M219</f>
        <v>473.93279999999999</v>
      </c>
      <c r="K219" s="236" t="s">
        <v>207</v>
      </c>
      <c r="L219" s="218">
        <f>E219*'Table 2'!M219</f>
        <v>0</v>
      </c>
      <c r="M219" s="239">
        <f t="shared" si="823"/>
        <v>-2.8547175703053332E-2</v>
      </c>
      <c r="N219" s="22">
        <f t="shared" ref="N219" si="872">AVERAGE(J216:J220)</f>
        <v>487.85981999999996</v>
      </c>
      <c r="O219" s="241">
        <f t="shared" ref="O219" si="873">_xlfn.STDEV.S(J216:J220)</f>
        <v>10.926517660810317</v>
      </c>
      <c r="P219" s="19">
        <f t="shared" si="819"/>
        <v>2.2396838626329831E-2</v>
      </c>
      <c r="Q219" s="190">
        <f>J219/LOOKUP(A219,'Table 1'!$A$3:$A$999,'Table 1'!$E$3:$E$999)</f>
        <v>0.94786559999999997</v>
      </c>
      <c r="R219" s="215" t="s">
        <v>207</v>
      </c>
      <c r="S219" s="160">
        <f>L219/LOOKUP(A219,'Table 1'!$A$3:$A$999,'Table 1'!$E$3:$E$999)</f>
        <v>0</v>
      </c>
    </row>
    <row r="220" spans="1:19" ht="16" thickBot="1" x14ac:dyDescent="0.25">
      <c r="A220" s="55" t="str">
        <f t="shared" ref="A220" si="874">A216</f>
        <v>AMX0039A</v>
      </c>
      <c r="B220" s="55" t="str">
        <f>LOOKUP(A220,'Table 1'!$A$3:$A$999,'Table 1'!$I$3:$I$999)</f>
        <v>SLE</v>
      </c>
      <c r="C220" s="167">
        <v>0.80800000000000005</v>
      </c>
      <c r="D220" s="230" t="s">
        <v>207</v>
      </c>
      <c r="E220" s="157">
        <v>0</v>
      </c>
      <c r="F220" s="240">
        <f t="shared" si="813"/>
        <v>-1.4829461196241571E-3</v>
      </c>
      <c r="G220" s="370">
        <f t="shared" ref="G220" si="875">AVERAGE(C216:C220)</f>
        <v>0.80919999999999992</v>
      </c>
      <c r="H220" s="242">
        <f t="shared" ref="H220" si="876">_xlfn.STDEV.S(C216:C220)</f>
        <v>1.028105052997986E-2</v>
      </c>
      <c r="I220" s="18">
        <f t="shared" si="816"/>
        <v>1.2705203324245998E-2</v>
      </c>
      <c r="J220" s="220">
        <f>C220*'Table 2'!M220</f>
        <v>490.37520000000001</v>
      </c>
      <c r="K220" s="230" t="s">
        <v>207</v>
      </c>
      <c r="L220" s="217">
        <f>E220*'Table 2'!M220</f>
        <v>0</v>
      </c>
      <c r="M220" s="240">
        <f t="shared" si="823"/>
        <v>5.1559482803893346E-3</v>
      </c>
      <c r="N220" s="21">
        <f t="shared" ref="N220" si="877">AVERAGE(J216:J220)</f>
        <v>487.85981999999996</v>
      </c>
      <c r="O220" s="242">
        <f t="shared" ref="O220" si="878">_xlfn.STDEV.S(J216:J220)</f>
        <v>10.926517660810317</v>
      </c>
      <c r="P220" s="18">
        <f t="shared" si="819"/>
        <v>2.2396838626329831E-2</v>
      </c>
      <c r="Q220" s="189">
        <f>J220/LOOKUP(A220,'Table 1'!$A$3:$A$999,'Table 1'!$E$3:$E$999)</f>
        <v>0.98075040000000002</v>
      </c>
      <c r="R220" s="214" t="s">
        <v>207</v>
      </c>
      <c r="S220" s="157">
        <f>L220/LOOKUP(A220,'Table 1'!$A$3:$A$999,'Table 1'!$E$3:$E$999)</f>
        <v>0</v>
      </c>
    </row>
    <row r="221" spans="1:19" x14ac:dyDescent="0.2">
      <c r="A221" s="57" t="s">
        <v>226</v>
      </c>
      <c r="B221" s="57" t="str">
        <f>LOOKUP(A221,'Table 1'!$A$3:$A$999,'Table 1'!$I$3:$I$999)</f>
        <v>SLE</v>
      </c>
      <c r="C221" s="169">
        <v>0.80900000000000005</v>
      </c>
      <c r="D221" s="229" t="s">
        <v>207</v>
      </c>
      <c r="E221" s="161">
        <v>0</v>
      </c>
      <c r="F221" s="238">
        <f t="shared" si="813"/>
        <v>-1.8203883495145647E-2</v>
      </c>
      <c r="G221" s="365">
        <f t="shared" ref="G221" si="879">AVERAGE(C221:C225)</f>
        <v>0.82400000000000007</v>
      </c>
      <c r="H221" s="23">
        <f t="shared" ref="H221" si="880">_xlfn.STDEV.S(C221:C225)</f>
        <v>8.7749643873920834E-3</v>
      </c>
      <c r="I221" s="39">
        <f t="shared" si="816"/>
        <v>1.0649228625475829E-2</v>
      </c>
      <c r="J221" s="222">
        <f>C221*'Table 2'!M221</f>
        <v>494.62260000000009</v>
      </c>
      <c r="K221" s="229" t="s">
        <v>207</v>
      </c>
      <c r="L221" s="219">
        <f>E221*'Table 2'!M221</f>
        <v>0</v>
      </c>
      <c r="M221" s="238">
        <f t="shared" si="823"/>
        <v>-1.4119727675077394E-2</v>
      </c>
      <c r="N221" s="23">
        <f t="shared" ref="N221" si="881">AVERAGE(J221:J225)</f>
        <v>501.70655999999997</v>
      </c>
      <c r="O221" s="23">
        <f t="shared" ref="O221" si="882">_xlfn.STDEV.S(J221:J225)</f>
        <v>8.9921287692625942</v>
      </c>
      <c r="P221" s="39">
        <f t="shared" si="819"/>
        <v>1.7923083902396244E-2</v>
      </c>
      <c r="Q221" s="191">
        <f>J221/LOOKUP(A221,'Table 1'!$A$3:$A$999,'Table 1'!$E$3:$E$999)</f>
        <v>0.98924520000000016</v>
      </c>
      <c r="R221" s="216" t="s">
        <v>207</v>
      </c>
      <c r="S221" s="161">
        <f>L221/LOOKUP(A221,'Table 1'!$A$3:$A$999,'Table 1'!$E$3:$E$999)</f>
        <v>0</v>
      </c>
    </row>
    <row r="222" spans="1:19" x14ac:dyDescent="0.2">
      <c r="A222" s="56" t="str">
        <f>A221</f>
        <v>AMX0039B</v>
      </c>
      <c r="B222" s="56" t="str">
        <f>LOOKUP(A222,'Table 1'!$A$3:$A$999,'Table 1'!$I$3:$I$999)</f>
        <v>SLE</v>
      </c>
      <c r="C222" s="168">
        <v>0.82399999999999995</v>
      </c>
      <c r="D222" s="236" t="s">
        <v>207</v>
      </c>
      <c r="E222" s="160">
        <v>0</v>
      </c>
      <c r="F222" s="239">
        <f t="shared" si="813"/>
        <v>-1.3473580395936365E-16</v>
      </c>
      <c r="G222" s="366">
        <f t="shared" ref="G222" si="883">AVERAGE(C221:C225)</f>
        <v>0.82400000000000007</v>
      </c>
      <c r="H222" s="241">
        <f t="shared" ref="H222" si="884">_xlfn.STDEV.S(C221:C225)</f>
        <v>8.7749643873920834E-3</v>
      </c>
      <c r="I222" s="19">
        <f t="shared" si="816"/>
        <v>1.0649228625475829E-2</v>
      </c>
      <c r="J222" s="221">
        <f>C222*'Table 2'!M222</f>
        <v>496.04799999999994</v>
      </c>
      <c r="K222" s="236" t="s">
        <v>207</v>
      </c>
      <c r="L222" s="218">
        <f>E222*'Table 2'!M222</f>
        <v>0</v>
      </c>
      <c r="M222" s="239">
        <f t="shared" si="823"/>
        <v>-1.1278624700462404E-2</v>
      </c>
      <c r="N222" s="22">
        <f t="shared" ref="N222" si="885">AVERAGE(J221:J225)</f>
        <v>501.70655999999997</v>
      </c>
      <c r="O222" s="241">
        <f t="shared" ref="O222" si="886">_xlfn.STDEV.S(J221:J225)</f>
        <v>8.9921287692625942</v>
      </c>
      <c r="P222" s="19">
        <f t="shared" si="819"/>
        <v>1.7923083902396244E-2</v>
      </c>
      <c r="Q222" s="190">
        <f>J222/LOOKUP(A222,'Table 1'!$A$3:$A$999,'Table 1'!$E$3:$E$999)</f>
        <v>0.99209599999999987</v>
      </c>
      <c r="R222" s="215" t="s">
        <v>207</v>
      </c>
      <c r="S222" s="160">
        <f>L222/LOOKUP(A222,'Table 1'!$A$3:$A$999,'Table 1'!$E$3:$E$999)</f>
        <v>0</v>
      </c>
    </row>
    <row r="223" spans="1:19" x14ac:dyDescent="0.2">
      <c r="A223" s="56" t="str">
        <f t="shared" ref="A223" si="887">A221</f>
        <v>AMX0039B</v>
      </c>
      <c r="B223" s="56" t="str">
        <f>LOOKUP(A223,'Table 1'!$A$3:$A$999,'Table 1'!$I$3:$I$999)</f>
        <v>SLE</v>
      </c>
      <c r="C223" s="168">
        <v>0.83099999999999996</v>
      </c>
      <c r="D223" s="236" t="s">
        <v>207</v>
      </c>
      <c r="E223" s="160">
        <v>0</v>
      </c>
      <c r="F223" s="239">
        <f t="shared" si="813"/>
        <v>8.4951456310678325E-3</v>
      </c>
      <c r="G223" s="366">
        <f t="shared" ref="G223" si="888">AVERAGE(C221:C225)</f>
        <v>0.82400000000000007</v>
      </c>
      <c r="H223" s="241">
        <f t="shared" ref="H223" si="889">_xlfn.STDEV.S(C221:C225)</f>
        <v>8.7749643873920834E-3</v>
      </c>
      <c r="I223" s="19">
        <f t="shared" si="816"/>
        <v>1.0649228625475829E-2</v>
      </c>
      <c r="J223" s="221">
        <f>C223*'Table 2'!M223</f>
        <v>495.3590999999999</v>
      </c>
      <c r="K223" s="236" t="s">
        <v>207</v>
      </c>
      <c r="L223" s="218">
        <f>E223*'Table 2'!M223</f>
        <v>0</v>
      </c>
      <c r="M223" s="239">
        <f t="shared" si="823"/>
        <v>-1.2651738099657436E-2</v>
      </c>
      <c r="N223" s="22">
        <f t="shared" ref="N223" si="890">AVERAGE(J221:J225)</f>
        <v>501.70655999999997</v>
      </c>
      <c r="O223" s="241">
        <f t="shared" ref="O223" si="891">_xlfn.STDEV.S(J221:J225)</f>
        <v>8.9921287692625942</v>
      </c>
      <c r="P223" s="19">
        <f t="shared" si="819"/>
        <v>1.7923083902396244E-2</v>
      </c>
      <c r="Q223" s="190">
        <f>J223/LOOKUP(A223,'Table 1'!$A$3:$A$999,'Table 1'!$E$3:$E$999)</f>
        <v>0.99071819999999977</v>
      </c>
      <c r="R223" s="215" t="s">
        <v>207</v>
      </c>
      <c r="S223" s="160">
        <f>L223/LOOKUP(A223,'Table 1'!$A$3:$A$999,'Table 1'!$E$3:$E$999)</f>
        <v>0</v>
      </c>
    </row>
    <row r="224" spans="1:19" x14ac:dyDescent="0.2">
      <c r="A224" s="56" t="str">
        <f t="shared" ref="A224" si="892">A221</f>
        <v>AMX0039B</v>
      </c>
      <c r="B224" s="56" t="str">
        <f>LOOKUP(A224,'Table 1'!$A$3:$A$999,'Table 1'!$I$3:$I$999)</f>
        <v>SLE</v>
      </c>
      <c r="C224" s="168">
        <v>0.82899999999999996</v>
      </c>
      <c r="D224" s="335" t="s">
        <v>207</v>
      </c>
      <c r="E224" s="160">
        <v>0</v>
      </c>
      <c r="F224" s="239">
        <f t="shared" si="813"/>
        <v>6.0679611650484135E-3</v>
      </c>
      <c r="G224" s="366">
        <f t="shared" ref="G224" si="893">AVERAGE(C221:C225)</f>
        <v>0.82400000000000007</v>
      </c>
      <c r="H224" s="241">
        <f t="shared" ref="H224" si="894">_xlfn.STDEV.S(C221:C225)</f>
        <v>8.7749643873920834E-3</v>
      </c>
      <c r="I224" s="19">
        <f t="shared" si="816"/>
        <v>1.0649228625475829E-2</v>
      </c>
      <c r="J224" s="221">
        <f>C224*'Table 2'!M224</f>
        <v>514.3116</v>
      </c>
      <c r="K224" s="236" t="s">
        <v>207</v>
      </c>
      <c r="L224" s="218">
        <f>E224*'Table 2'!M224</f>
        <v>0</v>
      </c>
      <c r="M224" s="239">
        <f t="shared" si="823"/>
        <v>2.5124327654794928E-2</v>
      </c>
      <c r="N224" s="22">
        <f t="shared" ref="N224" si="895">AVERAGE(J221:J225)</f>
        <v>501.70655999999997</v>
      </c>
      <c r="O224" s="241">
        <f t="shared" ref="O224" si="896">_xlfn.STDEV.S(J221:J225)</f>
        <v>8.9921287692625942</v>
      </c>
      <c r="P224" s="19">
        <f t="shared" si="819"/>
        <v>1.7923083902396244E-2</v>
      </c>
      <c r="Q224" s="190">
        <f>J224/LOOKUP(A224,'Table 1'!$A$3:$A$999,'Table 1'!$E$3:$E$999)</f>
        <v>1.0286232</v>
      </c>
      <c r="R224" s="215" t="s">
        <v>207</v>
      </c>
      <c r="S224" s="160">
        <f>L224/LOOKUP(A224,'Table 1'!$A$3:$A$999,'Table 1'!$E$3:$E$999)</f>
        <v>0</v>
      </c>
    </row>
    <row r="225" spans="1:19" ht="16" thickBot="1" x14ac:dyDescent="0.25">
      <c r="A225" s="55" t="str">
        <f t="shared" ref="A225" si="897">A221</f>
        <v>AMX0039B</v>
      </c>
      <c r="B225" s="55" t="str">
        <f>LOOKUP(A225,'Table 1'!$A$3:$A$999,'Table 1'!$I$3:$I$999)</f>
        <v>SLE</v>
      </c>
      <c r="C225" s="167">
        <v>0.82699999999999996</v>
      </c>
      <c r="D225" s="230" t="s">
        <v>207</v>
      </c>
      <c r="E225" s="157">
        <v>0</v>
      </c>
      <c r="F225" s="240">
        <f t="shared" si="813"/>
        <v>3.6407766990289945E-3</v>
      </c>
      <c r="G225" s="370">
        <f t="shared" ref="G225" si="898">AVERAGE(C221:C225)</f>
        <v>0.82400000000000007</v>
      </c>
      <c r="H225" s="242">
        <f t="shared" ref="H225" si="899">_xlfn.STDEV.S(C221:C225)</f>
        <v>8.7749643873920834E-3</v>
      </c>
      <c r="I225" s="18">
        <f t="shared" si="816"/>
        <v>1.0649228625475829E-2</v>
      </c>
      <c r="J225" s="220">
        <f>C225*'Table 2'!M225</f>
        <v>508.19149999999996</v>
      </c>
      <c r="K225" s="230" t="s">
        <v>207</v>
      </c>
      <c r="L225" s="217">
        <f>E225*'Table 2'!M225</f>
        <v>0</v>
      </c>
      <c r="M225" s="240">
        <f t="shared" si="823"/>
        <v>1.2925762820402418E-2</v>
      </c>
      <c r="N225" s="21">
        <f t="shared" ref="N225" si="900">AVERAGE(J221:J225)</f>
        <v>501.70655999999997</v>
      </c>
      <c r="O225" s="242">
        <f t="shared" ref="O225" si="901">_xlfn.STDEV.S(J221:J225)</f>
        <v>8.9921287692625942</v>
      </c>
      <c r="P225" s="18">
        <f t="shared" si="819"/>
        <v>1.7923083902396244E-2</v>
      </c>
      <c r="Q225" s="189">
        <f>J225/LOOKUP(A225,'Table 1'!$A$3:$A$999,'Table 1'!$E$3:$E$999)</f>
        <v>1.0163829999999998</v>
      </c>
      <c r="R225" s="214" t="s">
        <v>207</v>
      </c>
      <c r="S225" s="157">
        <f>L225/LOOKUP(A225,'Table 1'!$A$3:$A$999,'Table 1'!$E$3:$E$999)</f>
        <v>0</v>
      </c>
    </row>
    <row r="226" spans="1:19" x14ac:dyDescent="0.2">
      <c r="A226" s="57" t="s">
        <v>230</v>
      </c>
      <c r="B226" s="57" t="str">
        <f>LOOKUP(A226,'Table 1'!$A$3:$A$999,'Table 1'!$I$3:$I$999)</f>
        <v>SLE</v>
      </c>
      <c r="C226" s="169">
        <v>0.82599999999999996</v>
      </c>
      <c r="D226" s="229" t="s">
        <v>207</v>
      </c>
      <c r="E226" s="161">
        <v>2E-3</v>
      </c>
      <c r="F226" s="238">
        <f t="shared" si="813"/>
        <v>4.6364327337218098E-2</v>
      </c>
      <c r="G226" s="365">
        <f t="shared" ref="G226" si="902">AVERAGE(C226:C230)</f>
        <v>0.78939999999999999</v>
      </c>
      <c r="H226" s="23">
        <f t="shared" ref="H226" si="903">_xlfn.STDEV.S(C226:C230)</f>
        <v>2.7428087793355174E-2</v>
      </c>
      <c r="I226" s="39">
        <f t="shared" si="816"/>
        <v>3.4745487450411928E-2</v>
      </c>
      <c r="J226" s="222">
        <f>C226*'Table 2'!M226</f>
        <v>494.27840000000003</v>
      </c>
      <c r="K226" s="229" t="s">
        <v>207</v>
      </c>
      <c r="L226" s="219">
        <f>E226*'Table 2'!M226</f>
        <v>1.1968000000000003</v>
      </c>
      <c r="M226" s="238">
        <f t="shared" si="823"/>
        <v>4.6118685626391126E-2</v>
      </c>
      <c r="N226" s="23">
        <f t="shared" ref="N226" si="904">AVERAGE(J226:J230)</f>
        <v>472.48788000000002</v>
      </c>
      <c r="O226" s="23">
        <f t="shared" ref="O226" si="905">_xlfn.STDEV.S(J226:J230)</f>
        <v>17.121349046351458</v>
      </c>
      <c r="P226" s="39">
        <f t="shared" si="819"/>
        <v>3.6236588854620902E-2</v>
      </c>
      <c r="Q226" s="191">
        <f>J226/LOOKUP(A226,'Table 1'!$A$3:$A$999,'Table 1'!$E$3:$E$999)</f>
        <v>0.98855680000000001</v>
      </c>
      <c r="R226" s="216" t="s">
        <v>207</v>
      </c>
      <c r="S226" s="161">
        <f>L226/LOOKUP(A226,'Table 1'!$A$3:$A$999,'Table 1'!$E$3:$E$999)</f>
        <v>2.3936000000000005E-3</v>
      </c>
    </row>
    <row r="227" spans="1:19" x14ac:dyDescent="0.2">
      <c r="A227" s="56" t="str">
        <f t="shared" ref="A227" si="906">A226</f>
        <v>AMX0040A</v>
      </c>
      <c r="B227" s="56" t="str">
        <f>LOOKUP(A227,'Table 1'!$A$3:$A$999,'Table 1'!$I$3:$I$999)</f>
        <v>SLE</v>
      </c>
      <c r="C227" s="168">
        <v>0.79900000000000004</v>
      </c>
      <c r="D227" s="236" t="s">
        <v>207</v>
      </c>
      <c r="E227" s="160">
        <v>0</v>
      </c>
      <c r="F227" s="239">
        <f t="shared" si="813"/>
        <v>1.2161135039270399E-2</v>
      </c>
      <c r="G227" s="366">
        <f t="shared" ref="G227" si="907">AVERAGE(C226:C230)</f>
        <v>0.78939999999999999</v>
      </c>
      <c r="H227" s="241">
        <f t="shared" ref="H227" si="908">_xlfn.STDEV.S(C226:C230)</f>
        <v>2.7428087793355174E-2</v>
      </c>
      <c r="I227" s="19">
        <f t="shared" si="816"/>
        <v>3.4745487450411928E-2</v>
      </c>
      <c r="J227" s="221">
        <f>C227*'Table 2'!M227</f>
        <v>471.96930000000009</v>
      </c>
      <c r="K227" s="236" t="s">
        <v>207</v>
      </c>
      <c r="L227" s="218">
        <f>E227*'Table 2'!M227</f>
        <v>0</v>
      </c>
      <c r="M227" s="239">
        <f t="shared" si="823"/>
        <v>-1.097551962602573E-3</v>
      </c>
      <c r="N227" s="22">
        <f t="shared" ref="N227" si="909">AVERAGE(J226:J230)</f>
        <v>472.48788000000002</v>
      </c>
      <c r="O227" s="241">
        <f t="shared" ref="O227" si="910">_xlfn.STDEV.S(J226:J230)</f>
        <v>17.121349046351458</v>
      </c>
      <c r="P227" s="19">
        <f t="shared" si="819"/>
        <v>3.6236588854620902E-2</v>
      </c>
      <c r="Q227" s="190">
        <f>J227/LOOKUP(A227,'Table 1'!$A$3:$A$999,'Table 1'!$E$3:$E$999)</f>
        <v>0.94393860000000018</v>
      </c>
      <c r="R227" s="215" t="s">
        <v>207</v>
      </c>
      <c r="S227" s="160">
        <f>L227/LOOKUP(A227,'Table 1'!$A$3:$A$999,'Table 1'!$E$3:$E$999)</f>
        <v>0</v>
      </c>
    </row>
    <row r="228" spans="1:19" x14ac:dyDescent="0.2">
      <c r="A228" s="56" t="str">
        <f t="shared" ref="A228" si="911">A226</f>
        <v>AMX0040A</v>
      </c>
      <c r="B228" s="56" t="str">
        <f>LOOKUP(A228,'Table 1'!$A$3:$A$999,'Table 1'!$I$3:$I$999)</f>
        <v>SLE</v>
      </c>
      <c r="C228" s="168">
        <v>0.75</v>
      </c>
      <c r="D228" s="236" t="s">
        <v>207</v>
      </c>
      <c r="E228" s="160">
        <v>0</v>
      </c>
      <c r="F228" s="239">
        <f t="shared" si="813"/>
        <v>-4.991132505700531E-2</v>
      </c>
      <c r="G228" s="366">
        <f t="shared" ref="G228" si="912">AVERAGE(C226:C230)</f>
        <v>0.78939999999999999</v>
      </c>
      <c r="H228" s="241">
        <f t="shared" ref="H228" si="913">_xlfn.STDEV.S(C226:C230)</f>
        <v>2.7428087793355174E-2</v>
      </c>
      <c r="I228" s="19">
        <f t="shared" si="816"/>
        <v>3.4745487450411928E-2</v>
      </c>
      <c r="J228" s="221">
        <f>C228*'Table 2'!M228</f>
        <v>446.47500000000002</v>
      </c>
      <c r="K228" s="236" t="s">
        <v>207</v>
      </c>
      <c r="L228" s="218">
        <f>E228*'Table 2'!M228</f>
        <v>0</v>
      </c>
      <c r="M228" s="239">
        <f t="shared" si="823"/>
        <v>-5.5055126493403377E-2</v>
      </c>
      <c r="N228" s="22">
        <f t="shared" ref="N228" si="914">AVERAGE(J226:J230)</f>
        <v>472.48788000000002</v>
      </c>
      <c r="O228" s="241">
        <f t="shared" ref="O228" si="915">_xlfn.STDEV.S(J226:J230)</f>
        <v>17.121349046351458</v>
      </c>
      <c r="P228" s="19">
        <f t="shared" si="819"/>
        <v>3.6236588854620902E-2</v>
      </c>
      <c r="Q228" s="190">
        <f>J228/LOOKUP(A228,'Table 1'!$A$3:$A$999,'Table 1'!$E$3:$E$999)</f>
        <v>0.89295000000000002</v>
      </c>
      <c r="R228" s="215" t="s">
        <v>207</v>
      </c>
      <c r="S228" s="160">
        <f>L228/LOOKUP(A228,'Table 1'!$A$3:$A$999,'Table 1'!$E$3:$E$999)</f>
        <v>0</v>
      </c>
    </row>
    <row r="229" spans="1:19" x14ac:dyDescent="0.2">
      <c r="A229" s="56" t="str">
        <f t="shared" ref="A229" si="916">A226</f>
        <v>AMX0040A</v>
      </c>
      <c r="B229" s="56" t="str">
        <f>LOOKUP(A229,'Table 1'!$A$3:$A$999,'Table 1'!$I$3:$I$999)</f>
        <v>SLE</v>
      </c>
      <c r="C229" s="168">
        <v>0.78700000000000003</v>
      </c>
      <c r="D229" s="335" t="s">
        <v>207</v>
      </c>
      <c r="E229" s="160">
        <v>0</v>
      </c>
      <c r="F229" s="239">
        <f t="shared" si="813"/>
        <v>-3.0402837598175296E-3</v>
      </c>
      <c r="G229" s="366">
        <f t="shared" ref="G229" si="917">AVERAGE(C226:C230)</f>
        <v>0.78939999999999999</v>
      </c>
      <c r="H229" s="241">
        <f t="shared" ref="H229" si="918">_xlfn.STDEV.S(C226:C230)</f>
        <v>2.7428087793355174E-2</v>
      </c>
      <c r="I229" s="19">
        <f t="shared" si="816"/>
        <v>3.4745487450411928E-2</v>
      </c>
      <c r="J229" s="221">
        <f>C229*'Table 2'!M229</f>
        <v>472.67220000000003</v>
      </c>
      <c r="K229" s="236" t="s">
        <v>207</v>
      </c>
      <c r="L229" s="218">
        <f>E229*'Table 2'!M229</f>
        <v>0</v>
      </c>
      <c r="M229" s="239">
        <f t="shared" si="823"/>
        <v>3.9010524460439871E-4</v>
      </c>
      <c r="N229" s="22">
        <f t="shared" ref="N229" si="919">AVERAGE(J226:J230)</f>
        <v>472.48788000000002</v>
      </c>
      <c r="O229" s="241">
        <f t="shared" ref="O229" si="920">_xlfn.STDEV.S(J226:J230)</f>
        <v>17.121349046351458</v>
      </c>
      <c r="P229" s="19">
        <f t="shared" si="819"/>
        <v>3.6236588854620902E-2</v>
      </c>
      <c r="Q229" s="190">
        <f>J229/LOOKUP(A229,'Table 1'!$A$3:$A$999,'Table 1'!$E$3:$E$999)</f>
        <v>0.94534440000000008</v>
      </c>
      <c r="R229" s="215" t="s">
        <v>207</v>
      </c>
      <c r="S229" s="160">
        <f>L229/LOOKUP(A229,'Table 1'!$A$3:$A$999,'Table 1'!$E$3:$E$999)</f>
        <v>0</v>
      </c>
    </row>
    <row r="230" spans="1:19" ht="16" thickBot="1" x14ac:dyDescent="0.25">
      <c r="A230" s="55" t="str">
        <f t="shared" ref="A230" si="921">A226</f>
        <v>AMX0040A</v>
      </c>
      <c r="B230" s="55" t="str">
        <f>LOOKUP(A230,'Table 1'!$A$3:$A$999,'Table 1'!$I$3:$I$999)</f>
        <v>SLE</v>
      </c>
      <c r="C230" s="167">
        <v>0.78500000000000003</v>
      </c>
      <c r="D230" s="230" t="s">
        <v>207</v>
      </c>
      <c r="E230" s="157">
        <v>1E-3</v>
      </c>
      <c r="F230" s="240">
        <f t="shared" si="813"/>
        <v>-5.5738535596655172E-3</v>
      </c>
      <c r="G230" s="370">
        <f t="shared" ref="G230" si="922">AVERAGE(C226:C230)</f>
        <v>0.78939999999999999</v>
      </c>
      <c r="H230" s="242">
        <f t="shared" ref="H230" si="923">_xlfn.STDEV.S(C226:C230)</f>
        <v>2.7428087793355174E-2</v>
      </c>
      <c r="I230" s="18">
        <f t="shared" si="816"/>
        <v>3.4745487450411928E-2</v>
      </c>
      <c r="J230" s="220">
        <f>C230*'Table 2'!M230</f>
        <v>477.04449999999997</v>
      </c>
      <c r="K230" s="230" t="s">
        <v>207</v>
      </c>
      <c r="L230" s="217">
        <f>E230*'Table 2'!M230</f>
        <v>0.60769999999999991</v>
      </c>
      <c r="M230" s="240">
        <f t="shared" si="823"/>
        <v>9.6438875850105455E-3</v>
      </c>
      <c r="N230" s="21">
        <f t="shared" ref="N230" si="924">AVERAGE(J226:J230)</f>
        <v>472.48788000000002</v>
      </c>
      <c r="O230" s="242">
        <f t="shared" ref="O230" si="925">_xlfn.STDEV.S(J226:J230)</f>
        <v>17.121349046351458</v>
      </c>
      <c r="P230" s="18">
        <f t="shared" si="819"/>
        <v>3.6236588854620902E-2</v>
      </c>
      <c r="Q230" s="189">
        <f>J230/LOOKUP(A230,'Table 1'!$A$3:$A$999,'Table 1'!$E$3:$E$999)</f>
        <v>0.95408899999999996</v>
      </c>
      <c r="R230" s="214" t="s">
        <v>207</v>
      </c>
      <c r="S230" s="157">
        <f>L230/LOOKUP(A230,'Table 1'!$A$3:$A$999,'Table 1'!$E$3:$E$999)</f>
        <v>1.2153999999999997E-3</v>
      </c>
    </row>
    <row r="231" spans="1:19" x14ac:dyDescent="0.2">
      <c r="A231" s="57" t="s">
        <v>231</v>
      </c>
      <c r="B231" s="57" t="str">
        <f>LOOKUP(A231,'Table 1'!$A$3:$A$999,'Table 1'!$I$3:$I$999)</f>
        <v>SLE</v>
      </c>
      <c r="C231" s="169">
        <v>0.83099999999999996</v>
      </c>
      <c r="D231" s="229" t="s">
        <v>207</v>
      </c>
      <c r="E231" s="161">
        <v>2E-3</v>
      </c>
      <c r="F231" s="238">
        <f t="shared" si="813"/>
        <v>9.4752186588921653E-3</v>
      </c>
      <c r="G231" s="365">
        <f t="shared" ref="G231" si="926">AVERAGE(C231:C235)</f>
        <v>0.82319999999999993</v>
      </c>
      <c r="H231" s="23">
        <f t="shared" ref="H231" si="927">_xlfn.STDEV.S(C231:C235)</f>
        <v>5.5856960175075816E-3</v>
      </c>
      <c r="I231" s="39">
        <f t="shared" si="816"/>
        <v>6.785345016408627E-3</v>
      </c>
      <c r="J231" s="222">
        <f>C231*'Table 2'!M231</f>
        <v>481.06589999999994</v>
      </c>
      <c r="K231" s="229" t="s">
        <v>207</v>
      </c>
      <c r="L231" s="219">
        <f>E231*'Table 2'!M231</f>
        <v>1.1577999999999999</v>
      </c>
      <c r="M231" s="238">
        <f t="shared" si="823"/>
        <v>-1.1569179302636647E-2</v>
      </c>
      <c r="N231" s="23">
        <f t="shared" ref="N231" si="928">AVERAGE(J231:J235)</f>
        <v>486.69657999999998</v>
      </c>
      <c r="O231" s="23">
        <f t="shared" ref="O231" si="929">_xlfn.STDEV.S(J231:J235)</f>
        <v>6.6555626341429805</v>
      </c>
      <c r="P231" s="39">
        <f t="shared" si="819"/>
        <v>1.367497308927665E-2</v>
      </c>
      <c r="Q231" s="191">
        <f>J231/LOOKUP(A231,'Table 1'!$A$3:$A$999,'Table 1'!$E$3:$E$999)</f>
        <v>0.96213179999999987</v>
      </c>
      <c r="R231" s="216" t="s">
        <v>207</v>
      </c>
      <c r="S231" s="161">
        <f>L231/LOOKUP(A231,'Table 1'!$A$3:$A$999,'Table 1'!$E$3:$E$999)</f>
        <v>2.3155999999999997E-3</v>
      </c>
    </row>
    <row r="232" spans="1:19" x14ac:dyDescent="0.2">
      <c r="A232" s="56" t="str">
        <f t="shared" ref="A232" si="930">A231</f>
        <v>AMX0040B</v>
      </c>
      <c r="B232" s="56" t="str">
        <f>LOOKUP(A232,'Table 1'!$A$3:$A$999,'Table 1'!$I$3:$I$999)</f>
        <v>SLE</v>
      </c>
      <c r="C232" s="168">
        <v>0.81899999999999995</v>
      </c>
      <c r="D232" s="236" t="s">
        <v>207</v>
      </c>
      <c r="E232" s="160">
        <v>2E-3</v>
      </c>
      <c r="F232" s="239">
        <f t="shared" si="813"/>
        <v>-5.1020408163265085E-3</v>
      </c>
      <c r="G232" s="366">
        <f t="shared" ref="G232" si="931">AVERAGE(C231:C235)</f>
        <v>0.82319999999999993</v>
      </c>
      <c r="H232" s="241">
        <f t="shared" ref="H232" si="932">_xlfn.STDEV.S(C231:C235)</f>
        <v>5.5856960175075816E-3</v>
      </c>
      <c r="I232" s="19">
        <f t="shared" si="816"/>
        <v>6.785345016408627E-3</v>
      </c>
      <c r="J232" s="221">
        <f>C232*'Table 2'!M232</f>
        <v>484.43849999999998</v>
      </c>
      <c r="K232" s="236" t="s">
        <v>207</v>
      </c>
      <c r="L232" s="218">
        <f>E232*'Table 2'!M232</f>
        <v>1.1830000000000001</v>
      </c>
      <c r="M232" s="239">
        <f t="shared" si="823"/>
        <v>-4.6396052341276094E-3</v>
      </c>
      <c r="N232" s="22">
        <f t="shared" ref="N232" si="933">AVERAGE(J231:J235)</f>
        <v>486.69657999999998</v>
      </c>
      <c r="O232" s="241">
        <f t="shared" ref="O232" si="934">_xlfn.STDEV.S(J231:J235)</f>
        <v>6.6555626341429805</v>
      </c>
      <c r="P232" s="19">
        <f t="shared" si="819"/>
        <v>1.367497308927665E-2</v>
      </c>
      <c r="Q232" s="190">
        <f>J232/LOOKUP(A232,'Table 1'!$A$3:$A$999,'Table 1'!$E$3:$E$999)</f>
        <v>0.96887699999999999</v>
      </c>
      <c r="R232" s="215" t="s">
        <v>207</v>
      </c>
      <c r="S232" s="160">
        <f>L232/LOOKUP(A232,'Table 1'!$A$3:$A$999,'Table 1'!$E$3:$E$999)</f>
        <v>2.366E-3</v>
      </c>
    </row>
    <row r="233" spans="1:19" x14ac:dyDescent="0.2">
      <c r="A233" s="56" t="str">
        <f t="shared" ref="A233" si="935">A231</f>
        <v>AMX0040B</v>
      </c>
      <c r="B233" s="56" t="str">
        <f>LOOKUP(A233,'Table 1'!$A$3:$A$999,'Table 1'!$I$3:$I$999)</f>
        <v>SLE</v>
      </c>
      <c r="C233" s="168">
        <v>0.82599999999999996</v>
      </c>
      <c r="D233" s="236" t="s">
        <v>207</v>
      </c>
      <c r="E233" s="160">
        <v>0</v>
      </c>
      <c r="F233" s="239">
        <f t="shared" si="813"/>
        <v>3.4013605442177173E-3</v>
      </c>
      <c r="G233" s="366">
        <f t="shared" ref="G233" si="936">AVERAGE(C231:C235)</f>
        <v>0.82319999999999993</v>
      </c>
      <c r="H233" s="241">
        <f t="shared" ref="H233" si="937">_xlfn.STDEV.S(C231:C235)</f>
        <v>5.5856960175075816E-3</v>
      </c>
      <c r="I233" s="19">
        <f t="shared" si="816"/>
        <v>6.785345016408627E-3</v>
      </c>
      <c r="J233" s="221">
        <f>C233*'Table 2'!M233</f>
        <v>493.7002</v>
      </c>
      <c r="K233" s="236" t="s">
        <v>207</v>
      </c>
      <c r="L233" s="218">
        <f>E233*'Table 2'!M233</f>
        <v>0</v>
      </c>
      <c r="M233" s="239">
        <f t="shared" si="823"/>
        <v>1.4390115500708907E-2</v>
      </c>
      <c r="N233" s="22">
        <f t="shared" ref="N233" si="938">AVERAGE(J231:J235)</f>
        <v>486.69657999999998</v>
      </c>
      <c r="O233" s="241">
        <f t="shared" ref="O233" si="939">_xlfn.STDEV.S(J231:J235)</f>
        <v>6.6555626341429805</v>
      </c>
      <c r="P233" s="19">
        <f t="shared" si="819"/>
        <v>1.367497308927665E-2</v>
      </c>
      <c r="Q233" s="190">
        <f>J233/LOOKUP(A233,'Table 1'!$A$3:$A$999,'Table 1'!$E$3:$E$999)</f>
        <v>0.98740039999999996</v>
      </c>
      <c r="R233" s="215" t="s">
        <v>207</v>
      </c>
      <c r="S233" s="160">
        <f>L233/LOOKUP(A233,'Table 1'!$A$3:$A$999,'Table 1'!$E$3:$E$999)</f>
        <v>0</v>
      </c>
    </row>
    <row r="234" spans="1:19" x14ac:dyDescent="0.2">
      <c r="A234" s="56" t="str">
        <f t="shared" ref="A234" si="940">A231</f>
        <v>AMX0040B</v>
      </c>
      <c r="B234" s="56" t="str">
        <f>LOOKUP(A234,'Table 1'!$A$3:$A$999,'Table 1'!$I$3:$I$999)</f>
        <v>SLE</v>
      </c>
      <c r="C234" s="168">
        <v>0.81699999999999995</v>
      </c>
      <c r="D234" s="335" t="s">
        <v>207</v>
      </c>
      <c r="E234" s="160">
        <v>2E-3</v>
      </c>
      <c r="F234" s="239">
        <f t="shared" si="813"/>
        <v>-7.5315840621962872E-3</v>
      </c>
      <c r="G234" s="366">
        <f t="shared" ref="G234" si="941">AVERAGE(C231:C235)</f>
        <v>0.82319999999999993</v>
      </c>
      <c r="H234" s="241">
        <f t="shared" ref="H234" si="942">_xlfn.STDEV.S(C231:C235)</f>
        <v>5.5856960175075816E-3</v>
      </c>
      <c r="I234" s="19">
        <f t="shared" si="816"/>
        <v>6.785345016408627E-3</v>
      </c>
      <c r="J234" s="221">
        <f>C234*'Table 2'!M234</f>
        <v>480.39599999999996</v>
      </c>
      <c r="K234" s="236" t="s">
        <v>207</v>
      </c>
      <c r="L234" s="218">
        <f>E234*'Table 2'!M234</f>
        <v>1.1759999999999999</v>
      </c>
      <c r="M234" s="239">
        <f t="shared" si="823"/>
        <v>-1.2945601549121272E-2</v>
      </c>
      <c r="N234" s="22">
        <f t="shared" ref="N234" si="943">AVERAGE(J231:J235)</f>
        <v>486.69657999999998</v>
      </c>
      <c r="O234" s="241">
        <f t="shared" ref="O234" si="944">_xlfn.STDEV.S(J231:J235)</f>
        <v>6.6555626341429805</v>
      </c>
      <c r="P234" s="19">
        <f t="shared" si="819"/>
        <v>1.367497308927665E-2</v>
      </c>
      <c r="Q234" s="190">
        <f>J234/LOOKUP(A234,'Table 1'!$A$3:$A$999,'Table 1'!$E$3:$E$999)</f>
        <v>0.96079199999999987</v>
      </c>
      <c r="R234" s="215" t="s">
        <v>207</v>
      </c>
      <c r="S234" s="160">
        <f>L234/LOOKUP(A234,'Table 1'!$A$3:$A$999,'Table 1'!$E$3:$E$999)</f>
        <v>2.3519999999999999E-3</v>
      </c>
    </row>
    <row r="235" spans="1:19" ht="16" thickBot="1" x14ac:dyDescent="0.25">
      <c r="A235" s="55" t="str">
        <f t="shared" ref="A235" si="945">A231</f>
        <v>AMX0040B</v>
      </c>
      <c r="B235" s="55" t="str">
        <f>LOOKUP(A235,'Table 1'!$A$3:$A$999,'Table 1'!$I$3:$I$999)</f>
        <v>SLE</v>
      </c>
      <c r="C235" s="167">
        <v>0.82299999999999995</v>
      </c>
      <c r="D235" s="230" t="s">
        <v>207</v>
      </c>
      <c r="E235" s="157">
        <v>2E-3</v>
      </c>
      <c r="F235" s="240">
        <f t="shared" si="813"/>
        <v>-2.4295432458695091E-4</v>
      </c>
      <c r="G235" s="370">
        <f t="shared" ref="G235" si="946">AVERAGE(C231:C235)</f>
        <v>0.82319999999999993</v>
      </c>
      <c r="H235" s="242">
        <f t="shared" ref="H235" si="947">_xlfn.STDEV.S(C231:C235)</f>
        <v>5.5856960175075816E-3</v>
      </c>
      <c r="I235" s="18">
        <f t="shared" si="816"/>
        <v>6.785345016408627E-3</v>
      </c>
      <c r="J235" s="220">
        <f>C235*'Table 2'!M235</f>
        <v>493.88229999999999</v>
      </c>
      <c r="K235" s="230" t="s">
        <v>207</v>
      </c>
      <c r="L235" s="217">
        <f>E235*'Table 2'!M235</f>
        <v>1.2002000000000002</v>
      </c>
      <c r="M235" s="240">
        <f t="shared" si="823"/>
        <v>1.4764270585176506E-2</v>
      </c>
      <c r="N235" s="21">
        <f t="shared" ref="N235" si="948">AVERAGE(J231:J235)</f>
        <v>486.69657999999998</v>
      </c>
      <c r="O235" s="242">
        <f t="shared" ref="O235" si="949">_xlfn.STDEV.S(J231:J235)</f>
        <v>6.6555626341429805</v>
      </c>
      <c r="P235" s="18">
        <f t="shared" si="819"/>
        <v>1.367497308927665E-2</v>
      </c>
      <c r="Q235" s="189">
        <f>J235/LOOKUP(A235,'Table 1'!$A$3:$A$999,'Table 1'!$E$3:$E$999)</f>
        <v>0.98776459999999999</v>
      </c>
      <c r="R235" s="214" t="s">
        <v>207</v>
      </c>
      <c r="S235" s="157">
        <f>L235/LOOKUP(A235,'Table 1'!$A$3:$A$999,'Table 1'!$E$3:$E$999)</f>
        <v>2.4004000000000004E-3</v>
      </c>
    </row>
    <row r="236" spans="1:19" x14ac:dyDescent="0.2">
      <c r="A236" s="57" t="s">
        <v>11</v>
      </c>
      <c r="B236" s="57" t="str">
        <f>LOOKUP(A236,'Table 1'!$A$3:$A$999,'Table 1'!$I$3:$I$999)</f>
        <v>GHA</v>
      </c>
      <c r="C236" s="169">
        <v>0.81499999999999995</v>
      </c>
      <c r="D236" s="229" t="s">
        <v>207</v>
      </c>
      <c r="E236" s="161">
        <v>1E-3</v>
      </c>
      <c r="F236" s="206">
        <f t="shared" ref="F236:F271" si="950">(C236-G236)/G236</f>
        <v>-7.5499269361909201E-3</v>
      </c>
      <c r="G236" s="365">
        <f t="shared" ref="G236" si="951">AVERAGE(C236:C240)</f>
        <v>0.82119999999999993</v>
      </c>
      <c r="H236" s="23">
        <f t="shared" ref="H236" si="952">_xlfn.STDEV.S(C236:C240)</f>
        <v>2.1087911228948184E-2</v>
      </c>
      <c r="I236" s="39">
        <f t="shared" ref="I236:I271" si="953">H236/G236</f>
        <v>2.5679385325070855E-2</v>
      </c>
      <c r="J236" s="222">
        <f>C236*'Table 2'!M236</f>
        <v>490.05950000000001</v>
      </c>
      <c r="K236" s="229" t="s">
        <v>207</v>
      </c>
      <c r="L236" s="219">
        <f>E236*'Table 2'!M236</f>
        <v>0.60130000000000006</v>
      </c>
      <c r="M236" s="238">
        <f t="shared" ref="M236:M272" si="954">(J236-N236)/N236</f>
        <v>2.1158026294044487E-3</v>
      </c>
      <c r="N236" s="23">
        <f t="shared" ref="N236" si="955">AVERAGE(J236:J240)</f>
        <v>489.02481999999998</v>
      </c>
      <c r="O236" s="23">
        <f t="shared" ref="O236" si="956">_xlfn.STDEV.S(J236:J240)</f>
        <v>16.354777039507404</v>
      </c>
      <c r="P236" s="39">
        <f t="shared" ref="P236:P271" si="957">O236/N236</f>
        <v>3.3443654331302461E-2</v>
      </c>
      <c r="Q236" s="191">
        <f>J236/LOOKUP(A236,'Table 1'!$A$3:$A$999,'Table 1'!$E$3:$E$999)</f>
        <v>0.98011900000000007</v>
      </c>
      <c r="R236" s="216" t="s">
        <v>207</v>
      </c>
      <c r="S236" s="161">
        <f>L236/LOOKUP(A236,'Table 1'!$A$3:$A$999,'Table 1'!$E$3:$E$999)</f>
        <v>1.2026000000000001E-3</v>
      </c>
    </row>
    <row r="237" spans="1:19" x14ac:dyDescent="0.2">
      <c r="A237" s="56" t="str">
        <f t="shared" ref="A237" si="958">A236</f>
        <v>AMX0041</v>
      </c>
      <c r="B237" s="56" t="str">
        <f>LOOKUP(A237,'Table 1'!$A$3:$A$999,'Table 1'!$I$3:$I$999)</f>
        <v>GHA</v>
      </c>
      <c r="C237" s="168">
        <v>0.8</v>
      </c>
      <c r="D237" s="236" t="s">
        <v>207</v>
      </c>
      <c r="E237" s="160">
        <v>1E-3</v>
      </c>
      <c r="F237" s="207">
        <f t="shared" si="950"/>
        <v>-2.5815879201168884E-2</v>
      </c>
      <c r="G237" s="366">
        <f t="shared" ref="G237" si="959">AVERAGE(C236:C240)</f>
        <v>0.82119999999999993</v>
      </c>
      <c r="H237" s="209">
        <f t="shared" ref="H237" si="960">_xlfn.STDEV.S(C236:C240)</f>
        <v>2.1087911228948184E-2</v>
      </c>
      <c r="I237" s="19">
        <f t="shared" si="953"/>
        <v>2.5679385325070855E-2</v>
      </c>
      <c r="J237" s="221">
        <f>C237*'Table 2'!M237</f>
        <v>474.08000000000004</v>
      </c>
      <c r="K237" s="236" t="s">
        <v>207</v>
      </c>
      <c r="L237" s="218">
        <f>E237*'Table 2'!M237</f>
        <v>0.59260000000000002</v>
      </c>
      <c r="M237" s="239">
        <f t="shared" si="954"/>
        <v>-3.0560452943881124E-2</v>
      </c>
      <c r="N237" s="22">
        <f t="shared" ref="N237" si="961">AVERAGE(J236:J240)</f>
        <v>489.02481999999998</v>
      </c>
      <c r="O237" s="241">
        <f t="shared" ref="O237" si="962">_xlfn.STDEV.S(J236:J240)</f>
        <v>16.354777039507404</v>
      </c>
      <c r="P237" s="19">
        <f t="shared" si="957"/>
        <v>3.3443654331302461E-2</v>
      </c>
      <c r="Q237" s="190">
        <f>J237/LOOKUP(A237,'Table 1'!$A$3:$A$999,'Table 1'!$E$3:$E$999)</f>
        <v>0.94816000000000011</v>
      </c>
      <c r="R237" s="215" t="s">
        <v>207</v>
      </c>
      <c r="S237" s="160">
        <f>L237/LOOKUP(A237,'Table 1'!$A$3:$A$999,'Table 1'!$E$3:$E$999)</f>
        <v>1.1852E-3</v>
      </c>
    </row>
    <row r="238" spans="1:19" x14ac:dyDescent="0.2">
      <c r="A238" s="56" t="str">
        <f t="shared" ref="A238" si="963">A236</f>
        <v>AMX0041</v>
      </c>
      <c r="B238" s="56" t="str">
        <f>LOOKUP(A238,'Table 1'!$A$3:$A$999,'Table 1'!$I$3:$I$999)</f>
        <v>GHA</v>
      </c>
      <c r="C238" s="168">
        <v>0.81</v>
      </c>
      <c r="D238" s="236" t="s">
        <v>207</v>
      </c>
      <c r="E238" s="160">
        <v>5.0000000000000001E-3</v>
      </c>
      <c r="F238" s="207">
        <f t="shared" si="950"/>
        <v>-1.3638577691183484E-2</v>
      </c>
      <c r="G238" s="366">
        <f t="shared" ref="G238" si="964">AVERAGE(C236:C240)</f>
        <v>0.82119999999999993</v>
      </c>
      <c r="H238" s="209">
        <f t="shared" ref="H238" si="965">_xlfn.STDEV.S(C236:C240)</f>
        <v>2.1087911228948184E-2</v>
      </c>
      <c r="I238" s="19">
        <f t="shared" si="953"/>
        <v>2.5679385325070855E-2</v>
      </c>
      <c r="J238" s="221">
        <f>C238*'Table 2'!M238</f>
        <v>477.17100000000005</v>
      </c>
      <c r="K238" s="236" t="s">
        <v>207</v>
      </c>
      <c r="L238" s="218">
        <f>E238*'Table 2'!M238</f>
        <v>2.9455</v>
      </c>
      <c r="M238" s="239">
        <f t="shared" si="954"/>
        <v>-2.4239710368892785E-2</v>
      </c>
      <c r="N238" s="22">
        <f t="shared" ref="N238" si="966">AVERAGE(J236:J240)</f>
        <v>489.02481999999998</v>
      </c>
      <c r="O238" s="241">
        <f t="shared" ref="O238" si="967">_xlfn.STDEV.S(J236:J240)</f>
        <v>16.354777039507404</v>
      </c>
      <c r="P238" s="19">
        <f t="shared" si="957"/>
        <v>3.3443654331302461E-2</v>
      </c>
      <c r="Q238" s="190">
        <f>J238/LOOKUP(A238,'Table 1'!$A$3:$A$999,'Table 1'!$E$3:$E$999)</f>
        <v>0.95434200000000013</v>
      </c>
      <c r="R238" s="215" t="s">
        <v>207</v>
      </c>
      <c r="S238" s="160">
        <f>L238/LOOKUP(A238,'Table 1'!$A$3:$A$999,'Table 1'!$E$3:$E$999)</f>
        <v>5.8910000000000004E-3</v>
      </c>
    </row>
    <row r="239" spans="1:19" x14ac:dyDescent="0.2">
      <c r="A239" s="56" t="str">
        <f t="shared" ref="A239" si="968">A236</f>
        <v>AMX0041</v>
      </c>
      <c r="B239" s="56" t="str">
        <f>LOOKUP(A239,'Table 1'!$A$3:$A$999,'Table 1'!$I$3:$I$999)</f>
        <v>GHA</v>
      </c>
      <c r="C239" s="168">
        <v>0.82599999999999996</v>
      </c>
      <c r="D239" s="335" t="s">
        <v>207</v>
      </c>
      <c r="E239" s="160">
        <v>3.0000000000000001E-3</v>
      </c>
      <c r="F239" s="207">
        <f t="shared" si="950"/>
        <v>5.8451047247930184E-3</v>
      </c>
      <c r="G239" s="366">
        <f t="shared" ref="G239" si="969">AVERAGE(C236:C240)</f>
        <v>0.82119999999999993</v>
      </c>
      <c r="H239" s="209">
        <f t="shared" ref="H239" si="970">_xlfn.STDEV.S(C236:C240)</f>
        <v>2.1087911228948184E-2</v>
      </c>
      <c r="I239" s="19">
        <f t="shared" si="953"/>
        <v>2.5679385325070855E-2</v>
      </c>
      <c r="J239" s="221">
        <f>C239*'Table 2'!M239</f>
        <v>488.24860000000001</v>
      </c>
      <c r="K239" s="236" t="s">
        <v>207</v>
      </c>
      <c r="L239" s="218">
        <f>E239*'Table 2'!M239</f>
        <v>1.7733000000000001</v>
      </c>
      <c r="M239" s="239">
        <f t="shared" si="954"/>
        <v>-1.5872813981097455E-3</v>
      </c>
      <c r="N239" s="22">
        <f t="shared" ref="N239" si="971">AVERAGE(J236:J240)</f>
        <v>489.02481999999998</v>
      </c>
      <c r="O239" s="241">
        <f t="shared" ref="O239" si="972">_xlfn.STDEV.S(J236:J240)</f>
        <v>16.354777039507404</v>
      </c>
      <c r="P239" s="19">
        <f t="shared" si="957"/>
        <v>3.3443654331302461E-2</v>
      </c>
      <c r="Q239" s="190">
        <f>J239/LOOKUP(A239,'Table 1'!$A$3:$A$999,'Table 1'!$E$3:$E$999)</f>
        <v>0.97649720000000007</v>
      </c>
      <c r="R239" s="215" t="s">
        <v>207</v>
      </c>
      <c r="S239" s="160">
        <f>L239/LOOKUP(A239,'Table 1'!$A$3:$A$999,'Table 1'!$E$3:$E$999)</f>
        <v>3.5466E-3</v>
      </c>
    </row>
    <row r="240" spans="1:19" ht="16" thickBot="1" x14ac:dyDescent="0.25">
      <c r="A240" s="55" t="str">
        <f t="shared" ref="A240" si="973">A236</f>
        <v>AMX0041</v>
      </c>
      <c r="B240" s="55" t="str">
        <f>LOOKUP(A240,'Table 1'!$A$3:$A$999,'Table 1'!$I$3:$I$999)</f>
        <v>GHA</v>
      </c>
      <c r="C240" s="167">
        <v>0.85499999999999998</v>
      </c>
      <c r="D240" s="230" t="s">
        <v>207</v>
      </c>
      <c r="E240" s="157">
        <v>0</v>
      </c>
      <c r="F240" s="208">
        <f t="shared" si="950"/>
        <v>4.1159279103750675E-2</v>
      </c>
      <c r="G240" s="370">
        <f t="shared" ref="G240" si="974">AVERAGE(C236:C240)</f>
        <v>0.82119999999999993</v>
      </c>
      <c r="H240" s="210">
        <f t="shared" ref="H240" si="975">_xlfn.STDEV.S(C236:C240)</f>
        <v>2.1087911228948184E-2</v>
      </c>
      <c r="I240" s="18">
        <f t="shared" si="953"/>
        <v>2.5679385325070855E-2</v>
      </c>
      <c r="J240" s="220">
        <f>C240*'Table 2'!M240</f>
        <v>515.56499999999994</v>
      </c>
      <c r="K240" s="230" t="s">
        <v>207</v>
      </c>
      <c r="L240" s="217">
        <f>E240*'Table 2'!M240</f>
        <v>0</v>
      </c>
      <c r="M240" s="240">
        <f t="shared" si="954"/>
        <v>5.4271642081479554E-2</v>
      </c>
      <c r="N240" s="21">
        <f t="shared" ref="N240" si="976">AVERAGE(J236:J240)</f>
        <v>489.02481999999998</v>
      </c>
      <c r="O240" s="242">
        <f t="shared" ref="O240" si="977">_xlfn.STDEV.S(J236:J240)</f>
        <v>16.354777039507404</v>
      </c>
      <c r="P240" s="18">
        <f t="shared" si="957"/>
        <v>3.3443654331302461E-2</v>
      </c>
      <c r="Q240" s="189">
        <f>J240/LOOKUP(A240,'Table 1'!$A$3:$A$999,'Table 1'!$E$3:$E$999)</f>
        <v>1.0311299999999999</v>
      </c>
      <c r="R240" s="214" t="s">
        <v>207</v>
      </c>
      <c r="S240" s="157">
        <f>L240/LOOKUP(A240,'Table 1'!$A$3:$A$999,'Table 1'!$E$3:$E$999)</f>
        <v>0</v>
      </c>
    </row>
    <row r="241" spans="1:19" x14ac:dyDescent="0.2">
      <c r="A241" s="57" t="s">
        <v>10</v>
      </c>
      <c r="B241" s="57" t="str">
        <f>LOOKUP(A241,'Table 1'!$A$3:$A$999,'Table 1'!$I$3:$I$999)</f>
        <v>GHA</v>
      </c>
      <c r="C241" s="169">
        <v>0.86499999999999999</v>
      </c>
      <c r="D241" s="229" t="s">
        <v>207</v>
      </c>
      <c r="E241" s="161">
        <v>0</v>
      </c>
      <c r="F241" s="206">
        <f t="shared" si="950"/>
        <v>1.1222819733457963E-2</v>
      </c>
      <c r="G241" s="365">
        <f t="shared" ref="G241" si="978">AVERAGE(C241:C245)</f>
        <v>0.85540000000000005</v>
      </c>
      <c r="H241" s="23">
        <f t="shared" ref="H241" si="979">_xlfn.STDEV.S(C241:C245)</f>
        <v>1.2218837915284754E-2</v>
      </c>
      <c r="I241" s="39">
        <f t="shared" si="953"/>
        <v>1.4284355757873221E-2</v>
      </c>
      <c r="J241" s="222">
        <f>C241*'Table 2'!M241</f>
        <v>507.58200000000005</v>
      </c>
      <c r="K241" s="229" t="s">
        <v>207</v>
      </c>
      <c r="L241" s="219">
        <f>E241*'Table 2'!M241</f>
        <v>0</v>
      </c>
      <c r="M241" s="238">
        <f t="shared" si="954"/>
        <v>2.7868822921945993E-3</v>
      </c>
      <c r="N241" s="23">
        <f t="shared" ref="N241" si="980">AVERAGE(J241:J245)</f>
        <v>506.17135999999999</v>
      </c>
      <c r="O241" s="23">
        <f t="shared" ref="O241" si="981">_xlfn.STDEV.S(J241:J245)</f>
        <v>7.4623796652274228</v>
      </c>
      <c r="P241" s="39">
        <f t="shared" si="957"/>
        <v>1.4742793162433021E-2</v>
      </c>
      <c r="Q241" s="191">
        <f>J241/LOOKUP(A241,'Table 1'!$A$3:$A$999,'Table 1'!$E$3:$E$999)</f>
        <v>1.0151640000000002</v>
      </c>
      <c r="R241" s="216" t="s">
        <v>207</v>
      </c>
      <c r="S241" s="161">
        <f>L241/LOOKUP(A241,'Table 1'!$A$3:$A$999,'Table 1'!$E$3:$E$999)</f>
        <v>0</v>
      </c>
    </row>
    <row r="242" spans="1:19" x14ac:dyDescent="0.2">
      <c r="A242" s="56" t="str">
        <f t="shared" ref="A242" si="982">A241</f>
        <v>AMX0042</v>
      </c>
      <c r="B242" s="56" t="str">
        <f>LOOKUP(A242,'Table 1'!$A$3:$A$999,'Table 1'!$I$3:$I$999)</f>
        <v>GHA</v>
      </c>
      <c r="C242" s="168">
        <v>0.86699999999999999</v>
      </c>
      <c r="D242" s="236" t="s">
        <v>207</v>
      </c>
      <c r="E242" s="160">
        <v>0</v>
      </c>
      <c r="F242" s="207">
        <f t="shared" si="950"/>
        <v>1.3560907177928388E-2</v>
      </c>
      <c r="G242" s="366">
        <f t="shared" ref="G242" si="983">AVERAGE(C241:C245)</f>
        <v>0.85540000000000005</v>
      </c>
      <c r="H242" s="209">
        <f t="shared" ref="H242" si="984">_xlfn.STDEV.S(C241:C245)</f>
        <v>1.2218837915284754E-2</v>
      </c>
      <c r="I242" s="19">
        <f t="shared" si="953"/>
        <v>1.4284355757873221E-2</v>
      </c>
      <c r="J242" s="221">
        <f>C242*'Table 2'!M242</f>
        <v>516.21179999999993</v>
      </c>
      <c r="K242" s="236" t="s">
        <v>207</v>
      </c>
      <c r="L242" s="218">
        <f>E242*'Table 2'!M242</f>
        <v>0</v>
      </c>
      <c r="M242" s="239">
        <f t="shared" si="954"/>
        <v>1.9836049198832452E-2</v>
      </c>
      <c r="N242" s="22">
        <f t="shared" ref="N242" si="985">AVERAGE(J241:J245)</f>
        <v>506.17135999999999</v>
      </c>
      <c r="O242" s="241">
        <f t="shared" ref="O242" si="986">_xlfn.STDEV.S(J241:J245)</f>
        <v>7.4623796652274228</v>
      </c>
      <c r="P242" s="19">
        <f t="shared" si="957"/>
        <v>1.4742793162433021E-2</v>
      </c>
      <c r="Q242" s="190">
        <f>J242/LOOKUP(A242,'Table 1'!$A$3:$A$999,'Table 1'!$E$3:$E$999)</f>
        <v>1.0324235999999998</v>
      </c>
      <c r="R242" s="215" t="s">
        <v>207</v>
      </c>
      <c r="S242" s="160">
        <f>L242/LOOKUP(A242,'Table 1'!$A$3:$A$999,'Table 1'!$E$3:$E$999)</f>
        <v>0</v>
      </c>
    </row>
    <row r="243" spans="1:19" x14ac:dyDescent="0.2">
      <c r="A243" s="56" t="str">
        <f t="shared" ref="A243" si="987">A241</f>
        <v>AMX0042</v>
      </c>
      <c r="B243" s="56" t="str">
        <f>LOOKUP(A243,'Table 1'!$A$3:$A$999,'Table 1'!$I$3:$I$999)</f>
        <v>GHA</v>
      </c>
      <c r="C243" s="168">
        <v>0.85899999999999999</v>
      </c>
      <c r="D243" s="236" t="s">
        <v>207</v>
      </c>
      <c r="E243" s="160">
        <v>0</v>
      </c>
      <c r="F243" s="207">
        <f t="shared" si="950"/>
        <v>4.2085574000466875E-3</v>
      </c>
      <c r="G243" s="366">
        <f t="shared" ref="G243" si="988">AVERAGE(C241:C245)</f>
        <v>0.85540000000000005</v>
      </c>
      <c r="H243" s="209">
        <f t="shared" ref="H243" si="989">_xlfn.STDEV.S(C241:C245)</f>
        <v>1.2218837915284754E-2</v>
      </c>
      <c r="I243" s="19">
        <f t="shared" si="953"/>
        <v>1.4284355757873221E-2</v>
      </c>
      <c r="J243" s="221">
        <f>C243*'Table 2'!M243</f>
        <v>508.52800000000002</v>
      </c>
      <c r="K243" s="236" t="s">
        <v>207</v>
      </c>
      <c r="L243" s="218">
        <f>E243*'Table 2'!M243</f>
        <v>0</v>
      </c>
      <c r="M243" s="239">
        <f t="shared" si="954"/>
        <v>4.6558145842151705E-3</v>
      </c>
      <c r="N243" s="22">
        <f t="shared" ref="N243" si="990">AVERAGE(J241:J245)</f>
        <v>506.17135999999999</v>
      </c>
      <c r="O243" s="241">
        <f t="shared" ref="O243" si="991">_xlfn.STDEV.S(J241:J245)</f>
        <v>7.4623796652274228</v>
      </c>
      <c r="P243" s="19">
        <f t="shared" si="957"/>
        <v>1.4742793162433021E-2</v>
      </c>
      <c r="Q243" s="190">
        <f>J243/LOOKUP(A243,'Table 1'!$A$3:$A$999,'Table 1'!$E$3:$E$999)</f>
        <v>1.017056</v>
      </c>
      <c r="R243" s="215" t="s">
        <v>207</v>
      </c>
      <c r="S243" s="160">
        <f>L243/LOOKUP(A243,'Table 1'!$A$3:$A$999,'Table 1'!$E$3:$E$999)</f>
        <v>0</v>
      </c>
    </row>
    <row r="244" spans="1:19" x14ac:dyDescent="0.2">
      <c r="A244" s="56" t="str">
        <f t="shared" ref="A244" si="992">A241</f>
        <v>AMX0042</v>
      </c>
      <c r="B244" s="56" t="str">
        <f>LOOKUP(A244,'Table 1'!$A$3:$A$999,'Table 1'!$I$3:$I$999)</f>
        <v>GHA</v>
      </c>
      <c r="C244" s="168">
        <v>0.84799999999999998</v>
      </c>
      <c r="D244" s="335" t="s">
        <v>207</v>
      </c>
      <c r="E244" s="160">
        <v>1E-3</v>
      </c>
      <c r="F244" s="207">
        <f t="shared" si="950"/>
        <v>-8.65092354454065E-3</v>
      </c>
      <c r="G244" s="366">
        <f t="shared" ref="G244" si="993">AVERAGE(C241:C245)</f>
        <v>0.85540000000000005</v>
      </c>
      <c r="H244" s="209">
        <f t="shared" ref="H244" si="994">_xlfn.STDEV.S(C241:C245)</f>
        <v>1.2218837915284754E-2</v>
      </c>
      <c r="I244" s="19">
        <f t="shared" si="953"/>
        <v>1.4284355757873221E-2</v>
      </c>
      <c r="J244" s="221">
        <f>C244*'Table 2'!M244</f>
        <v>502.35519999999997</v>
      </c>
      <c r="K244" s="236" t="s">
        <v>207</v>
      </c>
      <c r="L244" s="218">
        <f>E244*'Table 2'!M244</f>
        <v>0.59240000000000004</v>
      </c>
      <c r="M244" s="239">
        <f t="shared" si="954"/>
        <v>-7.5392649635491523E-3</v>
      </c>
      <c r="N244" s="22">
        <f t="shared" ref="N244" si="995">AVERAGE(J241:J245)</f>
        <v>506.17135999999999</v>
      </c>
      <c r="O244" s="241">
        <f t="shared" ref="O244" si="996">_xlfn.STDEV.S(J241:J245)</f>
        <v>7.4623796652274228</v>
      </c>
      <c r="P244" s="19">
        <f t="shared" si="957"/>
        <v>1.4742793162433021E-2</v>
      </c>
      <c r="Q244" s="190">
        <f>J244/LOOKUP(A244,'Table 1'!$A$3:$A$999,'Table 1'!$E$3:$E$999)</f>
        <v>1.0047104</v>
      </c>
      <c r="R244" s="215" t="s">
        <v>207</v>
      </c>
      <c r="S244" s="160">
        <f>L244/LOOKUP(A244,'Table 1'!$A$3:$A$999,'Table 1'!$E$3:$E$999)</f>
        <v>1.1848000000000002E-3</v>
      </c>
    </row>
    <row r="245" spans="1:19" ht="16" thickBot="1" x14ac:dyDescent="0.25">
      <c r="A245" s="55" t="str">
        <f t="shared" ref="A245" si="997">A241</f>
        <v>AMX0042</v>
      </c>
      <c r="B245" s="55" t="str">
        <f>LOOKUP(A245,'Table 1'!$A$3:$A$999,'Table 1'!$I$3:$I$999)</f>
        <v>GHA</v>
      </c>
      <c r="C245" s="167">
        <v>0.83799999999999997</v>
      </c>
      <c r="D245" s="230" t="s">
        <v>207</v>
      </c>
      <c r="E245" s="157">
        <v>0</v>
      </c>
      <c r="F245" s="208">
        <f t="shared" si="950"/>
        <v>-2.0341360766892778E-2</v>
      </c>
      <c r="G245" s="370">
        <f t="shared" ref="G245" si="998">AVERAGE(C241:C245)</f>
        <v>0.85540000000000005</v>
      </c>
      <c r="H245" s="210">
        <f t="shared" ref="H245" si="999">_xlfn.STDEV.S(C241:C245)</f>
        <v>1.2218837915284754E-2</v>
      </c>
      <c r="I245" s="18">
        <f t="shared" si="953"/>
        <v>1.4284355757873221E-2</v>
      </c>
      <c r="J245" s="220">
        <f>C245*'Table 2'!M245</f>
        <v>496.1798</v>
      </c>
      <c r="K245" s="230" t="s">
        <v>207</v>
      </c>
      <c r="L245" s="217">
        <f>E245*'Table 2'!M245</f>
        <v>0</v>
      </c>
      <c r="M245" s="240">
        <f t="shared" si="954"/>
        <v>-1.9739481111693068E-2</v>
      </c>
      <c r="N245" s="21">
        <f t="shared" ref="N245" si="1000">AVERAGE(J241:J245)</f>
        <v>506.17135999999999</v>
      </c>
      <c r="O245" s="242">
        <f t="shared" ref="O245" si="1001">_xlfn.STDEV.S(J241:J245)</f>
        <v>7.4623796652274228</v>
      </c>
      <c r="P245" s="18">
        <f t="shared" si="957"/>
        <v>1.4742793162433021E-2</v>
      </c>
      <c r="Q245" s="189">
        <f>J245/LOOKUP(A245,'Table 1'!$A$3:$A$999,'Table 1'!$E$3:$E$999)</f>
        <v>0.99235960000000001</v>
      </c>
      <c r="R245" s="214" t="s">
        <v>207</v>
      </c>
      <c r="S245" s="157">
        <f>L245/LOOKUP(A245,'Table 1'!$A$3:$A$999,'Table 1'!$E$3:$E$999)</f>
        <v>0</v>
      </c>
    </row>
    <row r="246" spans="1:19" x14ac:dyDescent="0.2">
      <c r="A246" s="57" t="s">
        <v>9</v>
      </c>
      <c r="B246" s="57" t="str">
        <f>LOOKUP(A246,'Table 1'!$A$3:$A$999,'Table 1'!$I$3:$I$999)</f>
        <v>GHA</v>
      </c>
      <c r="C246" s="169">
        <v>0.84399999999999997</v>
      </c>
      <c r="D246" s="229" t="s">
        <v>207</v>
      </c>
      <c r="E246" s="161">
        <v>0</v>
      </c>
      <c r="F246" s="206">
        <f t="shared" si="950"/>
        <v>-1.6546259613143904E-2</v>
      </c>
      <c r="G246" s="365">
        <f t="shared" ref="G246" si="1002">AVERAGE(C246:C250)</f>
        <v>0.85820000000000007</v>
      </c>
      <c r="H246" s="23">
        <f t="shared" ref="H246" si="1003">_xlfn.STDEV.S(C246:C250)</f>
        <v>1.2794530081249577E-2</v>
      </c>
      <c r="I246" s="39">
        <f t="shared" si="953"/>
        <v>1.4908564531868534E-2</v>
      </c>
      <c r="J246" s="222">
        <f>C246*'Table 2'!M246</f>
        <v>493.90880000000004</v>
      </c>
      <c r="K246" s="229" t="s">
        <v>207</v>
      </c>
      <c r="L246" s="219">
        <f>E246*'Table 2'!M246</f>
        <v>0</v>
      </c>
      <c r="M246" s="238">
        <f t="shared" si="954"/>
        <v>-2.7378866026277607E-2</v>
      </c>
      <c r="N246" s="23">
        <f t="shared" ref="N246" si="1004">AVERAGE(J246:J250)</f>
        <v>507.81212000000005</v>
      </c>
      <c r="O246" s="23">
        <f t="shared" ref="O246" si="1005">_xlfn.STDEV.S(J246:J250)</f>
        <v>8.9817172340260161</v>
      </c>
      <c r="P246" s="39">
        <f t="shared" si="957"/>
        <v>1.7687087173157694E-2</v>
      </c>
      <c r="Q246" s="191">
        <f>J246/LOOKUP(A246,'Table 1'!$A$3:$A$999,'Table 1'!$E$3:$E$999)</f>
        <v>0.98781760000000007</v>
      </c>
      <c r="R246" s="216" t="s">
        <v>207</v>
      </c>
      <c r="S246" s="161">
        <f>L246/LOOKUP(A246,'Table 1'!$A$3:$A$999,'Table 1'!$E$3:$E$999)</f>
        <v>0</v>
      </c>
    </row>
    <row r="247" spans="1:19" x14ac:dyDescent="0.2">
      <c r="A247" s="56" t="str">
        <f t="shared" ref="A247" si="1006">A246</f>
        <v>AMX0043</v>
      </c>
      <c r="B247" s="56" t="str">
        <f>LOOKUP(A247,'Table 1'!$A$3:$A$999,'Table 1'!$I$3:$I$999)</f>
        <v>GHA</v>
      </c>
      <c r="C247" s="168">
        <v>0.84899999999999998</v>
      </c>
      <c r="D247" s="236" t="s">
        <v>207</v>
      </c>
      <c r="E247" s="160">
        <v>0</v>
      </c>
      <c r="F247" s="207">
        <f t="shared" si="950"/>
        <v>-1.0720111862036934E-2</v>
      </c>
      <c r="G247" s="366">
        <f t="shared" ref="G247" si="1007">AVERAGE(C246:C250)</f>
        <v>0.85820000000000007</v>
      </c>
      <c r="H247" s="209">
        <f t="shared" ref="H247" si="1008">_xlfn.STDEV.S(C246:C250)</f>
        <v>1.2794530081249577E-2</v>
      </c>
      <c r="I247" s="19">
        <f t="shared" si="953"/>
        <v>1.4908564531868534E-2</v>
      </c>
      <c r="J247" s="221">
        <f>C247*'Table 2'!M247</f>
        <v>510.58860000000004</v>
      </c>
      <c r="K247" s="236" t="s">
        <v>207</v>
      </c>
      <c r="L247" s="218">
        <f>E247*'Table 2'!M247</f>
        <v>0</v>
      </c>
      <c r="M247" s="239">
        <f t="shared" si="954"/>
        <v>5.4675339375515339E-3</v>
      </c>
      <c r="N247" s="22">
        <f t="shared" ref="N247" si="1009">AVERAGE(J246:J250)</f>
        <v>507.81212000000005</v>
      </c>
      <c r="O247" s="241">
        <f t="shared" ref="O247" si="1010">_xlfn.STDEV.S(J246:J250)</f>
        <v>8.9817172340260161</v>
      </c>
      <c r="P247" s="19">
        <f t="shared" si="957"/>
        <v>1.7687087173157694E-2</v>
      </c>
      <c r="Q247" s="190">
        <f>J247/LOOKUP(A247,'Table 1'!$A$3:$A$999,'Table 1'!$E$3:$E$999)</f>
        <v>1.0211772000000001</v>
      </c>
      <c r="R247" s="215" t="s">
        <v>207</v>
      </c>
      <c r="S247" s="160">
        <f>L247/LOOKUP(A247,'Table 1'!$A$3:$A$999,'Table 1'!$E$3:$E$999)</f>
        <v>0</v>
      </c>
    </row>
    <row r="248" spans="1:19" x14ac:dyDescent="0.2">
      <c r="A248" s="56" t="str">
        <f t="shared" ref="A248" si="1011">A246</f>
        <v>AMX0043</v>
      </c>
      <c r="B248" s="56" t="str">
        <f>LOOKUP(A248,'Table 1'!$A$3:$A$999,'Table 1'!$I$3:$I$999)</f>
        <v>GHA</v>
      </c>
      <c r="C248" s="168">
        <v>0.877</v>
      </c>
      <c r="D248" s="236" t="s">
        <v>207</v>
      </c>
      <c r="E248" s="160">
        <v>0</v>
      </c>
      <c r="F248" s="207">
        <f t="shared" si="950"/>
        <v>2.1906315544162114E-2</v>
      </c>
      <c r="G248" s="366">
        <f t="shared" ref="G248" si="1012">AVERAGE(C246:C250)</f>
        <v>0.85820000000000007</v>
      </c>
      <c r="H248" s="209">
        <f t="shared" ref="H248" si="1013">_xlfn.STDEV.S(C246:C250)</f>
        <v>1.2794530081249577E-2</v>
      </c>
      <c r="I248" s="19">
        <f t="shared" si="953"/>
        <v>1.4908564531868534E-2</v>
      </c>
      <c r="J248" s="221">
        <f>C248*'Table 2'!M248</f>
        <v>518.83320000000003</v>
      </c>
      <c r="K248" s="236" t="s">
        <v>207</v>
      </c>
      <c r="L248" s="218">
        <f>E248*'Table 2'!M248</f>
        <v>0</v>
      </c>
      <c r="M248" s="239">
        <f t="shared" si="954"/>
        <v>2.170306608672511E-2</v>
      </c>
      <c r="N248" s="22">
        <f t="shared" ref="N248" si="1014">AVERAGE(J246:J250)</f>
        <v>507.81212000000005</v>
      </c>
      <c r="O248" s="241">
        <f t="shared" ref="O248" si="1015">_xlfn.STDEV.S(J246:J250)</f>
        <v>8.9817172340260161</v>
      </c>
      <c r="P248" s="19">
        <f t="shared" si="957"/>
        <v>1.7687087173157694E-2</v>
      </c>
      <c r="Q248" s="190">
        <f>J248/LOOKUP(A248,'Table 1'!$A$3:$A$999,'Table 1'!$E$3:$E$999)</f>
        <v>1.0376664</v>
      </c>
      <c r="R248" s="215" t="s">
        <v>207</v>
      </c>
      <c r="S248" s="160">
        <f>L248/LOOKUP(A248,'Table 1'!$A$3:$A$999,'Table 1'!$E$3:$E$999)</f>
        <v>0</v>
      </c>
    </row>
    <row r="249" spans="1:19" x14ac:dyDescent="0.2">
      <c r="A249" s="56" t="str">
        <f t="shared" ref="A249" si="1016">A246</f>
        <v>AMX0043</v>
      </c>
      <c r="B249" s="56" t="str">
        <f>LOOKUP(A249,'Table 1'!$A$3:$A$999,'Table 1'!$I$3:$I$999)</f>
        <v>GHA</v>
      </c>
      <c r="C249" s="168">
        <v>0.85899999999999999</v>
      </c>
      <c r="D249" s="335" t="s">
        <v>207</v>
      </c>
      <c r="E249" s="160">
        <v>1E-3</v>
      </c>
      <c r="F249" s="207">
        <f t="shared" si="950"/>
        <v>9.3218364017701215E-4</v>
      </c>
      <c r="G249" s="366">
        <f t="shared" ref="G249" si="1017">AVERAGE(C246:C250)</f>
        <v>0.85820000000000007</v>
      </c>
      <c r="H249" s="209">
        <f t="shared" ref="H249" si="1018">_xlfn.STDEV.S(C246:C250)</f>
        <v>1.2794530081249577E-2</v>
      </c>
      <c r="I249" s="19">
        <f t="shared" si="953"/>
        <v>1.4908564531868534E-2</v>
      </c>
      <c r="J249" s="221">
        <f>C249*'Table 2'!M249</f>
        <v>508.18440000000004</v>
      </c>
      <c r="K249" s="236" t="s">
        <v>207</v>
      </c>
      <c r="L249" s="218">
        <f>E249*'Table 2'!M249</f>
        <v>0.59160000000000001</v>
      </c>
      <c r="M249" s="239">
        <f t="shared" si="954"/>
        <v>7.3310577935790358E-4</v>
      </c>
      <c r="N249" s="22">
        <f t="shared" ref="N249" si="1019">AVERAGE(J246:J250)</f>
        <v>507.81212000000005</v>
      </c>
      <c r="O249" s="241">
        <f t="shared" ref="O249" si="1020">_xlfn.STDEV.S(J246:J250)</f>
        <v>8.9817172340260161</v>
      </c>
      <c r="P249" s="19">
        <f t="shared" si="957"/>
        <v>1.7687087173157694E-2</v>
      </c>
      <c r="Q249" s="190">
        <f>J249/LOOKUP(A249,'Table 1'!$A$3:$A$999,'Table 1'!$E$3:$E$999)</f>
        <v>1.0163688000000002</v>
      </c>
      <c r="R249" s="215" t="s">
        <v>207</v>
      </c>
      <c r="S249" s="160">
        <f>L249/LOOKUP(A249,'Table 1'!$A$3:$A$999,'Table 1'!$E$3:$E$999)</f>
        <v>1.1832000000000001E-3</v>
      </c>
    </row>
    <row r="250" spans="1:19" ht="16" thickBot="1" x14ac:dyDescent="0.25">
      <c r="A250" s="55" t="str">
        <f t="shared" ref="A250" si="1021">A246</f>
        <v>AMX0043</v>
      </c>
      <c r="B250" s="55" t="str">
        <f>LOOKUP(A250,'Table 1'!$A$3:$A$999,'Table 1'!$I$3:$I$999)</f>
        <v>GHA</v>
      </c>
      <c r="C250" s="167">
        <v>0.86199999999999999</v>
      </c>
      <c r="D250" s="230" t="s">
        <v>207</v>
      </c>
      <c r="E250" s="157">
        <v>0</v>
      </c>
      <c r="F250" s="208">
        <f t="shared" si="950"/>
        <v>4.427872290841196E-3</v>
      </c>
      <c r="G250" s="370">
        <f t="shared" ref="G250" si="1022">AVERAGE(C246:C250)</f>
        <v>0.85820000000000007</v>
      </c>
      <c r="H250" s="210">
        <f t="shared" ref="H250" si="1023">_xlfn.STDEV.S(C246:C250)</f>
        <v>1.2794530081249577E-2</v>
      </c>
      <c r="I250" s="18">
        <f t="shared" si="953"/>
        <v>1.4908564531868534E-2</v>
      </c>
      <c r="J250" s="220">
        <f>C250*'Table 2'!M250</f>
        <v>507.54559999999998</v>
      </c>
      <c r="K250" s="230" t="s">
        <v>207</v>
      </c>
      <c r="L250" s="217">
        <f>E250*'Table 2'!M250</f>
        <v>0</v>
      </c>
      <c r="M250" s="240">
        <f t="shared" si="954"/>
        <v>-5.2483977735716684E-4</v>
      </c>
      <c r="N250" s="21">
        <f t="shared" ref="N250" si="1024">AVERAGE(J246:J250)</f>
        <v>507.81212000000005</v>
      </c>
      <c r="O250" s="242">
        <f t="shared" ref="O250" si="1025">_xlfn.STDEV.S(J246:J250)</f>
        <v>8.9817172340260161</v>
      </c>
      <c r="P250" s="18">
        <f t="shared" si="957"/>
        <v>1.7687087173157694E-2</v>
      </c>
      <c r="Q250" s="189">
        <f>J250/LOOKUP(A250,'Table 1'!$A$3:$A$999,'Table 1'!$E$3:$E$999)</f>
        <v>1.0150911999999999</v>
      </c>
      <c r="R250" s="214" t="s">
        <v>207</v>
      </c>
      <c r="S250" s="157">
        <f>L250/LOOKUP(A250,'Table 1'!$A$3:$A$999,'Table 1'!$E$3:$E$999)</f>
        <v>0</v>
      </c>
    </row>
    <row r="251" spans="1:19" x14ac:dyDescent="0.2">
      <c r="A251" s="57" t="s">
        <v>8</v>
      </c>
      <c r="B251" s="57" t="str">
        <f>LOOKUP(A251,'Table 1'!$A$3:$A$999,'Table 1'!$I$3:$I$999)</f>
        <v>GHA</v>
      </c>
      <c r="C251" s="169">
        <v>0.86399999999999999</v>
      </c>
      <c r="D251" s="229" t="s">
        <v>207</v>
      </c>
      <c r="E251" s="161">
        <v>0</v>
      </c>
      <c r="F251" s="206">
        <f t="shared" si="950"/>
        <v>4.2471042471042483E-2</v>
      </c>
      <c r="G251" s="365">
        <f t="shared" ref="G251" si="1026">AVERAGE(C251:C255)</f>
        <v>0.82879999999999998</v>
      </c>
      <c r="H251" s="23">
        <f t="shared" ref="H251" si="1027">_xlfn.STDEV.S(C251:C255)</f>
        <v>3.2949962063711064E-2</v>
      </c>
      <c r="I251" s="39">
        <f t="shared" si="953"/>
        <v>3.9756228358724742E-2</v>
      </c>
      <c r="J251" s="222">
        <f>C251*'Table 2'!M251</f>
        <v>520.64639999999997</v>
      </c>
      <c r="K251" s="229" t="s">
        <v>207</v>
      </c>
      <c r="L251" s="219">
        <f>E251*'Table 2'!M251</f>
        <v>0</v>
      </c>
      <c r="M251" s="238">
        <f t="shared" si="954"/>
        <v>4.908134777892649E-2</v>
      </c>
      <c r="N251" s="23">
        <f t="shared" ref="N251" si="1028">AVERAGE(J251:J255)</f>
        <v>496.28791999999993</v>
      </c>
      <c r="O251" s="23">
        <f t="shared" ref="O251" si="1029">_xlfn.STDEV.S(J251:J255)</f>
        <v>21.45907296895648</v>
      </c>
      <c r="P251" s="39">
        <f t="shared" si="957"/>
        <v>4.3239160382860985E-2</v>
      </c>
      <c r="Q251" s="191">
        <f>J251/LOOKUP(A251,'Table 1'!$A$3:$A$999,'Table 1'!$E$3:$E$999)</f>
        <v>1.0412927999999999</v>
      </c>
      <c r="R251" s="216" t="s">
        <v>207</v>
      </c>
      <c r="S251" s="161">
        <f>L251/LOOKUP(A251,'Table 1'!$A$3:$A$999,'Table 1'!$E$3:$E$999)</f>
        <v>0</v>
      </c>
    </row>
    <row r="252" spans="1:19" x14ac:dyDescent="0.2">
      <c r="A252" s="56" t="str">
        <f t="shared" ref="A252" si="1030">A251</f>
        <v>AMX0044</v>
      </c>
      <c r="B252" s="56" t="str">
        <f>LOOKUP(A252,'Table 1'!$A$3:$A$999,'Table 1'!$I$3:$I$999)</f>
        <v>GHA</v>
      </c>
      <c r="C252" s="168">
        <v>0.85399999999999998</v>
      </c>
      <c r="D252" s="236" t="s">
        <v>207</v>
      </c>
      <c r="E252" s="160">
        <v>0</v>
      </c>
      <c r="F252" s="207">
        <f t="shared" si="950"/>
        <v>3.0405405405405407E-2</v>
      </c>
      <c r="G252" s="366">
        <f t="shared" ref="G252" si="1031">AVERAGE(C251:C255)</f>
        <v>0.82879999999999998</v>
      </c>
      <c r="H252" s="209">
        <f t="shared" ref="H252" si="1032">_xlfn.STDEV.S(C251:C255)</f>
        <v>3.2949962063711064E-2</v>
      </c>
      <c r="I252" s="19">
        <f t="shared" si="953"/>
        <v>3.9756228358724742E-2</v>
      </c>
      <c r="J252" s="221">
        <f>C252*'Table 2'!M252</f>
        <v>511.03359999999998</v>
      </c>
      <c r="K252" s="236" t="s">
        <v>207</v>
      </c>
      <c r="L252" s="218">
        <f>E252*'Table 2'!M252</f>
        <v>0</v>
      </c>
      <c r="M252" s="239">
        <f t="shared" si="954"/>
        <v>2.9711946242818185E-2</v>
      </c>
      <c r="N252" s="22">
        <f t="shared" ref="N252" si="1033">AVERAGE(J251:J255)</f>
        <v>496.28791999999993</v>
      </c>
      <c r="O252" s="241">
        <f t="shared" ref="O252" si="1034">_xlfn.STDEV.S(J251:J255)</f>
        <v>21.45907296895648</v>
      </c>
      <c r="P252" s="19">
        <f t="shared" si="957"/>
        <v>4.3239160382860985E-2</v>
      </c>
      <c r="Q252" s="190">
        <f>J252/LOOKUP(A252,'Table 1'!$A$3:$A$999,'Table 1'!$E$3:$E$999)</f>
        <v>1.0220672</v>
      </c>
      <c r="R252" s="215" t="s">
        <v>207</v>
      </c>
      <c r="S252" s="160">
        <f>L252/LOOKUP(A252,'Table 1'!$A$3:$A$999,'Table 1'!$E$3:$E$999)</f>
        <v>0</v>
      </c>
    </row>
    <row r="253" spans="1:19" x14ac:dyDescent="0.2">
      <c r="A253" s="56" t="str">
        <f t="shared" ref="A253" si="1035">A251</f>
        <v>AMX0044</v>
      </c>
      <c r="B253" s="56" t="str">
        <f>LOOKUP(A253,'Table 1'!$A$3:$A$999,'Table 1'!$I$3:$I$999)</f>
        <v>GHA</v>
      </c>
      <c r="C253" s="168">
        <v>0.78300000000000003</v>
      </c>
      <c r="D253" s="236" t="s">
        <v>207</v>
      </c>
      <c r="E253" s="160">
        <v>0</v>
      </c>
      <c r="F253" s="207">
        <f t="shared" si="950"/>
        <v>-5.5260617760617706E-2</v>
      </c>
      <c r="G253" s="366">
        <f t="shared" ref="G253" si="1036">AVERAGE(C251:C255)</f>
        <v>0.82879999999999998</v>
      </c>
      <c r="H253" s="209">
        <f t="shared" ref="H253" si="1037">_xlfn.STDEV.S(C251:C255)</f>
        <v>3.2949962063711064E-2</v>
      </c>
      <c r="I253" s="19">
        <f t="shared" si="953"/>
        <v>3.9756228358724742E-2</v>
      </c>
      <c r="J253" s="221">
        <f>C253*'Table 2'!M253</f>
        <v>465.49350000000004</v>
      </c>
      <c r="K253" s="236" t="s">
        <v>207</v>
      </c>
      <c r="L253" s="218">
        <f>E253*'Table 2'!M253</f>
        <v>0</v>
      </c>
      <c r="M253" s="239">
        <f t="shared" si="954"/>
        <v>-6.2049505456429191E-2</v>
      </c>
      <c r="N253" s="22">
        <f t="shared" ref="N253" si="1038">AVERAGE(J251:J255)</f>
        <v>496.28791999999993</v>
      </c>
      <c r="O253" s="241">
        <f t="shared" ref="O253" si="1039">_xlfn.STDEV.S(J251:J255)</f>
        <v>21.45907296895648</v>
      </c>
      <c r="P253" s="19">
        <f t="shared" si="957"/>
        <v>4.3239160382860985E-2</v>
      </c>
      <c r="Q253" s="190">
        <f>J253/LOOKUP(A253,'Table 1'!$A$3:$A$999,'Table 1'!$E$3:$E$999)</f>
        <v>0.93098700000000012</v>
      </c>
      <c r="R253" s="215" t="s">
        <v>207</v>
      </c>
      <c r="S253" s="160">
        <f>L253/LOOKUP(A253,'Table 1'!$A$3:$A$999,'Table 1'!$E$3:$E$999)</f>
        <v>0</v>
      </c>
    </row>
    <row r="254" spans="1:19" x14ac:dyDescent="0.2">
      <c r="A254" s="56" t="str">
        <f t="shared" ref="A254" si="1040">A251</f>
        <v>AMX0044</v>
      </c>
      <c r="B254" s="56" t="str">
        <f>LOOKUP(A254,'Table 1'!$A$3:$A$999,'Table 1'!$I$3:$I$999)</f>
        <v>GHA</v>
      </c>
      <c r="C254" s="168">
        <v>0.83299999999999996</v>
      </c>
      <c r="D254" s="335" t="s">
        <v>207</v>
      </c>
      <c r="E254" s="160">
        <v>0</v>
      </c>
      <c r="F254" s="207">
        <f t="shared" si="950"/>
        <v>5.0675675675675453E-3</v>
      </c>
      <c r="G254" s="366">
        <f t="shared" ref="G254" si="1041">AVERAGE(C251:C255)</f>
        <v>0.82879999999999998</v>
      </c>
      <c r="H254" s="209">
        <f t="shared" ref="H254" si="1042">_xlfn.STDEV.S(C251:C255)</f>
        <v>3.2949962063711064E-2</v>
      </c>
      <c r="I254" s="19">
        <f t="shared" si="953"/>
        <v>3.9756228358724742E-2</v>
      </c>
      <c r="J254" s="221">
        <f>C254*'Table 2'!M254</f>
        <v>497.05109999999991</v>
      </c>
      <c r="K254" s="236" t="s">
        <v>207</v>
      </c>
      <c r="L254" s="218">
        <f>E254*'Table 2'!M254</f>
        <v>0</v>
      </c>
      <c r="M254" s="239">
        <f t="shared" si="954"/>
        <v>1.5377767002670087E-3</v>
      </c>
      <c r="N254" s="22">
        <f t="shared" ref="N254" si="1043">AVERAGE(J251:J255)</f>
        <v>496.28791999999993</v>
      </c>
      <c r="O254" s="241">
        <f t="shared" ref="O254" si="1044">_xlfn.STDEV.S(J251:J255)</f>
        <v>21.45907296895648</v>
      </c>
      <c r="P254" s="19">
        <f t="shared" si="957"/>
        <v>4.3239160382860985E-2</v>
      </c>
      <c r="Q254" s="190">
        <f>J254/LOOKUP(A254,'Table 1'!$A$3:$A$999,'Table 1'!$E$3:$E$999)</f>
        <v>0.99410219999999982</v>
      </c>
      <c r="R254" s="215" t="s">
        <v>207</v>
      </c>
      <c r="S254" s="160">
        <f>L254/LOOKUP(A254,'Table 1'!$A$3:$A$999,'Table 1'!$E$3:$E$999)</f>
        <v>0</v>
      </c>
    </row>
    <row r="255" spans="1:19" ht="16" thickBot="1" x14ac:dyDescent="0.25">
      <c r="A255" s="55" t="str">
        <f t="shared" ref="A255" si="1045">A251</f>
        <v>AMX0044</v>
      </c>
      <c r="B255" s="55" t="str">
        <f>LOOKUP(A255,'Table 1'!$A$3:$A$999,'Table 1'!$I$3:$I$999)</f>
        <v>GHA</v>
      </c>
      <c r="C255" s="167">
        <v>0.81</v>
      </c>
      <c r="D255" s="230" t="s">
        <v>207</v>
      </c>
      <c r="E255" s="157">
        <v>0</v>
      </c>
      <c r="F255" s="208">
        <f t="shared" si="950"/>
        <v>-2.2683397683397596E-2</v>
      </c>
      <c r="G255" s="370">
        <f t="shared" ref="G255" si="1046">AVERAGE(C251:C255)</f>
        <v>0.82879999999999998</v>
      </c>
      <c r="H255" s="210">
        <f t="shared" ref="H255" si="1047">_xlfn.STDEV.S(C251:C255)</f>
        <v>3.2949962063711064E-2</v>
      </c>
      <c r="I255" s="18">
        <f t="shared" si="953"/>
        <v>3.9756228358724742E-2</v>
      </c>
      <c r="J255" s="220">
        <f>C255*'Table 2'!M255</f>
        <v>487.21500000000003</v>
      </c>
      <c r="K255" s="230" t="s">
        <v>207</v>
      </c>
      <c r="L255" s="217">
        <f>E255*'Table 2'!M255</f>
        <v>0</v>
      </c>
      <c r="M255" s="240">
        <f t="shared" si="954"/>
        <v>-1.8281565265581921E-2</v>
      </c>
      <c r="N255" s="21">
        <f t="shared" ref="N255" si="1048">AVERAGE(J251:J255)</f>
        <v>496.28791999999993</v>
      </c>
      <c r="O255" s="242">
        <f t="shared" ref="O255" si="1049">_xlfn.STDEV.S(J251:J255)</f>
        <v>21.45907296895648</v>
      </c>
      <c r="P255" s="18">
        <f t="shared" si="957"/>
        <v>4.3239160382860985E-2</v>
      </c>
      <c r="Q255" s="189">
        <f>J255/LOOKUP(A255,'Table 1'!$A$3:$A$999,'Table 1'!$E$3:$E$999)</f>
        <v>0.97443000000000002</v>
      </c>
      <c r="R255" s="214" t="s">
        <v>207</v>
      </c>
      <c r="S255" s="157">
        <f>L255/LOOKUP(A255,'Table 1'!$A$3:$A$999,'Table 1'!$E$3:$E$999)</f>
        <v>0</v>
      </c>
    </row>
    <row r="256" spans="1:19" x14ac:dyDescent="0.2">
      <c r="A256" s="57" t="s">
        <v>7</v>
      </c>
      <c r="B256" s="57" t="str">
        <f>LOOKUP(A256,'Table 1'!$A$3:$A$999,'Table 1'!$I$3:$I$999)</f>
        <v>GHA</v>
      </c>
      <c r="C256" s="169">
        <v>0.86199999999999999</v>
      </c>
      <c r="D256" s="229" t="s">
        <v>207</v>
      </c>
      <c r="E256" s="161">
        <v>1E-3</v>
      </c>
      <c r="F256" s="206">
        <f t="shared" si="950"/>
        <v>1.9394512771996313E-2</v>
      </c>
      <c r="G256" s="365">
        <f t="shared" ref="G256" si="1050">AVERAGE(C256:C260)</f>
        <v>0.84559999999999991</v>
      </c>
      <c r="H256" s="23">
        <f t="shared" ref="H256" si="1051">_xlfn.STDEV.S(C256:C260)</f>
        <v>1.75299743297017E-2</v>
      </c>
      <c r="I256" s="39">
        <f t="shared" si="953"/>
        <v>2.073081164818082E-2</v>
      </c>
      <c r="J256" s="222">
        <f>C256*'Table 2'!M256</f>
        <v>500.47720000000004</v>
      </c>
      <c r="K256" s="229" t="s">
        <v>207</v>
      </c>
      <c r="L256" s="219">
        <f>E256*'Table 2'!M256</f>
        <v>0.5806</v>
      </c>
      <c r="M256" s="238">
        <f t="shared" si="954"/>
        <v>5.291721215382289E-2</v>
      </c>
      <c r="N256" s="23">
        <f t="shared" ref="N256" si="1052">AVERAGE(J256:J260)</f>
        <v>475.32435999999996</v>
      </c>
      <c r="O256" s="23">
        <f t="shared" ref="O256" si="1053">_xlfn.STDEV.S(J256:J260)</f>
        <v>19.500137409977444</v>
      </c>
      <c r="P256" s="39">
        <f t="shared" si="957"/>
        <v>4.1024906465928754E-2</v>
      </c>
      <c r="Q256" s="191">
        <f>J256/LOOKUP(A256,'Table 1'!$A$3:$A$999,'Table 1'!$E$3:$E$999)</f>
        <v>1.0009544000000001</v>
      </c>
      <c r="R256" s="216" t="s">
        <v>207</v>
      </c>
      <c r="S256" s="161">
        <f>L256/LOOKUP(A256,'Table 1'!$A$3:$A$999,'Table 1'!$E$3:$E$999)</f>
        <v>1.1612E-3</v>
      </c>
    </row>
    <row r="257" spans="1:19" x14ac:dyDescent="0.2">
      <c r="A257" s="56" t="str">
        <f t="shared" ref="A257" si="1054">A256</f>
        <v>AMX0045</v>
      </c>
      <c r="B257" s="56" t="str">
        <f>LOOKUP(A257,'Table 1'!$A$3:$A$999,'Table 1'!$I$3:$I$999)</f>
        <v>GHA</v>
      </c>
      <c r="C257" s="168">
        <v>0.85499999999999998</v>
      </c>
      <c r="D257" s="236" t="s">
        <v>207</v>
      </c>
      <c r="E257" s="160">
        <v>1E-3</v>
      </c>
      <c r="F257" s="207">
        <f t="shared" si="950"/>
        <v>1.1116367076632067E-2</v>
      </c>
      <c r="G257" s="366">
        <f t="shared" ref="G257" si="1055">AVERAGE(C256:C260)</f>
        <v>0.84559999999999991</v>
      </c>
      <c r="H257" s="209">
        <f t="shared" ref="H257" si="1056">_xlfn.STDEV.S(C256:C260)</f>
        <v>1.75299743297017E-2</v>
      </c>
      <c r="I257" s="19">
        <f t="shared" si="953"/>
        <v>2.073081164818082E-2</v>
      </c>
      <c r="J257" s="221">
        <f>C257*'Table 2'!M257</f>
        <v>478.8</v>
      </c>
      <c r="K257" s="236" t="s">
        <v>207</v>
      </c>
      <c r="L257" s="218">
        <f>E257*'Table 2'!M257</f>
        <v>0.56000000000000005</v>
      </c>
      <c r="M257" s="239">
        <f t="shared" si="954"/>
        <v>7.3121436486025156E-3</v>
      </c>
      <c r="N257" s="22">
        <f t="shared" ref="N257" si="1057">AVERAGE(J256:J260)</f>
        <v>475.32435999999996</v>
      </c>
      <c r="O257" s="241">
        <f t="shared" ref="O257" si="1058">_xlfn.STDEV.S(J256:J260)</f>
        <v>19.500137409977444</v>
      </c>
      <c r="P257" s="19">
        <f t="shared" si="957"/>
        <v>4.1024906465928754E-2</v>
      </c>
      <c r="Q257" s="190">
        <f>J257/LOOKUP(A257,'Table 1'!$A$3:$A$999,'Table 1'!$E$3:$E$999)</f>
        <v>0.95760000000000001</v>
      </c>
      <c r="R257" s="215" t="s">
        <v>207</v>
      </c>
      <c r="S257" s="160">
        <f>L257/LOOKUP(A257,'Table 1'!$A$3:$A$999,'Table 1'!$E$3:$E$999)</f>
        <v>1.1200000000000001E-3</v>
      </c>
    </row>
    <row r="258" spans="1:19" x14ac:dyDescent="0.2">
      <c r="A258" s="56" t="str">
        <f t="shared" ref="A258" si="1059">A256</f>
        <v>AMX0045</v>
      </c>
      <c r="B258" s="56" t="str">
        <f>LOOKUP(A258,'Table 1'!$A$3:$A$999,'Table 1'!$I$3:$I$999)</f>
        <v>GHA</v>
      </c>
      <c r="C258" s="168">
        <v>0.84199999999999997</v>
      </c>
      <c r="D258" s="236" t="s">
        <v>207</v>
      </c>
      <c r="E258" s="160">
        <v>0</v>
      </c>
      <c r="F258" s="207">
        <f t="shared" si="950"/>
        <v>-4.2573320719015342E-3</v>
      </c>
      <c r="G258" s="366">
        <f t="shared" ref="G258" si="1060">AVERAGE(C256:C260)</f>
        <v>0.84559999999999991</v>
      </c>
      <c r="H258" s="209">
        <f t="shared" ref="H258" si="1061">_xlfn.STDEV.S(C256:C260)</f>
        <v>1.75299743297017E-2</v>
      </c>
      <c r="I258" s="19">
        <f t="shared" si="953"/>
        <v>2.073081164818082E-2</v>
      </c>
      <c r="J258" s="221">
        <f>C258*'Table 2'!M258</f>
        <v>482.12920000000003</v>
      </c>
      <c r="K258" s="236" t="s">
        <v>207</v>
      </c>
      <c r="L258" s="218">
        <f>E258*'Table 2'!M258</f>
        <v>0</v>
      </c>
      <c r="M258" s="239">
        <f t="shared" si="954"/>
        <v>1.4316202939820022E-2</v>
      </c>
      <c r="N258" s="22">
        <f t="shared" ref="N258" si="1062">AVERAGE(J256:J260)</f>
        <v>475.32435999999996</v>
      </c>
      <c r="O258" s="241">
        <f t="shared" ref="O258" si="1063">_xlfn.STDEV.S(J256:J260)</f>
        <v>19.500137409977444</v>
      </c>
      <c r="P258" s="19">
        <f t="shared" si="957"/>
        <v>4.1024906465928754E-2</v>
      </c>
      <c r="Q258" s="190">
        <f>J258/LOOKUP(A258,'Table 1'!$A$3:$A$999,'Table 1'!$E$3:$E$999)</f>
        <v>0.96425840000000007</v>
      </c>
      <c r="R258" s="215" t="s">
        <v>207</v>
      </c>
      <c r="S258" s="160">
        <f>L258/LOOKUP(A258,'Table 1'!$A$3:$A$999,'Table 1'!$E$3:$E$999)</f>
        <v>0</v>
      </c>
    </row>
    <row r="259" spans="1:19" x14ac:dyDescent="0.2">
      <c r="A259" s="56" t="str">
        <f t="shared" ref="A259" si="1064">A256</f>
        <v>AMX0045</v>
      </c>
      <c r="B259" s="56" t="str">
        <f>LOOKUP(A259,'Table 1'!$A$3:$A$999,'Table 1'!$I$3:$I$999)</f>
        <v>GHA</v>
      </c>
      <c r="C259" s="168">
        <v>0.85199999999999998</v>
      </c>
      <c r="D259" s="335" t="s">
        <v>207</v>
      </c>
      <c r="E259" s="160">
        <v>0</v>
      </c>
      <c r="F259" s="207">
        <f t="shared" si="950"/>
        <v>7.5685903500473904E-3</v>
      </c>
      <c r="G259" s="366">
        <f t="shared" ref="G259" si="1065">AVERAGE(C256:C260)</f>
        <v>0.84559999999999991</v>
      </c>
      <c r="H259" s="209">
        <f t="shared" ref="H259" si="1066">_xlfn.STDEV.S(C256:C260)</f>
        <v>1.75299743297017E-2</v>
      </c>
      <c r="I259" s="19">
        <f t="shared" si="953"/>
        <v>2.073081164818082E-2</v>
      </c>
      <c r="J259" s="221">
        <f>C259*'Table 2'!M259</f>
        <v>467.66279999999995</v>
      </c>
      <c r="K259" s="236" t="s">
        <v>207</v>
      </c>
      <c r="L259" s="218">
        <f>E259*'Table 2'!M259</f>
        <v>0</v>
      </c>
      <c r="M259" s="239">
        <f t="shared" si="954"/>
        <v>-1.611859320654218E-2</v>
      </c>
      <c r="N259" s="22">
        <f t="shared" ref="N259" si="1067">AVERAGE(J256:J260)</f>
        <v>475.32435999999996</v>
      </c>
      <c r="O259" s="241">
        <f t="shared" ref="O259" si="1068">_xlfn.STDEV.S(J256:J260)</f>
        <v>19.500137409977444</v>
      </c>
      <c r="P259" s="19">
        <f t="shared" si="957"/>
        <v>4.1024906465928754E-2</v>
      </c>
      <c r="Q259" s="190">
        <f>J259/LOOKUP(A259,'Table 1'!$A$3:$A$999,'Table 1'!$E$3:$E$999)</f>
        <v>0.93532559999999987</v>
      </c>
      <c r="R259" s="215" t="s">
        <v>207</v>
      </c>
      <c r="S259" s="160">
        <f>L259/LOOKUP(A259,'Table 1'!$A$3:$A$999,'Table 1'!$E$3:$E$999)</f>
        <v>0</v>
      </c>
    </row>
    <row r="260" spans="1:19" ht="16" thickBot="1" x14ac:dyDescent="0.25">
      <c r="A260" s="55" t="str">
        <f t="shared" ref="A260" si="1069">A256</f>
        <v>AMX0045</v>
      </c>
      <c r="B260" s="55" t="str">
        <f>LOOKUP(A260,'Table 1'!$A$3:$A$999,'Table 1'!$I$3:$I$999)</f>
        <v>GHA</v>
      </c>
      <c r="C260" s="167">
        <v>0.81699999999999995</v>
      </c>
      <c r="D260" s="230" t="s">
        <v>207</v>
      </c>
      <c r="E260" s="157">
        <v>0</v>
      </c>
      <c r="F260" s="208">
        <f t="shared" si="950"/>
        <v>-3.3822138126773843E-2</v>
      </c>
      <c r="G260" s="370">
        <f t="shared" ref="G260" si="1070">AVERAGE(C256:C260)</f>
        <v>0.84559999999999991</v>
      </c>
      <c r="H260" s="210">
        <f t="shared" ref="H260" si="1071">_xlfn.STDEV.S(C256:C260)</f>
        <v>1.75299743297017E-2</v>
      </c>
      <c r="I260" s="18">
        <f t="shared" si="953"/>
        <v>2.073081164818082E-2</v>
      </c>
      <c r="J260" s="220">
        <f>C260*'Table 2'!M260</f>
        <v>447.55259999999993</v>
      </c>
      <c r="K260" s="230" t="s">
        <v>207</v>
      </c>
      <c r="L260" s="217">
        <f>E260*'Table 2'!M260</f>
        <v>0</v>
      </c>
      <c r="M260" s="240">
        <f t="shared" si="954"/>
        <v>-5.8426965535702889E-2</v>
      </c>
      <c r="N260" s="21">
        <f t="shared" ref="N260" si="1072">AVERAGE(J256:J260)</f>
        <v>475.32435999999996</v>
      </c>
      <c r="O260" s="242">
        <f t="shared" ref="O260" si="1073">_xlfn.STDEV.S(J256:J260)</f>
        <v>19.500137409977444</v>
      </c>
      <c r="P260" s="18">
        <f t="shared" si="957"/>
        <v>4.1024906465928754E-2</v>
      </c>
      <c r="Q260" s="189">
        <f>J260/LOOKUP(A260,'Table 1'!$A$3:$A$999,'Table 1'!$E$3:$E$999)</f>
        <v>0.89510519999999982</v>
      </c>
      <c r="R260" s="214" t="s">
        <v>207</v>
      </c>
      <c r="S260" s="157">
        <f>L260/LOOKUP(A260,'Table 1'!$A$3:$A$999,'Table 1'!$E$3:$E$999)</f>
        <v>0</v>
      </c>
    </row>
    <row r="261" spans="1:19" x14ac:dyDescent="0.2">
      <c r="A261" s="57" t="s">
        <v>6</v>
      </c>
      <c r="B261" s="57" t="str">
        <f>LOOKUP(A261,'Table 1'!$A$3:$A$999,'Table 1'!$I$3:$I$999)</f>
        <v>GHA</v>
      </c>
      <c r="C261" s="169">
        <v>0.79</v>
      </c>
      <c r="D261" s="229" t="s">
        <v>207</v>
      </c>
      <c r="E261" s="161">
        <v>0</v>
      </c>
      <c r="F261" s="206">
        <f t="shared" si="950"/>
        <v>3.5929714135851006E-2</v>
      </c>
      <c r="G261" s="365">
        <f t="shared" ref="G261" si="1074">AVERAGE(C261:C265)</f>
        <v>0.76260000000000006</v>
      </c>
      <c r="H261" s="23">
        <f t="shared" ref="H261" si="1075">_xlfn.STDEV.S(C261:C265)</f>
        <v>3.2469986141050351E-2</v>
      </c>
      <c r="I261" s="39">
        <f t="shared" si="953"/>
        <v>4.2578004381130803E-2</v>
      </c>
      <c r="J261" s="222">
        <f>C261*'Table 2'!M261</f>
        <v>490.74800000000005</v>
      </c>
      <c r="K261" s="229" t="s">
        <v>207</v>
      </c>
      <c r="L261" s="219">
        <f>E261*'Table 2'!M261</f>
        <v>0</v>
      </c>
      <c r="M261" s="238">
        <f t="shared" si="954"/>
        <v>2.3974817065084142E-2</v>
      </c>
      <c r="N261" s="23">
        <f t="shared" ref="N261" si="1076">AVERAGE(J261:J265)</f>
        <v>479.25788</v>
      </c>
      <c r="O261" s="23">
        <f t="shared" ref="O261" si="1077">_xlfn.STDEV.S(J261:J265)</f>
        <v>13.433054593687938</v>
      </c>
      <c r="P261" s="39">
        <f t="shared" si="957"/>
        <v>2.8028865365109779E-2</v>
      </c>
      <c r="Q261" s="191">
        <f>J261/LOOKUP(A261,'Table 1'!$A$3:$A$999,'Table 1'!$E$3:$E$999)</f>
        <v>0.98149600000000015</v>
      </c>
      <c r="R261" s="216" t="s">
        <v>207</v>
      </c>
      <c r="S261" s="161">
        <f>L261/LOOKUP(A261,'Table 1'!$A$3:$A$999,'Table 1'!$E$3:$E$999)</f>
        <v>0</v>
      </c>
    </row>
    <row r="262" spans="1:19" x14ac:dyDescent="0.2">
      <c r="A262" s="56" t="str">
        <f t="shared" ref="A262" si="1078">A261</f>
        <v>AMX0046</v>
      </c>
      <c r="B262" s="56" t="str">
        <f>LOOKUP(A262,'Table 1'!$A$3:$A$999,'Table 1'!$I$3:$I$999)</f>
        <v>GHA</v>
      </c>
      <c r="C262" s="168">
        <v>0.80300000000000005</v>
      </c>
      <c r="D262" s="236" t="s">
        <v>207</v>
      </c>
      <c r="E262" s="160">
        <v>0</v>
      </c>
      <c r="F262" s="207">
        <f t="shared" si="950"/>
        <v>5.2976658798846041E-2</v>
      </c>
      <c r="G262" s="366">
        <f t="shared" ref="G262" si="1079">AVERAGE(C261:C265)</f>
        <v>0.76260000000000006</v>
      </c>
      <c r="H262" s="209">
        <f t="shared" ref="H262" si="1080">_xlfn.STDEV.S(C261:C265)</f>
        <v>3.2469986141050351E-2</v>
      </c>
      <c r="I262" s="19">
        <f t="shared" si="953"/>
        <v>4.2578004381130803E-2</v>
      </c>
      <c r="J262" s="221">
        <f>C262*'Table 2'!M262</f>
        <v>493.36320000000012</v>
      </c>
      <c r="K262" s="236" t="s">
        <v>207</v>
      </c>
      <c r="L262" s="218">
        <f>E262*'Table 2'!M262</f>
        <v>0</v>
      </c>
      <c r="M262" s="239">
        <f t="shared" si="954"/>
        <v>2.9431587019497978E-2</v>
      </c>
      <c r="N262" s="22">
        <f t="shared" ref="N262" si="1081">AVERAGE(J261:J265)</f>
        <v>479.25788</v>
      </c>
      <c r="O262" s="241">
        <f t="shared" ref="O262" si="1082">_xlfn.STDEV.S(J261:J265)</f>
        <v>13.433054593687938</v>
      </c>
      <c r="P262" s="19">
        <f t="shared" si="957"/>
        <v>2.8028865365109779E-2</v>
      </c>
      <c r="Q262" s="190">
        <f>J262/LOOKUP(A262,'Table 1'!$A$3:$A$999,'Table 1'!$E$3:$E$999)</f>
        <v>0.98672640000000023</v>
      </c>
      <c r="R262" s="215" t="s">
        <v>207</v>
      </c>
      <c r="S262" s="160">
        <f>L262/LOOKUP(A262,'Table 1'!$A$3:$A$999,'Table 1'!$E$3:$E$999)</f>
        <v>0</v>
      </c>
    </row>
    <row r="263" spans="1:19" x14ac:dyDescent="0.2">
      <c r="A263" s="56" t="str">
        <f t="shared" ref="A263" si="1083">A261</f>
        <v>AMX0046</v>
      </c>
      <c r="B263" s="56" t="str">
        <f>LOOKUP(A263,'Table 1'!$A$3:$A$999,'Table 1'!$I$3:$I$999)</f>
        <v>GHA</v>
      </c>
      <c r="C263" s="168">
        <v>0.72599999999999998</v>
      </c>
      <c r="D263" s="236" t="s">
        <v>207</v>
      </c>
      <c r="E263" s="160">
        <v>0</v>
      </c>
      <c r="F263" s="207">
        <f t="shared" si="950"/>
        <v>-4.7993705743509148E-2</v>
      </c>
      <c r="G263" s="366">
        <f t="shared" ref="G263" si="1084">AVERAGE(C261:C265)</f>
        <v>0.76260000000000006</v>
      </c>
      <c r="H263" s="209">
        <f t="shared" ref="H263" si="1085">_xlfn.STDEV.S(C261:C265)</f>
        <v>3.2469986141050351E-2</v>
      </c>
      <c r="I263" s="19">
        <f t="shared" si="953"/>
        <v>4.2578004381130803E-2</v>
      </c>
      <c r="J263" s="221">
        <f>C263*'Table 2'!M263</f>
        <v>464.13180000000006</v>
      </c>
      <c r="K263" s="236" t="s">
        <v>207</v>
      </c>
      <c r="L263" s="218">
        <f>E263*'Table 2'!M263</f>
        <v>0</v>
      </c>
      <c r="M263" s="239">
        <f t="shared" si="954"/>
        <v>-3.1561463319079795E-2</v>
      </c>
      <c r="N263" s="22">
        <f t="shared" ref="N263" si="1086">AVERAGE(J261:J265)</f>
        <v>479.25788</v>
      </c>
      <c r="O263" s="241">
        <f t="shared" ref="O263" si="1087">_xlfn.STDEV.S(J261:J265)</f>
        <v>13.433054593687938</v>
      </c>
      <c r="P263" s="19">
        <f t="shared" si="957"/>
        <v>2.8028865365109779E-2</v>
      </c>
      <c r="Q263" s="190">
        <f>J263/LOOKUP(A263,'Table 1'!$A$3:$A$999,'Table 1'!$E$3:$E$999)</f>
        <v>0.92826360000000008</v>
      </c>
      <c r="R263" s="215" t="s">
        <v>207</v>
      </c>
      <c r="S263" s="160">
        <f>L263/LOOKUP(A263,'Table 1'!$A$3:$A$999,'Table 1'!$E$3:$E$999)</f>
        <v>0</v>
      </c>
    </row>
    <row r="264" spans="1:19" x14ac:dyDescent="0.2">
      <c r="A264" s="56" t="str">
        <f t="shared" ref="A264" si="1088">A261</f>
        <v>AMX0046</v>
      </c>
      <c r="B264" s="56" t="str">
        <f>LOOKUP(A264,'Table 1'!$A$3:$A$999,'Table 1'!$I$3:$I$999)</f>
        <v>GHA</v>
      </c>
      <c r="C264" s="168">
        <v>0.749</v>
      </c>
      <c r="D264" s="335" t="s">
        <v>207</v>
      </c>
      <c r="E264" s="160">
        <v>2E-3</v>
      </c>
      <c r="F264" s="207">
        <f t="shared" si="950"/>
        <v>-1.7833726724364091E-2</v>
      </c>
      <c r="G264" s="366">
        <f t="shared" ref="G264" si="1089">AVERAGE(C261:C265)</f>
        <v>0.76260000000000006</v>
      </c>
      <c r="H264" s="209">
        <f t="shared" ref="H264" si="1090">_xlfn.STDEV.S(C261:C265)</f>
        <v>3.2469986141050351E-2</v>
      </c>
      <c r="I264" s="19">
        <f t="shared" si="953"/>
        <v>4.2578004381130803E-2</v>
      </c>
      <c r="J264" s="221">
        <f>C264*'Table 2'!M264</f>
        <v>466.70190000000002</v>
      </c>
      <c r="K264" s="236" t="s">
        <v>207</v>
      </c>
      <c r="L264" s="218">
        <f>E264*'Table 2'!M264</f>
        <v>1.2462</v>
      </c>
      <c r="M264" s="239">
        <f t="shared" si="954"/>
        <v>-2.6198797190356008E-2</v>
      </c>
      <c r="N264" s="22">
        <f t="shared" ref="N264" si="1091">AVERAGE(J261:J265)</f>
        <v>479.25788</v>
      </c>
      <c r="O264" s="241">
        <f t="shared" ref="O264" si="1092">_xlfn.STDEV.S(J261:J265)</f>
        <v>13.433054593687938</v>
      </c>
      <c r="P264" s="19">
        <f t="shared" si="957"/>
        <v>2.8028865365109779E-2</v>
      </c>
      <c r="Q264" s="190">
        <f>J264/LOOKUP(A264,'Table 1'!$A$3:$A$999,'Table 1'!$E$3:$E$999)</f>
        <v>0.93340380000000001</v>
      </c>
      <c r="R264" s="215" t="s">
        <v>207</v>
      </c>
      <c r="S264" s="160">
        <f>L264/LOOKUP(A264,'Table 1'!$A$3:$A$999,'Table 1'!$E$3:$E$999)</f>
        <v>2.4924000000000001E-3</v>
      </c>
    </row>
    <row r="265" spans="1:19" ht="16" thickBot="1" x14ac:dyDescent="0.25">
      <c r="A265" s="55" t="str">
        <f t="shared" ref="A265" si="1093">A261</f>
        <v>AMX0046</v>
      </c>
      <c r="B265" s="55" t="str">
        <f>LOOKUP(A265,'Table 1'!$A$3:$A$999,'Table 1'!$I$3:$I$999)</f>
        <v>GHA</v>
      </c>
      <c r="C265" s="167">
        <v>0.745</v>
      </c>
      <c r="D265" s="230" t="s">
        <v>207</v>
      </c>
      <c r="E265" s="157">
        <v>0</v>
      </c>
      <c r="F265" s="208">
        <f t="shared" si="950"/>
        <v>-2.3078940466824099E-2</v>
      </c>
      <c r="G265" s="370">
        <f t="shared" ref="G265" si="1094">AVERAGE(C261:C265)</f>
        <v>0.76260000000000006</v>
      </c>
      <c r="H265" s="210">
        <f t="shared" ref="H265" si="1095">_xlfn.STDEV.S(C261:C265)</f>
        <v>3.2469986141050351E-2</v>
      </c>
      <c r="I265" s="18">
        <f t="shared" si="953"/>
        <v>4.2578004381130803E-2</v>
      </c>
      <c r="J265" s="220">
        <f>C265*'Table 2'!M265</f>
        <v>481.34450000000004</v>
      </c>
      <c r="K265" s="230" t="s">
        <v>207</v>
      </c>
      <c r="L265" s="217">
        <f>E265*'Table 2'!M265</f>
        <v>0</v>
      </c>
      <c r="M265" s="240">
        <f t="shared" si="954"/>
        <v>4.3538564248542747E-3</v>
      </c>
      <c r="N265" s="21">
        <f t="shared" ref="N265" si="1096">AVERAGE(J261:J265)</f>
        <v>479.25788</v>
      </c>
      <c r="O265" s="242">
        <f t="shared" ref="O265" si="1097">_xlfn.STDEV.S(J261:J265)</f>
        <v>13.433054593687938</v>
      </c>
      <c r="P265" s="18">
        <f t="shared" si="957"/>
        <v>2.8028865365109779E-2</v>
      </c>
      <c r="Q265" s="189">
        <f>J265/LOOKUP(A265,'Table 1'!$A$3:$A$999,'Table 1'!$E$3:$E$999)</f>
        <v>0.96268900000000013</v>
      </c>
      <c r="R265" s="214" t="s">
        <v>207</v>
      </c>
      <c r="S265" s="157">
        <f>L265/LOOKUP(A265,'Table 1'!$A$3:$A$999,'Table 1'!$E$3:$E$999)</f>
        <v>0</v>
      </c>
    </row>
    <row r="266" spans="1:19" x14ac:dyDescent="0.2">
      <c r="A266" s="57" t="s">
        <v>5</v>
      </c>
      <c r="B266" s="57" t="str">
        <f>LOOKUP(A266,'Table 1'!$A$3:$A$999,'Table 1'!$I$3:$I$999)</f>
        <v>GHA</v>
      </c>
      <c r="C266" s="169">
        <v>0.84199999999999997</v>
      </c>
      <c r="D266" s="229" t="s">
        <v>207</v>
      </c>
      <c r="E266" s="161">
        <v>1E-3</v>
      </c>
      <c r="F266" s="206">
        <f t="shared" si="950"/>
        <v>2.3758612497014366E-4</v>
      </c>
      <c r="G266" s="365">
        <f t="shared" ref="G266" si="1098">AVERAGE(C266:C270)</f>
        <v>0.8418000000000001</v>
      </c>
      <c r="H266" s="23">
        <f t="shared" ref="H266" si="1099">_xlfn.STDEV.S(C266:C270)</f>
        <v>9.6020831073262512E-3</v>
      </c>
      <c r="I266" s="39">
        <f t="shared" si="953"/>
        <v>1.1406608585562188E-2</v>
      </c>
      <c r="J266" s="222">
        <f>C266*'Table 2'!M266</f>
        <v>464.363</v>
      </c>
      <c r="K266" s="229" t="s">
        <v>207</v>
      </c>
      <c r="L266" s="219">
        <f>E266*'Table 2'!M266</f>
        <v>0.55149999999999999</v>
      </c>
      <c r="M266" s="238">
        <f t="shared" si="954"/>
        <v>-5.8240424174404067E-2</v>
      </c>
      <c r="N266" s="23">
        <f t="shared" ref="N266" si="1100">AVERAGE(J266:J270)</f>
        <v>493.08019999999999</v>
      </c>
      <c r="O266" s="23">
        <f t="shared" ref="O266" si="1101">_xlfn.STDEV.S(J266:J270)</f>
        <v>17.152830719155371</v>
      </c>
      <c r="P266" s="39">
        <f t="shared" si="957"/>
        <v>3.478710100132873E-2</v>
      </c>
      <c r="Q266" s="191">
        <f>J266/LOOKUP(A266,'Table 1'!$A$3:$A$999,'Table 1'!$E$3:$E$999)</f>
        <v>0.92872600000000005</v>
      </c>
      <c r="R266" s="216" t="s">
        <v>207</v>
      </c>
      <c r="S266" s="161">
        <f>L266/LOOKUP(A266,'Table 1'!$A$3:$A$999,'Table 1'!$E$3:$E$999)</f>
        <v>1.103E-3</v>
      </c>
    </row>
    <row r="267" spans="1:19" x14ac:dyDescent="0.2">
      <c r="A267" s="56" t="str">
        <f t="shared" ref="A267" si="1102">A266</f>
        <v>AMX0047</v>
      </c>
      <c r="B267" s="56" t="str">
        <f>LOOKUP(A267,'Table 1'!$A$3:$A$999,'Table 1'!$I$3:$I$999)</f>
        <v>GHA</v>
      </c>
      <c r="C267" s="168">
        <v>0.85199999999999998</v>
      </c>
      <c r="D267" s="236" t="s">
        <v>207</v>
      </c>
      <c r="E267" s="160">
        <v>1E-3</v>
      </c>
      <c r="F267" s="207">
        <f t="shared" si="950"/>
        <v>1.211689237348524E-2</v>
      </c>
      <c r="G267" s="366">
        <f t="shared" ref="G267" si="1103">AVERAGE(C266:C270)</f>
        <v>0.8418000000000001</v>
      </c>
      <c r="H267" s="209">
        <f t="shared" ref="H267" si="1104">_xlfn.STDEV.S(C266:C270)</f>
        <v>9.6020831073262512E-3</v>
      </c>
      <c r="I267" s="19">
        <f t="shared" si="953"/>
        <v>1.1406608585562188E-2</v>
      </c>
      <c r="J267" s="221">
        <f>C267*'Table 2'!M267</f>
        <v>499.86840000000001</v>
      </c>
      <c r="K267" s="236" t="s">
        <v>207</v>
      </c>
      <c r="L267" s="218">
        <f>E267*'Table 2'!M267</f>
        <v>0.58670000000000011</v>
      </c>
      <c r="M267" s="239">
        <f t="shared" si="954"/>
        <v>1.3766928787649591E-2</v>
      </c>
      <c r="N267" s="22">
        <f t="shared" ref="N267" si="1105">AVERAGE(J266:J270)</f>
        <v>493.08019999999999</v>
      </c>
      <c r="O267" s="241">
        <f t="shared" ref="O267" si="1106">_xlfn.STDEV.S(J266:J270)</f>
        <v>17.152830719155371</v>
      </c>
      <c r="P267" s="19">
        <f t="shared" si="957"/>
        <v>3.478710100132873E-2</v>
      </c>
      <c r="Q267" s="190">
        <f>J267/LOOKUP(A267,'Table 1'!$A$3:$A$999,'Table 1'!$E$3:$E$999)</f>
        <v>0.99973679999999998</v>
      </c>
      <c r="R267" s="215" t="s">
        <v>207</v>
      </c>
      <c r="S267" s="160">
        <f>L267/LOOKUP(A267,'Table 1'!$A$3:$A$999,'Table 1'!$E$3:$E$999)</f>
        <v>1.1734000000000002E-3</v>
      </c>
    </row>
    <row r="268" spans="1:19" x14ac:dyDescent="0.2">
      <c r="A268" s="56" t="str">
        <f t="shared" ref="A268" si="1107">A266</f>
        <v>AMX0047</v>
      </c>
      <c r="B268" s="56" t="str">
        <f>LOOKUP(A268,'Table 1'!$A$3:$A$999,'Table 1'!$I$3:$I$999)</f>
        <v>GHA</v>
      </c>
      <c r="C268" s="168">
        <v>0.85</v>
      </c>
      <c r="D268" s="236" t="s">
        <v>207</v>
      </c>
      <c r="E268" s="160">
        <v>1E-3</v>
      </c>
      <c r="F268" s="207">
        <f t="shared" si="950"/>
        <v>9.7410311237822195E-3</v>
      </c>
      <c r="G268" s="366">
        <f t="shared" ref="G268" si="1108">AVERAGE(C266:C270)</f>
        <v>0.8418000000000001</v>
      </c>
      <c r="H268" s="209">
        <f t="shared" ref="H268" si="1109">_xlfn.STDEV.S(C266:C270)</f>
        <v>9.6020831073262512E-3</v>
      </c>
      <c r="I268" s="19">
        <f t="shared" si="953"/>
        <v>1.1406608585562188E-2</v>
      </c>
      <c r="J268" s="221">
        <f>C268*'Table 2'!M268</f>
        <v>510.17</v>
      </c>
      <c r="K268" s="236" t="s">
        <v>207</v>
      </c>
      <c r="L268" s="218">
        <f>E268*'Table 2'!M268</f>
        <v>0.60020000000000007</v>
      </c>
      <c r="M268" s="239">
        <f t="shared" si="954"/>
        <v>3.4659270439169991E-2</v>
      </c>
      <c r="N268" s="22">
        <f t="shared" ref="N268" si="1110">AVERAGE(J266:J270)</f>
        <v>493.08019999999999</v>
      </c>
      <c r="O268" s="241">
        <f t="shared" ref="O268" si="1111">_xlfn.STDEV.S(J266:J270)</f>
        <v>17.152830719155371</v>
      </c>
      <c r="P268" s="19">
        <f t="shared" si="957"/>
        <v>3.478710100132873E-2</v>
      </c>
      <c r="Q268" s="190">
        <f>J268/LOOKUP(A268,'Table 1'!$A$3:$A$999,'Table 1'!$E$3:$E$999)</f>
        <v>1.02034</v>
      </c>
      <c r="R268" s="215" t="s">
        <v>207</v>
      </c>
      <c r="S268" s="160">
        <f>L268/LOOKUP(A268,'Table 1'!$A$3:$A$999,'Table 1'!$E$3:$E$999)</f>
        <v>1.2004000000000001E-3</v>
      </c>
    </row>
    <row r="269" spans="1:19" x14ac:dyDescent="0.2">
      <c r="A269" s="56" t="str">
        <f t="shared" ref="A269" si="1112">A266</f>
        <v>AMX0047</v>
      </c>
      <c r="B269" s="56" t="str">
        <f>LOOKUP(A269,'Table 1'!$A$3:$A$999,'Table 1'!$I$3:$I$999)</f>
        <v>GHA</v>
      </c>
      <c r="C269" s="168">
        <v>0.82899999999999996</v>
      </c>
      <c r="D269" s="335" t="s">
        <v>207</v>
      </c>
      <c r="E269" s="160">
        <v>0</v>
      </c>
      <c r="F269" s="207">
        <f t="shared" si="950"/>
        <v>-1.5205511998099481E-2</v>
      </c>
      <c r="G269" s="366">
        <f t="shared" ref="G269" si="1113">AVERAGE(C266:C270)</f>
        <v>0.8418000000000001</v>
      </c>
      <c r="H269" s="209">
        <f t="shared" ref="H269" si="1114">_xlfn.STDEV.S(C266:C270)</f>
        <v>9.6020831073262512E-3</v>
      </c>
      <c r="I269" s="19">
        <f t="shared" si="953"/>
        <v>1.1406608585562188E-2</v>
      </c>
      <c r="J269" s="221">
        <f>C269*'Table 2'!M269</f>
        <v>494.41559999999998</v>
      </c>
      <c r="K269" s="236" t="s">
        <v>207</v>
      </c>
      <c r="L269" s="218">
        <f>E269*'Table 2'!M269</f>
        <v>0</v>
      </c>
      <c r="M269" s="239">
        <f t="shared" si="954"/>
        <v>2.7082815331055535E-3</v>
      </c>
      <c r="N269" s="22">
        <f t="shared" ref="N269" si="1115">AVERAGE(J266:J270)</f>
        <v>493.08019999999999</v>
      </c>
      <c r="O269" s="241">
        <f t="shared" ref="O269" si="1116">_xlfn.STDEV.S(J266:J270)</f>
        <v>17.152830719155371</v>
      </c>
      <c r="P269" s="19">
        <f t="shared" si="957"/>
        <v>3.478710100132873E-2</v>
      </c>
      <c r="Q269" s="190">
        <f>J269/LOOKUP(A269,'Table 1'!$A$3:$A$999,'Table 1'!$E$3:$E$999)</f>
        <v>0.98883120000000002</v>
      </c>
      <c r="R269" s="215" t="s">
        <v>207</v>
      </c>
      <c r="S269" s="160">
        <f>L269/LOOKUP(A269,'Table 1'!$A$3:$A$999,'Table 1'!$E$3:$E$999)</f>
        <v>0</v>
      </c>
    </row>
    <row r="270" spans="1:19" ht="16" thickBot="1" x14ac:dyDescent="0.25">
      <c r="A270" s="55" t="str">
        <f t="shared" ref="A270" si="1117">A266</f>
        <v>AMX0047</v>
      </c>
      <c r="B270" s="55" t="str">
        <f>LOOKUP(A270,'Table 1'!$A$3:$A$999,'Table 1'!$I$3:$I$999)</f>
        <v>GHA</v>
      </c>
      <c r="C270" s="167">
        <v>0.83599999999999997</v>
      </c>
      <c r="D270" s="230" t="s">
        <v>207</v>
      </c>
      <c r="E270" s="157">
        <v>0</v>
      </c>
      <c r="F270" s="208">
        <f t="shared" si="950"/>
        <v>-6.8899976241389134E-3</v>
      </c>
      <c r="G270" s="370">
        <f t="shared" ref="G270" si="1118">AVERAGE(C266:C270)</f>
        <v>0.8418000000000001</v>
      </c>
      <c r="H270" s="210">
        <f t="shared" ref="H270" si="1119">_xlfn.STDEV.S(C266:C270)</f>
        <v>9.6020831073262512E-3</v>
      </c>
      <c r="I270" s="18">
        <f t="shared" si="953"/>
        <v>1.1406608585562188E-2</v>
      </c>
      <c r="J270" s="220">
        <f>C270*'Table 2'!M270</f>
        <v>496.584</v>
      </c>
      <c r="K270" s="230" t="s">
        <v>207</v>
      </c>
      <c r="L270" s="217">
        <f>E270*'Table 2'!M270</f>
        <v>0</v>
      </c>
      <c r="M270" s="240">
        <f t="shared" si="954"/>
        <v>7.1059434144790492E-3</v>
      </c>
      <c r="N270" s="21">
        <f t="shared" ref="N270" si="1120">AVERAGE(J266:J270)</f>
        <v>493.08019999999999</v>
      </c>
      <c r="O270" s="242">
        <f t="shared" ref="O270" si="1121">_xlfn.STDEV.S(J266:J270)</f>
        <v>17.152830719155371</v>
      </c>
      <c r="P270" s="18">
        <f t="shared" si="957"/>
        <v>3.478710100132873E-2</v>
      </c>
      <c r="Q270" s="189">
        <f>J270/LOOKUP(A270,'Table 1'!$A$3:$A$999,'Table 1'!$E$3:$E$999)</f>
        <v>0.99316800000000005</v>
      </c>
      <c r="R270" s="214" t="s">
        <v>207</v>
      </c>
      <c r="S270" s="157">
        <f>L270/LOOKUP(A270,'Table 1'!$A$3:$A$999,'Table 1'!$E$3:$E$999)</f>
        <v>0</v>
      </c>
    </row>
    <row r="271" spans="1:19" x14ac:dyDescent="0.2">
      <c r="A271" s="57" t="s">
        <v>227</v>
      </c>
      <c r="B271" s="57" t="str">
        <f>LOOKUP(A271,'Table 1'!$A$3:$A$999,'Table 1'!$I$3:$I$999)</f>
        <v>HAI</v>
      </c>
      <c r="C271" s="169">
        <v>0.83099999999999996</v>
      </c>
      <c r="D271" s="229" t="s">
        <v>207</v>
      </c>
      <c r="E271" s="161">
        <v>1E-3</v>
      </c>
      <c r="F271" s="206">
        <f t="shared" si="950"/>
        <v>1.5892420537897325E-2</v>
      </c>
      <c r="G271" s="365">
        <f t="shared" ref="G271" si="1122">AVERAGE(C271:C275)</f>
        <v>0.81799999999999995</v>
      </c>
      <c r="H271" s="23">
        <f t="shared" ref="H271" si="1123">_xlfn.STDEV.S(C271:C275)</f>
        <v>1.7818529681205422E-2</v>
      </c>
      <c r="I271" s="39">
        <f t="shared" si="953"/>
        <v>2.178304362005553E-2</v>
      </c>
      <c r="J271" s="222">
        <f>C271*'Table 2'!M271</f>
        <v>482.81099999999998</v>
      </c>
      <c r="K271" s="229" t="s">
        <v>207</v>
      </c>
      <c r="L271" s="219">
        <f>E271*'Table 2'!M271</f>
        <v>0.58099999999999996</v>
      </c>
      <c r="M271" s="238">
        <f t="shared" si="954"/>
        <v>-3.9185052252031496E-3</v>
      </c>
      <c r="N271" s="23">
        <f t="shared" ref="N271" si="1124">AVERAGE(J271:J275)</f>
        <v>484.71033999999997</v>
      </c>
      <c r="O271" s="23">
        <f t="shared" ref="O271" si="1125">_xlfn.STDEV.S(J271:J275)</f>
        <v>12.97535852136652</v>
      </c>
      <c r="P271" s="39">
        <f t="shared" si="957"/>
        <v>2.6769304160844845E-2</v>
      </c>
      <c r="Q271" s="191">
        <f>J271/LOOKUP(A271,'Table 1'!$A$3:$A$999,'Table 1'!$E$3:$E$999)</f>
        <v>0.96562199999999998</v>
      </c>
      <c r="R271" s="216" t="s">
        <v>207</v>
      </c>
      <c r="S271" s="161">
        <f>L271/LOOKUP(A271,'Table 1'!$A$3:$A$999,'Table 1'!$E$3:$E$999)</f>
        <v>1.1619999999999998E-3</v>
      </c>
    </row>
    <row r="272" spans="1:19" x14ac:dyDescent="0.2">
      <c r="A272" s="56" t="str">
        <f t="shared" ref="A272" si="1126">A271</f>
        <v>AMX0048A</v>
      </c>
      <c r="B272" s="56" t="str">
        <f>LOOKUP(A272,'Table 1'!$A$3:$A$999,'Table 1'!$I$3:$I$999)</f>
        <v>HAI</v>
      </c>
      <c r="C272" s="168">
        <v>0.80200000000000005</v>
      </c>
      <c r="D272" s="236" t="s">
        <v>207</v>
      </c>
      <c r="E272" s="160">
        <v>0</v>
      </c>
      <c r="F272" s="207">
        <f t="shared" ref="F272:F334" si="1127">(C272-G272)/G272</f>
        <v>-1.955990220048888E-2</v>
      </c>
      <c r="G272" s="366">
        <f t="shared" ref="G272" si="1128">AVERAGE(C271:C275)</f>
        <v>0.81799999999999995</v>
      </c>
      <c r="H272" s="209">
        <f t="shared" ref="H272" si="1129">_xlfn.STDEV.S(C271:C275)</f>
        <v>1.7818529681205422E-2</v>
      </c>
      <c r="I272" s="19">
        <f t="shared" ref="I272:I334" si="1130">H272/G272</f>
        <v>2.178304362005553E-2</v>
      </c>
      <c r="J272" s="221">
        <f>C272*'Table 2'!M272</f>
        <v>464.59860000000009</v>
      </c>
      <c r="K272" s="236" t="s">
        <v>207</v>
      </c>
      <c r="L272" s="218">
        <f>E272*'Table 2'!M272</f>
        <v>0</v>
      </c>
      <c r="M272" s="239">
        <f t="shared" si="954"/>
        <v>-4.1492285887690952E-2</v>
      </c>
      <c r="N272" s="22">
        <f t="shared" ref="N272" si="1131">AVERAGE(J271:J275)</f>
        <v>484.71033999999997</v>
      </c>
      <c r="O272" s="241">
        <f t="shared" ref="O272" si="1132">_xlfn.STDEV.S(J271:J275)</f>
        <v>12.97535852136652</v>
      </c>
      <c r="P272" s="19">
        <f t="shared" ref="P272:P334" si="1133">O272/N272</f>
        <v>2.6769304160844845E-2</v>
      </c>
      <c r="Q272" s="190">
        <f>J272/LOOKUP(A272,'Table 1'!$A$3:$A$999,'Table 1'!$E$3:$E$999)</f>
        <v>0.92919720000000017</v>
      </c>
      <c r="R272" s="215" t="s">
        <v>207</v>
      </c>
      <c r="S272" s="160">
        <f>L272/LOOKUP(A272,'Table 1'!$A$3:$A$999,'Table 1'!$E$3:$E$999)</f>
        <v>0</v>
      </c>
    </row>
    <row r="273" spans="1:19" x14ac:dyDescent="0.2">
      <c r="A273" s="56" t="str">
        <f t="shared" ref="A273" si="1134">A271</f>
        <v>AMX0048A</v>
      </c>
      <c r="B273" s="56" t="str">
        <f>LOOKUP(A273,'Table 1'!$A$3:$A$999,'Table 1'!$I$3:$I$999)</f>
        <v>HAI</v>
      </c>
      <c r="C273" s="168">
        <v>0.79800000000000004</v>
      </c>
      <c r="D273" s="236" t="s">
        <v>207</v>
      </c>
      <c r="E273" s="160">
        <v>1E-3</v>
      </c>
      <c r="F273" s="207">
        <f t="shared" si="1127"/>
        <v>-2.4449877750611134E-2</v>
      </c>
      <c r="G273" s="366">
        <f t="shared" ref="G273" si="1135">AVERAGE(C271:C275)</f>
        <v>0.81799999999999995</v>
      </c>
      <c r="H273" s="209">
        <f t="shared" ref="H273" si="1136">_xlfn.STDEV.S(C271:C275)</f>
        <v>1.7818529681205422E-2</v>
      </c>
      <c r="I273" s="19">
        <f t="shared" si="1130"/>
        <v>2.178304362005553E-2</v>
      </c>
      <c r="J273" s="221">
        <f>C273*'Table 2'!M273</f>
        <v>483.90719999999999</v>
      </c>
      <c r="K273" s="236" t="s">
        <v>207</v>
      </c>
      <c r="L273" s="218">
        <f>E273*'Table 2'!M273</f>
        <v>0.60639999999999994</v>
      </c>
      <c r="M273" s="239">
        <f t="shared" ref="M273:M335" si="1137">(J273-N273)/N273</f>
        <v>-1.6569483539385294E-3</v>
      </c>
      <c r="N273" s="22">
        <f t="shared" ref="N273" si="1138">AVERAGE(J271:J275)</f>
        <v>484.71033999999997</v>
      </c>
      <c r="O273" s="241">
        <f t="shared" ref="O273" si="1139">_xlfn.STDEV.S(J271:J275)</f>
        <v>12.97535852136652</v>
      </c>
      <c r="P273" s="19">
        <f t="shared" si="1133"/>
        <v>2.6769304160844845E-2</v>
      </c>
      <c r="Q273" s="190">
        <f>J273/LOOKUP(A273,'Table 1'!$A$3:$A$999,'Table 1'!$E$3:$E$999)</f>
        <v>0.96781439999999996</v>
      </c>
      <c r="R273" s="215" t="s">
        <v>207</v>
      </c>
      <c r="S273" s="160">
        <f>L273/LOOKUP(A273,'Table 1'!$A$3:$A$999,'Table 1'!$E$3:$E$999)</f>
        <v>1.2127999999999998E-3</v>
      </c>
    </row>
    <row r="274" spans="1:19" x14ac:dyDescent="0.2">
      <c r="A274" s="56" t="str">
        <f t="shared" ref="A274" si="1140">A271</f>
        <v>AMX0048A</v>
      </c>
      <c r="B274" s="56" t="str">
        <f>LOOKUP(A274,'Table 1'!$A$3:$A$999,'Table 1'!$I$3:$I$999)</f>
        <v>HAI</v>
      </c>
      <c r="C274" s="168">
        <v>0.82</v>
      </c>
      <c r="D274" s="335" t="s">
        <v>207</v>
      </c>
      <c r="E274" s="160">
        <v>0</v>
      </c>
      <c r="F274" s="207">
        <f t="shared" si="1127"/>
        <v>2.4449877750611269E-3</v>
      </c>
      <c r="G274" s="366">
        <f t="shared" ref="G274" si="1141">AVERAGE(C271:C275)</f>
        <v>0.81799999999999995</v>
      </c>
      <c r="H274" s="209">
        <f t="shared" ref="H274" si="1142">_xlfn.STDEV.S(C271:C275)</f>
        <v>1.7818529681205422E-2</v>
      </c>
      <c r="I274" s="19">
        <f t="shared" si="1130"/>
        <v>2.178304362005553E-2</v>
      </c>
      <c r="J274" s="221">
        <f>C274*'Table 2'!M274</f>
        <v>494.62399999999991</v>
      </c>
      <c r="K274" s="236" t="s">
        <v>207</v>
      </c>
      <c r="L274" s="218">
        <f>E274*'Table 2'!M274</f>
        <v>0</v>
      </c>
      <c r="M274" s="239">
        <f t="shared" si="1137"/>
        <v>2.0452751224576592E-2</v>
      </c>
      <c r="N274" s="22">
        <f t="shared" ref="N274" si="1143">AVERAGE(J271:J275)</f>
        <v>484.71033999999997</v>
      </c>
      <c r="O274" s="241">
        <f t="shared" ref="O274" si="1144">_xlfn.STDEV.S(J271:J275)</f>
        <v>12.97535852136652</v>
      </c>
      <c r="P274" s="19">
        <f t="shared" si="1133"/>
        <v>2.6769304160844845E-2</v>
      </c>
      <c r="Q274" s="190">
        <f>J274/LOOKUP(A274,'Table 1'!$A$3:$A$999,'Table 1'!$E$3:$E$999)</f>
        <v>0.98924799999999979</v>
      </c>
      <c r="R274" s="215" t="s">
        <v>207</v>
      </c>
      <c r="S274" s="160">
        <f>L274/LOOKUP(A274,'Table 1'!$A$3:$A$999,'Table 1'!$E$3:$E$999)</f>
        <v>0</v>
      </c>
    </row>
    <row r="275" spans="1:19" ht="16" thickBot="1" x14ac:dyDescent="0.25">
      <c r="A275" s="55" t="str">
        <f t="shared" ref="A275" si="1145">A271</f>
        <v>AMX0048A</v>
      </c>
      <c r="B275" s="55" t="str">
        <f>LOOKUP(A275,'Table 1'!$A$3:$A$999,'Table 1'!$I$3:$I$999)</f>
        <v>HAI</v>
      </c>
      <c r="C275" s="167">
        <v>0.83899999999999997</v>
      </c>
      <c r="D275" s="230" t="s">
        <v>207</v>
      </c>
      <c r="E275" s="157">
        <v>0</v>
      </c>
      <c r="F275" s="208">
        <f t="shared" si="1127"/>
        <v>2.5672371638141834E-2</v>
      </c>
      <c r="G275" s="370">
        <f t="shared" ref="G275" si="1146">AVERAGE(C271:C275)</f>
        <v>0.81799999999999995</v>
      </c>
      <c r="H275" s="210">
        <f t="shared" ref="H275" si="1147">_xlfn.STDEV.S(C271:C275)</f>
        <v>1.7818529681205422E-2</v>
      </c>
      <c r="I275" s="18">
        <f t="shared" si="1130"/>
        <v>2.178304362005553E-2</v>
      </c>
      <c r="J275" s="220">
        <f>C275*'Table 2'!M275</f>
        <v>497.61090000000002</v>
      </c>
      <c r="K275" s="230" t="s">
        <v>207</v>
      </c>
      <c r="L275" s="217">
        <f>E275*'Table 2'!M275</f>
        <v>0</v>
      </c>
      <c r="M275" s="240">
        <f t="shared" si="1137"/>
        <v>2.6614988242256277E-2</v>
      </c>
      <c r="N275" s="21">
        <f t="shared" ref="N275" si="1148">AVERAGE(J271:J275)</f>
        <v>484.71033999999997</v>
      </c>
      <c r="O275" s="242">
        <f t="shared" ref="O275" si="1149">_xlfn.STDEV.S(J271:J275)</f>
        <v>12.97535852136652</v>
      </c>
      <c r="P275" s="18">
        <f t="shared" si="1133"/>
        <v>2.6769304160844845E-2</v>
      </c>
      <c r="Q275" s="189">
        <f>J275/LOOKUP(A275,'Table 1'!$A$3:$A$999,'Table 1'!$E$3:$E$999)</f>
        <v>0.99522180000000005</v>
      </c>
      <c r="R275" s="214" t="s">
        <v>207</v>
      </c>
      <c r="S275" s="157">
        <f>L275/LOOKUP(A275,'Table 1'!$A$3:$A$999,'Table 1'!$E$3:$E$999)</f>
        <v>0</v>
      </c>
    </row>
    <row r="276" spans="1:19" x14ac:dyDescent="0.2">
      <c r="A276" s="57" t="s">
        <v>228</v>
      </c>
      <c r="B276" s="57" t="str">
        <f>LOOKUP(A276,'Table 1'!$A$3:$A$999,'Table 1'!$I$3:$I$999)</f>
        <v>HAI</v>
      </c>
      <c r="C276" s="169">
        <v>0.83</v>
      </c>
      <c r="D276" s="229" t="s">
        <v>207</v>
      </c>
      <c r="E276" s="161">
        <v>1E-3</v>
      </c>
      <c r="F276" s="206">
        <f t="shared" si="1127"/>
        <v>7.5260985676134781E-3</v>
      </c>
      <c r="G276" s="365">
        <f t="shared" ref="G276" si="1150">AVERAGE(C276:C280)</f>
        <v>0.82379999999999998</v>
      </c>
      <c r="H276" s="23">
        <f t="shared" ref="H276" si="1151">_xlfn.STDEV.S(C276:C280)</f>
        <v>1.0733126291998962E-2</v>
      </c>
      <c r="I276" s="39">
        <f t="shared" si="1130"/>
        <v>1.3028801034230351E-2</v>
      </c>
      <c r="J276" s="222">
        <f>C276*'Table 2'!M276</f>
        <v>486.54599999999999</v>
      </c>
      <c r="K276" s="229" t="s">
        <v>207</v>
      </c>
      <c r="L276" s="219">
        <f>E276*'Table 2'!M276</f>
        <v>0.58620000000000005</v>
      </c>
      <c r="M276" s="238">
        <f t="shared" si="1137"/>
        <v>1.4433534448094342E-2</v>
      </c>
      <c r="N276" s="23">
        <f t="shared" ref="N276" si="1152">AVERAGE(J276:J280)</f>
        <v>479.62333999999993</v>
      </c>
      <c r="O276" s="23">
        <f t="shared" ref="O276" si="1153">_xlfn.STDEV.S(J276:J280)</f>
        <v>17.883502173176247</v>
      </c>
      <c r="P276" s="39">
        <f t="shared" si="1133"/>
        <v>3.7286555264754731E-2</v>
      </c>
      <c r="Q276" s="191">
        <f>J276/LOOKUP(A276,'Table 1'!$A$3:$A$999,'Table 1'!$E$3:$E$999)</f>
        <v>0.97309199999999996</v>
      </c>
      <c r="R276" s="216" t="s">
        <v>207</v>
      </c>
      <c r="S276" s="161">
        <f>L276/LOOKUP(A276,'Table 1'!$A$3:$A$999,'Table 1'!$E$3:$E$999)</f>
        <v>1.1724000000000001E-3</v>
      </c>
    </row>
    <row r="277" spans="1:19" x14ac:dyDescent="0.2">
      <c r="A277" s="56" t="str">
        <f t="shared" ref="A277" si="1154">A276</f>
        <v>AMX0048B</v>
      </c>
      <c r="B277" s="56" t="str">
        <f>LOOKUP(A277,'Table 1'!$A$3:$A$999,'Table 1'!$I$3:$I$999)</f>
        <v>HAI</v>
      </c>
      <c r="C277" s="168">
        <v>0.83</v>
      </c>
      <c r="D277" s="236" t="s">
        <v>207</v>
      </c>
      <c r="E277" s="160">
        <v>1E-3</v>
      </c>
      <c r="F277" s="207">
        <f t="shared" si="1127"/>
        <v>7.5260985676134781E-3</v>
      </c>
      <c r="G277" s="366">
        <f t="shared" ref="G277" si="1155">AVERAGE(C276:C280)</f>
        <v>0.82379999999999998</v>
      </c>
      <c r="H277" s="209">
        <f t="shared" ref="H277" si="1156">_xlfn.STDEV.S(C276:C280)</f>
        <v>1.0733126291998962E-2</v>
      </c>
      <c r="I277" s="19">
        <f t="shared" si="1130"/>
        <v>1.3028801034230351E-2</v>
      </c>
      <c r="J277" s="221">
        <f>C277*'Table 2'!M277</f>
        <v>500.48999999999995</v>
      </c>
      <c r="K277" s="236" t="s">
        <v>207</v>
      </c>
      <c r="L277" s="218">
        <f>E277*'Table 2'!M277</f>
        <v>0.60299999999999998</v>
      </c>
      <c r="M277" s="239">
        <f t="shared" si="1137"/>
        <v>4.3506348127261757E-2</v>
      </c>
      <c r="N277" s="22">
        <f t="shared" ref="N277" si="1157">AVERAGE(J276:J280)</f>
        <v>479.62333999999993</v>
      </c>
      <c r="O277" s="241">
        <f t="shared" ref="O277" si="1158">_xlfn.STDEV.S(J276:J280)</f>
        <v>17.883502173176247</v>
      </c>
      <c r="P277" s="19">
        <f t="shared" si="1133"/>
        <v>3.7286555264754731E-2</v>
      </c>
      <c r="Q277" s="190">
        <f>J277/LOOKUP(A277,'Table 1'!$A$3:$A$999,'Table 1'!$E$3:$E$999)</f>
        <v>1.00098</v>
      </c>
      <c r="R277" s="215" t="s">
        <v>207</v>
      </c>
      <c r="S277" s="160">
        <f>L277/LOOKUP(A277,'Table 1'!$A$3:$A$999,'Table 1'!$E$3:$E$999)</f>
        <v>1.206E-3</v>
      </c>
    </row>
    <row r="278" spans="1:19" x14ac:dyDescent="0.2">
      <c r="A278" s="56" t="str">
        <f t="shared" ref="A278" si="1159">A276</f>
        <v>AMX0048B</v>
      </c>
      <c r="B278" s="56" t="str">
        <f>LOOKUP(A278,'Table 1'!$A$3:$A$999,'Table 1'!$I$3:$I$999)</f>
        <v>HAI</v>
      </c>
      <c r="C278" s="168">
        <v>0.80900000000000005</v>
      </c>
      <c r="D278" s="236" t="s">
        <v>207</v>
      </c>
      <c r="E278" s="160">
        <v>0</v>
      </c>
      <c r="F278" s="207">
        <f t="shared" si="1127"/>
        <v>-1.7965525613012776E-2</v>
      </c>
      <c r="G278" s="366">
        <f t="shared" ref="G278" si="1160">AVERAGE(C276:C280)</f>
        <v>0.82379999999999998</v>
      </c>
      <c r="H278" s="209">
        <f t="shared" ref="H278" si="1161">_xlfn.STDEV.S(C276:C280)</f>
        <v>1.0733126291998962E-2</v>
      </c>
      <c r="I278" s="19">
        <f t="shared" si="1130"/>
        <v>1.3028801034230351E-2</v>
      </c>
      <c r="J278" s="221">
        <f>C278*'Table 2'!M278</f>
        <v>454.25350000000003</v>
      </c>
      <c r="K278" s="236" t="s">
        <v>207</v>
      </c>
      <c r="L278" s="218">
        <f>E278*'Table 2'!M278</f>
        <v>0</v>
      </c>
      <c r="M278" s="239">
        <f t="shared" si="1137"/>
        <v>-5.2895340748012595E-2</v>
      </c>
      <c r="N278" s="22">
        <f t="shared" ref="N278" si="1162">AVERAGE(J276:J280)</f>
        <v>479.62333999999993</v>
      </c>
      <c r="O278" s="241">
        <f t="shared" ref="O278" si="1163">_xlfn.STDEV.S(J276:J280)</f>
        <v>17.883502173176247</v>
      </c>
      <c r="P278" s="19">
        <f t="shared" si="1133"/>
        <v>3.7286555264754731E-2</v>
      </c>
      <c r="Q278" s="190">
        <f>J278/LOOKUP(A278,'Table 1'!$A$3:$A$999,'Table 1'!$E$3:$E$999)</f>
        <v>0.90850700000000006</v>
      </c>
      <c r="R278" s="215" t="s">
        <v>207</v>
      </c>
      <c r="S278" s="160">
        <f>L278/LOOKUP(A278,'Table 1'!$A$3:$A$999,'Table 1'!$E$3:$E$999)</f>
        <v>0</v>
      </c>
    </row>
    <row r="279" spans="1:19" x14ac:dyDescent="0.2">
      <c r="A279" s="56" t="str">
        <f t="shared" ref="A279" si="1164">A276</f>
        <v>AMX0048B</v>
      </c>
      <c r="B279" s="56" t="str">
        <f>LOOKUP(A279,'Table 1'!$A$3:$A$999,'Table 1'!$I$3:$I$999)</f>
        <v>HAI</v>
      </c>
      <c r="C279" s="168">
        <v>0.81599999999999995</v>
      </c>
      <c r="D279" s="335" t="s">
        <v>207</v>
      </c>
      <c r="E279" s="160">
        <v>0</v>
      </c>
      <c r="F279" s="207">
        <f t="shared" si="1127"/>
        <v>-9.4683175528041136E-3</v>
      </c>
      <c r="G279" s="366">
        <f t="shared" ref="G279" si="1165">AVERAGE(C276:C280)</f>
        <v>0.82379999999999998</v>
      </c>
      <c r="H279" s="209">
        <f t="shared" ref="H279" si="1166">_xlfn.STDEV.S(C276:C280)</f>
        <v>1.0733126291998962E-2</v>
      </c>
      <c r="I279" s="19">
        <f t="shared" si="1130"/>
        <v>1.3028801034230351E-2</v>
      </c>
      <c r="J279" s="221">
        <f>C279*'Table 2'!M279</f>
        <v>469.77119999999991</v>
      </c>
      <c r="K279" s="236" t="s">
        <v>207</v>
      </c>
      <c r="L279" s="218">
        <f>E279*'Table 2'!M279</f>
        <v>0</v>
      </c>
      <c r="M279" s="239">
        <f t="shared" si="1137"/>
        <v>-2.0541410682807931E-2</v>
      </c>
      <c r="N279" s="22">
        <f t="shared" ref="N279" si="1167">AVERAGE(J276:J280)</f>
        <v>479.62333999999993</v>
      </c>
      <c r="O279" s="241">
        <f t="shared" ref="O279" si="1168">_xlfn.STDEV.S(J276:J280)</f>
        <v>17.883502173176247</v>
      </c>
      <c r="P279" s="19">
        <f t="shared" si="1133"/>
        <v>3.7286555264754731E-2</v>
      </c>
      <c r="Q279" s="190">
        <f>J279/LOOKUP(A279,'Table 1'!$A$3:$A$999,'Table 1'!$E$3:$E$999)</f>
        <v>0.93954239999999978</v>
      </c>
      <c r="R279" s="215" t="s">
        <v>207</v>
      </c>
      <c r="S279" s="160">
        <f>L279/LOOKUP(A279,'Table 1'!$A$3:$A$999,'Table 1'!$E$3:$E$999)</f>
        <v>0</v>
      </c>
    </row>
    <row r="280" spans="1:19" ht="16" thickBot="1" x14ac:dyDescent="0.25">
      <c r="A280" s="55" t="str">
        <f t="shared" ref="A280" si="1169">A276</f>
        <v>AMX0048B</v>
      </c>
      <c r="B280" s="55" t="str">
        <f>LOOKUP(A280,'Table 1'!$A$3:$A$999,'Table 1'!$I$3:$I$999)</f>
        <v>HAI</v>
      </c>
      <c r="C280" s="167">
        <v>0.83399999999999996</v>
      </c>
      <c r="D280" s="230" t="s">
        <v>207</v>
      </c>
      <c r="E280" s="157">
        <v>0</v>
      </c>
      <c r="F280" s="208">
        <f t="shared" si="1127"/>
        <v>1.2381646030589933E-2</v>
      </c>
      <c r="G280" s="370">
        <f t="shared" ref="G280" si="1170">AVERAGE(C276:C280)</f>
        <v>0.82379999999999998</v>
      </c>
      <c r="H280" s="210">
        <f t="shared" ref="H280" si="1171">_xlfn.STDEV.S(C276:C280)</f>
        <v>1.0733126291998962E-2</v>
      </c>
      <c r="I280" s="18">
        <f t="shared" si="1130"/>
        <v>1.3028801034230351E-2</v>
      </c>
      <c r="J280" s="220">
        <f>C280*'Table 2'!M280</f>
        <v>487.05599999999998</v>
      </c>
      <c r="K280" s="230" t="s">
        <v>207</v>
      </c>
      <c r="L280" s="217">
        <f>E280*'Table 2'!M280</f>
        <v>0</v>
      </c>
      <c r="M280" s="240">
        <f t="shared" si="1137"/>
        <v>1.5496868855464908E-2</v>
      </c>
      <c r="N280" s="21">
        <f t="shared" ref="N280" si="1172">AVERAGE(J276:J280)</f>
        <v>479.62333999999993</v>
      </c>
      <c r="O280" s="242">
        <f t="shared" ref="O280" si="1173">_xlfn.STDEV.S(J276:J280)</f>
        <v>17.883502173176247</v>
      </c>
      <c r="P280" s="18">
        <f t="shared" si="1133"/>
        <v>3.7286555264754731E-2</v>
      </c>
      <c r="Q280" s="189">
        <f>J280/LOOKUP(A280,'Table 1'!$A$3:$A$999,'Table 1'!$E$3:$E$999)</f>
        <v>0.97411199999999998</v>
      </c>
      <c r="R280" s="214" t="s">
        <v>207</v>
      </c>
      <c r="S280" s="157">
        <f>L280/LOOKUP(A280,'Table 1'!$A$3:$A$999,'Table 1'!$E$3:$E$999)</f>
        <v>0</v>
      </c>
    </row>
    <row r="281" spans="1:19" x14ac:dyDescent="0.2">
      <c r="A281" s="57" t="s">
        <v>229</v>
      </c>
      <c r="B281" s="57" t="str">
        <f>LOOKUP(A281,'Table 1'!$A$3:$A$999,'Table 1'!$I$3:$I$999)</f>
        <v>HAI</v>
      </c>
      <c r="C281" s="169">
        <v>0.82799999999999996</v>
      </c>
      <c r="D281" s="229" t="s">
        <v>207</v>
      </c>
      <c r="E281" s="161">
        <v>0</v>
      </c>
      <c r="F281" s="206">
        <f t="shared" si="1127"/>
        <v>-1.3346043851286927E-2</v>
      </c>
      <c r="G281" s="365">
        <f t="shared" ref="G281" si="1174">AVERAGE(C281:C285)</f>
        <v>0.83919999999999995</v>
      </c>
      <c r="H281" s="23">
        <f t="shared" ref="H281" si="1175">_xlfn.STDEV.S(C281:C285)</f>
        <v>1.1122050170719435E-2</v>
      </c>
      <c r="I281" s="39">
        <f t="shared" si="1130"/>
        <v>1.3253157972735267E-2</v>
      </c>
      <c r="J281" s="222">
        <f>C281*'Table 2'!M281</f>
        <v>484.21439999999996</v>
      </c>
      <c r="K281" s="229" t="s">
        <v>207</v>
      </c>
      <c r="L281" s="219">
        <f>E281*'Table 2'!M281</f>
        <v>0</v>
      </c>
      <c r="M281" s="238">
        <f t="shared" si="1137"/>
        <v>-2.1015435996471071E-2</v>
      </c>
      <c r="N281" s="23">
        <f t="shared" ref="N281" si="1176">AVERAGE(J281:J285)</f>
        <v>494.60882000000004</v>
      </c>
      <c r="O281" s="23">
        <f t="shared" ref="O281" si="1177">_xlfn.STDEV.S(J281:J285)</f>
        <v>11.522305479894218</v>
      </c>
      <c r="P281" s="39">
        <f t="shared" si="1133"/>
        <v>2.3295794603691494E-2</v>
      </c>
      <c r="Q281" s="191">
        <f>J281/LOOKUP(A281,'Table 1'!$A$3:$A$999,'Table 1'!$E$3:$E$999)</f>
        <v>0.96842879999999987</v>
      </c>
      <c r="R281" s="216" t="s">
        <v>207</v>
      </c>
      <c r="S281" s="161">
        <f>L281/LOOKUP(A281,'Table 1'!$A$3:$A$999,'Table 1'!$E$3:$E$999)</f>
        <v>0</v>
      </c>
    </row>
    <row r="282" spans="1:19" x14ac:dyDescent="0.2">
      <c r="A282" s="56" t="str">
        <f t="shared" ref="A282" si="1178">A281</f>
        <v>AMX0048C</v>
      </c>
      <c r="B282" s="56" t="str">
        <f>LOOKUP(A282,'Table 1'!$A$3:$A$999,'Table 1'!$I$3:$I$999)</f>
        <v>HAI</v>
      </c>
      <c r="C282" s="168">
        <v>0.83499999999999996</v>
      </c>
      <c r="D282" s="236" t="s">
        <v>207</v>
      </c>
      <c r="E282" s="160">
        <v>2E-3</v>
      </c>
      <c r="F282" s="207">
        <f t="shared" si="1127"/>
        <v>-5.0047664442325812E-3</v>
      </c>
      <c r="G282" s="366">
        <f t="shared" ref="G282" si="1179">AVERAGE(C281:C285)</f>
        <v>0.83919999999999995</v>
      </c>
      <c r="H282" s="209">
        <f t="shared" ref="H282" si="1180">_xlfn.STDEV.S(C281:C285)</f>
        <v>1.1122050170719435E-2</v>
      </c>
      <c r="I282" s="19">
        <f t="shared" si="1130"/>
        <v>1.3253157972735267E-2</v>
      </c>
      <c r="J282" s="221">
        <f>C282*'Table 2'!M282</f>
        <v>489.39350000000002</v>
      </c>
      <c r="K282" s="236" t="s">
        <v>207</v>
      </c>
      <c r="L282" s="218">
        <f>E282*'Table 2'!M282</f>
        <v>1.1722000000000001</v>
      </c>
      <c r="M282" s="239">
        <f t="shared" si="1137"/>
        <v>-1.0544332792124531E-2</v>
      </c>
      <c r="N282" s="22">
        <f t="shared" ref="N282" si="1181">AVERAGE(J281:J285)</f>
        <v>494.60882000000004</v>
      </c>
      <c r="O282" s="241">
        <f t="shared" ref="O282" si="1182">_xlfn.STDEV.S(J281:J285)</f>
        <v>11.522305479894218</v>
      </c>
      <c r="P282" s="19">
        <f t="shared" si="1133"/>
        <v>2.3295794603691494E-2</v>
      </c>
      <c r="Q282" s="190">
        <f>J282/LOOKUP(A282,'Table 1'!$A$3:$A$999,'Table 1'!$E$3:$E$999)</f>
        <v>0.97878700000000007</v>
      </c>
      <c r="R282" s="215" t="s">
        <v>207</v>
      </c>
      <c r="S282" s="160">
        <f>L282/LOOKUP(A282,'Table 1'!$A$3:$A$999,'Table 1'!$E$3:$E$999)</f>
        <v>2.3444000000000004E-3</v>
      </c>
    </row>
    <row r="283" spans="1:19" x14ac:dyDescent="0.2">
      <c r="A283" s="56" t="str">
        <f t="shared" ref="A283" si="1183">A281</f>
        <v>AMX0048C</v>
      </c>
      <c r="B283" s="56" t="str">
        <f>LOOKUP(A283,'Table 1'!$A$3:$A$999,'Table 1'!$I$3:$I$999)</f>
        <v>HAI</v>
      </c>
      <c r="C283" s="168">
        <v>0.85699999999999998</v>
      </c>
      <c r="D283" s="236" t="s">
        <v>207</v>
      </c>
      <c r="E283" s="160">
        <v>2E-3</v>
      </c>
      <c r="F283" s="207">
        <f t="shared" si="1127"/>
        <v>2.1210676835081075E-2</v>
      </c>
      <c r="G283" s="366">
        <f t="shared" ref="G283" si="1184">AVERAGE(C281:C285)</f>
        <v>0.83919999999999995</v>
      </c>
      <c r="H283" s="209">
        <f t="shared" ref="H283" si="1185">_xlfn.STDEV.S(C281:C285)</f>
        <v>1.1122050170719435E-2</v>
      </c>
      <c r="I283" s="19">
        <f t="shared" si="1130"/>
        <v>1.3253157972735267E-2</v>
      </c>
      <c r="J283" s="221">
        <f>C283*'Table 2'!M283</f>
        <v>512.8288</v>
      </c>
      <c r="K283" s="236" t="s">
        <v>207</v>
      </c>
      <c r="L283" s="218">
        <f>E283*'Table 2'!M283</f>
        <v>1.1968000000000001</v>
      </c>
      <c r="M283" s="239">
        <f t="shared" si="1137"/>
        <v>3.683715142807191E-2</v>
      </c>
      <c r="N283" s="22">
        <f t="shared" ref="N283" si="1186">AVERAGE(J281:J285)</f>
        <v>494.60882000000004</v>
      </c>
      <c r="O283" s="241">
        <f t="shared" ref="O283" si="1187">_xlfn.STDEV.S(J281:J285)</f>
        <v>11.522305479894218</v>
      </c>
      <c r="P283" s="19">
        <f t="shared" si="1133"/>
        <v>2.3295794603691494E-2</v>
      </c>
      <c r="Q283" s="190">
        <f>J283/LOOKUP(A283,'Table 1'!$A$3:$A$999,'Table 1'!$E$3:$E$999)</f>
        <v>1.0256575999999999</v>
      </c>
      <c r="R283" s="215" t="s">
        <v>207</v>
      </c>
      <c r="S283" s="160">
        <f>L283/LOOKUP(A283,'Table 1'!$A$3:$A$999,'Table 1'!$E$3:$E$999)</f>
        <v>2.3936000000000001E-3</v>
      </c>
    </row>
    <row r="284" spans="1:19" x14ac:dyDescent="0.2">
      <c r="A284" s="56" t="str">
        <f t="shared" ref="A284" si="1188">A281</f>
        <v>AMX0048C</v>
      </c>
      <c r="B284" s="56" t="str">
        <f>LOOKUP(A284,'Table 1'!$A$3:$A$999,'Table 1'!$I$3:$I$999)</f>
        <v>HAI</v>
      </c>
      <c r="C284" s="168">
        <v>0.83399999999999996</v>
      </c>
      <c r="D284" s="335" t="s">
        <v>207</v>
      </c>
      <c r="E284" s="160">
        <v>0</v>
      </c>
      <c r="F284" s="207">
        <f t="shared" si="1127"/>
        <v>-6.1963775023832013E-3</v>
      </c>
      <c r="G284" s="366">
        <f t="shared" ref="G284" si="1189">AVERAGE(C281:C285)</f>
        <v>0.83919999999999995</v>
      </c>
      <c r="H284" s="209">
        <f t="shared" ref="H284" si="1190">_xlfn.STDEV.S(C281:C285)</f>
        <v>1.1122050170719435E-2</v>
      </c>
      <c r="I284" s="19">
        <f t="shared" si="1130"/>
        <v>1.3253157972735267E-2</v>
      </c>
      <c r="J284" s="221">
        <f>C284*'Table 2'!M284</f>
        <v>487.80659999999995</v>
      </c>
      <c r="K284" s="236" t="s">
        <v>207</v>
      </c>
      <c r="L284" s="218">
        <f>E284*'Table 2'!M284</f>
        <v>0</v>
      </c>
      <c r="M284" s="239">
        <f t="shared" si="1137"/>
        <v>-1.3752726851899022E-2</v>
      </c>
      <c r="N284" s="22">
        <f t="shared" ref="N284" si="1191">AVERAGE(J281:J285)</f>
        <v>494.60882000000004</v>
      </c>
      <c r="O284" s="241">
        <f t="shared" ref="O284" si="1192">_xlfn.STDEV.S(J281:J285)</f>
        <v>11.522305479894218</v>
      </c>
      <c r="P284" s="19">
        <f t="shared" si="1133"/>
        <v>2.3295794603691494E-2</v>
      </c>
      <c r="Q284" s="190">
        <f>J284/LOOKUP(A284,'Table 1'!$A$3:$A$999,'Table 1'!$E$3:$E$999)</f>
        <v>0.97561319999999985</v>
      </c>
      <c r="R284" s="215" t="s">
        <v>207</v>
      </c>
      <c r="S284" s="160">
        <f>L284/LOOKUP(A284,'Table 1'!$A$3:$A$999,'Table 1'!$E$3:$E$999)</f>
        <v>0</v>
      </c>
    </row>
    <row r="285" spans="1:19" ht="16" thickBot="1" x14ac:dyDescent="0.25">
      <c r="A285" s="55" t="str">
        <f t="shared" ref="A285" si="1193">A281</f>
        <v>AMX0048C</v>
      </c>
      <c r="B285" s="55" t="str">
        <f>LOOKUP(A285,'Table 1'!$A$3:$A$999,'Table 1'!$I$3:$I$999)</f>
        <v>HAI</v>
      </c>
      <c r="C285" s="167">
        <v>0.84199999999999997</v>
      </c>
      <c r="D285" s="230" t="s">
        <v>207</v>
      </c>
      <c r="E285" s="157">
        <v>1E-3</v>
      </c>
      <c r="F285" s="208">
        <f t="shared" si="1127"/>
        <v>3.3365109628217646E-3</v>
      </c>
      <c r="G285" s="370">
        <f t="shared" ref="G285" si="1194">AVERAGE(C281:C285)</f>
        <v>0.83919999999999995</v>
      </c>
      <c r="H285" s="210">
        <f t="shared" ref="H285" si="1195">_xlfn.STDEV.S(C281:C285)</f>
        <v>1.1122050170719435E-2</v>
      </c>
      <c r="I285" s="18">
        <f t="shared" si="1130"/>
        <v>1.3253157972735267E-2</v>
      </c>
      <c r="J285" s="220">
        <f>C285*'Table 2'!M285</f>
        <v>498.80079999999998</v>
      </c>
      <c r="K285" s="230" t="s">
        <v>207</v>
      </c>
      <c r="L285" s="217">
        <f>E285*'Table 2'!M285</f>
        <v>0.59240000000000004</v>
      </c>
      <c r="M285" s="240">
        <f t="shared" si="1137"/>
        <v>8.4753442124221399E-3</v>
      </c>
      <c r="N285" s="21">
        <f t="shared" ref="N285" si="1196">AVERAGE(J281:J285)</f>
        <v>494.60882000000004</v>
      </c>
      <c r="O285" s="242">
        <f t="shared" ref="O285" si="1197">_xlfn.STDEV.S(J281:J285)</f>
        <v>11.522305479894218</v>
      </c>
      <c r="P285" s="18">
        <f t="shared" si="1133"/>
        <v>2.3295794603691494E-2</v>
      </c>
      <c r="Q285" s="189">
        <f>J285/LOOKUP(A285,'Table 1'!$A$3:$A$999,'Table 1'!$E$3:$E$999)</f>
        <v>0.99760159999999998</v>
      </c>
      <c r="R285" s="214" t="s">
        <v>207</v>
      </c>
      <c r="S285" s="157">
        <f>L285/LOOKUP(A285,'Table 1'!$A$3:$A$999,'Table 1'!$E$3:$E$999)</f>
        <v>1.1848000000000002E-3</v>
      </c>
    </row>
    <row r="286" spans="1:19" x14ac:dyDescent="0.2">
      <c r="A286" s="57" t="s">
        <v>217</v>
      </c>
      <c r="B286" s="57" t="str">
        <f>LOOKUP(A286,'Table 1'!$A$3:$A$999,'Table 1'!$I$3:$I$999)</f>
        <v>DRC</v>
      </c>
      <c r="C286" s="192">
        <v>0.46108852659515503</v>
      </c>
      <c r="D286" s="293" t="s">
        <v>207</v>
      </c>
      <c r="E286" s="296">
        <v>3.0401863217170966E-2</v>
      </c>
      <c r="F286" s="206">
        <f t="shared" ref="F286:F314" si="1198">(C286-G286)/G286</f>
        <v>-5.3885483054665513E-2</v>
      </c>
      <c r="G286" s="367">
        <f>AVERAGE(C286:C290)</f>
        <v>0.48734959493470731</v>
      </c>
      <c r="H286" s="39">
        <f t="shared" ref="H286" si="1199">_xlfn.STDEV.S(C286:C290)</f>
        <v>2.8100174695916399E-2</v>
      </c>
      <c r="I286" s="39">
        <f t="shared" ref="I286:I314" si="1200">H286/G286</f>
        <v>5.7659173184869725E-2</v>
      </c>
      <c r="J286" s="222">
        <f>C286*'Table 2'!M286</f>
        <v>222.65964949280036</v>
      </c>
      <c r="K286" s="229" t="s">
        <v>207</v>
      </c>
      <c r="L286" s="219">
        <f>E286*'Table 2'!M286</f>
        <v>14.68105974757186</v>
      </c>
      <c r="M286" s="238">
        <f t="shared" ref="M286:M314" si="1201">(J286-N286)/N286</f>
        <v>-5.4423917866723466E-2</v>
      </c>
      <c r="N286" s="23">
        <f t="shared" ref="N286" si="1202">AVERAGE(J286:J290)</f>
        <v>235.47512854858468</v>
      </c>
      <c r="O286" s="23">
        <f t="shared" ref="O286" si="1203">_xlfn.STDEV.S(J286:J290)</f>
        <v>13.331557364170022</v>
      </c>
      <c r="P286" s="39">
        <f t="shared" ref="P286:P314" si="1204">O286/N286</f>
        <v>5.6615564651531225E-2</v>
      </c>
      <c r="Q286" s="191">
        <f>J286/LOOKUP(A286,'Table 1'!$A$3:$A$999,'Table 1'!$E$3:$E$999)</f>
        <v>0.89063859797120137</v>
      </c>
      <c r="R286" s="216" t="s">
        <v>207</v>
      </c>
      <c r="S286" s="161">
        <f>L286/LOOKUP(A286,'Table 1'!$A$3:$A$999,'Table 1'!$E$3:$E$999)</f>
        <v>5.872423899028744E-2</v>
      </c>
    </row>
    <row r="287" spans="1:19" x14ac:dyDescent="0.2">
      <c r="A287" s="56" t="str">
        <f>A286</f>
        <v>AMX0049A</v>
      </c>
      <c r="B287" s="56" t="str">
        <f>LOOKUP(A287,'Table 1'!$A$3:$A$999,'Table 1'!$I$3:$I$999)</f>
        <v>DRC</v>
      </c>
      <c r="C287" s="192">
        <v>0.45318192766998899</v>
      </c>
      <c r="D287" s="292" t="s">
        <v>207</v>
      </c>
      <c r="E287" s="296">
        <v>1.024571733990292E-2</v>
      </c>
      <c r="F287" s="207">
        <f t="shared" si="1198"/>
        <v>-7.0109152895255669E-2</v>
      </c>
      <c r="G287" s="368">
        <f t="shared" ref="G287" si="1205">AVERAGE(C286:C290)</f>
        <v>0.48734959493470731</v>
      </c>
      <c r="H287" s="297">
        <f t="shared" ref="H287" si="1206">_xlfn.STDEV.S(C286:C290)</f>
        <v>2.8100174695916399E-2</v>
      </c>
      <c r="I287" s="19">
        <f t="shared" si="1200"/>
        <v>5.7659173184869725E-2</v>
      </c>
      <c r="J287" s="221">
        <f>C287*'Table 2'!M287</f>
        <v>219.47600757057566</v>
      </c>
      <c r="K287" s="236" t="s">
        <v>207</v>
      </c>
      <c r="L287" s="218">
        <f>E287*'Table 2'!M287</f>
        <v>4.9620009077149838</v>
      </c>
      <c r="M287" s="239">
        <f t="shared" si="1201"/>
        <v>-6.7943995090368872E-2</v>
      </c>
      <c r="N287" s="22">
        <f t="shared" ref="N287" si="1207">AVERAGE(J286:J290)</f>
        <v>235.47512854858468</v>
      </c>
      <c r="O287" s="241">
        <f t="shared" ref="O287" si="1208">_xlfn.STDEV.S(J286:J290)</f>
        <v>13.331557364170022</v>
      </c>
      <c r="P287" s="19">
        <f t="shared" si="1204"/>
        <v>5.6615564651531225E-2</v>
      </c>
      <c r="Q287" s="190">
        <f>J287/LOOKUP(A287,'Table 1'!$A$3:$A$999,'Table 1'!$E$3:$E$999)</f>
        <v>0.87790403028230268</v>
      </c>
      <c r="R287" s="215" t="s">
        <v>207</v>
      </c>
      <c r="S287" s="160">
        <f>L287/LOOKUP(A287,'Table 1'!$A$3:$A$999,'Table 1'!$E$3:$E$999)</f>
        <v>1.9848003630859937E-2</v>
      </c>
    </row>
    <row r="288" spans="1:19" x14ac:dyDescent="0.2">
      <c r="A288" s="56" t="str">
        <f>A286</f>
        <v>AMX0049A</v>
      </c>
      <c r="B288" s="56" t="str">
        <f>LOOKUP(A288,'Table 1'!$A$3:$A$999,'Table 1'!$I$3:$I$999)</f>
        <v>DRC</v>
      </c>
      <c r="C288" s="192">
        <v>0.50157566005769538</v>
      </c>
      <c r="D288" s="291" t="s">
        <v>207</v>
      </c>
      <c r="E288" s="296">
        <v>2.4448529554955169E-2</v>
      </c>
      <c r="F288" s="207">
        <f t="shared" si="1198"/>
        <v>2.919067804887375E-2</v>
      </c>
      <c r="G288" s="368">
        <f t="shared" ref="G288" si="1209">AVERAGE(C286:C290)</f>
        <v>0.48734959493470731</v>
      </c>
      <c r="H288" s="297">
        <f t="shared" ref="H288" si="1210">_xlfn.STDEV.S(C286:C290)</f>
        <v>2.8100174695916399E-2</v>
      </c>
      <c r="I288" s="19">
        <f t="shared" si="1200"/>
        <v>5.7659173184869725E-2</v>
      </c>
      <c r="J288" s="221">
        <f>C288*'Table 2'!M288</f>
        <v>243.26419512798225</v>
      </c>
      <c r="K288" s="236" t="s">
        <v>207</v>
      </c>
      <c r="L288" s="218">
        <f>E288*'Table 2'!M288</f>
        <v>11.857536834153256</v>
      </c>
      <c r="M288" s="239">
        <f t="shared" si="1201"/>
        <v>3.307808611214106E-2</v>
      </c>
      <c r="N288" s="22">
        <f t="shared" ref="N288" si="1211">AVERAGE(J286:J290)</f>
        <v>235.47512854858468</v>
      </c>
      <c r="O288" s="241">
        <f t="shared" ref="O288" si="1212">_xlfn.STDEV.S(J286:J290)</f>
        <v>13.331557364170022</v>
      </c>
      <c r="P288" s="19">
        <f t="shared" si="1204"/>
        <v>5.6615564651531225E-2</v>
      </c>
      <c r="Q288" s="190">
        <f>J288/LOOKUP(A288,'Table 1'!$A$3:$A$999,'Table 1'!$E$3:$E$999)</f>
        <v>0.97305678051192901</v>
      </c>
      <c r="R288" s="215" t="s">
        <v>207</v>
      </c>
      <c r="S288" s="160">
        <f>L288/LOOKUP(A288,'Table 1'!$A$3:$A$999,'Table 1'!$E$3:$E$999)</f>
        <v>4.7430147336613028E-2</v>
      </c>
    </row>
    <row r="289" spans="1:19" x14ac:dyDescent="0.2">
      <c r="A289" s="56" t="str">
        <f>A286</f>
        <v>AMX0049A</v>
      </c>
      <c r="B289" s="56" t="str">
        <f>LOOKUP(A289,'Table 1'!$A$3:$A$999,'Table 1'!$I$3:$I$999)</f>
        <v>DRC</v>
      </c>
      <c r="C289" s="192">
        <v>0.50647086947025566</v>
      </c>
      <c r="D289" s="294" t="s">
        <v>207</v>
      </c>
      <c r="E289" s="296">
        <v>2.6927853970095735E-2</v>
      </c>
      <c r="F289" s="207">
        <f t="shared" si="1198"/>
        <v>3.9235232232233873E-2</v>
      </c>
      <c r="G289" s="368">
        <f t="shared" ref="G289" si="1213">AVERAGE(C286:C290)</f>
        <v>0.48734959493470731</v>
      </c>
      <c r="H289" s="297">
        <f t="shared" ref="H289" si="1214">_xlfn.STDEV.S(C286:C290)</f>
        <v>2.8100174695916399E-2</v>
      </c>
      <c r="I289" s="19">
        <f t="shared" si="1200"/>
        <v>5.7659173184869725E-2</v>
      </c>
      <c r="J289" s="221">
        <f>C289*'Table 2'!M289</f>
        <v>243.8657236499281</v>
      </c>
      <c r="K289" s="236" t="s">
        <v>207</v>
      </c>
      <c r="L289" s="218">
        <f>E289*'Table 2'!M289</f>
        <v>12.965761686601097</v>
      </c>
      <c r="M289" s="239">
        <f t="shared" si="1201"/>
        <v>3.5632617139063259E-2</v>
      </c>
      <c r="N289" s="22">
        <f t="shared" ref="N289" si="1215">AVERAGE(J286:J290)</f>
        <v>235.47512854858468</v>
      </c>
      <c r="O289" s="241">
        <f t="shared" ref="O289" si="1216">_xlfn.STDEV.S(J286:J290)</f>
        <v>13.331557364170022</v>
      </c>
      <c r="P289" s="19">
        <f t="shared" si="1204"/>
        <v>5.6615564651531225E-2</v>
      </c>
      <c r="Q289" s="190">
        <f>J289/LOOKUP(A289,'Table 1'!$A$3:$A$999,'Table 1'!$E$3:$E$999)</f>
        <v>0.97546289459971236</v>
      </c>
      <c r="R289" s="215" t="s">
        <v>207</v>
      </c>
      <c r="S289" s="160">
        <f>L289/LOOKUP(A289,'Table 1'!$A$3:$A$999,'Table 1'!$E$3:$E$999)</f>
        <v>5.1863046746404386E-2</v>
      </c>
    </row>
    <row r="290" spans="1:19" ht="16" thickBot="1" x14ac:dyDescent="0.25">
      <c r="A290" s="55" t="str">
        <f>A286</f>
        <v>AMX0049A</v>
      </c>
      <c r="B290" s="55" t="str">
        <f>LOOKUP(A290,'Table 1'!$A$3:$A$999,'Table 1'!$I$3:$I$999)</f>
        <v>DRC</v>
      </c>
      <c r="C290" s="192">
        <v>0.51443099088044164</v>
      </c>
      <c r="D290" s="295" t="s">
        <v>207</v>
      </c>
      <c r="E290" s="296">
        <v>1.2909148241804173E-2</v>
      </c>
      <c r="F290" s="208">
        <f t="shared" si="1198"/>
        <v>5.5568725668813913E-2</v>
      </c>
      <c r="G290" s="369">
        <f t="shared" ref="G290" si="1217">AVERAGE(C286:C290)</f>
        <v>0.48734959493470731</v>
      </c>
      <c r="H290" s="298">
        <f t="shared" ref="H290" si="1218">_xlfn.STDEV.S(C286:C290)</f>
        <v>2.8100174695916399E-2</v>
      </c>
      <c r="I290" s="18">
        <f t="shared" si="1200"/>
        <v>5.7659173184869725E-2</v>
      </c>
      <c r="J290" s="220">
        <f>C290*'Table 2'!M290</f>
        <v>248.110066901637</v>
      </c>
      <c r="K290" s="230" t="s">
        <v>207</v>
      </c>
      <c r="L290" s="217">
        <f>E290*'Table 2'!M290</f>
        <v>6.2260821970221523</v>
      </c>
      <c r="M290" s="240">
        <f t="shared" si="1201"/>
        <v>5.3657209705887908E-2</v>
      </c>
      <c r="N290" s="21">
        <f t="shared" ref="N290" si="1219">AVERAGE(J286:J290)</f>
        <v>235.47512854858468</v>
      </c>
      <c r="O290" s="242">
        <f t="shared" ref="O290" si="1220">_xlfn.STDEV.S(J286:J290)</f>
        <v>13.331557364170022</v>
      </c>
      <c r="P290" s="18">
        <f t="shared" si="1204"/>
        <v>5.6615564651531225E-2</v>
      </c>
      <c r="Q290" s="189">
        <f>J290/LOOKUP(A290,'Table 1'!$A$3:$A$999,'Table 1'!$E$3:$E$999)</f>
        <v>0.99244026760654802</v>
      </c>
      <c r="R290" s="214" t="s">
        <v>207</v>
      </c>
      <c r="S290" s="157">
        <f>L290/LOOKUP(A290,'Table 1'!$A$3:$A$999,'Table 1'!$E$3:$E$999)</f>
        <v>2.4904328788088608E-2</v>
      </c>
    </row>
    <row r="291" spans="1:19" x14ac:dyDescent="0.2">
      <c r="A291" s="57" t="s">
        <v>218</v>
      </c>
      <c r="B291" s="57" t="str">
        <f>LOOKUP(A291,'Table 1'!$A$3:$A$999,'Table 1'!$I$3:$I$999)</f>
        <v>DRC</v>
      </c>
      <c r="C291" s="300">
        <v>0.52079671553881179</v>
      </c>
      <c r="D291" s="301" t="s">
        <v>207</v>
      </c>
      <c r="E291" s="302">
        <v>1.1028047603499997E-2</v>
      </c>
      <c r="F291" s="206">
        <f t="shared" si="1198"/>
        <v>2.7292484859399373E-2</v>
      </c>
      <c r="G291" s="365">
        <f t="shared" ref="G291" si="1221">AVERAGE(C291:C295)</f>
        <v>0.50696050366813572</v>
      </c>
      <c r="H291" s="23">
        <f t="shared" ref="H291" si="1222">_xlfn.STDEV.S(C291:C295)</f>
        <v>1.408025107504755E-2</v>
      </c>
      <c r="I291" s="39">
        <f t="shared" si="1200"/>
        <v>2.7773862013252028E-2</v>
      </c>
      <c r="J291" s="222">
        <f>C291*'Table 2'!M291</f>
        <v>248.94083002755204</v>
      </c>
      <c r="K291" s="229" t="s">
        <v>207</v>
      </c>
      <c r="L291" s="219">
        <f>E291*'Table 2'!M291</f>
        <v>5.2714067544729986</v>
      </c>
      <c r="M291" s="238">
        <f t="shared" si="1201"/>
        <v>1.8901274422448162E-2</v>
      </c>
      <c r="N291" s="23">
        <f t="shared" ref="N291" si="1223">AVERAGE(J291:J295)</f>
        <v>244.32281740805666</v>
      </c>
      <c r="O291" s="23">
        <f t="shared" ref="O291" si="1224">_xlfn.STDEV.S(J291:J295)</f>
        <v>7.354783140122132</v>
      </c>
      <c r="P291" s="39">
        <f t="shared" si="1204"/>
        <v>3.010272727756947E-2</v>
      </c>
      <c r="Q291" s="191">
        <f>J291/LOOKUP(A291,'Table 1'!$A$3:$A$999,'Table 1'!$E$3:$E$999)</f>
        <v>0.99576332011020818</v>
      </c>
      <c r="R291" s="216" t="s">
        <v>207</v>
      </c>
      <c r="S291" s="161">
        <f>L291/LOOKUP(A291,'Table 1'!$A$3:$A$999,'Table 1'!$E$3:$E$999)</f>
        <v>2.1085627017891993E-2</v>
      </c>
    </row>
    <row r="292" spans="1:19" x14ac:dyDescent="0.2">
      <c r="A292" s="56" t="str">
        <f t="shared" ref="A292" si="1225">A291</f>
        <v>AMX0049B</v>
      </c>
      <c r="B292" s="56" t="str">
        <f>LOOKUP(A292,'Table 1'!$A$3:$A$999,'Table 1'!$I$3:$I$999)</f>
        <v>DRC</v>
      </c>
      <c r="C292" s="159">
        <v>0.48591549469589124</v>
      </c>
      <c r="D292" s="303" t="s">
        <v>207</v>
      </c>
      <c r="E292" s="304">
        <v>3.0992655490120025E-2</v>
      </c>
      <c r="F292" s="207">
        <f t="shared" si="1198"/>
        <v>-4.1512127315584478E-2</v>
      </c>
      <c r="G292" s="366">
        <f t="shared" ref="G292" si="1226">AVERAGE(C291:C295)</f>
        <v>0.50696050366813572</v>
      </c>
      <c r="H292" s="209">
        <f t="shared" ref="H292" si="1227">_xlfn.STDEV.S(C291:C295)</f>
        <v>1.408025107504755E-2</v>
      </c>
      <c r="I292" s="19">
        <f t="shared" si="1200"/>
        <v>2.7773862013252028E-2</v>
      </c>
      <c r="J292" s="221">
        <f>C292*'Table 2'!M292</f>
        <v>232.36478956357519</v>
      </c>
      <c r="K292" s="236" t="s">
        <v>207</v>
      </c>
      <c r="L292" s="218">
        <f>E292*'Table 2'!M292</f>
        <v>14.820687855375395</v>
      </c>
      <c r="M292" s="239">
        <f t="shared" si="1201"/>
        <v>-4.8943557426770062E-2</v>
      </c>
      <c r="N292" s="22">
        <f t="shared" ref="N292" si="1228">AVERAGE(J291:J295)</f>
        <v>244.32281740805666</v>
      </c>
      <c r="O292" s="241">
        <f t="shared" ref="O292" si="1229">_xlfn.STDEV.S(J291:J295)</f>
        <v>7.354783140122132</v>
      </c>
      <c r="P292" s="19">
        <f t="shared" si="1204"/>
        <v>3.010272727756947E-2</v>
      </c>
      <c r="Q292" s="190">
        <f>J292/LOOKUP(A292,'Table 1'!$A$3:$A$999,'Table 1'!$E$3:$E$999)</f>
        <v>0.9294591582543007</v>
      </c>
      <c r="R292" s="215" t="s">
        <v>207</v>
      </c>
      <c r="S292" s="160">
        <f>L292/LOOKUP(A292,'Table 1'!$A$3:$A$999,'Table 1'!$E$3:$E$999)</f>
        <v>5.9282751421501578E-2</v>
      </c>
    </row>
    <row r="293" spans="1:19" x14ac:dyDescent="0.2">
      <c r="A293" s="56" t="str">
        <f t="shared" ref="A293" si="1230">A291</f>
        <v>AMX0049B</v>
      </c>
      <c r="B293" s="56" t="str">
        <f>LOOKUP(A293,'Table 1'!$A$3:$A$999,'Table 1'!$I$3:$I$999)</f>
        <v>DRC</v>
      </c>
      <c r="C293" s="170">
        <v>0.51600349696571834</v>
      </c>
      <c r="D293" s="305" t="s">
        <v>207</v>
      </c>
      <c r="E293" s="306">
        <v>2.3730590723651944E-4</v>
      </c>
      <c r="F293" s="207">
        <f t="shared" si="1198"/>
        <v>1.7837668284120037E-2</v>
      </c>
      <c r="G293" s="366">
        <f t="shared" ref="G293" si="1231">AVERAGE(C291:C295)</f>
        <v>0.50696050366813572</v>
      </c>
      <c r="H293" s="209">
        <f t="shared" ref="H293" si="1232">_xlfn.STDEV.S(C291:C295)</f>
        <v>1.408025107504755E-2</v>
      </c>
      <c r="I293" s="19">
        <f t="shared" si="1200"/>
        <v>2.7773862013252028E-2</v>
      </c>
      <c r="J293" s="221">
        <f>C293*'Table 2'!M293</f>
        <v>249.33288973383509</v>
      </c>
      <c r="K293" s="236" t="s">
        <v>207</v>
      </c>
      <c r="L293" s="218">
        <f>E293*'Table 2'!M293</f>
        <v>0.11466621437668618</v>
      </c>
      <c r="M293" s="239">
        <f t="shared" si="1201"/>
        <v>2.0505953471430517E-2</v>
      </c>
      <c r="N293" s="22">
        <f t="shared" ref="N293" si="1233">AVERAGE(J291:J295)</f>
        <v>244.32281740805666</v>
      </c>
      <c r="O293" s="241">
        <f t="shared" ref="O293" si="1234">_xlfn.STDEV.S(J291:J295)</f>
        <v>7.354783140122132</v>
      </c>
      <c r="P293" s="19">
        <f t="shared" si="1204"/>
        <v>3.010272727756947E-2</v>
      </c>
      <c r="Q293" s="190">
        <f>J293/LOOKUP(A293,'Table 1'!$A$3:$A$999,'Table 1'!$E$3:$E$999)</f>
        <v>0.99733155893534031</v>
      </c>
      <c r="R293" s="215" t="s">
        <v>207</v>
      </c>
      <c r="S293" s="160">
        <f>L293/LOOKUP(A293,'Table 1'!$A$3:$A$999,'Table 1'!$E$3:$E$999)</f>
        <v>4.5866485750674471E-4</v>
      </c>
    </row>
    <row r="294" spans="1:19" x14ac:dyDescent="0.2">
      <c r="A294" s="56" t="str">
        <f t="shared" ref="A294" si="1235">A291</f>
        <v>AMX0049B</v>
      </c>
      <c r="B294" s="56" t="str">
        <f>LOOKUP(A294,'Table 1'!$A$3:$A$999,'Table 1'!$I$3:$I$999)</f>
        <v>DRC</v>
      </c>
      <c r="C294" s="168">
        <v>0.49991058997895976</v>
      </c>
      <c r="D294" s="307" t="s">
        <v>207</v>
      </c>
      <c r="E294" s="304">
        <v>1.6763668405431822E-2</v>
      </c>
      <c r="F294" s="207">
        <f t="shared" si="1198"/>
        <v>-1.3906238529759196E-2</v>
      </c>
      <c r="G294" s="366">
        <f t="shared" ref="G294" si="1236">AVERAGE(C291:C295)</f>
        <v>0.50696050366813572</v>
      </c>
      <c r="H294" s="209">
        <f t="shared" ref="H294" si="1237">_xlfn.STDEV.S(C291:C295)</f>
        <v>1.408025107504755E-2</v>
      </c>
      <c r="I294" s="19">
        <f t="shared" si="1200"/>
        <v>2.7773862013252028E-2</v>
      </c>
      <c r="J294" s="221">
        <f>C294*'Table 2'!M294</f>
        <v>242.00671660881443</v>
      </c>
      <c r="K294" s="236" t="s">
        <v>207</v>
      </c>
      <c r="L294" s="218">
        <f>E294*'Table 2'!M294</f>
        <v>8.1152918750695449</v>
      </c>
      <c r="M294" s="239">
        <f t="shared" si="1201"/>
        <v>-9.4796745707708147E-3</v>
      </c>
      <c r="N294" s="22">
        <f t="shared" ref="N294" si="1238">AVERAGE(J291:J295)</f>
        <v>244.32281740805666</v>
      </c>
      <c r="O294" s="241">
        <f t="shared" ref="O294" si="1239">_xlfn.STDEV.S(J291:J295)</f>
        <v>7.354783140122132</v>
      </c>
      <c r="P294" s="19">
        <f t="shared" si="1204"/>
        <v>3.010272727756947E-2</v>
      </c>
      <c r="Q294" s="190">
        <f>J294/LOOKUP(A294,'Table 1'!$A$3:$A$999,'Table 1'!$E$3:$E$999)</f>
        <v>0.9680268664352577</v>
      </c>
      <c r="R294" s="215" t="s">
        <v>207</v>
      </c>
      <c r="S294" s="160">
        <f>L294/LOOKUP(A294,'Table 1'!$A$3:$A$999,'Table 1'!$E$3:$E$999)</f>
        <v>3.2461167500278179E-2</v>
      </c>
    </row>
    <row r="295" spans="1:19" ht="16" thickBot="1" x14ac:dyDescent="0.25">
      <c r="A295" s="55" t="str">
        <f t="shared" ref="A295" si="1240">A291</f>
        <v>AMX0049B</v>
      </c>
      <c r="B295" s="55" t="str">
        <f>LOOKUP(A295,'Table 1'!$A$3:$A$999,'Table 1'!$I$3:$I$999)</f>
        <v>DRC</v>
      </c>
      <c r="C295" s="167">
        <v>0.51217622116129691</v>
      </c>
      <c r="D295" s="308" t="s">
        <v>207</v>
      </c>
      <c r="E295" s="309">
        <v>6.7748125088489611E-3</v>
      </c>
      <c r="F295" s="208">
        <f t="shared" si="1198"/>
        <v>1.0288212701823172E-2</v>
      </c>
      <c r="G295" s="370">
        <f t="shared" ref="G295" si="1241">AVERAGE(C291:C295)</f>
        <v>0.50696050366813572</v>
      </c>
      <c r="H295" s="210">
        <f t="shared" ref="H295" si="1242">_xlfn.STDEV.S(C291:C295)</f>
        <v>1.408025107504755E-2</v>
      </c>
      <c r="I295" s="18">
        <f t="shared" si="1200"/>
        <v>2.7773862013252028E-2</v>
      </c>
      <c r="J295" s="220">
        <f>C295*'Table 2'!M295</f>
        <v>248.96886110650644</v>
      </c>
      <c r="K295" s="230" t="s">
        <v>207</v>
      </c>
      <c r="L295" s="217">
        <f>E295*'Table 2'!M295</f>
        <v>3.2932363605514801</v>
      </c>
      <c r="M295" s="240">
        <f t="shared" si="1201"/>
        <v>1.9016004103661617E-2</v>
      </c>
      <c r="N295" s="21">
        <f t="shared" ref="N295" si="1243">AVERAGE(J291:J295)</f>
        <v>244.32281740805666</v>
      </c>
      <c r="O295" s="242">
        <f t="shared" ref="O295" si="1244">_xlfn.STDEV.S(J291:J295)</f>
        <v>7.354783140122132</v>
      </c>
      <c r="P295" s="18">
        <f t="shared" si="1204"/>
        <v>3.010272727756947E-2</v>
      </c>
      <c r="Q295" s="189">
        <f>J295/LOOKUP(A295,'Table 1'!$A$3:$A$999,'Table 1'!$E$3:$E$999)</f>
        <v>0.99587544442602571</v>
      </c>
      <c r="R295" s="214" t="s">
        <v>207</v>
      </c>
      <c r="S295" s="157">
        <f>L295/LOOKUP(A295,'Table 1'!$A$3:$A$999,'Table 1'!$E$3:$E$999)</f>
        <v>1.317294544220592E-2</v>
      </c>
    </row>
    <row r="296" spans="1:19" x14ac:dyDescent="0.2">
      <c r="A296" s="57" t="s">
        <v>219</v>
      </c>
      <c r="B296" s="57" t="str">
        <f>LOOKUP(A296,'Table 1'!$A$3:$A$999,'Table 1'!$I$3:$I$999)</f>
        <v>DRC</v>
      </c>
      <c r="C296" s="296">
        <v>0.4599725215638808</v>
      </c>
      <c r="D296" s="311" t="s">
        <v>207</v>
      </c>
      <c r="E296" s="296">
        <v>1.7888482070297407E-2</v>
      </c>
      <c r="F296" s="206">
        <f t="shared" si="1198"/>
        <v>-3.7813929929230946E-4</v>
      </c>
      <c r="G296" s="365">
        <f t="shared" ref="G296" si="1245">AVERAGE(C296:C300)</f>
        <v>0.46014652104692128</v>
      </c>
      <c r="H296" s="23">
        <f t="shared" ref="H296" si="1246">_xlfn.STDEV.S(C296:C300)</f>
        <v>7.0486781937181405E-3</v>
      </c>
      <c r="I296" s="39">
        <f t="shared" si="1200"/>
        <v>1.5318334207289128E-2</v>
      </c>
      <c r="J296" s="222">
        <f>C296*'Table 2'!M296</f>
        <v>244.70538147198459</v>
      </c>
      <c r="K296" s="229" t="s">
        <v>207</v>
      </c>
      <c r="L296" s="219">
        <f>E296*'Table 2'!M296</f>
        <v>9.5166724613982208</v>
      </c>
      <c r="M296" s="238">
        <f t="shared" si="1201"/>
        <v>-8.4042872011370721E-3</v>
      </c>
      <c r="N296" s="23">
        <f t="shared" ref="N296" si="1247">AVERAGE(J296:J300)</f>
        <v>246.77938630985295</v>
      </c>
      <c r="O296" s="23">
        <f t="shared" ref="O296" si="1248">_xlfn.STDEV.S(J296:J300)</f>
        <v>13.500253659121455</v>
      </c>
      <c r="P296" s="39">
        <f t="shared" si="1204"/>
        <v>5.4705759103277428E-2</v>
      </c>
      <c r="Q296" s="191">
        <f>J296/LOOKUP(A296,'Table 1'!$A$3:$A$999,'Table 1'!$E$3:$E$999)</f>
        <v>0.97882152588793836</v>
      </c>
      <c r="R296" s="216" t="s">
        <v>207</v>
      </c>
      <c r="S296" s="161">
        <f>L296/LOOKUP(A296,'Table 1'!$A$3:$A$999,'Table 1'!$E$3:$E$999)</f>
        <v>3.8066689845592881E-2</v>
      </c>
    </row>
    <row r="297" spans="1:19" x14ac:dyDescent="0.2">
      <c r="A297" s="56" t="str">
        <f t="shared" ref="A297" si="1249">A296</f>
        <v>AMX0050A</v>
      </c>
      <c r="B297" s="56" t="str">
        <f>LOOKUP(A297,'Table 1'!$A$3:$A$999,'Table 1'!$I$3:$I$999)</f>
        <v>DRC</v>
      </c>
      <c r="C297" s="296">
        <v>0.44960075529460564</v>
      </c>
      <c r="D297" s="312" t="s">
        <v>207</v>
      </c>
      <c r="E297" s="296">
        <v>5.1715773186622301E-2</v>
      </c>
      <c r="F297" s="207">
        <f t="shared" si="1198"/>
        <v>-2.2918277700594163E-2</v>
      </c>
      <c r="G297" s="366">
        <f t="shared" ref="G297" si="1250">AVERAGE(C296:C300)</f>
        <v>0.46014652104692128</v>
      </c>
      <c r="H297" s="209">
        <f t="shared" ref="H297" si="1251">_xlfn.STDEV.S(C296:C300)</f>
        <v>7.0486781937181405E-3</v>
      </c>
      <c r="I297" s="19">
        <f t="shared" si="1200"/>
        <v>1.5318334207289128E-2</v>
      </c>
      <c r="J297" s="221">
        <f>C297*'Table 2'!M297</f>
        <v>225.0701381004796</v>
      </c>
      <c r="K297" s="236" t="s">
        <v>207</v>
      </c>
      <c r="L297" s="218">
        <f>E297*'Table 2'!M297</f>
        <v>25.888916057223124</v>
      </c>
      <c r="M297" s="239">
        <f t="shared" si="1201"/>
        <v>-8.7970265807029394E-2</v>
      </c>
      <c r="N297" s="22">
        <f t="shared" ref="N297" si="1252">AVERAGE(J296:J300)</f>
        <v>246.77938630985295</v>
      </c>
      <c r="O297" s="241">
        <f t="shared" ref="O297" si="1253">_xlfn.STDEV.S(J296:J300)</f>
        <v>13.500253659121455</v>
      </c>
      <c r="P297" s="19">
        <f t="shared" si="1204"/>
        <v>5.4705759103277428E-2</v>
      </c>
      <c r="Q297" s="190">
        <f>J297/LOOKUP(A297,'Table 1'!$A$3:$A$999,'Table 1'!$E$3:$E$999)</f>
        <v>0.9002805524019184</v>
      </c>
      <c r="R297" s="215" t="s">
        <v>207</v>
      </c>
      <c r="S297" s="160">
        <f>L297/LOOKUP(A297,'Table 1'!$A$3:$A$999,'Table 1'!$E$3:$E$999)</f>
        <v>0.10355566422889249</v>
      </c>
    </row>
    <row r="298" spans="1:19" x14ac:dyDescent="0.2">
      <c r="A298" s="56" t="str">
        <f t="shared" ref="A298" si="1254">A296</f>
        <v>AMX0050A</v>
      </c>
      <c r="B298" s="56" t="str">
        <f>LOOKUP(A298,'Table 1'!$A$3:$A$999,'Table 1'!$I$3:$I$999)</f>
        <v>DRC</v>
      </c>
      <c r="C298" s="296">
        <v>0.46203583889328792</v>
      </c>
      <c r="D298" s="313" t="s">
        <v>207</v>
      </c>
      <c r="E298" s="296">
        <v>1.8420785645831678E-2</v>
      </c>
      <c r="F298" s="207">
        <f t="shared" si="1198"/>
        <v>4.1059048801848717E-3</v>
      </c>
      <c r="G298" s="366">
        <f t="shared" ref="G298" si="1255">AVERAGE(C296:C300)</f>
        <v>0.46014652104692128</v>
      </c>
      <c r="H298" s="209">
        <f t="shared" ref="H298" si="1256">_xlfn.STDEV.S(C296:C300)</f>
        <v>7.0486781937181405E-3</v>
      </c>
      <c r="I298" s="19">
        <f t="shared" si="1200"/>
        <v>1.5318334207289128E-2</v>
      </c>
      <c r="J298" s="221">
        <f>C298*'Table 2'!M298</f>
        <v>255.82924399521355</v>
      </c>
      <c r="K298" s="236" t="s">
        <v>207</v>
      </c>
      <c r="L298" s="218">
        <f>E298*'Table 2'!M298</f>
        <v>10.199589012097</v>
      </c>
      <c r="M298" s="239">
        <f t="shared" si="1201"/>
        <v>3.6671854244737082E-2</v>
      </c>
      <c r="N298" s="22">
        <f t="shared" ref="N298" si="1257">AVERAGE(J296:J300)</f>
        <v>246.77938630985295</v>
      </c>
      <c r="O298" s="241">
        <f t="shared" ref="O298" si="1258">_xlfn.STDEV.S(J296:J300)</f>
        <v>13.500253659121455</v>
      </c>
      <c r="P298" s="19">
        <f t="shared" si="1204"/>
        <v>5.4705759103277428E-2</v>
      </c>
      <c r="Q298" s="190">
        <f>J298/LOOKUP(A298,'Table 1'!$A$3:$A$999,'Table 1'!$E$3:$E$999)</f>
        <v>1.0233169759808542</v>
      </c>
      <c r="R298" s="215" t="s">
        <v>207</v>
      </c>
      <c r="S298" s="160">
        <f>L298/LOOKUP(A298,'Table 1'!$A$3:$A$999,'Table 1'!$E$3:$E$999)</f>
        <v>4.0798356048388003E-2</v>
      </c>
    </row>
    <row r="299" spans="1:19" x14ac:dyDescent="0.2">
      <c r="A299" s="56" t="str">
        <f t="shared" ref="A299" si="1259">A296</f>
        <v>AMX0050A</v>
      </c>
      <c r="B299" s="56" t="str">
        <f>LOOKUP(A299,'Table 1'!$A$3:$A$999,'Table 1'!$I$3:$I$999)</f>
        <v>DRC</v>
      </c>
      <c r="C299" s="296">
        <v>0.4693016858550863</v>
      </c>
      <c r="D299" s="314" t="s">
        <v>207</v>
      </c>
      <c r="E299" s="296">
        <v>1.5484734418277154E-2</v>
      </c>
      <c r="F299" s="207">
        <f t="shared" si="1198"/>
        <v>1.9896194775818971E-2</v>
      </c>
      <c r="G299" s="366">
        <f t="shared" ref="G299" si="1260">AVERAGE(C296:C300)</f>
        <v>0.46014652104692128</v>
      </c>
      <c r="H299" s="209">
        <f t="shared" ref="H299" si="1261">_xlfn.STDEV.S(C296:C300)</f>
        <v>7.0486781937181405E-3</v>
      </c>
      <c r="I299" s="19">
        <f t="shared" si="1200"/>
        <v>1.5318334207289128E-2</v>
      </c>
      <c r="J299" s="221">
        <f>C299*'Table 2'!M299</f>
        <v>259.75848312079029</v>
      </c>
      <c r="K299" s="236" t="s">
        <v>207</v>
      </c>
      <c r="L299" s="218">
        <f>E299*'Table 2'!M299</f>
        <v>8.5708005005164054</v>
      </c>
      <c r="M299" s="239">
        <f t="shared" si="1201"/>
        <v>5.2593926117641576E-2</v>
      </c>
      <c r="N299" s="22">
        <f t="shared" ref="N299" si="1262">AVERAGE(J296:J300)</f>
        <v>246.77938630985295</v>
      </c>
      <c r="O299" s="241">
        <f t="shared" ref="O299" si="1263">_xlfn.STDEV.S(J296:J300)</f>
        <v>13.500253659121455</v>
      </c>
      <c r="P299" s="19">
        <f t="shared" si="1204"/>
        <v>5.4705759103277428E-2</v>
      </c>
      <c r="Q299" s="190">
        <f>J299/LOOKUP(A299,'Table 1'!$A$3:$A$999,'Table 1'!$E$3:$E$999)</f>
        <v>1.0390339324831612</v>
      </c>
      <c r="R299" s="215" t="s">
        <v>207</v>
      </c>
      <c r="S299" s="160">
        <f>L299/LOOKUP(A299,'Table 1'!$A$3:$A$999,'Table 1'!$E$3:$E$999)</f>
        <v>3.4283202002065624E-2</v>
      </c>
    </row>
    <row r="300" spans="1:19" ht="16" thickBot="1" x14ac:dyDescent="0.25">
      <c r="A300" s="55" t="str">
        <f t="shared" ref="A300" si="1264">A296</f>
        <v>AMX0050A</v>
      </c>
      <c r="B300" s="55" t="str">
        <f>LOOKUP(A300,'Table 1'!$A$3:$A$999,'Table 1'!$I$3:$I$999)</f>
        <v>DRC</v>
      </c>
      <c r="C300" s="299">
        <v>0.45982180362774605</v>
      </c>
      <c r="D300" s="290" t="s">
        <v>207</v>
      </c>
      <c r="E300" s="299">
        <v>3.2414917802131332E-4</v>
      </c>
      <c r="F300" s="208">
        <f t="shared" si="1198"/>
        <v>-7.0568265611664356E-4</v>
      </c>
      <c r="G300" s="370">
        <f t="shared" ref="G300" si="1265">AVERAGE(C296:C300)</f>
        <v>0.46014652104692128</v>
      </c>
      <c r="H300" s="210">
        <f t="shared" ref="H300" si="1266">_xlfn.STDEV.S(C296:C300)</f>
        <v>7.0486781937181405E-3</v>
      </c>
      <c r="I300" s="18">
        <f t="shared" si="1200"/>
        <v>1.5318334207289128E-2</v>
      </c>
      <c r="J300" s="220">
        <f>C300*'Table 2'!M300</f>
        <v>248.53368486079674</v>
      </c>
      <c r="K300" s="230" t="s">
        <v>207</v>
      </c>
      <c r="L300" s="217">
        <f>E300*'Table 2'!M300</f>
        <v>0.17520263072051986</v>
      </c>
      <c r="M300" s="240">
        <f t="shared" si="1201"/>
        <v>7.1087726457878158E-3</v>
      </c>
      <c r="N300" s="21">
        <f t="shared" ref="N300" si="1267">AVERAGE(J296:J300)</f>
        <v>246.77938630985295</v>
      </c>
      <c r="O300" s="242">
        <f t="shared" ref="O300" si="1268">_xlfn.STDEV.S(J296:J300)</f>
        <v>13.500253659121455</v>
      </c>
      <c r="P300" s="18">
        <f t="shared" si="1204"/>
        <v>5.4705759103277428E-2</v>
      </c>
      <c r="Q300" s="189">
        <f>J300/LOOKUP(A300,'Table 1'!$A$3:$A$999,'Table 1'!$E$3:$E$999)</f>
        <v>0.99413473944318698</v>
      </c>
      <c r="R300" s="214" t="s">
        <v>207</v>
      </c>
      <c r="S300" s="157">
        <f>L300/LOOKUP(A300,'Table 1'!$A$3:$A$999,'Table 1'!$E$3:$E$999)</f>
        <v>7.0081052288207949E-4</v>
      </c>
    </row>
    <row r="301" spans="1:19" x14ac:dyDescent="0.2">
      <c r="A301" s="57" t="s">
        <v>220</v>
      </c>
      <c r="B301" s="57" t="str">
        <f>LOOKUP(A301,'Table 1'!$A$3:$A$999,'Table 1'!$I$3:$I$999)</f>
        <v>DRC</v>
      </c>
      <c r="C301" s="300">
        <v>0.47182400627145826</v>
      </c>
      <c r="D301" s="301" t="s">
        <v>207</v>
      </c>
      <c r="E301" s="302">
        <v>5.5154485961814916E-2</v>
      </c>
      <c r="F301" s="206">
        <f t="shared" si="1198"/>
        <v>5.594716831082705E-2</v>
      </c>
      <c r="G301" s="365">
        <f t="shared" ref="G301" si="1269">AVERAGE(C301:C305)</f>
        <v>0.44682539092010032</v>
      </c>
      <c r="H301" s="23">
        <f t="shared" ref="H301" si="1270">_xlfn.STDEV.S(C301:C305)</f>
        <v>2.2423612249748492E-2</v>
      </c>
      <c r="I301" s="39">
        <f t="shared" si="1200"/>
        <v>5.0184283850955552E-2</v>
      </c>
      <c r="J301" s="222">
        <f>C301*'Table 2'!M301</f>
        <v>238.08239356457781</v>
      </c>
      <c r="K301" s="229" t="s">
        <v>207</v>
      </c>
      <c r="L301" s="219">
        <f>E301*'Table 2'!M301</f>
        <v>27.830953616331804</v>
      </c>
      <c r="M301" s="238">
        <f t="shared" si="1201"/>
        <v>2.6935734593241858E-3</v>
      </c>
      <c r="N301" s="23">
        <f t="shared" ref="N301" si="1271">AVERAGE(J301:J305)</f>
        <v>237.44282387607822</v>
      </c>
      <c r="O301" s="23">
        <f t="shared" ref="O301" si="1272">_xlfn.STDEV.S(J301:J305)</f>
        <v>8.7391372550826674</v>
      </c>
      <c r="P301" s="39">
        <f t="shared" si="1204"/>
        <v>3.680522793834206E-2</v>
      </c>
      <c r="Q301" s="191">
        <f>J301/LOOKUP(A301,'Table 1'!$A$3:$A$999,'Table 1'!$E$3:$E$999)</f>
        <v>0.95232957425831122</v>
      </c>
      <c r="R301" s="216" t="s">
        <v>207</v>
      </c>
      <c r="S301" s="161">
        <f>L301/LOOKUP(A301,'Table 1'!$A$3:$A$999,'Table 1'!$E$3:$E$999)</f>
        <v>0.11132381446532721</v>
      </c>
    </row>
    <row r="302" spans="1:19" x14ac:dyDescent="0.2">
      <c r="A302" s="56" t="str">
        <f t="shared" ref="A302" si="1273">A301</f>
        <v>AMX0050B</v>
      </c>
      <c r="B302" s="56" t="str">
        <f>LOOKUP(A302,'Table 1'!$A$3:$A$999,'Table 1'!$I$3:$I$999)</f>
        <v>DRC</v>
      </c>
      <c r="C302" s="296">
        <v>0.436426404018808</v>
      </c>
      <c r="D302" s="315" t="s">
        <v>207</v>
      </c>
      <c r="E302" s="296">
        <v>9.5575084013939486E-3</v>
      </c>
      <c r="F302" s="207">
        <f t="shared" si="1198"/>
        <v>-2.3273043816688176E-2</v>
      </c>
      <c r="G302" s="366">
        <f t="shared" ref="G302" si="1274">AVERAGE(C301:C305)</f>
        <v>0.44682539092010032</v>
      </c>
      <c r="H302" s="209">
        <f t="shared" ref="H302" si="1275">_xlfn.STDEV.S(C301:C305)</f>
        <v>2.2423612249748492E-2</v>
      </c>
      <c r="I302" s="19">
        <f t="shared" si="1200"/>
        <v>5.0184283850955552E-2</v>
      </c>
      <c r="J302" s="221">
        <f>C302*'Table 2'!M302</f>
        <v>227.11630065138766</v>
      </c>
      <c r="K302" s="236" t="s">
        <v>207</v>
      </c>
      <c r="L302" s="218">
        <f>E302*'Table 2'!M302</f>
        <v>4.9737273720854107</v>
      </c>
      <c r="M302" s="239">
        <f t="shared" si="1201"/>
        <v>-4.3490567775929037E-2</v>
      </c>
      <c r="N302" s="22">
        <f t="shared" ref="N302" si="1276">AVERAGE(J301:J305)</f>
        <v>237.44282387607822</v>
      </c>
      <c r="O302" s="241">
        <f t="shared" ref="O302" si="1277">_xlfn.STDEV.S(J301:J305)</f>
        <v>8.7391372550826674</v>
      </c>
      <c r="P302" s="19">
        <f t="shared" si="1204"/>
        <v>3.680522793834206E-2</v>
      </c>
      <c r="Q302" s="190">
        <f>J302/LOOKUP(A302,'Table 1'!$A$3:$A$999,'Table 1'!$E$3:$E$999)</f>
        <v>0.90846520260555064</v>
      </c>
      <c r="R302" s="215" t="s">
        <v>207</v>
      </c>
      <c r="S302" s="160">
        <f>L302/LOOKUP(A302,'Table 1'!$A$3:$A$999,'Table 1'!$E$3:$E$999)</f>
        <v>1.9894909488341644E-2</v>
      </c>
    </row>
    <row r="303" spans="1:19" x14ac:dyDescent="0.2">
      <c r="A303" s="56" t="str">
        <f t="shared" ref="A303" si="1278">A301</f>
        <v>AMX0050B</v>
      </c>
      <c r="B303" s="56" t="str">
        <f>LOOKUP(A303,'Table 1'!$A$3:$A$999,'Table 1'!$I$3:$I$999)</f>
        <v>DRC</v>
      </c>
      <c r="C303" s="192">
        <v>0.43769482322685482</v>
      </c>
      <c r="D303" s="316" t="s">
        <v>207</v>
      </c>
      <c r="E303" s="192">
        <v>5.6616740604523781E-4</v>
      </c>
      <c r="F303" s="207">
        <f t="shared" si="1198"/>
        <v>-2.043430807377325E-2</v>
      </c>
      <c r="G303" s="366">
        <f t="shared" ref="G303" si="1279">AVERAGE(C301:C305)</f>
        <v>0.44682539092010032</v>
      </c>
      <c r="H303" s="209">
        <f t="shared" ref="H303" si="1280">_xlfn.STDEV.S(C301:C305)</f>
        <v>2.2423612249748492E-2</v>
      </c>
      <c r="I303" s="19">
        <f t="shared" si="1200"/>
        <v>5.0184283850955552E-2</v>
      </c>
      <c r="J303" s="221">
        <f>C303*'Table 2'!M303</f>
        <v>245.37171790097477</v>
      </c>
      <c r="K303" s="236" t="s">
        <v>207</v>
      </c>
      <c r="L303" s="218">
        <f>E303*'Table 2'!M303</f>
        <v>0.31739344782896028</v>
      </c>
      <c r="M303" s="239">
        <f t="shared" si="1201"/>
        <v>3.33928559956592E-2</v>
      </c>
      <c r="N303" s="22">
        <f t="shared" ref="N303" si="1281">AVERAGE(J301:J305)</f>
        <v>237.44282387607822</v>
      </c>
      <c r="O303" s="241">
        <f t="shared" ref="O303" si="1282">_xlfn.STDEV.S(J301:J305)</f>
        <v>8.7391372550826674</v>
      </c>
      <c r="P303" s="19">
        <f t="shared" si="1204"/>
        <v>3.680522793834206E-2</v>
      </c>
      <c r="Q303" s="190">
        <f>J303/LOOKUP(A303,'Table 1'!$A$3:$A$999,'Table 1'!$E$3:$E$999)</f>
        <v>0.98148687160389914</v>
      </c>
      <c r="R303" s="215" t="s">
        <v>207</v>
      </c>
      <c r="S303" s="160">
        <f>L303/LOOKUP(A303,'Table 1'!$A$3:$A$999,'Table 1'!$E$3:$E$999)</f>
        <v>1.2695737913158412E-3</v>
      </c>
    </row>
    <row r="304" spans="1:19" x14ac:dyDescent="0.2">
      <c r="A304" s="56" t="str">
        <f t="shared" ref="A304" si="1283">A301</f>
        <v>AMX0050B</v>
      </c>
      <c r="B304" s="56" t="str">
        <f>LOOKUP(A304,'Table 1'!$A$3:$A$999,'Table 1'!$I$3:$I$999)</f>
        <v>DRC</v>
      </c>
      <c r="C304" s="296">
        <v>0.41980216699852035</v>
      </c>
      <c r="D304" s="317" t="s">
        <v>207</v>
      </c>
      <c r="E304" s="296">
        <v>9.9384323355598617E-3</v>
      </c>
      <c r="F304" s="207">
        <f t="shared" si="1198"/>
        <v>-6.0478263927512925E-2</v>
      </c>
      <c r="G304" s="366">
        <f t="shared" ref="G304" si="1284">AVERAGE(C301:C305)</f>
        <v>0.44682539092010032</v>
      </c>
      <c r="H304" s="209">
        <f t="shared" ref="H304" si="1285">_xlfn.STDEV.S(C301:C305)</f>
        <v>2.2423612249748492E-2</v>
      </c>
      <c r="I304" s="19">
        <f t="shared" si="1200"/>
        <v>5.0184283850955552E-2</v>
      </c>
      <c r="J304" s="221">
        <f>C304*'Table 2'!M304</f>
        <v>230.13554794858888</v>
      </c>
      <c r="K304" s="236" t="s">
        <v>207</v>
      </c>
      <c r="L304" s="218">
        <f>E304*'Table 2'!M304</f>
        <v>5.4482486063539168</v>
      </c>
      <c r="M304" s="239">
        <f t="shared" si="1201"/>
        <v>-3.0774886384029115E-2</v>
      </c>
      <c r="N304" s="22">
        <f t="shared" ref="N304" si="1286">AVERAGE(J301:J305)</f>
        <v>237.44282387607822</v>
      </c>
      <c r="O304" s="241">
        <f t="shared" ref="O304" si="1287">_xlfn.STDEV.S(J301:J305)</f>
        <v>8.7391372550826674</v>
      </c>
      <c r="P304" s="19">
        <f t="shared" si="1204"/>
        <v>3.680522793834206E-2</v>
      </c>
      <c r="Q304" s="190">
        <f>J304/LOOKUP(A304,'Table 1'!$A$3:$A$999,'Table 1'!$E$3:$E$999)</f>
        <v>0.92054219179435548</v>
      </c>
      <c r="R304" s="215" t="s">
        <v>207</v>
      </c>
      <c r="S304" s="160">
        <f>L304/LOOKUP(A304,'Table 1'!$A$3:$A$999,'Table 1'!$E$3:$E$999)</f>
        <v>2.1792994425415668E-2</v>
      </c>
    </row>
    <row r="305" spans="1:19" ht="16" thickBot="1" x14ac:dyDescent="0.25">
      <c r="A305" s="55" t="str">
        <f t="shared" ref="A305" si="1288">A301</f>
        <v>AMX0050B</v>
      </c>
      <c r="B305" s="55" t="str">
        <f>LOOKUP(A305,'Table 1'!$A$3:$A$999,'Table 1'!$I$3:$I$999)</f>
        <v>DRC</v>
      </c>
      <c r="C305" s="192">
        <v>0.46837955408486026</v>
      </c>
      <c r="D305" s="318" t="s">
        <v>207</v>
      </c>
      <c r="E305" s="192">
        <v>8.6142181309679881E-3</v>
      </c>
      <c r="F305" s="208">
        <f t="shared" si="1198"/>
        <v>4.823844750714755E-2</v>
      </c>
      <c r="G305" s="370">
        <f t="shared" ref="G305" si="1289">AVERAGE(C301:C305)</f>
        <v>0.44682539092010032</v>
      </c>
      <c r="H305" s="210">
        <f t="shared" ref="H305" si="1290">_xlfn.STDEV.S(C301:C305)</f>
        <v>2.2423612249748492E-2</v>
      </c>
      <c r="I305" s="18">
        <f t="shared" si="1200"/>
        <v>5.0184283850955552E-2</v>
      </c>
      <c r="J305" s="220">
        <f>C305*'Table 2'!M305</f>
        <v>246.50815931486198</v>
      </c>
      <c r="K305" s="230" t="s">
        <v>207</v>
      </c>
      <c r="L305" s="217">
        <f>E305*'Table 2'!M305</f>
        <v>4.5336630023284528</v>
      </c>
      <c r="M305" s="240">
        <f t="shared" si="1201"/>
        <v>3.8179024704974765E-2</v>
      </c>
      <c r="N305" s="21">
        <f t="shared" ref="N305" si="1291">AVERAGE(J301:J305)</f>
        <v>237.44282387607822</v>
      </c>
      <c r="O305" s="242">
        <f t="shared" ref="O305" si="1292">_xlfn.STDEV.S(J301:J305)</f>
        <v>8.7391372550826674</v>
      </c>
      <c r="P305" s="18">
        <f t="shared" si="1204"/>
        <v>3.680522793834206E-2</v>
      </c>
      <c r="Q305" s="189">
        <f>J305/LOOKUP(A305,'Table 1'!$A$3:$A$999,'Table 1'!$E$3:$E$999)</f>
        <v>0.9860326372594479</v>
      </c>
      <c r="R305" s="214" t="s">
        <v>207</v>
      </c>
      <c r="S305" s="157">
        <f>L305/LOOKUP(A305,'Table 1'!$A$3:$A$999,'Table 1'!$E$3:$E$999)</f>
        <v>1.8134652009313811E-2</v>
      </c>
    </row>
    <row r="306" spans="1:19" x14ac:dyDescent="0.2">
      <c r="A306" s="57" t="s">
        <v>221</v>
      </c>
      <c r="B306" s="57" t="str">
        <f>LOOKUP(A306,'Table 1'!$A$3:$A$999,'Table 1'!$I$3:$I$999)</f>
        <v>DRC</v>
      </c>
      <c r="C306" s="300">
        <v>0.78894172357331316</v>
      </c>
      <c r="D306" s="301" t="s">
        <v>207</v>
      </c>
      <c r="E306" s="302">
        <v>2.4753003994438239E-2</v>
      </c>
      <c r="F306" s="206">
        <f t="shared" si="1198"/>
        <v>1.1281093923423212E-2</v>
      </c>
      <c r="G306" s="365">
        <f t="shared" ref="G306" si="1293">AVERAGE(C306:C310)</f>
        <v>0.78014088102101298</v>
      </c>
      <c r="H306" s="23">
        <f t="shared" ref="H306" si="1294">_xlfn.STDEV.S(C306:C310)</f>
        <v>1.9437239171785737E-2</v>
      </c>
      <c r="I306" s="39">
        <f t="shared" si="1200"/>
        <v>2.491503732806203E-2</v>
      </c>
      <c r="J306" s="222">
        <f>C306*'Table 2'!M306</f>
        <v>478.01979031307042</v>
      </c>
      <c r="K306" s="229" t="s">
        <v>207</v>
      </c>
      <c r="L306" s="219">
        <f>E306*'Table 2'!M306</f>
        <v>14.997845120230128</v>
      </c>
      <c r="M306" s="238">
        <f t="shared" si="1201"/>
        <v>1.4346229856785988E-2</v>
      </c>
      <c r="N306" s="23">
        <f t="shared" ref="N306" si="1295">AVERAGE(J306:J310)</f>
        <v>471.2590003716594</v>
      </c>
      <c r="O306" s="23">
        <f t="shared" ref="O306" si="1296">_xlfn.STDEV.S(J306:J310)</f>
        <v>12.146329785390085</v>
      </c>
      <c r="P306" s="39">
        <f t="shared" si="1204"/>
        <v>2.5774212854949945E-2</v>
      </c>
      <c r="Q306" s="191">
        <f>J306/LOOKUP(A306,'Table 1'!$A$3:$A$999,'Table 1'!$E$3:$E$999)</f>
        <v>0.95603958062614081</v>
      </c>
      <c r="R306" s="216" t="s">
        <v>207</v>
      </c>
      <c r="S306" s="161">
        <f>L306/LOOKUP(A306,'Table 1'!$A$3:$A$999,'Table 1'!$E$3:$E$999)</f>
        <v>2.9995690240460254E-2</v>
      </c>
    </row>
    <row r="307" spans="1:19" x14ac:dyDescent="0.2">
      <c r="A307" s="56" t="str">
        <f t="shared" ref="A307" si="1297">A306</f>
        <v>AMX0051A</v>
      </c>
      <c r="B307" s="56" t="str">
        <f>LOOKUP(A307,'Table 1'!$A$3:$A$999,'Table 1'!$I$3:$I$999)</f>
        <v>DRC</v>
      </c>
      <c r="C307" s="296">
        <v>0.80309026683002005</v>
      </c>
      <c r="D307" s="319" t="s">
        <v>207</v>
      </c>
      <c r="E307" s="296">
        <v>6.4174077198740302E-3</v>
      </c>
      <c r="F307" s="207">
        <f t="shared" si="1198"/>
        <v>2.9416976301731498E-2</v>
      </c>
      <c r="G307" s="366">
        <f t="shared" ref="G307" si="1298">AVERAGE(C306:C310)</f>
        <v>0.78014088102101298</v>
      </c>
      <c r="H307" s="209">
        <f t="shared" ref="H307" si="1299">_xlfn.STDEV.S(C306:C310)</f>
        <v>1.9437239171785737E-2</v>
      </c>
      <c r="I307" s="19">
        <f t="shared" si="1200"/>
        <v>2.491503732806203E-2</v>
      </c>
      <c r="J307" s="221">
        <f>C307*'Table 2'!M307</f>
        <v>484.82559408528311</v>
      </c>
      <c r="K307" s="236" t="s">
        <v>207</v>
      </c>
      <c r="L307" s="218">
        <f>E307*'Table 2'!M307</f>
        <v>3.8741890404879524</v>
      </c>
      <c r="M307" s="239">
        <f t="shared" si="1201"/>
        <v>2.8787977954637247E-2</v>
      </c>
      <c r="N307" s="22">
        <f t="shared" ref="N307" si="1300">AVERAGE(J306:J310)</f>
        <v>471.2590003716594</v>
      </c>
      <c r="O307" s="241">
        <f t="shared" ref="O307" si="1301">_xlfn.STDEV.S(J306:J310)</f>
        <v>12.146329785390085</v>
      </c>
      <c r="P307" s="19">
        <f t="shared" si="1204"/>
        <v>2.5774212854949945E-2</v>
      </c>
      <c r="Q307" s="190">
        <f>J307/LOOKUP(A307,'Table 1'!$A$3:$A$999,'Table 1'!$E$3:$E$999)</f>
        <v>0.96965118817056628</v>
      </c>
      <c r="R307" s="215" t="s">
        <v>207</v>
      </c>
      <c r="S307" s="160">
        <f>L307/LOOKUP(A307,'Table 1'!$A$3:$A$999,'Table 1'!$E$3:$E$999)</f>
        <v>7.748378080975905E-3</v>
      </c>
    </row>
    <row r="308" spans="1:19" x14ac:dyDescent="0.2">
      <c r="A308" s="56" t="str">
        <f t="shared" ref="A308" si="1302">A306</f>
        <v>AMX0051A</v>
      </c>
      <c r="B308" s="56" t="str">
        <f>LOOKUP(A308,'Table 1'!$A$3:$A$999,'Table 1'!$I$3:$I$999)</f>
        <v>DRC</v>
      </c>
      <c r="C308" s="296">
        <v>0.78899667208707069</v>
      </c>
      <c r="D308" s="236" t="s">
        <v>207</v>
      </c>
      <c r="E308" s="160"/>
      <c r="F308" s="207">
        <f t="shared" si="1198"/>
        <v>1.1351528014360252E-2</v>
      </c>
      <c r="G308" s="366">
        <f t="shared" ref="G308" si="1303">AVERAGE(C306:C310)</f>
        <v>0.78014088102101298</v>
      </c>
      <c r="H308" s="209">
        <f t="shared" ref="H308" si="1304">_xlfn.STDEV.S(C306:C310)</f>
        <v>1.9437239171785737E-2</v>
      </c>
      <c r="I308" s="19">
        <f t="shared" si="1200"/>
        <v>2.491503732806203E-2</v>
      </c>
      <c r="J308" s="221">
        <f>C308*'Table 2'!M308</f>
        <v>476.39619060617326</v>
      </c>
      <c r="K308" s="236" t="s">
        <v>207</v>
      </c>
      <c r="L308" s="218">
        <f>E308*'Table 2'!M308</f>
        <v>0</v>
      </c>
      <c r="M308" s="239">
        <f t="shared" si="1201"/>
        <v>1.0900991239344841E-2</v>
      </c>
      <c r="N308" s="22">
        <f t="shared" ref="N308" si="1305">AVERAGE(J306:J310)</f>
        <v>471.2590003716594</v>
      </c>
      <c r="O308" s="241">
        <f t="shared" ref="O308" si="1306">_xlfn.STDEV.S(J306:J310)</f>
        <v>12.146329785390085</v>
      </c>
      <c r="P308" s="19">
        <f t="shared" si="1204"/>
        <v>2.5774212854949945E-2</v>
      </c>
      <c r="Q308" s="190">
        <f>J308/LOOKUP(A308,'Table 1'!$A$3:$A$999,'Table 1'!$E$3:$E$999)</f>
        <v>0.95279238121234655</v>
      </c>
      <c r="R308" s="215" t="s">
        <v>207</v>
      </c>
      <c r="S308" s="160"/>
    </row>
    <row r="309" spans="1:19" x14ac:dyDescent="0.2">
      <c r="A309" s="56" t="str">
        <f t="shared" ref="A309" si="1307">A306</f>
        <v>AMX0051A</v>
      </c>
      <c r="B309" s="56" t="str">
        <f>LOOKUP(A309,'Table 1'!$A$3:$A$999,'Table 1'!$I$3:$I$999)</f>
        <v>DRC</v>
      </c>
      <c r="C309" s="296">
        <v>0.75838073617798507</v>
      </c>
      <c r="D309" s="320" t="s">
        <v>207</v>
      </c>
      <c r="E309" s="296">
        <v>4.442075757055481E-2</v>
      </c>
      <c r="F309" s="207">
        <f t="shared" si="1198"/>
        <v>-2.7892583727376543E-2</v>
      </c>
      <c r="G309" s="366">
        <f t="shared" ref="G309" si="1308">AVERAGE(C306:C310)</f>
        <v>0.78014088102101298</v>
      </c>
      <c r="H309" s="209">
        <f t="shared" ref="H309" si="1309">_xlfn.STDEV.S(C306:C310)</f>
        <v>1.9437239171785737E-2</v>
      </c>
      <c r="I309" s="19">
        <f t="shared" si="1200"/>
        <v>2.491503732806203E-2</v>
      </c>
      <c r="J309" s="221">
        <f>C309*'Table 2'!M309</f>
        <v>456.31768895829367</v>
      </c>
      <c r="K309" s="236" t="s">
        <v>207</v>
      </c>
      <c r="L309" s="218">
        <f>E309*'Table 2'!M309</f>
        <v>26.727969830202831</v>
      </c>
      <c r="M309" s="239">
        <f t="shared" si="1201"/>
        <v>-3.1705095078464765E-2</v>
      </c>
      <c r="N309" s="22">
        <f t="shared" ref="N309" si="1310">AVERAGE(J306:J310)</f>
        <v>471.2590003716594</v>
      </c>
      <c r="O309" s="241">
        <f t="shared" ref="O309" si="1311">_xlfn.STDEV.S(J306:J310)</f>
        <v>12.146329785390085</v>
      </c>
      <c r="P309" s="19">
        <f t="shared" si="1204"/>
        <v>2.5774212854949945E-2</v>
      </c>
      <c r="Q309" s="190">
        <f>J309/LOOKUP(A309,'Table 1'!$A$3:$A$999,'Table 1'!$E$3:$E$999)</f>
        <v>0.91263537791658733</v>
      </c>
      <c r="R309" s="215" t="s">
        <v>207</v>
      </c>
      <c r="S309" s="160">
        <f>L309/LOOKUP(A309,'Table 1'!$A$3:$A$999,'Table 1'!$E$3:$E$999)</f>
        <v>5.3455939660405662E-2</v>
      </c>
    </row>
    <row r="310" spans="1:19" ht="16" thickBot="1" x14ac:dyDescent="0.25">
      <c r="A310" s="55" t="str">
        <f t="shared" ref="A310" si="1312">A306</f>
        <v>AMX0051A</v>
      </c>
      <c r="B310" s="55" t="str">
        <f>LOOKUP(A310,'Table 1'!$A$3:$A$999,'Table 1'!$I$3:$I$999)</f>
        <v>DRC</v>
      </c>
      <c r="C310" s="296">
        <v>0.76129500643667614</v>
      </c>
      <c r="D310" s="321" t="s">
        <v>207</v>
      </c>
      <c r="E310" s="296">
        <v>2.3768133725407838E-2</v>
      </c>
      <c r="F310" s="208">
        <f t="shared" si="1198"/>
        <v>-2.4157014512138135E-2</v>
      </c>
      <c r="G310" s="370">
        <f t="shared" ref="G310" si="1313">AVERAGE(C306:C310)</f>
        <v>0.78014088102101298</v>
      </c>
      <c r="H310" s="210">
        <f t="shared" ref="H310" si="1314">_xlfn.STDEV.S(C306:C310)</f>
        <v>1.9437239171785737E-2</v>
      </c>
      <c r="I310" s="18">
        <f t="shared" si="1200"/>
        <v>2.491503732806203E-2</v>
      </c>
      <c r="J310" s="220">
        <f>C310*'Table 2'!M310</f>
        <v>460.7357378954764</v>
      </c>
      <c r="K310" s="230" t="s">
        <v>207</v>
      </c>
      <c r="L310" s="217">
        <f>E310*'Table 2'!M310</f>
        <v>14.384474530616824</v>
      </c>
      <c r="M310" s="240">
        <f t="shared" si="1201"/>
        <v>-2.2330103972303551E-2</v>
      </c>
      <c r="N310" s="21">
        <f t="shared" ref="N310" si="1315">AVERAGE(J306:J310)</f>
        <v>471.2590003716594</v>
      </c>
      <c r="O310" s="242">
        <f t="shared" ref="O310" si="1316">_xlfn.STDEV.S(J306:J310)</f>
        <v>12.146329785390085</v>
      </c>
      <c r="P310" s="18">
        <f t="shared" si="1204"/>
        <v>2.5774212854949945E-2</v>
      </c>
      <c r="Q310" s="189">
        <f>J310/LOOKUP(A310,'Table 1'!$A$3:$A$999,'Table 1'!$E$3:$E$999)</f>
        <v>0.92147147579095279</v>
      </c>
      <c r="R310" s="214" t="s">
        <v>207</v>
      </c>
      <c r="S310" s="157">
        <f>L310/LOOKUP(A310,'Table 1'!$A$3:$A$999,'Table 1'!$E$3:$E$999)</f>
        <v>2.8768949061233649E-2</v>
      </c>
    </row>
    <row r="311" spans="1:19" x14ac:dyDescent="0.2">
      <c r="A311" s="57" t="s">
        <v>222</v>
      </c>
      <c r="B311" s="57" t="str">
        <f>LOOKUP(A311,'Table 1'!$A$3:$A$999,'Table 1'!$I$3:$I$999)</f>
        <v>DRC</v>
      </c>
      <c r="C311" s="169">
        <v>0.78753280292156957</v>
      </c>
      <c r="D311" s="310" t="s">
        <v>207</v>
      </c>
      <c r="E311" s="322">
        <v>2.7545019149234277E-3</v>
      </c>
      <c r="F311" s="206">
        <f t="shared" si="1198"/>
        <v>2.2047082256285391E-2</v>
      </c>
      <c r="G311" s="365">
        <f>AVERAGE(C311:C314)</f>
        <v>0.77054454397834704</v>
      </c>
      <c r="H311" s="23">
        <f>_xlfn.STDEV.S(C311:C314)</f>
        <v>1.430151730895465E-2</v>
      </c>
      <c r="I311" s="39">
        <f t="shared" si="1200"/>
        <v>1.8560273277798377E-2</v>
      </c>
      <c r="J311" s="222">
        <f>C311*'Table 2'!M311</f>
        <v>475.19729328287508</v>
      </c>
      <c r="K311" s="229" t="s">
        <v>207</v>
      </c>
      <c r="L311" s="219">
        <f>E311*'Table 2'!M311</f>
        <v>1.6620664554647961</v>
      </c>
      <c r="M311" s="238">
        <f t="shared" si="1201"/>
        <v>2.2822693028017517E-2</v>
      </c>
      <c r="N311" s="23">
        <f>AVERAGE(J311:J314)</f>
        <v>464.59400688116949</v>
      </c>
      <c r="O311" s="23">
        <f>_xlfn.STDEV.S(J311:J314)</f>
        <v>8.4162433914435528</v>
      </c>
      <c r="P311" s="39">
        <f t="shared" si="1204"/>
        <v>1.8115264654277381E-2</v>
      </c>
      <c r="Q311" s="191">
        <f>J311/LOOKUP(A311,'Table 1'!$A$3:$A$999,'Table 1'!$E$3:$E$999)</f>
        <v>0.95039458656575015</v>
      </c>
      <c r="R311" s="216" t="s">
        <v>207</v>
      </c>
      <c r="S311" s="161">
        <f>L311/LOOKUP(A311,'Table 1'!$A$3:$A$999,'Table 1'!$E$3:$E$999)</f>
        <v>3.3241329109295922E-3</v>
      </c>
    </row>
    <row r="312" spans="1:19" x14ac:dyDescent="0.2">
      <c r="A312" s="56" t="str">
        <f>A311</f>
        <v>AMX0051B</v>
      </c>
      <c r="B312" s="56" t="str">
        <f>LOOKUP(A312,'Table 1'!$A$3:$A$999,'Table 1'!$I$3:$I$999)</f>
        <v>DRC</v>
      </c>
      <c r="C312" s="296">
        <v>0.75398729033699941</v>
      </c>
      <c r="D312" s="321" t="s">
        <v>207</v>
      </c>
      <c r="E312" s="296">
        <v>1.044633783468017E-2</v>
      </c>
      <c r="F312" s="207">
        <f t="shared" si="1198"/>
        <v>-2.1487730684409217E-2</v>
      </c>
      <c r="G312" s="366">
        <f>AVERAGE(C311:C314)</f>
        <v>0.77054454397834704</v>
      </c>
      <c r="H312" s="209">
        <f>_xlfn.STDEV.S(C311:C314)</f>
        <v>1.430151730895465E-2</v>
      </c>
      <c r="I312" s="19">
        <f t="shared" si="1200"/>
        <v>1.8560273277798377E-2</v>
      </c>
      <c r="J312" s="221">
        <f>C312*'Table 2'!M312</f>
        <v>454.65433607321063</v>
      </c>
      <c r="K312" s="236" t="s">
        <v>207</v>
      </c>
      <c r="L312" s="218">
        <f>E312*'Table 2'!M312</f>
        <v>6.2991417143121424</v>
      </c>
      <c r="M312" s="239">
        <f t="shared" si="1201"/>
        <v>-2.1394315597577564E-2</v>
      </c>
      <c r="N312" s="22">
        <f>AVERAGE(J311:J314)</f>
        <v>464.59400688116949</v>
      </c>
      <c r="O312" s="241">
        <f>_xlfn.STDEV.S(J311:J314)</f>
        <v>8.4162433914435528</v>
      </c>
      <c r="P312" s="19">
        <f t="shared" si="1204"/>
        <v>1.8115264654277381E-2</v>
      </c>
      <c r="Q312" s="190">
        <f>J312/LOOKUP(A312,'Table 1'!$A$3:$A$999,'Table 1'!$E$3:$E$999)</f>
        <v>0.9093086721464213</v>
      </c>
      <c r="R312" s="215" t="s">
        <v>207</v>
      </c>
      <c r="S312" s="160">
        <f>L312/LOOKUP(A312,'Table 1'!$A$3:$A$999,'Table 1'!$E$3:$E$999)</f>
        <v>1.2598283428624285E-2</v>
      </c>
    </row>
    <row r="313" spans="1:19" x14ac:dyDescent="0.2">
      <c r="A313" s="56" t="str">
        <f>A311</f>
        <v>AMX0051B</v>
      </c>
      <c r="B313" s="56" t="str">
        <f>LOOKUP(A313,'Table 1'!$A$3:$A$999,'Table 1'!$I$3:$I$999)</f>
        <v>DRC</v>
      </c>
      <c r="C313" s="192">
        <v>0.76529100008284012</v>
      </c>
      <c r="D313" s="323" t="s">
        <v>207</v>
      </c>
      <c r="E313" s="192">
        <v>2.9439978116699958E-3</v>
      </c>
      <c r="F313" s="207">
        <f t="shared" si="1198"/>
        <v>-6.8179626169081629E-3</v>
      </c>
      <c r="G313" s="366">
        <f>AVERAGE(C311:C314)</f>
        <v>0.77054454397834704</v>
      </c>
      <c r="H313" s="209">
        <f>_xlfn.STDEV.S(C311:C314)</f>
        <v>1.430151730895465E-2</v>
      </c>
      <c r="I313" s="19">
        <f t="shared" si="1200"/>
        <v>1.8560273277798377E-2</v>
      </c>
      <c r="J313" s="221">
        <f>C313*'Table 2'!M313</f>
        <v>463.53675875017632</v>
      </c>
      <c r="K313" s="236" t="s">
        <v>207</v>
      </c>
      <c r="L313" s="218">
        <f>E313*'Table 2'!M313</f>
        <v>1.7831794745285166</v>
      </c>
      <c r="M313" s="239">
        <f t="shared" si="1201"/>
        <v>-2.275638762735027E-3</v>
      </c>
      <c r="N313" s="22">
        <f>AVERAGE(J311:J314)</f>
        <v>464.59400688116949</v>
      </c>
      <c r="O313" s="241">
        <f>_xlfn.STDEV.S(J311:J314)</f>
        <v>8.4162433914435528</v>
      </c>
      <c r="P313" s="19">
        <f t="shared" si="1204"/>
        <v>1.8115264654277381E-2</v>
      </c>
      <c r="Q313" s="190">
        <f>J313/LOOKUP(A313,'Table 1'!$A$3:$A$999,'Table 1'!$E$3:$E$999)</f>
        <v>0.92707351750035261</v>
      </c>
      <c r="R313" s="215" t="s">
        <v>207</v>
      </c>
      <c r="S313" s="160">
        <f>L313/LOOKUP(A313,'Table 1'!$A$3:$A$999,'Table 1'!$E$3:$E$999)</f>
        <v>3.566358949057033E-3</v>
      </c>
    </row>
    <row r="314" spans="1:19" ht="16" thickBot="1" x14ac:dyDescent="0.25">
      <c r="A314" s="55" t="str">
        <f>A311</f>
        <v>AMX0051B</v>
      </c>
      <c r="B314" s="55" t="str">
        <f>LOOKUP(A314,'Table 1'!$A$3:$A$999,'Table 1'!$I$3:$I$999)</f>
        <v>DRC</v>
      </c>
      <c r="C314" s="296">
        <v>0.77536708257197906</v>
      </c>
      <c r="D314" s="321" t="s">
        <v>207</v>
      </c>
      <c r="E314" s="296">
        <v>1.5086815320147362E-2</v>
      </c>
      <c r="F314" s="208">
        <f t="shared" si="1198"/>
        <v>6.2586110450319884E-3</v>
      </c>
      <c r="G314" s="370">
        <f>AVERAGE(C311:C314)</f>
        <v>0.77054454397834704</v>
      </c>
      <c r="H314" s="210">
        <f>_xlfn.STDEV.S(C311:C314)</f>
        <v>1.430151730895465E-2</v>
      </c>
      <c r="I314" s="18">
        <f t="shared" si="1200"/>
        <v>1.8560273277798377E-2</v>
      </c>
      <c r="J314" s="221">
        <f>C314*'Table 2'!M314</f>
        <v>464.98763941841588</v>
      </c>
      <c r="K314" s="230" t="s">
        <v>207</v>
      </c>
      <c r="L314" s="217">
        <f>E314*'Table 2'!M314</f>
        <v>9.0475631474923741</v>
      </c>
      <c r="M314" s="240">
        <f t="shared" si="1201"/>
        <v>8.4726133229495206E-4</v>
      </c>
      <c r="N314" s="21">
        <f>AVERAGE(J311:J314)</f>
        <v>464.59400688116949</v>
      </c>
      <c r="O314" s="242">
        <f>_xlfn.STDEV.S(J311:J314)</f>
        <v>8.4162433914435528</v>
      </c>
      <c r="P314" s="18">
        <f t="shared" si="1204"/>
        <v>1.8115264654277381E-2</v>
      </c>
      <c r="Q314" s="189">
        <f>J314/LOOKUP(A314,'Table 1'!$A$3:$A$999,'Table 1'!$E$3:$E$999)</f>
        <v>0.92997527883683173</v>
      </c>
      <c r="R314" s="214" t="s">
        <v>207</v>
      </c>
      <c r="S314" s="157">
        <f>L314/LOOKUP(A314,'Table 1'!$A$3:$A$999,'Table 1'!$E$3:$E$999)</f>
        <v>1.8095126294984748E-2</v>
      </c>
    </row>
    <row r="315" spans="1:19" x14ac:dyDescent="0.2">
      <c r="A315" s="57"/>
      <c r="B315" s="57" t="e">
        <f>LOOKUP(A315,'Table 1'!$A$3:$A$999,'Table 1'!$I$3:$I$999)</f>
        <v>#N/A</v>
      </c>
      <c r="C315" s="169"/>
      <c r="D315" s="197" t="s">
        <v>207</v>
      </c>
      <c r="E315" s="161"/>
      <c r="F315" s="206" t="e">
        <f t="shared" si="1127"/>
        <v>#DIV/0!</v>
      </c>
      <c r="G315" s="365" t="e">
        <f t="shared" ref="G315" si="1317">AVERAGE(C315:C319)</f>
        <v>#DIV/0!</v>
      </c>
      <c r="H315" s="23" t="e">
        <f t="shared" ref="H315" si="1318">_xlfn.STDEV.S(C315:C319)</f>
        <v>#DIV/0!</v>
      </c>
      <c r="I315" s="39" t="e">
        <f t="shared" si="1130"/>
        <v>#DIV/0!</v>
      </c>
      <c r="J315" s="222">
        <f>C315*'Table 2'!M315</f>
        <v>0</v>
      </c>
      <c r="K315" s="229" t="s">
        <v>207</v>
      </c>
      <c r="L315" s="219">
        <f>E315*'Table 2'!M315</f>
        <v>0</v>
      </c>
      <c r="M315" s="238" t="e">
        <f t="shared" si="1137"/>
        <v>#DIV/0!</v>
      </c>
      <c r="N315" s="23">
        <f t="shared" ref="N315" si="1319">AVERAGE(J315:J319)</f>
        <v>0</v>
      </c>
      <c r="O315" s="23">
        <f t="shared" ref="O315" si="1320">_xlfn.STDEV.S(J315:J319)</f>
        <v>0</v>
      </c>
      <c r="P315" s="39" t="e">
        <f t="shared" si="1133"/>
        <v>#DIV/0!</v>
      </c>
      <c r="Q315" s="191" t="e">
        <f>J315/LOOKUP(A315,'Table 1'!$A$3:$A$999,'Table 1'!$E$3:$E$999)</f>
        <v>#N/A</v>
      </c>
      <c r="R315" s="216" t="s">
        <v>207</v>
      </c>
      <c r="S315" s="161" t="e">
        <f>L315/LOOKUP(A315,'Table 1'!$A$3:$A$999,'Table 1'!$E$3:$E$999)</f>
        <v>#N/A</v>
      </c>
    </row>
    <row r="316" spans="1:19" x14ac:dyDescent="0.2">
      <c r="A316" s="56">
        <f t="shared" ref="A316" si="1321">A315</f>
        <v>0</v>
      </c>
      <c r="B316" s="56" t="e">
        <f>LOOKUP(A316,'Table 1'!$A$3:$A$999,'Table 1'!$I$3:$I$999)</f>
        <v>#N/A</v>
      </c>
      <c r="C316" s="168"/>
      <c r="D316" s="204" t="s">
        <v>207</v>
      </c>
      <c r="E316" s="160"/>
      <c r="F316" s="207" t="e">
        <f t="shared" si="1127"/>
        <v>#DIV/0!</v>
      </c>
      <c r="G316" s="366" t="e">
        <f t="shared" ref="G316" si="1322">AVERAGE(C315:C319)</f>
        <v>#DIV/0!</v>
      </c>
      <c r="H316" s="209" t="e">
        <f t="shared" ref="H316" si="1323">_xlfn.STDEV.S(C315:C319)</f>
        <v>#DIV/0!</v>
      </c>
      <c r="I316" s="19" t="e">
        <f t="shared" si="1130"/>
        <v>#DIV/0!</v>
      </c>
      <c r="J316" s="221">
        <f>C316*'Table 2'!M316</f>
        <v>0</v>
      </c>
      <c r="K316" s="236" t="s">
        <v>207</v>
      </c>
      <c r="L316" s="218">
        <f>E316*'Table 2'!M316</f>
        <v>0</v>
      </c>
      <c r="M316" s="239" t="e">
        <f t="shared" si="1137"/>
        <v>#DIV/0!</v>
      </c>
      <c r="N316" s="22">
        <f t="shared" ref="N316" si="1324">AVERAGE(J315:J319)</f>
        <v>0</v>
      </c>
      <c r="O316" s="241">
        <f t="shared" ref="O316" si="1325">_xlfn.STDEV.S(J315:J319)</f>
        <v>0</v>
      </c>
      <c r="P316" s="19" t="e">
        <f t="shared" si="1133"/>
        <v>#DIV/0!</v>
      </c>
      <c r="Q316" s="190" t="e">
        <f>J316/LOOKUP(A316,'Table 1'!$A$3:$A$999,'Table 1'!$E$3:$E$999)</f>
        <v>#N/A</v>
      </c>
      <c r="R316" s="215" t="s">
        <v>207</v>
      </c>
      <c r="S316" s="160" t="e">
        <f>L316/LOOKUP(A316,'Table 1'!$A$3:$A$999,'Table 1'!$E$3:$E$999)</f>
        <v>#N/A</v>
      </c>
    </row>
    <row r="317" spans="1:19" x14ac:dyDescent="0.2">
      <c r="A317" s="56">
        <f t="shared" ref="A317" si="1326">A315</f>
        <v>0</v>
      </c>
      <c r="B317" s="56" t="e">
        <f>LOOKUP(A317,'Table 1'!$A$3:$A$999,'Table 1'!$I$3:$I$999)</f>
        <v>#N/A</v>
      </c>
      <c r="C317" s="168"/>
      <c r="D317" s="204" t="s">
        <v>207</v>
      </c>
      <c r="E317" s="160"/>
      <c r="F317" s="207" t="e">
        <f t="shared" si="1127"/>
        <v>#DIV/0!</v>
      </c>
      <c r="G317" s="366" t="e">
        <f t="shared" ref="G317" si="1327">AVERAGE(C315:C319)</f>
        <v>#DIV/0!</v>
      </c>
      <c r="H317" s="209" t="e">
        <f t="shared" ref="H317" si="1328">_xlfn.STDEV.S(C315:C319)</f>
        <v>#DIV/0!</v>
      </c>
      <c r="I317" s="19" t="e">
        <f t="shared" si="1130"/>
        <v>#DIV/0!</v>
      </c>
      <c r="J317" s="221">
        <f>C317*'Table 2'!M317</f>
        <v>0</v>
      </c>
      <c r="K317" s="236" t="s">
        <v>207</v>
      </c>
      <c r="L317" s="218">
        <f>E317*'Table 2'!M317</f>
        <v>0</v>
      </c>
      <c r="M317" s="239" t="e">
        <f t="shared" si="1137"/>
        <v>#DIV/0!</v>
      </c>
      <c r="N317" s="22">
        <f t="shared" ref="N317" si="1329">AVERAGE(J315:J319)</f>
        <v>0</v>
      </c>
      <c r="O317" s="241">
        <f t="shared" ref="O317" si="1330">_xlfn.STDEV.S(J315:J319)</f>
        <v>0</v>
      </c>
      <c r="P317" s="19" t="e">
        <f t="shared" si="1133"/>
        <v>#DIV/0!</v>
      </c>
      <c r="Q317" s="190" t="e">
        <f>J317/LOOKUP(A317,'Table 1'!$A$3:$A$999,'Table 1'!$E$3:$E$999)</f>
        <v>#N/A</v>
      </c>
      <c r="R317" s="215" t="s">
        <v>207</v>
      </c>
      <c r="S317" s="160" t="e">
        <f>L317/LOOKUP(A317,'Table 1'!$A$3:$A$999,'Table 1'!$E$3:$E$999)</f>
        <v>#N/A</v>
      </c>
    </row>
    <row r="318" spans="1:19" x14ac:dyDescent="0.2">
      <c r="A318" s="56">
        <f t="shared" ref="A318" si="1331">A315</f>
        <v>0</v>
      </c>
      <c r="B318" s="56" t="e">
        <f>LOOKUP(A318,'Table 1'!$A$3:$A$999,'Table 1'!$I$3:$I$999)</f>
        <v>#N/A</v>
      </c>
      <c r="C318" s="159"/>
      <c r="D318" s="200" t="s">
        <v>207</v>
      </c>
      <c r="E318" s="155"/>
      <c r="F318" s="207" t="e">
        <f t="shared" si="1127"/>
        <v>#DIV/0!</v>
      </c>
      <c r="G318" s="366" t="e">
        <f t="shared" ref="G318" si="1332">AVERAGE(C315:C319)</f>
        <v>#DIV/0!</v>
      </c>
      <c r="H318" s="209" t="e">
        <f t="shared" ref="H318" si="1333">_xlfn.STDEV.S(C315:C319)</f>
        <v>#DIV/0!</v>
      </c>
      <c r="I318" s="19" t="e">
        <f t="shared" si="1130"/>
        <v>#DIV/0!</v>
      </c>
      <c r="J318" s="221">
        <f>C318*'Table 2'!M318</f>
        <v>0</v>
      </c>
      <c r="K318" s="236" t="s">
        <v>207</v>
      </c>
      <c r="L318" s="218">
        <f>E318*'Table 2'!M318</f>
        <v>0</v>
      </c>
      <c r="M318" s="239" t="e">
        <f t="shared" si="1137"/>
        <v>#DIV/0!</v>
      </c>
      <c r="N318" s="22">
        <f t="shared" ref="N318" si="1334">AVERAGE(J315:J319)</f>
        <v>0</v>
      </c>
      <c r="O318" s="241">
        <f t="shared" ref="O318" si="1335">_xlfn.STDEV.S(J315:J319)</f>
        <v>0</v>
      </c>
      <c r="P318" s="19" t="e">
        <f t="shared" si="1133"/>
        <v>#DIV/0!</v>
      </c>
      <c r="Q318" s="190" t="e">
        <f>J318/LOOKUP(A318,'Table 1'!$A$3:$A$999,'Table 1'!$E$3:$E$999)</f>
        <v>#N/A</v>
      </c>
      <c r="R318" s="215" t="s">
        <v>207</v>
      </c>
      <c r="S318" s="160" t="e">
        <f>L318/LOOKUP(A318,'Table 1'!$A$3:$A$999,'Table 1'!$E$3:$E$999)</f>
        <v>#N/A</v>
      </c>
    </row>
    <row r="319" spans="1:19" ht="16" thickBot="1" x14ac:dyDescent="0.25">
      <c r="A319" s="55">
        <f t="shared" ref="A319" si="1336">A315</f>
        <v>0</v>
      </c>
      <c r="B319" s="55" t="e">
        <f>LOOKUP(A319,'Table 1'!$A$3:$A$999,'Table 1'!$I$3:$I$999)</f>
        <v>#N/A</v>
      </c>
      <c r="C319" s="167"/>
      <c r="D319" s="198" t="s">
        <v>207</v>
      </c>
      <c r="E319" s="157"/>
      <c r="F319" s="208" t="e">
        <f t="shared" si="1127"/>
        <v>#DIV/0!</v>
      </c>
      <c r="G319" s="370" t="e">
        <f t="shared" ref="G319" si="1337">AVERAGE(C315:C319)</f>
        <v>#DIV/0!</v>
      </c>
      <c r="H319" s="210" t="e">
        <f t="shared" ref="H319" si="1338">_xlfn.STDEV.S(C315:C319)</f>
        <v>#DIV/0!</v>
      </c>
      <c r="I319" s="18" t="e">
        <f t="shared" si="1130"/>
        <v>#DIV/0!</v>
      </c>
      <c r="J319" s="220">
        <f>C319*'Table 2'!M319</f>
        <v>0</v>
      </c>
      <c r="K319" s="230" t="s">
        <v>207</v>
      </c>
      <c r="L319" s="217">
        <f>E319*'Table 2'!M319</f>
        <v>0</v>
      </c>
      <c r="M319" s="240" t="e">
        <f t="shared" si="1137"/>
        <v>#DIV/0!</v>
      </c>
      <c r="N319" s="21">
        <f t="shared" ref="N319" si="1339">AVERAGE(J315:J319)</f>
        <v>0</v>
      </c>
      <c r="O319" s="242">
        <f t="shared" ref="O319" si="1340">_xlfn.STDEV.S(J315:J319)</f>
        <v>0</v>
      </c>
      <c r="P319" s="18" t="e">
        <f t="shared" si="1133"/>
        <v>#DIV/0!</v>
      </c>
      <c r="Q319" s="189" t="e">
        <f>J319/LOOKUP(A319,'Table 1'!$A$3:$A$999,'Table 1'!$E$3:$E$999)</f>
        <v>#N/A</v>
      </c>
      <c r="R319" s="214" t="s">
        <v>207</v>
      </c>
      <c r="S319" s="157" t="e">
        <f>L319/LOOKUP(A319,'Table 1'!$A$3:$A$999,'Table 1'!$E$3:$E$999)</f>
        <v>#N/A</v>
      </c>
    </row>
    <row r="320" spans="1:19" x14ac:dyDescent="0.2">
      <c r="A320" s="57"/>
      <c r="B320" s="57" t="e">
        <f>LOOKUP(A320,'Table 1'!$A$3:$A$999,'Table 1'!$I$3:$I$999)</f>
        <v>#N/A</v>
      </c>
      <c r="C320" s="169"/>
      <c r="D320" s="197" t="s">
        <v>207</v>
      </c>
      <c r="E320" s="161"/>
      <c r="F320" s="206" t="e">
        <f t="shared" si="1127"/>
        <v>#DIV/0!</v>
      </c>
      <c r="G320" s="365" t="e">
        <f t="shared" ref="G320" si="1341">AVERAGE(C320:C324)</f>
        <v>#DIV/0!</v>
      </c>
      <c r="H320" s="23" t="e">
        <f t="shared" ref="H320" si="1342">_xlfn.STDEV.S(C320:C324)</f>
        <v>#DIV/0!</v>
      </c>
      <c r="I320" s="39" t="e">
        <f t="shared" si="1130"/>
        <v>#DIV/0!</v>
      </c>
      <c r="J320" s="222">
        <f>C320*'Table 2'!M320</f>
        <v>0</v>
      </c>
      <c r="K320" s="229" t="s">
        <v>207</v>
      </c>
      <c r="L320" s="219">
        <f>E320*'Table 2'!M320</f>
        <v>0</v>
      </c>
      <c r="M320" s="238" t="e">
        <f t="shared" si="1137"/>
        <v>#DIV/0!</v>
      </c>
      <c r="N320" s="23">
        <f t="shared" ref="N320" si="1343">AVERAGE(J320:J324)</f>
        <v>0</v>
      </c>
      <c r="O320" s="23">
        <f t="shared" ref="O320" si="1344">_xlfn.STDEV.S(J320:J324)</f>
        <v>0</v>
      </c>
      <c r="P320" s="39" t="e">
        <f t="shared" si="1133"/>
        <v>#DIV/0!</v>
      </c>
      <c r="Q320" s="191" t="e">
        <f>J320/LOOKUP(A320,'Table 1'!$A$3:$A$999,'Table 1'!$E$3:$E$999)</f>
        <v>#N/A</v>
      </c>
      <c r="R320" s="216" t="s">
        <v>207</v>
      </c>
      <c r="S320" s="161" t="e">
        <f>L320/LOOKUP(A320,'Table 1'!$A$3:$A$999,'Table 1'!$E$3:$E$999)</f>
        <v>#N/A</v>
      </c>
    </row>
    <row r="321" spans="1:19" x14ac:dyDescent="0.2">
      <c r="A321" s="56">
        <f t="shared" ref="A321" si="1345">A320</f>
        <v>0</v>
      </c>
      <c r="B321" s="56" t="e">
        <f>LOOKUP(A321,'Table 1'!$A$3:$A$999,'Table 1'!$I$3:$I$999)</f>
        <v>#N/A</v>
      </c>
      <c r="C321" s="168"/>
      <c r="D321" s="204" t="s">
        <v>207</v>
      </c>
      <c r="E321" s="160"/>
      <c r="F321" s="207" t="e">
        <f t="shared" si="1127"/>
        <v>#DIV/0!</v>
      </c>
      <c r="G321" s="366" t="e">
        <f t="shared" ref="G321" si="1346">AVERAGE(C320:C324)</f>
        <v>#DIV/0!</v>
      </c>
      <c r="H321" s="209" t="e">
        <f t="shared" ref="H321" si="1347">_xlfn.STDEV.S(C320:C324)</f>
        <v>#DIV/0!</v>
      </c>
      <c r="I321" s="19" t="e">
        <f t="shared" si="1130"/>
        <v>#DIV/0!</v>
      </c>
      <c r="J321" s="221">
        <f>C321*'Table 2'!M321</f>
        <v>0</v>
      </c>
      <c r="K321" s="236" t="s">
        <v>207</v>
      </c>
      <c r="L321" s="218">
        <f>E321*'Table 2'!M321</f>
        <v>0</v>
      </c>
      <c r="M321" s="239" t="e">
        <f t="shared" si="1137"/>
        <v>#DIV/0!</v>
      </c>
      <c r="N321" s="22">
        <f t="shared" ref="N321" si="1348">AVERAGE(J320:J324)</f>
        <v>0</v>
      </c>
      <c r="O321" s="241">
        <f t="shared" ref="O321" si="1349">_xlfn.STDEV.S(J320:J324)</f>
        <v>0</v>
      </c>
      <c r="P321" s="19" t="e">
        <f t="shared" si="1133"/>
        <v>#DIV/0!</v>
      </c>
      <c r="Q321" s="190" t="e">
        <f>J321/LOOKUP(A321,'Table 1'!$A$3:$A$999,'Table 1'!$E$3:$E$999)</f>
        <v>#N/A</v>
      </c>
      <c r="R321" s="215" t="s">
        <v>207</v>
      </c>
      <c r="S321" s="160" t="e">
        <f>L321/LOOKUP(A321,'Table 1'!$A$3:$A$999,'Table 1'!$E$3:$E$999)</f>
        <v>#N/A</v>
      </c>
    </row>
    <row r="322" spans="1:19" x14ac:dyDescent="0.2">
      <c r="A322" s="56">
        <f t="shared" ref="A322" si="1350">A320</f>
        <v>0</v>
      </c>
      <c r="B322" s="56" t="e">
        <f>LOOKUP(A322,'Table 1'!$A$3:$A$999,'Table 1'!$I$3:$I$999)</f>
        <v>#N/A</v>
      </c>
      <c r="C322" s="168"/>
      <c r="D322" s="204" t="s">
        <v>207</v>
      </c>
      <c r="E322" s="160"/>
      <c r="F322" s="207" t="e">
        <f t="shared" si="1127"/>
        <v>#DIV/0!</v>
      </c>
      <c r="G322" s="366" t="e">
        <f t="shared" ref="G322" si="1351">AVERAGE(C320:C324)</f>
        <v>#DIV/0!</v>
      </c>
      <c r="H322" s="209" t="e">
        <f t="shared" ref="H322" si="1352">_xlfn.STDEV.S(C320:C324)</f>
        <v>#DIV/0!</v>
      </c>
      <c r="I322" s="19" t="e">
        <f t="shared" si="1130"/>
        <v>#DIV/0!</v>
      </c>
      <c r="J322" s="221">
        <f>C322*'Table 2'!M322</f>
        <v>0</v>
      </c>
      <c r="K322" s="236" t="s">
        <v>207</v>
      </c>
      <c r="L322" s="218">
        <f>E322*'Table 2'!M322</f>
        <v>0</v>
      </c>
      <c r="M322" s="239" t="e">
        <f t="shared" si="1137"/>
        <v>#DIV/0!</v>
      </c>
      <c r="N322" s="22">
        <f t="shared" ref="N322" si="1353">AVERAGE(J320:J324)</f>
        <v>0</v>
      </c>
      <c r="O322" s="241">
        <f t="shared" ref="O322" si="1354">_xlfn.STDEV.S(J320:J324)</f>
        <v>0</v>
      </c>
      <c r="P322" s="19" t="e">
        <f t="shared" si="1133"/>
        <v>#DIV/0!</v>
      </c>
      <c r="Q322" s="190" t="e">
        <f>J322/LOOKUP(A322,'Table 1'!$A$3:$A$999,'Table 1'!$E$3:$E$999)</f>
        <v>#N/A</v>
      </c>
      <c r="R322" s="215" t="s">
        <v>207</v>
      </c>
      <c r="S322" s="160" t="e">
        <f>L322/LOOKUP(A322,'Table 1'!$A$3:$A$999,'Table 1'!$E$3:$E$999)</f>
        <v>#N/A</v>
      </c>
    </row>
    <row r="323" spans="1:19" x14ac:dyDescent="0.2">
      <c r="A323" s="56">
        <f t="shared" ref="A323" si="1355">A320</f>
        <v>0</v>
      </c>
      <c r="B323" s="56" t="e">
        <f>LOOKUP(A323,'Table 1'!$A$3:$A$999,'Table 1'!$I$3:$I$999)</f>
        <v>#N/A</v>
      </c>
      <c r="C323" s="159"/>
      <c r="D323" s="200" t="s">
        <v>207</v>
      </c>
      <c r="E323" s="155"/>
      <c r="F323" s="207" t="e">
        <f t="shared" si="1127"/>
        <v>#DIV/0!</v>
      </c>
      <c r="G323" s="366" t="e">
        <f t="shared" ref="G323" si="1356">AVERAGE(C320:C324)</f>
        <v>#DIV/0!</v>
      </c>
      <c r="H323" s="209" t="e">
        <f t="shared" ref="H323" si="1357">_xlfn.STDEV.S(C320:C324)</f>
        <v>#DIV/0!</v>
      </c>
      <c r="I323" s="19" t="e">
        <f t="shared" si="1130"/>
        <v>#DIV/0!</v>
      </c>
      <c r="J323" s="221">
        <f>C323*'Table 2'!M323</f>
        <v>0</v>
      </c>
      <c r="K323" s="236" t="s">
        <v>207</v>
      </c>
      <c r="L323" s="218">
        <f>E323*'Table 2'!M323</f>
        <v>0</v>
      </c>
      <c r="M323" s="239" t="e">
        <f t="shared" si="1137"/>
        <v>#DIV/0!</v>
      </c>
      <c r="N323" s="22">
        <f t="shared" ref="N323" si="1358">AVERAGE(J320:J324)</f>
        <v>0</v>
      </c>
      <c r="O323" s="241">
        <f t="shared" ref="O323" si="1359">_xlfn.STDEV.S(J320:J324)</f>
        <v>0</v>
      </c>
      <c r="P323" s="19" t="e">
        <f t="shared" si="1133"/>
        <v>#DIV/0!</v>
      </c>
      <c r="Q323" s="190" t="e">
        <f>J323/LOOKUP(A323,'Table 1'!$A$3:$A$999,'Table 1'!$E$3:$E$999)</f>
        <v>#N/A</v>
      </c>
      <c r="R323" s="215" t="s">
        <v>207</v>
      </c>
      <c r="S323" s="160" t="e">
        <f>L323/LOOKUP(A323,'Table 1'!$A$3:$A$999,'Table 1'!$E$3:$E$999)</f>
        <v>#N/A</v>
      </c>
    </row>
    <row r="324" spans="1:19" ht="16" thickBot="1" x14ac:dyDescent="0.25">
      <c r="A324" s="55">
        <f t="shared" ref="A324" si="1360">A320</f>
        <v>0</v>
      </c>
      <c r="B324" s="55" t="e">
        <f>LOOKUP(A324,'Table 1'!$A$3:$A$999,'Table 1'!$I$3:$I$999)</f>
        <v>#N/A</v>
      </c>
      <c r="C324" s="167"/>
      <c r="D324" s="198" t="s">
        <v>207</v>
      </c>
      <c r="E324" s="157"/>
      <c r="F324" s="208" t="e">
        <f t="shared" si="1127"/>
        <v>#DIV/0!</v>
      </c>
      <c r="G324" s="370" t="e">
        <f t="shared" ref="G324" si="1361">AVERAGE(C320:C324)</f>
        <v>#DIV/0!</v>
      </c>
      <c r="H324" s="210" t="e">
        <f t="shared" ref="H324" si="1362">_xlfn.STDEV.S(C320:C324)</f>
        <v>#DIV/0!</v>
      </c>
      <c r="I324" s="18" t="e">
        <f t="shared" si="1130"/>
        <v>#DIV/0!</v>
      </c>
      <c r="J324" s="220">
        <f>C324*'Table 2'!M324</f>
        <v>0</v>
      </c>
      <c r="K324" s="230" t="s">
        <v>207</v>
      </c>
      <c r="L324" s="217">
        <f>E324*'Table 2'!M324</f>
        <v>0</v>
      </c>
      <c r="M324" s="240" t="e">
        <f t="shared" si="1137"/>
        <v>#DIV/0!</v>
      </c>
      <c r="N324" s="21">
        <f t="shared" ref="N324" si="1363">AVERAGE(J320:J324)</f>
        <v>0</v>
      </c>
      <c r="O324" s="242">
        <f t="shared" ref="O324" si="1364">_xlfn.STDEV.S(J320:J324)</f>
        <v>0</v>
      </c>
      <c r="P324" s="18" t="e">
        <f t="shared" si="1133"/>
        <v>#DIV/0!</v>
      </c>
      <c r="Q324" s="189" t="e">
        <f>J324/LOOKUP(A324,'Table 1'!$A$3:$A$999,'Table 1'!$E$3:$E$999)</f>
        <v>#N/A</v>
      </c>
      <c r="R324" s="214" t="s">
        <v>207</v>
      </c>
      <c r="S324" s="157" t="e">
        <f>L324/LOOKUP(A324,'Table 1'!$A$3:$A$999,'Table 1'!$E$3:$E$999)</f>
        <v>#N/A</v>
      </c>
    </row>
    <row r="325" spans="1:19" x14ac:dyDescent="0.2">
      <c r="A325" s="57"/>
      <c r="B325" s="57" t="e">
        <f>LOOKUP(A325,'Table 1'!$A$3:$A$999,'Table 1'!$I$3:$I$999)</f>
        <v>#N/A</v>
      </c>
      <c r="C325" s="169"/>
      <c r="D325" s="197" t="s">
        <v>207</v>
      </c>
      <c r="E325" s="161"/>
      <c r="F325" s="206" t="e">
        <f t="shared" si="1127"/>
        <v>#DIV/0!</v>
      </c>
      <c r="G325" s="365" t="e">
        <f t="shared" ref="G325" si="1365">AVERAGE(C325:C329)</f>
        <v>#DIV/0!</v>
      </c>
      <c r="H325" s="23" t="e">
        <f t="shared" ref="H325" si="1366">_xlfn.STDEV.S(C325:C329)</f>
        <v>#DIV/0!</v>
      </c>
      <c r="I325" s="39" t="e">
        <f t="shared" si="1130"/>
        <v>#DIV/0!</v>
      </c>
      <c r="J325" s="222">
        <f>C325*'Table 2'!M325</f>
        <v>0</v>
      </c>
      <c r="K325" s="229" t="s">
        <v>207</v>
      </c>
      <c r="L325" s="219">
        <f>E325*'Table 2'!M325</f>
        <v>0</v>
      </c>
      <c r="M325" s="238" t="e">
        <f t="shared" si="1137"/>
        <v>#DIV/0!</v>
      </c>
      <c r="N325" s="23">
        <f t="shared" ref="N325" si="1367">AVERAGE(J325:J329)</f>
        <v>0</v>
      </c>
      <c r="O325" s="23">
        <f t="shared" ref="O325" si="1368">_xlfn.STDEV.S(J325:J329)</f>
        <v>0</v>
      </c>
      <c r="P325" s="39" t="e">
        <f t="shared" si="1133"/>
        <v>#DIV/0!</v>
      </c>
      <c r="Q325" s="191" t="e">
        <f>J325/LOOKUP(A325,'Table 1'!$A$3:$A$999,'Table 1'!$E$3:$E$999)</f>
        <v>#N/A</v>
      </c>
      <c r="R325" s="216" t="s">
        <v>207</v>
      </c>
      <c r="S325" s="161" t="e">
        <f>L325/LOOKUP(A325,'Table 1'!$A$3:$A$999,'Table 1'!$E$3:$E$999)</f>
        <v>#N/A</v>
      </c>
    </row>
    <row r="326" spans="1:19" x14ac:dyDescent="0.2">
      <c r="A326" s="56">
        <f t="shared" ref="A326" si="1369">A325</f>
        <v>0</v>
      </c>
      <c r="B326" s="56" t="e">
        <f>LOOKUP(A326,'Table 1'!$A$3:$A$999,'Table 1'!$I$3:$I$999)</f>
        <v>#N/A</v>
      </c>
      <c r="C326" s="168"/>
      <c r="D326" s="204" t="s">
        <v>207</v>
      </c>
      <c r="E326" s="160"/>
      <c r="F326" s="207" t="e">
        <f t="shared" si="1127"/>
        <v>#DIV/0!</v>
      </c>
      <c r="G326" s="366" t="e">
        <f t="shared" ref="G326" si="1370">AVERAGE(C325:C329)</f>
        <v>#DIV/0!</v>
      </c>
      <c r="H326" s="209" t="e">
        <f t="shared" ref="H326" si="1371">_xlfn.STDEV.S(C325:C329)</f>
        <v>#DIV/0!</v>
      </c>
      <c r="I326" s="19" t="e">
        <f t="shared" si="1130"/>
        <v>#DIV/0!</v>
      </c>
      <c r="J326" s="221">
        <f>C326*'Table 2'!M326</f>
        <v>0</v>
      </c>
      <c r="K326" s="236" t="s">
        <v>207</v>
      </c>
      <c r="L326" s="218">
        <f>E326*'Table 2'!M326</f>
        <v>0</v>
      </c>
      <c r="M326" s="239" t="e">
        <f t="shared" si="1137"/>
        <v>#DIV/0!</v>
      </c>
      <c r="N326" s="22">
        <f t="shared" ref="N326" si="1372">AVERAGE(J325:J329)</f>
        <v>0</v>
      </c>
      <c r="O326" s="241">
        <f t="shared" ref="O326" si="1373">_xlfn.STDEV.S(J325:J329)</f>
        <v>0</v>
      </c>
      <c r="P326" s="19" t="e">
        <f t="shared" si="1133"/>
        <v>#DIV/0!</v>
      </c>
      <c r="Q326" s="190" t="e">
        <f>J326/LOOKUP(A326,'Table 1'!$A$3:$A$999,'Table 1'!$E$3:$E$999)</f>
        <v>#N/A</v>
      </c>
      <c r="R326" s="215" t="s">
        <v>207</v>
      </c>
      <c r="S326" s="160" t="e">
        <f>L326/LOOKUP(A326,'Table 1'!$A$3:$A$999,'Table 1'!$E$3:$E$999)</f>
        <v>#N/A</v>
      </c>
    </row>
    <row r="327" spans="1:19" x14ac:dyDescent="0.2">
      <c r="A327" s="56">
        <f t="shared" ref="A327" si="1374">A325</f>
        <v>0</v>
      </c>
      <c r="B327" s="56" t="e">
        <f>LOOKUP(A327,'Table 1'!$A$3:$A$999,'Table 1'!$I$3:$I$999)</f>
        <v>#N/A</v>
      </c>
      <c r="C327" s="168"/>
      <c r="D327" s="204" t="s">
        <v>207</v>
      </c>
      <c r="E327" s="160"/>
      <c r="F327" s="207" t="e">
        <f t="shared" si="1127"/>
        <v>#DIV/0!</v>
      </c>
      <c r="G327" s="366" t="e">
        <f t="shared" ref="G327" si="1375">AVERAGE(C325:C329)</f>
        <v>#DIV/0!</v>
      </c>
      <c r="H327" s="209" t="e">
        <f t="shared" ref="H327" si="1376">_xlfn.STDEV.S(C325:C329)</f>
        <v>#DIV/0!</v>
      </c>
      <c r="I327" s="19" t="e">
        <f t="shared" si="1130"/>
        <v>#DIV/0!</v>
      </c>
      <c r="J327" s="221">
        <f>C327*'Table 2'!M327</f>
        <v>0</v>
      </c>
      <c r="K327" s="236" t="s">
        <v>207</v>
      </c>
      <c r="L327" s="218">
        <f>E327*'Table 2'!M327</f>
        <v>0</v>
      </c>
      <c r="M327" s="239" t="e">
        <f t="shared" si="1137"/>
        <v>#DIV/0!</v>
      </c>
      <c r="N327" s="22">
        <f t="shared" ref="N327" si="1377">AVERAGE(J325:J329)</f>
        <v>0</v>
      </c>
      <c r="O327" s="241">
        <f t="shared" ref="O327" si="1378">_xlfn.STDEV.S(J325:J329)</f>
        <v>0</v>
      </c>
      <c r="P327" s="19" t="e">
        <f t="shared" si="1133"/>
        <v>#DIV/0!</v>
      </c>
      <c r="Q327" s="190" t="e">
        <f>J327/LOOKUP(A327,'Table 1'!$A$3:$A$999,'Table 1'!$E$3:$E$999)</f>
        <v>#N/A</v>
      </c>
      <c r="R327" s="215" t="s">
        <v>207</v>
      </c>
      <c r="S327" s="160" t="e">
        <f>L327/LOOKUP(A327,'Table 1'!$A$3:$A$999,'Table 1'!$E$3:$E$999)</f>
        <v>#N/A</v>
      </c>
    </row>
    <row r="328" spans="1:19" x14ac:dyDescent="0.2">
      <c r="A328" s="56">
        <f t="shared" ref="A328" si="1379">A325</f>
        <v>0</v>
      </c>
      <c r="B328" s="56" t="e">
        <f>LOOKUP(A328,'Table 1'!$A$3:$A$999,'Table 1'!$I$3:$I$999)</f>
        <v>#N/A</v>
      </c>
      <c r="C328" s="159"/>
      <c r="D328" s="200" t="s">
        <v>207</v>
      </c>
      <c r="E328" s="155"/>
      <c r="F328" s="207" t="e">
        <f t="shared" si="1127"/>
        <v>#DIV/0!</v>
      </c>
      <c r="G328" s="366" t="e">
        <f t="shared" ref="G328" si="1380">AVERAGE(C325:C329)</f>
        <v>#DIV/0!</v>
      </c>
      <c r="H328" s="209" t="e">
        <f t="shared" ref="H328" si="1381">_xlfn.STDEV.S(C325:C329)</f>
        <v>#DIV/0!</v>
      </c>
      <c r="I328" s="19" t="e">
        <f t="shared" si="1130"/>
        <v>#DIV/0!</v>
      </c>
      <c r="J328" s="221">
        <f>C328*'Table 2'!M328</f>
        <v>0</v>
      </c>
      <c r="K328" s="236" t="s">
        <v>207</v>
      </c>
      <c r="L328" s="218">
        <f>E328*'Table 2'!M328</f>
        <v>0</v>
      </c>
      <c r="M328" s="239" t="e">
        <f t="shared" si="1137"/>
        <v>#DIV/0!</v>
      </c>
      <c r="N328" s="22">
        <f t="shared" ref="N328" si="1382">AVERAGE(J325:J329)</f>
        <v>0</v>
      </c>
      <c r="O328" s="241">
        <f t="shared" ref="O328" si="1383">_xlfn.STDEV.S(J325:J329)</f>
        <v>0</v>
      </c>
      <c r="P328" s="19" t="e">
        <f t="shared" si="1133"/>
        <v>#DIV/0!</v>
      </c>
      <c r="Q328" s="190" t="e">
        <f>J328/LOOKUP(A328,'Table 1'!$A$3:$A$999,'Table 1'!$E$3:$E$999)</f>
        <v>#N/A</v>
      </c>
      <c r="R328" s="215" t="s">
        <v>207</v>
      </c>
      <c r="S328" s="160" t="e">
        <f>L328/LOOKUP(A328,'Table 1'!$A$3:$A$999,'Table 1'!$E$3:$E$999)</f>
        <v>#N/A</v>
      </c>
    </row>
    <row r="329" spans="1:19" ht="16" thickBot="1" x14ac:dyDescent="0.25">
      <c r="A329" s="55">
        <f t="shared" ref="A329" si="1384">A325</f>
        <v>0</v>
      </c>
      <c r="B329" s="55" t="e">
        <f>LOOKUP(A329,'Table 1'!$A$3:$A$999,'Table 1'!$I$3:$I$999)</f>
        <v>#N/A</v>
      </c>
      <c r="C329" s="167"/>
      <c r="D329" s="198" t="s">
        <v>207</v>
      </c>
      <c r="E329" s="157"/>
      <c r="F329" s="208" t="e">
        <f t="shared" si="1127"/>
        <v>#DIV/0!</v>
      </c>
      <c r="G329" s="370" t="e">
        <f t="shared" ref="G329" si="1385">AVERAGE(C325:C329)</f>
        <v>#DIV/0!</v>
      </c>
      <c r="H329" s="210" t="e">
        <f t="shared" ref="H329" si="1386">_xlfn.STDEV.S(C325:C329)</f>
        <v>#DIV/0!</v>
      </c>
      <c r="I329" s="18" t="e">
        <f t="shared" si="1130"/>
        <v>#DIV/0!</v>
      </c>
      <c r="J329" s="220">
        <f>C329*'Table 2'!M329</f>
        <v>0</v>
      </c>
      <c r="K329" s="230" t="s">
        <v>207</v>
      </c>
      <c r="L329" s="217">
        <f>E329*'Table 2'!M329</f>
        <v>0</v>
      </c>
      <c r="M329" s="240" t="e">
        <f t="shared" si="1137"/>
        <v>#DIV/0!</v>
      </c>
      <c r="N329" s="21">
        <f t="shared" ref="N329" si="1387">AVERAGE(J325:J329)</f>
        <v>0</v>
      </c>
      <c r="O329" s="242">
        <f t="shared" ref="O329" si="1388">_xlfn.STDEV.S(J325:J329)</f>
        <v>0</v>
      </c>
      <c r="P329" s="18" t="e">
        <f t="shared" si="1133"/>
        <v>#DIV/0!</v>
      </c>
      <c r="Q329" s="189" t="e">
        <f>J329/LOOKUP(A329,'Table 1'!$A$3:$A$999,'Table 1'!$E$3:$E$999)</f>
        <v>#N/A</v>
      </c>
      <c r="R329" s="214" t="s">
        <v>207</v>
      </c>
      <c r="S329" s="157" t="e">
        <f>L329/LOOKUP(A329,'Table 1'!$A$3:$A$999,'Table 1'!$E$3:$E$999)</f>
        <v>#N/A</v>
      </c>
    </row>
    <row r="330" spans="1:19" x14ac:dyDescent="0.2">
      <c r="A330" s="57"/>
      <c r="B330" s="57" t="e">
        <f>LOOKUP(A330,'Table 1'!$A$3:$A$999,'Table 1'!$I$3:$I$999)</f>
        <v>#N/A</v>
      </c>
      <c r="C330" s="169"/>
      <c r="D330" s="197" t="s">
        <v>207</v>
      </c>
      <c r="E330" s="161"/>
      <c r="F330" s="206" t="e">
        <f t="shared" si="1127"/>
        <v>#DIV/0!</v>
      </c>
      <c r="G330" s="365" t="e">
        <f t="shared" ref="G330" si="1389">AVERAGE(C330:C334)</f>
        <v>#DIV/0!</v>
      </c>
      <c r="H330" s="23" t="e">
        <f t="shared" ref="H330" si="1390">_xlfn.STDEV.S(C330:C334)</f>
        <v>#DIV/0!</v>
      </c>
      <c r="I330" s="39" t="e">
        <f t="shared" si="1130"/>
        <v>#DIV/0!</v>
      </c>
      <c r="J330" s="222">
        <f>C330*'Table 2'!M330</f>
        <v>0</v>
      </c>
      <c r="K330" s="229" t="s">
        <v>207</v>
      </c>
      <c r="L330" s="219">
        <f>E330*'Table 2'!M330</f>
        <v>0</v>
      </c>
      <c r="M330" s="238" t="e">
        <f t="shared" si="1137"/>
        <v>#DIV/0!</v>
      </c>
      <c r="N330" s="23">
        <f t="shared" ref="N330" si="1391">AVERAGE(J330:J334)</f>
        <v>0</v>
      </c>
      <c r="O330" s="23">
        <f t="shared" ref="O330" si="1392">_xlfn.STDEV.S(J330:J334)</f>
        <v>0</v>
      </c>
      <c r="P330" s="39" t="e">
        <f t="shared" si="1133"/>
        <v>#DIV/0!</v>
      </c>
      <c r="Q330" s="191" t="e">
        <f>J330/LOOKUP(A330,'Table 1'!$A$3:$A$999,'Table 1'!$E$3:$E$999)</f>
        <v>#N/A</v>
      </c>
      <c r="R330" s="216" t="s">
        <v>207</v>
      </c>
      <c r="S330" s="161" t="e">
        <f>L330/LOOKUP(A330,'Table 1'!$A$3:$A$999,'Table 1'!$E$3:$E$999)</f>
        <v>#N/A</v>
      </c>
    </row>
    <row r="331" spans="1:19" x14ac:dyDescent="0.2">
      <c r="A331" s="56">
        <f t="shared" ref="A331" si="1393">A330</f>
        <v>0</v>
      </c>
      <c r="B331" s="56" t="e">
        <f>LOOKUP(A331,'Table 1'!$A$3:$A$999,'Table 1'!$I$3:$I$999)</f>
        <v>#N/A</v>
      </c>
      <c r="C331" s="168"/>
      <c r="D331" s="204" t="s">
        <v>207</v>
      </c>
      <c r="E331" s="160"/>
      <c r="F331" s="207" t="e">
        <f t="shared" si="1127"/>
        <v>#DIV/0!</v>
      </c>
      <c r="G331" s="366" t="e">
        <f t="shared" ref="G331" si="1394">AVERAGE(C330:C334)</f>
        <v>#DIV/0!</v>
      </c>
      <c r="H331" s="209" t="e">
        <f t="shared" ref="H331" si="1395">_xlfn.STDEV.S(C330:C334)</f>
        <v>#DIV/0!</v>
      </c>
      <c r="I331" s="19" t="e">
        <f t="shared" si="1130"/>
        <v>#DIV/0!</v>
      </c>
      <c r="J331" s="221">
        <f>C331*'Table 2'!M331</f>
        <v>0</v>
      </c>
      <c r="K331" s="236" t="s">
        <v>207</v>
      </c>
      <c r="L331" s="218">
        <f>E331*'Table 2'!M331</f>
        <v>0</v>
      </c>
      <c r="M331" s="239" t="e">
        <f t="shared" si="1137"/>
        <v>#DIV/0!</v>
      </c>
      <c r="N331" s="22">
        <f t="shared" ref="N331" si="1396">AVERAGE(J330:J334)</f>
        <v>0</v>
      </c>
      <c r="O331" s="241">
        <f t="shared" ref="O331" si="1397">_xlfn.STDEV.S(J330:J334)</f>
        <v>0</v>
      </c>
      <c r="P331" s="19" t="e">
        <f t="shared" si="1133"/>
        <v>#DIV/0!</v>
      </c>
      <c r="Q331" s="190" t="e">
        <f>J331/LOOKUP(A331,'Table 1'!$A$3:$A$999,'Table 1'!$E$3:$E$999)</f>
        <v>#N/A</v>
      </c>
      <c r="R331" s="215" t="s">
        <v>207</v>
      </c>
      <c r="S331" s="160" t="e">
        <f>L331/LOOKUP(A331,'Table 1'!$A$3:$A$999,'Table 1'!$E$3:$E$999)</f>
        <v>#N/A</v>
      </c>
    </row>
    <row r="332" spans="1:19" x14ac:dyDescent="0.2">
      <c r="A332" s="56">
        <f t="shared" ref="A332" si="1398">A330</f>
        <v>0</v>
      </c>
      <c r="B332" s="56" t="e">
        <f>LOOKUP(A332,'Table 1'!$A$3:$A$999,'Table 1'!$I$3:$I$999)</f>
        <v>#N/A</v>
      </c>
      <c r="C332" s="168"/>
      <c r="D332" s="204" t="s">
        <v>207</v>
      </c>
      <c r="E332" s="160"/>
      <c r="F332" s="207" t="e">
        <f t="shared" si="1127"/>
        <v>#DIV/0!</v>
      </c>
      <c r="G332" s="366" t="e">
        <f t="shared" ref="G332" si="1399">AVERAGE(C330:C334)</f>
        <v>#DIV/0!</v>
      </c>
      <c r="H332" s="209" t="e">
        <f t="shared" ref="H332" si="1400">_xlfn.STDEV.S(C330:C334)</f>
        <v>#DIV/0!</v>
      </c>
      <c r="I332" s="19" t="e">
        <f t="shared" si="1130"/>
        <v>#DIV/0!</v>
      </c>
      <c r="J332" s="221">
        <f>C332*'Table 2'!M332</f>
        <v>0</v>
      </c>
      <c r="K332" s="236" t="s">
        <v>207</v>
      </c>
      <c r="L332" s="218">
        <f>E332*'Table 2'!M332</f>
        <v>0</v>
      </c>
      <c r="M332" s="239" t="e">
        <f t="shared" si="1137"/>
        <v>#DIV/0!</v>
      </c>
      <c r="N332" s="22">
        <f t="shared" ref="N332" si="1401">AVERAGE(J330:J334)</f>
        <v>0</v>
      </c>
      <c r="O332" s="241">
        <f t="shared" ref="O332" si="1402">_xlfn.STDEV.S(J330:J334)</f>
        <v>0</v>
      </c>
      <c r="P332" s="19" t="e">
        <f t="shared" si="1133"/>
        <v>#DIV/0!</v>
      </c>
      <c r="Q332" s="190" t="e">
        <f>J332/LOOKUP(A332,'Table 1'!$A$3:$A$999,'Table 1'!$E$3:$E$999)</f>
        <v>#N/A</v>
      </c>
      <c r="R332" s="215" t="s">
        <v>207</v>
      </c>
      <c r="S332" s="160" t="e">
        <f>L332/LOOKUP(A332,'Table 1'!$A$3:$A$999,'Table 1'!$E$3:$E$999)</f>
        <v>#N/A</v>
      </c>
    </row>
    <row r="333" spans="1:19" x14ac:dyDescent="0.2">
      <c r="A333" s="56">
        <f t="shared" ref="A333" si="1403">A330</f>
        <v>0</v>
      </c>
      <c r="B333" s="56" t="e">
        <f>LOOKUP(A333,'Table 1'!$A$3:$A$999,'Table 1'!$I$3:$I$999)</f>
        <v>#N/A</v>
      </c>
      <c r="C333" s="159"/>
      <c r="D333" s="200" t="s">
        <v>207</v>
      </c>
      <c r="E333" s="155"/>
      <c r="F333" s="207" t="e">
        <f t="shared" si="1127"/>
        <v>#DIV/0!</v>
      </c>
      <c r="G333" s="366" t="e">
        <f t="shared" ref="G333" si="1404">AVERAGE(C330:C334)</f>
        <v>#DIV/0!</v>
      </c>
      <c r="H333" s="209" t="e">
        <f t="shared" ref="H333" si="1405">_xlfn.STDEV.S(C330:C334)</f>
        <v>#DIV/0!</v>
      </c>
      <c r="I333" s="19" t="e">
        <f t="shared" si="1130"/>
        <v>#DIV/0!</v>
      </c>
      <c r="J333" s="221">
        <f>C333*'Table 2'!M333</f>
        <v>0</v>
      </c>
      <c r="K333" s="236" t="s">
        <v>207</v>
      </c>
      <c r="L333" s="218">
        <f>E333*'Table 2'!M333</f>
        <v>0</v>
      </c>
      <c r="M333" s="239" t="e">
        <f t="shared" si="1137"/>
        <v>#DIV/0!</v>
      </c>
      <c r="N333" s="22">
        <f t="shared" ref="N333" si="1406">AVERAGE(J330:J334)</f>
        <v>0</v>
      </c>
      <c r="O333" s="241">
        <f t="shared" ref="O333" si="1407">_xlfn.STDEV.S(J330:J334)</f>
        <v>0</v>
      </c>
      <c r="P333" s="19" t="e">
        <f t="shared" si="1133"/>
        <v>#DIV/0!</v>
      </c>
      <c r="Q333" s="190" t="e">
        <f>J333/LOOKUP(A333,'Table 1'!$A$3:$A$999,'Table 1'!$E$3:$E$999)</f>
        <v>#N/A</v>
      </c>
      <c r="R333" s="215" t="s">
        <v>207</v>
      </c>
      <c r="S333" s="160" t="e">
        <f>L333/LOOKUP(A333,'Table 1'!$A$3:$A$999,'Table 1'!$E$3:$E$999)</f>
        <v>#N/A</v>
      </c>
    </row>
    <row r="334" spans="1:19" ht="16" thickBot="1" x14ac:dyDescent="0.25">
      <c r="A334" s="55">
        <f t="shared" ref="A334" si="1408">A330</f>
        <v>0</v>
      </c>
      <c r="B334" s="55" t="e">
        <f>LOOKUP(A334,'Table 1'!$A$3:$A$999,'Table 1'!$I$3:$I$999)</f>
        <v>#N/A</v>
      </c>
      <c r="C334" s="167"/>
      <c r="D334" s="198" t="s">
        <v>207</v>
      </c>
      <c r="E334" s="157"/>
      <c r="F334" s="208" t="e">
        <f t="shared" si="1127"/>
        <v>#DIV/0!</v>
      </c>
      <c r="G334" s="370" t="e">
        <f t="shared" ref="G334" si="1409">AVERAGE(C330:C334)</f>
        <v>#DIV/0!</v>
      </c>
      <c r="H334" s="210" t="e">
        <f t="shared" ref="H334" si="1410">_xlfn.STDEV.S(C330:C334)</f>
        <v>#DIV/0!</v>
      </c>
      <c r="I334" s="18" t="e">
        <f t="shared" si="1130"/>
        <v>#DIV/0!</v>
      </c>
      <c r="J334" s="220">
        <f>C334*'Table 2'!M334</f>
        <v>0</v>
      </c>
      <c r="K334" s="230" t="s">
        <v>207</v>
      </c>
      <c r="L334" s="217">
        <f>E334*'Table 2'!M334</f>
        <v>0</v>
      </c>
      <c r="M334" s="240" t="e">
        <f t="shared" si="1137"/>
        <v>#DIV/0!</v>
      </c>
      <c r="N334" s="21">
        <f t="shared" ref="N334" si="1411">AVERAGE(J330:J334)</f>
        <v>0</v>
      </c>
      <c r="O334" s="242">
        <f t="shared" ref="O334" si="1412">_xlfn.STDEV.S(J330:J334)</f>
        <v>0</v>
      </c>
      <c r="P334" s="18" t="e">
        <f t="shared" si="1133"/>
        <v>#DIV/0!</v>
      </c>
      <c r="Q334" s="189" t="e">
        <f>J334/LOOKUP(A334,'Table 1'!$A$3:$A$999,'Table 1'!$E$3:$E$999)</f>
        <v>#N/A</v>
      </c>
      <c r="R334" s="214" t="s">
        <v>207</v>
      </c>
      <c r="S334" s="157" t="e">
        <f>L334/LOOKUP(A334,'Table 1'!$A$3:$A$999,'Table 1'!$E$3:$E$999)</f>
        <v>#N/A</v>
      </c>
    </row>
    <row r="335" spans="1:19" x14ac:dyDescent="0.2">
      <c r="A335" s="57"/>
      <c r="B335" s="57" t="e">
        <f>LOOKUP(A335,'Table 1'!$A$3:$A$999,'Table 1'!$I$3:$I$999)</f>
        <v>#N/A</v>
      </c>
      <c r="C335" s="169"/>
      <c r="D335" s="197" t="s">
        <v>207</v>
      </c>
      <c r="E335" s="161"/>
      <c r="F335" s="206" t="e">
        <f t="shared" ref="F335:F398" si="1413">(C335-G335)/G335</f>
        <v>#DIV/0!</v>
      </c>
      <c r="G335" s="365" t="e">
        <f t="shared" ref="G335" si="1414">AVERAGE(C335:C339)</f>
        <v>#DIV/0!</v>
      </c>
      <c r="H335" s="23" t="e">
        <f t="shared" ref="H335" si="1415">_xlfn.STDEV.S(C335:C339)</f>
        <v>#DIV/0!</v>
      </c>
      <c r="I335" s="39" t="e">
        <f t="shared" ref="I335:I398" si="1416">H335/G335</f>
        <v>#DIV/0!</v>
      </c>
      <c r="J335" s="222">
        <f>C335*'Table 2'!M335</f>
        <v>0</v>
      </c>
      <c r="K335" s="229" t="s">
        <v>207</v>
      </c>
      <c r="L335" s="219">
        <f>E335*'Table 2'!M335</f>
        <v>0</v>
      </c>
      <c r="M335" s="238" t="e">
        <f t="shared" si="1137"/>
        <v>#DIV/0!</v>
      </c>
      <c r="N335" s="23">
        <f t="shared" ref="N335" si="1417">AVERAGE(J335:J339)</f>
        <v>0</v>
      </c>
      <c r="O335" s="23">
        <f t="shared" ref="O335" si="1418">_xlfn.STDEV.S(J335:J339)</f>
        <v>0</v>
      </c>
      <c r="P335" s="39" t="e">
        <f t="shared" ref="P335:P398" si="1419">O335/N335</f>
        <v>#DIV/0!</v>
      </c>
      <c r="Q335" s="191" t="e">
        <f>J335/LOOKUP(A335,'Table 1'!$A$3:$A$999,'Table 1'!$E$3:$E$999)</f>
        <v>#N/A</v>
      </c>
      <c r="R335" s="216" t="s">
        <v>207</v>
      </c>
      <c r="S335" s="161" t="e">
        <f>L335/LOOKUP(A335,'Table 1'!$A$3:$A$999,'Table 1'!$E$3:$E$999)</f>
        <v>#N/A</v>
      </c>
    </row>
    <row r="336" spans="1:19" x14ac:dyDescent="0.2">
      <c r="A336" s="56">
        <f t="shared" ref="A336" si="1420">A335</f>
        <v>0</v>
      </c>
      <c r="B336" s="56" t="e">
        <f>LOOKUP(A336,'Table 1'!$A$3:$A$999,'Table 1'!$I$3:$I$999)</f>
        <v>#N/A</v>
      </c>
      <c r="C336" s="168"/>
      <c r="D336" s="204" t="s">
        <v>207</v>
      </c>
      <c r="E336" s="160"/>
      <c r="F336" s="207" t="e">
        <f t="shared" si="1413"/>
        <v>#DIV/0!</v>
      </c>
      <c r="G336" s="366" t="e">
        <f t="shared" ref="G336" si="1421">AVERAGE(C335:C339)</f>
        <v>#DIV/0!</v>
      </c>
      <c r="H336" s="209" t="e">
        <f t="shared" ref="H336" si="1422">_xlfn.STDEV.S(C335:C339)</f>
        <v>#DIV/0!</v>
      </c>
      <c r="I336" s="19" t="e">
        <f t="shared" si="1416"/>
        <v>#DIV/0!</v>
      </c>
      <c r="J336" s="221">
        <f>C336*'Table 2'!M336</f>
        <v>0</v>
      </c>
      <c r="K336" s="236" t="s">
        <v>207</v>
      </c>
      <c r="L336" s="218">
        <f>E336*'Table 2'!M336</f>
        <v>0</v>
      </c>
      <c r="M336" s="239" t="e">
        <f t="shared" ref="M336:M399" si="1423">(J336-N336)/N336</f>
        <v>#DIV/0!</v>
      </c>
      <c r="N336" s="22">
        <f t="shared" ref="N336" si="1424">AVERAGE(J335:J339)</f>
        <v>0</v>
      </c>
      <c r="O336" s="241">
        <f t="shared" ref="O336" si="1425">_xlfn.STDEV.S(J335:J339)</f>
        <v>0</v>
      </c>
      <c r="P336" s="19" t="e">
        <f t="shared" si="1419"/>
        <v>#DIV/0!</v>
      </c>
      <c r="Q336" s="190" t="e">
        <f>J336/LOOKUP(A336,'Table 1'!$A$3:$A$999,'Table 1'!$E$3:$E$999)</f>
        <v>#N/A</v>
      </c>
      <c r="R336" s="215" t="s">
        <v>207</v>
      </c>
      <c r="S336" s="160" t="e">
        <f>L336/LOOKUP(A336,'Table 1'!$A$3:$A$999,'Table 1'!$E$3:$E$999)</f>
        <v>#N/A</v>
      </c>
    </row>
    <row r="337" spans="1:19" x14ac:dyDescent="0.2">
      <c r="A337" s="56">
        <f t="shared" ref="A337" si="1426">A335</f>
        <v>0</v>
      </c>
      <c r="B337" s="56" t="e">
        <f>LOOKUP(A337,'Table 1'!$A$3:$A$999,'Table 1'!$I$3:$I$999)</f>
        <v>#N/A</v>
      </c>
      <c r="C337" s="168"/>
      <c r="D337" s="204" t="s">
        <v>207</v>
      </c>
      <c r="E337" s="160"/>
      <c r="F337" s="207" t="e">
        <f t="shared" si="1413"/>
        <v>#DIV/0!</v>
      </c>
      <c r="G337" s="366" t="e">
        <f t="shared" ref="G337" si="1427">AVERAGE(C335:C339)</f>
        <v>#DIV/0!</v>
      </c>
      <c r="H337" s="209" t="e">
        <f t="shared" ref="H337" si="1428">_xlfn.STDEV.S(C335:C339)</f>
        <v>#DIV/0!</v>
      </c>
      <c r="I337" s="19" t="e">
        <f t="shared" si="1416"/>
        <v>#DIV/0!</v>
      </c>
      <c r="J337" s="221">
        <f>C337*'Table 2'!M337</f>
        <v>0</v>
      </c>
      <c r="K337" s="236" t="s">
        <v>207</v>
      </c>
      <c r="L337" s="218">
        <f>E337*'Table 2'!M337</f>
        <v>0</v>
      </c>
      <c r="M337" s="239" t="e">
        <f t="shared" si="1423"/>
        <v>#DIV/0!</v>
      </c>
      <c r="N337" s="22">
        <f t="shared" ref="N337" si="1429">AVERAGE(J335:J339)</f>
        <v>0</v>
      </c>
      <c r="O337" s="241">
        <f t="shared" ref="O337" si="1430">_xlfn.STDEV.S(J335:J339)</f>
        <v>0</v>
      </c>
      <c r="P337" s="19" t="e">
        <f t="shared" si="1419"/>
        <v>#DIV/0!</v>
      </c>
      <c r="Q337" s="190" t="e">
        <f>J337/LOOKUP(A337,'Table 1'!$A$3:$A$999,'Table 1'!$E$3:$E$999)</f>
        <v>#N/A</v>
      </c>
      <c r="R337" s="215" t="s">
        <v>207</v>
      </c>
      <c r="S337" s="160" t="e">
        <f>L337/LOOKUP(A337,'Table 1'!$A$3:$A$999,'Table 1'!$E$3:$E$999)</f>
        <v>#N/A</v>
      </c>
    </row>
    <row r="338" spans="1:19" x14ac:dyDescent="0.2">
      <c r="A338" s="56">
        <f t="shared" ref="A338" si="1431">A335</f>
        <v>0</v>
      </c>
      <c r="B338" s="56" t="e">
        <f>LOOKUP(A338,'Table 1'!$A$3:$A$999,'Table 1'!$I$3:$I$999)</f>
        <v>#N/A</v>
      </c>
      <c r="C338" s="159"/>
      <c r="D338" s="200" t="s">
        <v>207</v>
      </c>
      <c r="E338" s="155"/>
      <c r="F338" s="207" t="e">
        <f t="shared" si="1413"/>
        <v>#DIV/0!</v>
      </c>
      <c r="G338" s="366" t="e">
        <f t="shared" ref="G338" si="1432">AVERAGE(C335:C339)</f>
        <v>#DIV/0!</v>
      </c>
      <c r="H338" s="209" t="e">
        <f t="shared" ref="H338" si="1433">_xlfn.STDEV.S(C335:C339)</f>
        <v>#DIV/0!</v>
      </c>
      <c r="I338" s="19" t="e">
        <f t="shared" si="1416"/>
        <v>#DIV/0!</v>
      </c>
      <c r="J338" s="221">
        <f>C338*'Table 2'!M338</f>
        <v>0</v>
      </c>
      <c r="K338" s="236" t="s">
        <v>207</v>
      </c>
      <c r="L338" s="218">
        <f>E338*'Table 2'!M338</f>
        <v>0</v>
      </c>
      <c r="M338" s="239" t="e">
        <f t="shared" si="1423"/>
        <v>#DIV/0!</v>
      </c>
      <c r="N338" s="22">
        <f t="shared" ref="N338" si="1434">AVERAGE(J335:J339)</f>
        <v>0</v>
      </c>
      <c r="O338" s="241">
        <f t="shared" ref="O338" si="1435">_xlfn.STDEV.S(J335:J339)</f>
        <v>0</v>
      </c>
      <c r="P338" s="19" t="e">
        <f t="shared" si="1419"/>
        <v>#DIV/0!</v>
      </c>
      <c r="Q338" s="190" t="e">
        <f>J338/LOOKUP(A338,'Table 1'!$A$3:$A$999,'Table 1'!$E$3:$E$999)</f>
        <v>#N/A</v>
      </c>
      <c r="R338" s="215" t="s">
        <v>207</v>
      </c>
      <c r="S338" s="160" t="e">
        <f>L338/LOOKUP(A338,'Table 1'!$A$3:$A$999,'Table 1'!$E$3:$E$999)</f>
        <v>#N/A</v>
      </c>
    </row>
    <row r="339" spans="1:19" ht="16" thickBot="1" x14ac:dyDescent="0.25">
      <c r="A339" s="55">
        <f t="shared" ref="A339" si="1436">A335</f>
        <v>0</v>
      </c>
      <c r="B339" s="55" t="e">
        <f>LOOKUP(A339,'Table 1'!$A$3:$A$999,'Table 1'!$I$3:$I$999)</f>
        <v>#N/A</v>
      </c>
      <c r="C339" s="167"/>
      <c r="D339" s="198" t="s">
        <v>207</v>
      </c>
      <c r="E339" s="157"/>
      <c r="F339" s="208" t="e">
        <f t="shared" si="1413"/>
        <v>#DIV/0!</v>
      </c>
      <c r="G339" s="370" t="e">
        <f t="shared" ref="G339" si="1437">AVERAGE(C335:C339)</f>
        <v>#DIV/0!</v>
      </c>
      <c r="H339" s="210" t="e">
        <f t="shared" ref="H339" si="1438">_xlfn.STDEV.S(C335:C339)</f>
        <v>#DIV/0!</v>
      </c>
      <c r="I339" s="18" t="e">
        <f t="shared" si="1416"/>
        <v>#DIV/0!</v>
      </c>
      <c r="J339" s="220">
        <f>C339*'Table 2'!M339</f>
        <v>0</v>
      </c>
      <c r="K339" s="230" t="s">
        <v>207</v>
      </c>
      <c r="L339" s="217">
        <f>E339*'Table 2'!M339</f>
        <v>0</v>
      </c>
      <c r="M339" s="240" t="e">
        <f t="shared" si="1423"/>
        <v>#DIV/0!</v>
      </c>
      <c r="N339" s="21">
        <f t="shared" ref="N339" si="1439">AVERAGE(J335:J339)</f>
        <v>0</v>
      </c>
      <c r="O339" s="242">
        <f t="shared" ref="O339" si="1440">_xlfn.STDEV.S(J335:J339)</f>
        <v>0</v>
      </c>
      <c r="P339" s="18" t="e">
        <f t="shared" si="1419"/>
        <v>#DIV/0!</v>
      </c>
      <c r="Q339" s="189" t="e">
        <f>J339/LOOKUP(A339,'Table 1'!$A$3:$A$999,'Table 1'!$E$3:$E$999)</f>
        <v>#N/A</v>
      </c>
      <c r="R339" s="214" t="s">
        <v>207</v>
      </c>
      <c r="S339" s="157" t="e">
        <f>L339/LOOKUP(A339,'Table 1'!$A$3:$A$999,'Table 1'!$E$3:$E$999)</f>
        <v>#N/A</v>
      </c>
    </row>
    <row r="340" spans="1:19" x14ac:dyDescent="0.2">
      <c r="A340" s="57"/>
      <c r="B340" s="57" t="e">
        <f>LOOKUP(A340,'Table 1'!$A$3:$A$999,'Table 1'!$I$3:$I$999)</f>
        <v>#N/A</v>
      </c>
      <c r="C340" s="169"/>
      <c r="D340" s="197" t="s">
        <v>207</v>
      </c>
      <c r="E340" s="161"/>
      <c r="F340" s="206" t="e">
        <f t="shared" si="1413"/>
        <v>#DIV/0!</v>
      </c>
      <c r="G340" s="365" t="e">
        <f t="shared" ref="G340" si="1441">AVERAGE(C340:C344)</f>
        <v>#DIV/0!</v>
      </c>
      <c r="H340" s="23" t="e">
        <f t="shared" ref="H340" si="1442">_xlfn.STDEV.S(C340:C344)</f>
        <v>#DIV/0!</v>
      </c>
      <c r="I340" s="39" t="e">
        <f t="shared" si="1416"/>
        <v>#DIV/0!</v>
      </c>
      <c r="J340" s="222">
        <f>C340*'Table 2'!M340</f>
        <v>0</v>
      </c>
      <c r="K340" s="229" t="s">
        <v>207</v>
      </c>
      <c r="L340" s="219">
        <f>E340*'Table 2'!M340</f>
        <v>0</v>
      </c>
      <c r="M340" s="238" t="e">
        <f t="shared" si="1423"/>
        <v>#DIV/0!</v>
      </c>
      <c r="N340" s="23">
        <f t="shared" ref="N340" si="1443">AVERAGE(J340:J344)</f>
        <v>0</v>
      </c>
      <c r="O340" s="23">
        <f t="shared" ref="O340" si="1444">_xlfn.STDEV.S(J340:J344)</f>
        <v>0</v>
      </c>
      <c r="P340" s="39" t="e">
        <f t="shared" si="1419"/>
        <v>#DIV/0!</v>
      </c>
      <c r="Q340" s="191" t="e">
        <f>J340/LOOKUP(A340,'Table 1'!$A$3:$A$999,'Table 1'!$E$3:$E$999)</f>
        <v>#N/A</v>
      </c>
      <c r="R340" s="216" t="s">
        <v>207</v>
      </c>
      <c r="S340" s="161" t="e">
        <f>L340/LOOKUP(A340,'Table 1'!$A$3:$A$999,'Table 1'!$E$3:$E$999)</f>
        <v>#N/A</v>
      </c>
    </row>
    <row r="341" spans="1:19" x14ac:dyDescent="0.2">
      <c r="A341" s="56">
        <f t="shared" ref="A341" si="1445">A340</f>
        <v>0</v>
      </c>
      <c r="B341" s="56" t="e">
        <f>LOOKUP(A341,'Table 1'!$A$3:$A$999,'Table 1'!$I$3:$I$999)</f>
        <v>#N/A</v>
      </c>
      <c r="C341" s="168"/>
      <c r="D341" s="204" t="s">
        <v>207</v>
      </c>
      <c r="E341" s="160"/>
      <c r="F341" s="207" t="e">
        <f t="shared" si="1413"/>
        <v>#DIV/0!</v>
      </c>
      <c r="G341" s="366" t="e">
        <f t="shared" ref="G341" si="1446">AVERAGE(C340:C344)</f>
        <v>#DIV/0!</v>
      </c>
      <c r="H341" s="209" t="e">
        <f t="shared" ref="H341" si="1447">_xlfn.STDEV.S(C340:C344)</f>
        <v>#DIV/0!</v>
      </c>
      <c r="I341" s="19" t="e">
        <f t="shared" si="1416"/>
        <v>#DIV/0!</v>
      </c>
      <c r="J341" s="221">
        <f>C341*'Table 2'!M341</f>
        <v>0</v>
      </c>
      <c r="K341" s="236" t="s">
        <v>207</v>
      </c>
      <c r="L341" s="218">
        <f>E341*'Table 2'!M341</f>
        <v>0</v>
      </c>
      <c r="M341" s="239" t="e">
        <f t="shared" si="1423"/>
        <v>#DIV/0!</v>
      </c>
      <c r="N341" s="22">
        <f t="shared" ref="N341" si="1448">AVERAGE(J340:J344)</f>
        <v>0</v>
      </c>
      <c r="O341" s="241">
        <f t="shared" ref="O341" si="1449">_xlfn.STDEV.S(J340:J344)</f>
        <v>0</v>
      </c>
      <c r="P341" s="19" t="e">
        <f t="shared" si="1419"/>
        <v>#DIV/0!</v>
      </c>
      <c r="Q341" s="190" t="e">
        <f>J341/LOOKUP(A341,'Table 1'!$A$3:$A$999,'Table 1'!$E$3:$E$999)</f>
        <v>#N/A</v>
      </c>
      <c r="R341" s="215" t="s">
        <v>207</v>
      </c>
      <c r="S341" s="160" t="e">
        <f>L341/LOOKUP(A341,'Table 1'!$A$3:$A$999,'Table 1'!$E$3:$E$999)</f>
        <v>#N/A</v>
      </c>
    </row>
    <row r="342" spans="1:19" x14ac:dyDescent="0.2">
      <c r="A342" s="56">
        <f t="shared" ref="A342" si="1450">A340</f>
        <v>0</v>
      </c>
      <c r="B342" s="56" t="e">
        <f>LOOKUP(A342,'Table 1'!$A$3:$A$999,'Table 1'!$I$3:$I$999)</f>
        <v>#N/A</v>
      </c>
      <c r="C342" s="168"/>
      <c r="D342" s="204" t="s">
        <v>207</v>
      </c>
      <c r="E342" s="160"/>
      <c r="F342" s="207" t="e">
        <f t="shared" si="1413"/>
        <v>#DIV/0!</v>
      </c>
      <c r="G342" s="366" t="e">
        <f t="shared" ref="G342" si="1451">AVERAGE(C340:C344)</f>
        <v>#DIV/0!</v>
      </c>
      <c r="H342" s="209" t="e">
        <f t="shared" ref="H342" si="1452">_xlfn.STDEV.S(C340:C344)</f>
        <v>#DIV/0!</v>
      </c>
      <c r="I342" s="19" t="e">
        <f t="shared" si="1416"/>
        <v>#DIV/0!</v>
      </c>
      <c r="J342" s="221">
        <f>C342*'Table 2'!M342</f>
        <v>0</v>
      </c>
      <c r="K342" s="236" t="s">
        <v>207</v>
      </c>
      <c r="L342" s="218">
        <f>E342*'Table 2'!M342</f>
        <v>0</v>
      </c>
      <c r="M342" s="239" t="e">
        <f t="shared" si="1423"/>
        <v>#DIV/0!</v>
      </c>
      <c r="N342" s="22">
        <f t="shared" ref="N342" si="1453">AVERAGE(J340:J344)</f>
        <v>0</v>
      </c>
      <c r="O342" s="241">
        <f t="shared" ref="O342" si="1454">_xlfn.STDEV.S(J340:J344)</f>
        <v>0</v>
      </c>
      <c r="P342" s="19" t="e">
        <f t="shared" si="1419"/>
        <v>#DIV/0!</v>
      </c>
      <c r="Q342" s="190" t="e">
        <f>J342/LOOKUP(A342,'Table 1'!$A$3:$A$999,'Table 1'!$E$3:$E$999)</f>
        <v>#N/A</v>
      </c>
      <c r="R342" s="215" t="s">
        <v>207</v>
      </c>
      <c r="S342" s="160" t="e">
        <f>L342/LOOKUP(A342,'Table 1'!$A$3:$A$999,'Table 1'!$E$3:$E$999)</f>
        <v>#N/A</v>
      </c>
    </row>
    <row r="343" spans="1:19" x14ac:dyDescent="0.2">
      <c r="A343" s="56">
        <f t="shared" ref="A343" si="1455">A340</f>
        <v>0</v>
      </c>
      <c r="B343" s="56" t="e">
        <f>LOOKUP(A343,'Table 1'!$A$3:$A$999,'Table 1'!$I$3:$I$999)</f>
        <v>#N/A</v>
      </c>
      <c r="C343" s="159"/>
      <c r="D343" s="200" t="s">
        <v>207</v>
      </c>
      <c r="E343" s="155"/>
      <c r="F343" s="207" t="e">
        <f t="shared" si="1413"/>
        <v>#DIV/0!</v>
      </c>
      <c r="G343" s="366" t="e">
        <f t="shared" ref="G343" si="1456">AVERAGE(C340:C344)</f>
        <v>#DIV/0!</v>
      </c>
      <c r="H343" s="209" t="e">
        <f t="shared" ref="H343" si="1457">_xlfn.STDEV.S(C340:C344)</f>
        <v>#DIV/0!</v>
      </c>
      <c r="I343" s="19" t="e">
        <f t="shared" si="1416"/>
        <v>#DIV/0!</v>
      </c>
      <c r="J343" s="221">
        <f>C343*'Table 2'!M343</f>
        <v>0</v>
      </c>
      <c r="K343" s="236" t="s">
        <v>207</v>
      </c>
      <c r="L343" s="218">
        <f>E343*'Table 2'!M343</f>
        <v>0</v>
      </c>
      <c r="M343" s="239" t="e">
        <f t="shared" si="1423"/>
        <v>#DIV/0!</v>
      </c>
      <c r="N343" s="22">
        <f t="shared" ref="N343" si="1458">AVERAGE(J340:J344)</f>
        <v>0</v>
      </c>
      <c r="O343" s="241">
        <f t="shared" ref="O343" si="1459">_xlfn.STDEV.S(J340:J344)</f>
        <v>0</v>
      </c>
      <c r="P343" s="19" t="e">
        <f t="shared" si="1419"/>
        <v>#DIV/0!</v>
      </c>
      <c r="Q343" s="190" t="e">
        <f>J343/LOOKUP(A343,'Table 1'!$A$3:$A$999,'Table 1'!$E$3:$E$999)</f>
        <v>#N/A</v>
      </c>
      <c r="R343" s="215" t="s">
        <v>207</v>
      </c>
      <c r="S343" s="160" t="e">
        <f>L343/LOOKUP(A343,'Table 1'!$A$3:$A$999,'Table 1'!$E$3:$E$999)</f>
        <v>#N/A</v>
      </c>
    </row>
    <row r="344" spans="1:19" ht="16" thickBot="1" x14ac:dyDescent="0.25">
      <c r="A344" s="55">
        <f t="shared" ref="A344" si="1460">A340</f>
        <v>0</v>
      </c>
      <c r="B344" s="55" t="e">
        <f>LOOKUP(A344,'Table 1'!$A$3:$A$999,'Table 1'!$I$3:$I$999)</f>
        <v>#N/A</v>
      </c>
      <c r="C344" s="167"/>
      <c r="D344" s="198" t="s">
        <v>207</v>
      </c>
      <c r="E344" s="157"/>
      <c r="F344" s="208" t="e">
        <f t="shared" si="1413"/>
        <v>#DIV/0!</v>
      </c>
      <c r="G344" s="370" t="e">
        <f t="shared" ref="G344" si="1461">AVERAGE(C340:C344)</f>
        <v>#DIV/0!</v>
      </c>
      <c r="H344" s="210" t="e">
        <f t="shared" ref="H344" si="1462">_xlfn.STDEV.S(C340:C344)</f>
        <v>#DIV/0!</v>
      </c>
      <c r="I344" s="18" t="e">
        <f t="shared" si="1416"/>
        <v>#DIV/0!</v>
      </c>
      <c r="J344" s="220">
        <f>C344*'Table 2'!M344</f>
        <v>0</v>
      </c>
      <c r="K344" s="230" t="s">
        <v>207</v>
      </c>
      <c r="L344" s="217">
        <f>E344*'Table 2'!M344</f>
        <v>0</v>
      </c>
      <c r="M344" s="240" t="e">
        <f t="shared" si="1423"/>
        <v>#DIV/0!</v>
      </c>
      <c r="N344" s="21">
        <f t="shared" ref="N344" si="1463">AVERAGE(J340:J344)</f>
        <v>0</v>
      </c>
      <c r="O344" s="242">
        <f t="shared" ref="O344" si="1464">_xlfn.STDEV.S(J340:J344)</f>
        <v>0</v>
      </c>
      <c r="P344" s="18" t="e">
        <f t="shared" si="1419"/>
        <v>#DIV/0!</v>
      </c>
      <c r="Q344" s="189" t="e">
        <f>J344/LOOKUP(A344,'Table 1'!$A$3:$A$999,'Table 1'!$E$3:$E$999)</f>
        <v>#N/A</v>
      </c>
      <c r="R344" s="214" t="s">
        <v>207</v>
      </c>
      <c r="S344" s="157" t="e">
        <f>L344/LOOKUP(A344,'Table 1'!$A$3:$A$999,'Table 1'!$E$3:$E$999)</f>
        <v>#N/A</v>
      </c>
    </row>
    <row r="345" spans="1:19" x14ac:dyDescent="0.2">
      <c r="A345" s="57"/>
      <c r="B345" s="57" t="e">
        <f>LOOKUP(A345,'Table 1'!$A$3:$A$999,'Table 1'!$I$3:$I$999)</f>
        <v>#N/A</v>
      </c>
      <c r="C345" s="169"/>
      <c r="D345" s="197" t="s">
        <v>207</v>
      </c>
      <c r="E345" s="161"/>
      <c r="F345" s="206" t="e">
        <f t="shared" si="1413"/>
        <v>#DIV/0!</v>
      </c>
      <c r="G345" s="365" t="e">
        <f t="shared" ref="G345" si="1465">AVERAGE(C345:C349)</f>
        <v>#DIV/0!</v>
      </c>
      <c r="H345" s="23" t="e">
        <f t="shared" ref="H345" si="1466">_xlfn.STDEV.S(C345:C349)</f>
        <v>#DIV/0!</v>
      </c>
      <c r="I345" s="39" t="e">
        <f t="shared" si="1416"/>
        <v>#DIV/0!</v>
      </c>
      <c r="J345" s="222">
        <f>C345*'Table 2'!M345</f>
        <v>0</v>
      </c>
      <c r="K345" s="229" t="s">
        <v>207</v>
      </c>
      <c r="L345" s="219">
        <f>E345*'Table 2'!M345</f>
        <v>0</v>
      </c>
      <c r="M345" s="238" t="e">
        <f t="shared" si="1423"/>
        <v>#DIV/0!</v>
      </c>
      <c r="N345" s="23">
        <f t="shared" ref="N345" si="1467">AVERAGE(J345:J349)</f>
        <v>0</v>
      </c>
      <c r="O345" s="23">
        <f t="shared" ref="O345" si="1468">_xlfn.STDEV.S(J345:J349)</f>
        <v>0</v>
      </c>
      <c r="P345" s="39" t="e">
        <f t="shared" si="1419"/>
        <v>#DIV/0!</v>
      </c>
      <c r="Q345" s="191" t="e">
        <f>J345/LOOKUP(A345,'Table 1'!$A$3:$A$999,'Table 1'!$E$3:$E$999)</f>
        <v>#N/A</v>
      </c>
      <c r="R345" s="216" t="s">
        <v>207</v>
      </c>
      <c r="S345" s="161" t="e">
        <f>L345/LOOKUP(A345,'Table 1'!$A$3:$A$999,'Table 1'!$E$3:$E$999)</f>
        <v>#N/A</v>
      </c>
    </row>
    <row r="346" spans="1:19" x14ac:dyDescent="0.2">
      <c r="A346" s="56">
        <f t="shared" ref="A346" si="1469">A345</f>
        <v>0</v>
      </c>
      <c r="B346" s="56" t="e">
        <f>LOOKUP(A346,'Table 1'!$A$3:$A$999,'Table 1'!$I$3:$I$999)</f>
        <v>#N/A</v>
      </c>
      <c r="C346" s="168"/>
      <c r="D346" s="204" t="s">
        <v>207</v>
      </c>
      <c r="E346" s="160"/>
      <c r="F346" s="207" t="e">
        <f t="shared" si="1413"/>
        <v>#DIV/0!</v>
      </c>
      <c r="G346" s="366" t="e">
        <f t="shared" ref="G346" si="1470">AVERAGE(C345:C349)</f>
        <v>#DIV/0!</v>
      </c>
      <c r="H346" s="209" t="e">
        <f t="shared" ref="H346" si="1471">_xlfn.STDEV.S(C345:C349)</f>
        <v>#DIV/0!</v>
      </c>
      <c r="I346" s="19" t="e">
        <f t="shared" si="1416"/>
        <v>#DIV/0!</v>
      </c>
      <c r="J346" s="221">
        <f>C346*'Table 2'!M346</f>
        <v>0</v>
      </c>
      <c r="K346" s="236" t="s">
        <v>207</v>
      </c>
      <c r="L346" s="218">
        <f>E346*'Table 2'!M346</f>
        <v>0</v>
      </c>
      <c r="M346" s="239" t="e">
        <f t="shared" si="1423"/>
        <v>#DIV/0!</v>
      </c>
      <c r="N346" s="22">
        <f t="shared" ref="N346" si="1472">AVERAGE(J345:J349)</f>
        <v>0</v>
      </c>
      <c r="O346" s="241">
        <f t="shared" ref="O346" si="1473">_xlfn.STDEV.S(J345:J349)</f>
        <v>0</v>
      </c>
      <c r="P346" s="19" t="e">
        <f t="shared" si="1419"/>
        <v>#DIV/0!</v>
      </c>
      <c r="Q346" s="190" t="e">
        <f>J346/LOOKUP(A346,'Table 1'!$A$3:$A$999,'Table 1'!$E$3:$E$999)</f>
        <v>#N/A</v>
      </c>
      <c r="R346" s="215" t="s">
        <v>207</v>
      </c>
      <c r="S346" s="160" t="e">
        <f>L346/LOOKUP(A346,'Table 1'!$A$3:$A$999,'Table 1'!$E$3:$E$999)</f>
        <v>#N/A</v>
      </c>
    </row>
    <row r="347" spans="1:19" x14ac:dyDescent="0.2">
      <c r="A347" s="56">
        <f t="shared" ref="A347" si="1474">A345</f>
        <v>0</v>
      </c>
      <c r="B347" s="56" t="e">
        <f>LOOKUP(A347,'Table 1'!$A$3:$A$999,'Table 1'!$I$3:$I$999)</f>
        <v>#N/A</v>
      </c>
      <c r="C347" s="168"/>
      <c r="D347" s="204" t="s">
        <v>207</v>
      </c>
      <c r="E347" s="160"/>
      <c r="F347" s="207" t="e">
        <f t="shared" si="1413"/>
        <v>#DIV/0!</v>
      </c>
      <c r="G347" s="366" t="e">
        <f t="shared" ref="G347" si="1475">AVERAGE(C345:C349)</f>
        <v>#DIV/0!</v>
      </c>
      <c r="H347" s="209" t="e">
        <f t="shared" ref="H347" si="1476">_xlfn.STDEV.S(C345:C349)</f>
        <v>#DIV/0!</v>
      </c>
      <c r="I347" s="19" t="e">
        <f t="shared" si="1416"/>
        <v>#DIV/0!</v>
      </c>
      <c r="J347" s="221">
        <f>C347*'Table 2'!M347</f>
        <v>0</v>
      </c>
      <c r="K347" s="236" t="s">
        <v>207</v>
      </c>
      <c r="L347" s="218">
        <f>E347*'Table 2'!M347</f>
        <v>0</v>
      </c>
      <c r="M347" s="239" t="e">
        <f t="shared" si="1423"/>
        <v>#DIV/0!</v>
      </c>
      <c r="N347" s="22">
        <f t="shared" ref="N347" si="1477">AVERAGE(J345:J349)</f>
        <v>0</v>
      </c>
      <c r="O347" s="241">
        <f t="shared" ref="O347" si="1478">_xlfn.STDEV.S(J345:J349)</f>
        <v>0</v>
      </c>
      <c r="P347" s="19" t="e">
        <f t="shared" si="1419"/>
        <v>#DIV/0!</v>
      </c>
      <c r="Q347" s="190" t="e">
        <f>J347/LOOKUP(A347,'Table 1'!$A$3:$A$999,'Table 1'!$E$3:$E$999)</f>
        <v>#N/A</v>
      </c>
      <c r="R347" s="215" t="s">
        <v>207</v>
      </c>
      <c r="S347" s="160" t="e">
        <f>L347/LOOKUP(A347,'Table 1'!$A$3:$A$999,'Table 1'!$E$3:$E$999)</f>
        <v>#N/A</v>
      </c>
    </row>
    <row r="348" spans="1:19" x14ac:dyDescent="0.2">
      <c r="A348" s="56">
        <f t="shared" ref="A348" si="1479">A345</f>
        <v>0</v>
      </c>
      <c r="B348" s="56" t="e">
        <f>LOOKUP(A348,'Table 1'!$A$3:$A$999,'Table 1'!$I$3:$I$999)</f>
        <v>#N/A</v>
      </c>
      <c r="C348" s="159"/>
      <c r="D348" s="200" t="s">
        <v>207</v>
      </c>
      <c r="E348" s="155"/>
      <c r="F348" s="207" t="e">
        <f t="shared" si="1413"/>
        <v>#DIV/0!</v>
      </c>
      <c r="G348" s="366" t="e">
        <f t="shared" ref="G348" si="1480">AVERAGE(C345:C349)</f>
        <v>#DIV/0!</v>
      </c>
      <c r="H348" s="209" t="e">
        <f t="shared" ref="H348" si="1481">_xlfn.STDEV.S(C345:C349)</f>
        <v>#DIV/0!</v>
      </c>
      <c r="I348" s="19" t="e">
        <f t="shared" si="1416"/>
        <v>#DIV/0!</v>
      </c>
      <c r="J348" s="221">
        <f>C348*'Table 2'!M348</f>
        <v>0</v>
      </c>
      <c r="K348" s="236" t="s">
        <v>207</v>
      </c>
      <c r="L348" s="218">
        <f>E348*'Table 2'!M348</f>
        <v>0</v>
      </c>
      <c r="M348" s="239" t="e">
        <f t="shared" si="1423"/>
        <v>#DIV/0!</v>
      </c>
      <c r="N348" s="22">
        <f t="shared" ref="N348" si="1482">AVERAGE(J345:J349)</f>
        <v>0</v>
      </c>
      <c r="O348" s="241">
        <f t="shared" ref="O348" si="1483">_xlfn.STDEV.S(J345:J349)</f>
        <v>0</v>
      </c>
      <c r="P348" s="19" t="e">
        <f t="shared" si="1419"/>
        <v>#DIV/0!</v>
      </c>
      <c r="Q348" s="190" t="e">
        <f>J348/LOOKUP(A348,'Table 1'!$A$3:$A$999,'Table 1'!$E$3:$E$999)</f>
        <v>#N/A</v>
      </c>
      <c r="R348" s="215" t="s">
        <v>207</v>
      </c>
      <c r="S348" s="160" t="e">
        <f>L348/LOOKUP(A348,'Table 1'!$A$3:$A$999,'Table 1'!$E$3:$E$999)</f>
        <v>#N/A</v>
      </c>
    </row>
    <row r="349" spans="1:19" ht="16" thickBot="1" x14ac:dyDescent="0.25">
      <c r="A349" s="55">
        <f t="shared" ref="A349" si="1484">A345</f>
        <v>0</v>
      </c>
      <c r="B349" s="55" t="e">
        <f>LOOKUP(A349,'Table 1'!$A$3:$A$999,'Table 1'!$I$3:$I$999)</f>
        <v>#N/A</v>
      </c>
      <c r="C349" s="167"/>
      <c r="D349" s="198" t="s">
        <v>207</v>
      </c>
      <c r="E349" s="157"/>
      <c r="F349" s="208" t="e">
        <f t="shared" si="1413"/>
        <v>#DIV/0!</v>
      </c>
      <c r="G349" s="370" t="e">
        <f t="shared" ref="G349" si="1485">AVERAGE(C345:C349)</f>
        <v>#DIV/0!</v>
      </c>
      <c r="H349" s="210" t="e">
        <f t="shared" ref="H349" si="1486">_xlfn.STDEV.S(C345:C349)</f>
        <v>#DIV/0!</v>
      </c>
      <c r="I349" s="18" t="e">
        <f t="shared" si="1416"/>
        <v>#DIV/0!</v>
      </c>
      <c r="J349" s="220">
        <f>C349*'Table 2'!M349</f>
        <v>0</v>
      </c>
      <c r="K349" s="230" t="s">
        <v>207</v>
      </c>
      <c r="L349" s="217">
        <f>E349*'Table 2'!M349</f>
        <v>0</v>
      </c>
      <c r="M349" s="240" t="e">
        <f t="shared" si="1423"/>
        <v>#DIV/0!</v>
      </c>
      <c r="N349" s="21">
        <f t="shared" ref="N349" si="1487">AVERAGE(J345:J349)</f>
        <v>0</v>
      </c>
      <c r="O349" s="242">
        <f t="shared" ref="O349" si="1488">_xlfn.STDEV.S(J345:J349)</f>
        <v>0</v>
      </c>
      <c r="P349" s="18" t="e">
        <f t="shared" si="1419"/>
        <v>#DIV/0!</v>
      </c>
      <c r="Q349" s="189" t="e">
        <f>J349/LOOKUP(A349,'Table 1'!$A$3:$A$999,'Table 1'!$E$3:$E$999)</f>
        <v>#N/A</v>
      </c>
      <c r="R349" s="214" t="s">
        <v>207</v>
      </c>
      <c r="S349" s="157" t="e">
        <f>L349/LOOKUP(A349,'Table 1'!$A$3:$A$999,'Table 1'!$E$3:$E$999)</f>
        <v>#N/A</v>
      </c>
    </row>
    <row r="350" spans="1:19" x14ac:dyDescent="0.2">
      <c r="A350" s="57"/>
      <c r="B350" s="57" t="e">
        <f>LOOKUP(A350,'Table 1'!$A$3:$A$999,'Table 1'!$I$3:$I$999)</f>
        <v>#N/A</v>
      </c>
      <c r="C350" s="169"/>
      <c r="D350" s="197" t="s">
        <v>207</v>
      </c>
      <c r="E350" s="161"/>
      <c r="F350" s="206" t="e">
        <f t="shared" si="1413"/>
        <v>#DIV/0!</v>
      </c>
      <c r="G350" s="365" t="e">
        <f t="shared" ref="G350" si="1489">AVERAGE(C350:C354)</f>
        <v>#DIV/0!</v>
      </c>
      <c r="H350" s="23" t="e">
        <f t="shared" ref="H350" si="1490">_xlfn.STDEV.S(C350:C354)</f>
        <v>#DIV/0!</v>
      </c>
      <c r="I350" s="39" t="e">
        <f t="shared" si="1416"/>
        <v>#DIV/0!</v>
      </c>
      <c r="J350" s="222">
        <f>C350*'Table 2'!M350</f>
        <v>0</v>
      </c>
      <c r="K350" s="229" t="s">
        <v>207</v>
      </c>
      <c r="L350" s="219">
        <f>E350*'Table 2'!M350</f>
        <v>0</v>
      </c>
      <c r="M350" s="238" t="e">
        <f t="shared" si="1423"/>
        <v>#DIV/0!</v>
      </c>
      <c r="N350" s="23">
        <f t="shared" ref="N350" si="1491">AVERAGE(J350:J354)</f>
        <v>0</v>
      </c>
      <c r="O350" s="23">
        <f t="shared" ref="O350" si="1492">_xlfn.STDEV.S(J350:J354)</f>
        <v>0</v>
      </c>
      <c r="P350" s="39" t="e">
        <f t="shared" si="1419"/>
        <v>#DIV/0!</v>
      </c>
      <c r="Q350" s="191" t="e">
        <f>J350/LOOKUP(A350,'Table 1'!$A$3:$A$999,'Table 1'!$E$3:$E$999)</f>
        <v>#N/A</v>
      </c>
      <c r="R350" s="216" t="s">
        <v>207</v>
      </c>
      <c r="S350" s="161" t="e">
        <f>L350/LOOKUP(A350,'Table 1'!$A$3:$A$999,'Table 1'!$E$3:$E$999)</f>
        <v>#N/A</v>
      </c>
    </row>
    <row r="351" spans="1:19" x14ac:dyDescent="0.2">
      <c r="A351" s="56">
        <f t="shared" ref="A351" si="1493">A350</f>
        <v>0</v>
      </c>
      <c r="B351" s="56" t="e">
        <f>LOOKUP(A351,'Table 1'!$A$3:$A$999,'Table 1'!$I$3:$I$999)</f>
        <v>#N/A</v>
      </c>
      <c r="C351" s="168"/>
      <c r="D351" s="204" t="s">
        <v>207</v>
      </c>
      <c r="E351" s="160"/>
      <c r="F351" s="207" t="e">
        <f t="shared" si="1413"/>
        <v>#DIV/0!</v>
      </c>
      <c r="G351" s="366" t="e">
        <f t="shared" ref="G351" si="1494">AVERAGE(C350:C354)</f>
        <v>#DIV/0!</v>
      </c>
      <c r="H351" s="209" t="e">
        <f t="shared" ref="H351" si="1495">_xlfn.STDEV.S(C350:C354)</f>
        <v>#DIV/0!</v>
      </c>
      <c r="I351" s="19" t="e">
        <f t="shared" si="1416"/>
        <v>#DIV/0!</v>
      </c>
      <c r="J351" s="221">
        <f>C351*'Table 2'!M351</f>
        <v>0</v>
      </c>
      <c r="K351" s="236" t="s">
        <v>207</v>
      </c>
      <c r="L351" s="218">
        <f>E351*'Table 2'!M351</f>
        <v>0</v>
      </c>
      <c r="M351" s="239" t="e">
        <f t="shared" si="1423"/>
        <v>#DIV/0!</v>
      </c>
      <c r="N351" s="22">
        <f t="shared" ref="N351" si="1496">AVERAGE(J350:J354)</f>
        <v>0</v>
      </c>
      <c r="O351" s="241">
        <f t="shared" ref="O351" si="1497">_xlfn.STDEV.S(J350:J354)</f>
        <v>0</v>
      </c>
      <c r="P351" s="19" t="e">
        <f t="shared" si="1419"/>
        <v>#DIV/0!</v>
      </c>
      <c r="Q351" s="190" t="e">
        <f>J351/LOOKUP(A351,'Table 1'!$A$3:$A$999,'Table 1'!$E$3:$E$999)</f>
        <v>#N/A</v>
      </c>
      <c r="R351" s="215" t="s">
        <v>207</v>
      </c>
      <c r="S351" s="160" t="e">
        <f>L351/LOOKUP(A351,'Table 1'!$A$3:$A$999,'Table 1'!$E$3:$E$999)</f>
        <v>#N/A</v>
      </c>
    </row>
    <row r="352" spans="1:19" x14ac:dyDescent="0.2">
      <c r="A352" s="56">
        <f t="shared" ref="A352" si="1498">A350</f>
        <v>0</v>
      </c>
      <c r="B352" s="56" t="e">
        <f>LOOKUP(A352,'Table 1'!$A$3:$A$999,'Table 1'!$I$3:$I$999)</f>
        <v>#N/A</v>
      </c>
      <c r="C352" s="168"/>
      <c r="D352" s="204" t="s">
        <v>207</v>
      </c>
      <c r="E352" s="160"/>
      <c r="F352" s="207" t="e">
        <f t="shared" si="1413"/>
        <v>#DIV/0!</v>
      </c>
      <c r="G352" s="366" t="e">
        <f t="shared" ref="G352" si="1499">AVERAGE(C350:C354)</f>
        <v>#DIV/0!</v>
      </c>
      <c r="H352" s="209" t="e">
        <f t="shared" ref="H352" si="1500">_xlfn.STDEV.S(C350:C354)</f>
        <v>#DIV/0!</v>
      </c>
      <c r="I352" s="19" t="e">
        <f t="shared" si="1416"/>
        <v>#DIV/0!</v>
      </c>
      <c r="J352" s="221">
        <f>C352*'Table 2'!M352</f>
        <v>0</v>
      </c>
      <c r="K352" s="236" t="s">
        <v>207</v>
      </c>
      <c r="L352" s="218">
        <f>E352*'Table 2'!M352</f>
        <v>0</v>
      </c>
      <c r="M352" s="239" t="e">
        <f t="shared" si="1423"/>
        <v>#DIV/0!</v>
      </c>
      <c r="N352" s="22">
        <f t="shared" ref="N352" si="1501">AVERAGE(J350:J354)</f>
        <v>0</v>
      </c>
      <c r="O352" s="241">
        <f t="shared" ref="O352" si="1502">_xlfn.STDEV.S(J350:J354)</f>
        <v>0</v>
      </c>
      <c r="P352" s="19" t="e">
        <f t="shared" si="1419"/>
        <v>#DIV/0!</v>
      </c>
      <c r="Q352" s="190" t="e">
        <f>J352/LOOKUP(A352,'Table 1'!$A$3:$A$999,'Table 1'!$E$3:$E$999)</f>
        <v>#N/A</v>
      </c>
      <c r="R352" s="215" t="s">
        <v>207</v>
      </c>
      <c r="S352" s="160" t="e">
        <f>L352/LOOKUP(A352,'Table 1'!$A$3:$A$999,'Table 1'!$E$3:$E$999)</f>
        <v>#N/A</v>
      </c>
    </row>
    <row r="353" spans="1:19" x14ac:dyDescent="0.2">
      <c r="A353" s="56">
        <f t="shared" ref="A353" si="1503">A350</f>
        <v>0</v>
      </c>
      <c r="B353" s="56" t="e">
        <f>LOOKUP(A353,'Table 1'!$A$3:$A$999,'Table 1'!$I$3:$I$999)</f>
        <v>#N/A</v>
      </c>
      <c r="C353" s="159"/>
      <c r="D353" s="200" t="s">
        <v>207</v>
      </c>
      <c r="E353" s="155"/>
      <c r="F353" s="207" t="e">
        <f t="shared" si="1413"/>
        <v>#DIV/0!</v>
      </c>
      <c r="G353" s="366" t="e">
        <f t="shared" ref="G353" si="1504">AVERAGE(C350:C354)</f>
        <v>#DIV/0!</v>
      </c>
      <c r="H353" s="209" t="e">
        <f t="shared" ref="H353" si="1505">_xlfn.STDEV.S(C350:C354)</f>
        <v>#DIV/0!</v>
      </c>
      <c r="I353" s="19" t="e">
        <f t="shared" si="1416"/>
        <v>#DIV/0!</v>
      </c>
      <c r="J353" s="221">
        <f>C353*'Table 2'!M353</f>
        <v>0</v>
      </c>
      <c r="K353" s="236" t="s">
        <v>207</v>
      </c>
      <c r="L353" s="218">
        <f>E353*'Table 2'!M353</f>
        <v>0</v>
      </c>
      <c r="M353" s="239" t="e">
        <f t="shared" si="1423"/>
        <v>#DIV/0!</v>
      </c>
      <c r="N353" s="22">
        <f t="shared" ref="N353" si="1506">AVERAGE(J350:J354)</f>
        <v>0</v>
      </c>
      <c r="O353" s="241">
        <f t="shared" ref="O353" si="1507">_xlfn.STDEV.S(J350:J354)</f>
        <v>0</v>
      </c>
      <c r="P353" s="19" t="e">
        <f t="shared" si="1419"/>
        <v>#DIV/0!</v>
      </c>
      <c r="Q353" s="190" t="e">
        <f>J353/LOOKUP(A353,'Table 1'!$A$3:$A$999,'Table 1'!$E$3:$E$999)</f>
        <v>#N/A</v>
      </c>
      <c r="R353" s="215" t="s">
        <v>207</v>
      </c>
      <c r="S353" s="160" t="e">
        <f>L353/LOOKUP(A353,'Table 1'!$A$3:$A$999,'Table 1'!$E$3:$E$999)</f>
        <v>#N/A</v>
      </c>
    </row>
    <row r="354" spans="1:19" ht="16" thickBot="1" x14ac:dyDescent="0.25">
      <c r="A354" s="55">
        <f t="shared" ref="A354" si="1508">A350</f>
        <v>0</v>
      </c>
      <c r="B354" s="55" t="e">
        <f>LOOKUP(A354,'Table 1'!$A$3:$A$999,'Table 1'!$I$3:$I$999)</f>
        <v>#N/A</v>
      </c>
      <c r="C354" s="167"/>
      <c r="D354" s="198" t="s">
        <v>207</v>
      </c>
      <c r="E354" s="157"/>
      <c r="F354" s="208" t="e">
        <f t="shared" si="1413"/>
        <v>#DIV/0!</v>
      </c>
      <c r="G354" s="370" t="e">
        <f t="shared" ref="G354" si="1509">AVERAGE(C350:C354)</f>
        <v>#DIV/0!</v>
      </c>
      <c r="H354" s="210" t="e">
        <f t="shared" ref="H354" si="1510">_xlfn.STDEV.S(C350:C354)</f>
        <v>#DIV/0!</v>
      </c>
      <c r="I354" s="18" t="e">
        <f t="shared" si="1416"/>
        <v>#DIV/0!</v>
      </c>
      <c r="J354" s="220">
        <f>C354*'Table 2'!M354</f>
        <v>0</v>
      </c>
      <c r="K354" s="230" t="s">
        <v>207</v>
      </c>
      <c r="L354" s="217">
        <f>E354*'Table 2'!M354</f>
        <v>0</v>
      </c>
      <c r="M354" s="240" t="e">
        <f t="shared" si="1423"/>
        <v>#DIV/0!</v>
      </c>
      <c r="N354" s="21">
        <f t="shared" ref="N354" si="1511">AVERAGE(J350:J354)</f>
        <v>0</v>
      </c>
      <c r="O354" s="242">
        <f t="shared" ref="O354" si="1512">_xlfn.STDEV.S(J350:J354)</f>
        <v>0</v>
      </c>
      <c r="P354" s="18" t="e">
        <f t="shared" si="1419"/>
        <v>#DIV/0!</v>
      </c>
      <c r="Q354" s="189" t="e">
        <f>J354/LOOKUP(A354,'Table 1'!$A$3:$A$999,'Table 1'!$E$3:$E$999)</f>
        <v>#N/A</v>
      </c>
      <c r="R354" s="214" t="s">
        <v>207</v>
      </c>
      <c r="S354" s="157" t="e">
        <f>L354/LOOKUP(A354,'Table 1'!$A$3:$A$999,'Table 1'!$E$3:$E$999)</f>
        <v>#N/A</v>
      </c>
    </row>
    <row r="355" spans="1:19" x14ac:dyDescent="0.2">
      <c r="A355" s="57"/>
      <c r="B355" s="57" t="e">
        <f>LOOKUP(A355,'Table 1'!$A$3:$A$999,'Table 1'!$I$3:$I$999)</f>
        <v>#N/A</v>
      </c>
      <c r="C355" s="169"/>
      <c r="D355" s="197" t="s">
        <v>207</v>
      </c>
      <c r="E355" s="161"/>
      <c r="F355" s="206" t="e">
        <f t="shared" si="1413"/>
        <v>#DIV/0!</v>
      </c>
      <c r="G355" s="365" t="e">
        <f t="shared" ref="G355" si="1513">AVERAGE(C355:C359)</f>
        <v>#DIV/0!</v>
      </c>
      <c r="H355" s="23" t="e">
        <f t="shared" ref="H355" si="1514">_xlfn.STDEV.S(C355:C359)</f>
        <v>#DIV/0!</v>
      </c>
      <c r="I355" s="39" t="e">
        <f t="shared" si="1416"/>
        <v>#DIV/0!</v>
      </c>
      <c r="J355" s="222">
        <f>C355*'Table 2'!M355</f>
        <v>0</v>
      </c>
      <c r="K355" s="229" t="s">
        <v>207</v>
      </c>
      <c r="L355" s="219">
        <f>E355*'Table 2'!M355</f>
        <v>0</v>
      </c>
      <c r="M355" s="238" t="e">
        <f t="shared" si="1423"/>
        <v>#DIV/0!</v>
      </c>
      <c r="N355" s="23">
        <f t="shared" ref="N355" si="1515">AVERAGE(J355:J359)</f>
        <v>0</v>
      </c>
      <c r="O355" s="23">
        <f t="shared" ref="O355" si="1516">_xlfn.STDEV.S(J355:J359)</f>
        <v>0</v>
      </c>
      <c r="P355" s="39" t="e">
        <f t="shared" si="1419"/>
        <v>#DIV/0!</v>
      </c>
      <c r="Q355" s="191" t="e">
        <f>J355/LOOKUP(A355,'Table 1'!$A$3:$A$999,'Table 1'!$E$3:$E$999)</f>
        <v>#N/A</v>
      </c>
      <c r="R355" s="216" t="s">
        <v>207</v>
      </c>
      <c r="S355" s="161" t="e">
        <f>L355/LOOKUP(A355,'Table 1'!$A$3:$A$999,'Table 1'!$E$3:$E$999)</f>
        <v>#N/A</v>
      </c>
    </row>
    <row r="356" spans="1:19" x14ac:dyDescent="0.2">
      <c r="A356" s="56">
        <f t="shared" ref="A356" si="1517">A355</f>
        <v>0</v>
      </c>
      <c r="B356" s="56" t="e">
        <f>LOOKUP(A356,'Table 1'!$A$3:$A$999,'Table 1'!$I$3:$I$999)</f>
        <v>#N/A</v>
      </c>
      <c r="C356" s="168"/>
      <c r="D356" s="204" t="s">
        <v>207</v>
      </c>
      <c r="E356" s="160"/>
      <c r="F356" s="207" t="e">
        <f t="shared" si="1413"/>
        <v>#DIV/0!</v>
      </c>
      <c r="G356" s="366" t="e">
        <f t="shared" ref="G356" si="1518">AVERAGE(C355:C359)</f>
        <v>#DIV/0!</v>
      </c>
      <c r="H356" s="209" t="e">
        <f t="shared" ref="H356" si="1519">_xlfn.STDEV.S(C355:C359)</f>
        <v>#DIV/0!</v>
      </c>
      <c r="I356" s="19" t="e">
        <f t="shared" si="1416"/>
        <v>#DIV/0!</v>
      </c>
      <c r="J356" s="221">
        <f>C356*'Table 2'!M356</f>
        <v>0</v>
      </c>
      <c r="K356" s="236" t="s">
        <v>207</v>
      </c>
      <c r="L356" s="218">
        <f>E356*'Table 2'!M356</f>
        <v>0</v>
      </c>
      <c r="M356" s="239" t="e">
        <f t="shared" si="1423"/>
        <v>#DIV/0!</v>
      </c>
      <c r="N356" s="22">
        <f t="shared" ref="N356" si="1520">AVERAGE(J355:J359)</f>
        <v>0</v>
      </c>
      <c r="O356" s="241">
        <f t="shared" ref="O356" si="1521">_xlfn.STDEV.S(J355:J359)</f>
        <v>0</v>
      </c>
      <c r="P356" s="19" t="e">
        <f t="shared" si="1419"/>
        <v>#DIV/0!</v>
      </c>
      <c r="Q356" s="190" t="e">
        <f>J356/LOOKUP(A356,'Table 1'!$A$3:$A$999,'Table 1'!$E$3:$E$999)</f>
        <v>#N/A</v>
      </c>
      <c r="R356" s="215" t="s">
        <v>207</v>
      </c>
      <c r="S356" s="160" t="e">
        <f>L356/LOOKUP(A356,'Table 1'!$A$3:$A$999,'Table 1'!$E$3:$E$999)</f>
        <v>#N/A</v>
      </c>
    </row>
    <row r="357" spans="1:19" x14ac:dyDescent="0.2">
      <c r="A357" s="56">
        <f t="shared" ref="A357" si="1522">A355</f>
        <v>0</v>
      </c>
      <c r="B357" s="56" t="e">
        <f>LOOKUP(A357,'Table 1'!$A$3:$A$999,'Table 1'!$I$3:$I$999)</f>
        <v>#N/A</v>
      </c>
      <c r="C357" s="168"/>
      <c r="D357" s="204" t="s">
        <v>207</v>
      </c>
      <c r="E357" s="160"/>
      <c r="F357" s="207" t="e">
        <f t="shared" si="1413"/>
        <v>#DIV/0!</v>
      </c>
      <c r="G357" s="366" t="e">
        <f t="shared" ref="G357" si="1523">AVERAGE(C355:C359)</f>
        <v>#DIV/0!</v>
      </c>
      <c r="H357" s="209" t="e">
        <f t="shared" ref="H357" si="1524">_xlfn.STDEV.S(C355:C359)</f>
        <v>#DIV/0!</v>
      </c>
      <c r="I357" s="19" t="e">
        <f t="shared" si="1416"/>
        <v>#DIV/0!</v>
      </c>
      <c r="J357" s="221">
        <f>C357*'Table 2'!M357</f>
        <v>0</v>
      </c>
      <c r="K357" s="236" t="s">
        <v>207</v>
      </c>
      <c r="L357" s="218">
        <f>E357*'Table 2'!M357</f>
        <v>0</v>
      </c>
      <c r="M357" s="239" t="e">
        <f t="shared" si="1423"/>
        <v>#DIV/0!</v>
      </c>
      <c r="N357" s="22">
        <f t="shared" ref="N357" si="1525">AVERAGE(J355:J359)</f>
        <v>0</v>
      </c>
      <c r="O357" s="241">
        <f t="shared" ref="O357" si="1526">_xlfn.STDEV.S(J355:J359)</f>
        <v>0</v>
      </c>
      <c r="P357" s="19" t="e">
        <f t="shared" si="1419"/>
        <v>#DIV/0!</v>
      </c>
      <c r="Q357" s="190" t="e">
        <f>J357/LOOKUP(A357,'Table 1'!$A$3:$A$999,'Table 1'!$E$3:$E$999)</f>
        <v>#N/A</v>
      </c>
      <c r="R357" s="215" t="s">
        <v>207</v>
      </c>
      <c r="S357" s="160" t="e">
        <f>L357/LOOKUP(A357,'Table 1'!$A$3:$A$999,'Table 1'!$E$3:$E$999)</f>
        <v>#N/A</v>
      </c>
    </row>
    <row r="358" spans="1:19" x14ac:dyDescent="0.2">
      <c r="A358" s="56">
        <f t="shared" ref="A358" si="1527">A355</f>
        <v>0</v>
      </c>
      <c r="B358" s="56" t="e">
        <f>LOOKUP(A358,'Table 1'!$A$3:$A$999,'Table 1'!$I$3:$I$999)</f>
        <v>#N/A</v>
      </c>
      <c r="C358" s="159"/>
      <c r="D358" s="200" t="s">
        <v>207</v>
      </c>
      <c r="E358" s="155"/>
      <c r="F358" s="207" t="e">
        <f t="shared" si="1413"/>
        <v>#DIV/0!</v>
      </c>
      <c r="G358" s="366" t="e">
        <f t="shared" ref="G358" si="1528">AVERAGE(C355:C359)</f>
        <v>#DIV/0!</v>
      </c>
      <c r="H358" s="209" t="e">
        <f t="shared" ref="H358" si="1529">_xlfn.STDEV.S(C355:C359)</f>
        <v>#DIV/0!</v>
      </c>
      <c r="I358" s="19" t="e">
        <f t="shared" si="1416"/>
        <v>#DIV/0!</v>
      </c>
      <c r="J358" s="221">
        <f>C358*'Table 2'!M358</f>
        <v>0</v>
      </c>
      <c r="K358" s="236" t="s">
        <v>207</v>
      </c>
      <c r="L358" s="218">
        <f>E358*'Table 2'!M358</f>
        <v>0</v>
      </c>
      <c r="M358" s="239" t="e">
        <f t="shared" si="1423"/>
        <v>#DIV/0!</v>
      </c>
      <c r="N358" s="22">
        <f t="shared" ref="N358" si="1530">AVERAGE(J355:J359)</f>
        <v>0</v>
      </c>
      <c r="O358" s="241">
        <f t="shared" ref="O358" si="1531">_xlfn.STDEV.S(J355:J359)</f>
        <v>0</v>
      </c>
      <c r="P358" s="19" t="e">
        <f t="shared" si="1419"/>
        <v>#DIV/0!</v>
      </c>
      <c r="Q358" s="190" t="e">
        <f>J358/LOOKUP(A358,'Table 1'!$A$3:$A$999,'Table 1'!$E$3:$E$999)</f>
        <v>#N/A</v>
      </c>
      <c r="R358" s="215" t="s">
        <v>207</v>
      </c>
      <c r="S358" s="160" t="e">
        <f>L358/LOOKUP(A358,'Table 1'!$A$3:$A$999,'Table 1'!$E$3:$E$999)</f>
        <v>#N/A</v>
      </c>
    </row>
    <row r="359" spans="1:19" ht="16" thickBot="1" x14ac:dyDescent="0.25">
      <c r="A359" s="55">
        <f t="shared" ref="A359" si="1532">A355</f>
        <v>0</v>
      </c>
      <c r="B359" s="55" t="e">
        <f>LOOKUP(A359,'Table 1'!$A$3:$A$999,'Table 1'!$I$3:$I$999)</f>
        <v>#N/A</v>
      </c>
      <c r="C359" s="167"/>
      <c r="D359" s="198" t="s">
        <v>207</v>
      </c>
      <c r="E359" s="157"/>
      <c r="F359" s="208" t="e">
        <f t="shared" si="1413"/>
        <v>#DIV/0!</v>
      </c>
      <c r="G359" s="370" t="e">
        <f t="shared" ref="G359" si="1533">AVERAGE(C355:C359)</f>
        <v>#DIV/0!</v>
      </c>
      <c r="H359" s="210" t="e">
        <f t="shared" ref="H359" si="1534">_xlfn.STDEV.S(C355:C359)</f>
        <v>#DIV/0!</v>
      </c>
      <c r="I359" s="18" t="e">
        <f t="shared" si="1416"/>
        <v>#DIV/0!</v>
      </c>
      <c r="J359" s="220">
        <f>C359*'Table 2'!M359</f>
        <v>0</v>
      </c>
      <c r="K359" s="230" t="s">
        <v>207</v>
      </c>
      <c r="L359" s="217">
        <f>E359*'Table 2'!M359</f>
        <v>0</v>
      </c>
      <c r="M359" s="240" t="e">
        <f t="shared" si="1423"/>
        <v>#DIV/0!</v>
      </c>
      <c r="N359" s="21">
        <f t="shared" ref="N359" si="1535">AVERAGE(J355:J359)</f>
        <v>0</v>
      </c>
      <c r="O359" s="242">
        <f t="shared" ref="O359" si="1536">_xlfn.STDEV.S(J355:J359)</f>
        <v>0</v>
      </c>
      <c r="P359" s="18" t="e">
        <f t="shared" si="1419"/>
        <v>#DIV/0!</v>
      </c>
      <c r="Q359" s="189" t="e">
        <f>J359/LOOKUP(A359,'Table 1'!$A$3:$A$999,'Table 1'!$E$3:$E$999)</f>
        <v>#N/A</v>
      </c>
      <c r="R359" s="214" t="s">
        <v>207</v>
      </c>
      <c r="S359" s="157" t="e">
        <f>L359/LOOKUP(A359,'Table 1'!$A$3:$A$999,'Table 1'!$E$3:$E$999)</f>
        <v>#N/A</v>
      </c>
    </row>
    <row r="360" spans="1:19" x14ac:dyDescent="0.2">
      <c r="A360" s="57"/>
      <c r="B360" s="57" t="e">
        <f>LOOKUP(A360,'Table 1'!$A$3:$A$999,'Table 1'!$I$3:$I$999)</f>
        <v>#N/A</v>
      </c>
      <c r="C360" s="169"/>
      <c r="D360" s="197" t="s">
        <v>207</v>
      </c>
      <c r="E360" s="161"/>
      <c r="F360" s="206" t="e">
        <f t="shared" si="1413"/>
        <v>#DIV/0!</v>
      </c>
      <c r="G360" s="365" t="e">
        <f t="shared" ref="G360" si="1537">AVERAGE(C360:C364)</f>
        <v>#DIV/0!</v>
      </c>
      <c r="H360" s="23" t="e">
        <f t="shared" ref="H360" si="1538">_xlfn.STDEV.S(C360:C364)</f>
        <v>#DIV/0!</v>
      </c>
      <c r="I360" s="39" t="e">
        <f t="shared" si="1416"/>
        <v>#DIV/0!</v>
      </c>
      <c r="J360" s="222">
        <f>C360*'Table 2'!M360</f>
        <v>0</v>
      </c>
      <c r="K360" s="229" t="s">
        <v>207</v>
      </c>
      <c r="L360" s="219">
        <f>E360*'Table 2'!M360</f>
        <v>0</v>
      </c>
      <c r="M360" s="238" t="e">
        <f t="shared" si="1423"/>
        <v>#DIV/0!</v>
      </c>
      <c r="N360" s="23">
        <f t="shared" ref="N360" si="1539">AVERAGE(J360:J364)</f>
        <v>0</v>
      </c>
      <c r="O360" s="23">
        <f t="shared" ref="O360" si="1540">_xlfn.STDEV.S(J360:J364)</f>
        <v>0</v>
      </c>
      <c r="P360" s="39" t="e">
        <f t="shared" si="1419"/>
        <v>#DIV/0!</v>
      </c>
      <c r="Q360" s="191" t="e">
        <f>J360/LOOKUP(A360,'Table 1'!$A$3:$A$999,'Table 1'!$E$3:$E$999)</f>
        <v>#N/A</v>
      </c>
      <c r="R360" s="216" t="s">
        <v>207</v>
      </c>
      <c r="S360" s="161" t="e">
        <f>L360/LOOKUP(A360,'Table 1'!$A$3:$A$999,'Table 1'!$E$3:$E$999)</f>
        <v>#N/A</v>
      </c>
    </row>
    <row r="361" spans="1:19" x14ac:dyDescent="0.2">
      <c r="A361" s="56">
        <f t="shared" ref="A361" si="1541">A360</f>
        <v>0</v>
      </c>
      <c r="B361" s="56" t="e">
        <f>LOOKUP(A361,'Table 1'!$A$3:$A$999,'Table 1'!$I$3:$I$999)</f>
        <v>#N/A</v>
      </c>
      <c r="C361" s="168"/>
      <c r="D361" s="204" t="s">
        <v>207</v>
      </c>
      <c r="E361" s="160"/>
      <c r="F361" s="207" t="e">
        <f t="shared" si="1413"/>
        <v>#DIV/0!</v>
      </c>
      <c r="G361" s="366" t="e">
        <f t="shared" ref="G361" si="1542">AVERAGE(C360:C364)</f>
        <v>#DIV/0!</v>
      </c>
      <c r="H361" s="209" t="e">
        <f t="shared" ref="H361" si="1543">_xlfn.STDEV.S(C360:C364)</f>
        <v>#DIV/0!</v>
      </c>
      <c r="I361" s="19" t="e">
        <f t="shared" si="1416"/>
        <v>#DIV/0!</v>
      </c>
      <c r="J361" s="221">
        <f>C361*'Table 2'!M361</f>
        <v>0</v>
      </c>
      <c r="K361" s="236" t="s">
        <v>207</v>
      </c>
      <c r="L361" s="218">
        <f>E361*'Table 2'!M361</f>
        <v>0</v>
      </c>
      <c r="M361" s="239" t="e">
        <f t="shared" si="1423"/>
        <v>#DIV/0!</v>
      </c>
      <c r="N361" s="22">
        <f t="shared" ref="N361" si="1544">AVERAGE(J360:J364)</f>
        <v>0</v>
      </c>
      <c r="O361" s="241">
        <f t="shared" ref="O361" si="1545">_xlfn.STDEV.S(J360:J364)</f>
        <v>0</v>
      </c>
      <c r="P361" s="19" t="e">
        <f t="shared" si="1419"/>
        <v>#DIV/0!</v>
      </c>
      <c r="Q361" s="190" t="e">
        <f>J361/LOOKUP(A361,'Table 1'!$A$3:$A$999,'Table 1'!$E$3:$E$999)</f>
        <v>#N/A</v>
      </c>
      <c r="R361" s="215" t="s">
        <v>207</v>
      </c>
      <c r="S361" s="160" t="e">
        <f>L361/LOOKUP(A361,'Table 1'!$A$3:$A$999,'Table 1'!$E$3:$E$999)</f>
        <v>#N/A</v>
      </c>
    </row>
    <row r="362" spans="1:19" x14ac:dyDescent="0.2">
      <c r="A362" s="56">
        <f t="shared" ref="A362" si="1546">A360</f>
        <v>0</v>
      </c>
      <c r="B362" s="56" t="e">
        <f>LOOKUP(A362,'Table 1'!$A$3:$A$999,'Table 1'!$I$3:$I$999)</f>
        <v>#N/A</v>
      </c>
      <c r="C362" s="168"/>
      <c r="D362" s="204" t="s">
        <v>207</v>
      </c>
      <c r="E362" s="160"/>
      <c r="F362" s="207" t="e">
        <f t="shared" si="1413"/>
        <v>#DIV/0!</v>
      </c>
      <c r="G362" s="366" t="e">
        <f t="shared" ref="G362" si="1547">AVERAGE(C360:C364)</f>
        <v>#DIV/0!</v>
      </c>
      <c r="H362" s="209" t="e">
        <f t="shared" ref="H362" si="1548">_xlfn.STDEV.S(C360:C364)</f>
        <v>#DIV/0!</v>
      </c>
      <c r="I362" s="19" t="e">
        <f t="shared" si="1416"/>
        <v>#DIV/0!</v>
      </c>
      <c r="J362" s="221">
        <f>C362*'Table 2'!M362</f>
        <v>0</v>
      </c>
      <c r="K362" s="236" t="s">
        <v>207</v>
      </c>
      <c r="L362" s="218">
        <f>E362*'Table 2'!M362</f>
        <v>0</v>
      </c>
      <c r="M362" s="239" t="e">
        <f t="shared" si="1423"/>
        <v>#DIV/0!</v>
      </c>
      <c r="N362" s="22">
        <f t="shared" ref="N362" si="1549">AVERAGE(J360:J364)</f>
        <v>0</v>
      </c>
      <c r="O362" s="241">
        <f t="shared" ref="O362" si="1550">_xlfn.STDEV.S(J360:J364)</f>
        <v>0</v>
      </c>
      <c r="P362" s="19" t="e">
        <f t="shared" si="1419"/>
        <v>#DIV/0!</v>
      </c>
      <c r="Q362" s="190" t="e">
        <f>J362/LOOKUP(A362,'Table 1'!$A$3:$A$999,'Table 1'!$E$3:$E$999)</f>
        <v>#N/A</v>
      </c>
      <c r="R362" s="215" t="s">
        <v>207</v>
      </c>
      <c r="S362" s="160" t="e">
        <f>L362/LOOKUP(A362,'Table 1'!$A$3:$A$999,'Table 1'!$E$3:$E$999)</f>
        <v>#N/A</v>
      </c>
    </row>
    <row r="363" spans="1:19" x14ac:dyDescent="0.2">
      <c r="A363" s="56">
        <f t="shared" ref="A363" si="1551">A360</f>
        <v>0</v>
      </c>
      <c r="B363" s="56" t="e">
        <f>LOOKUP(A363,'Table 1'!$A$3:$A$999,'Table 1'!$I$3:$I$999)</f>
        <v>#N/A</v>
      </c>
      <c r="C363" s="159"/>
      <c r="D363" s="200" t="s">
        <v>207</v>
      </c>
      <c r="E363" s="155"/>
      <c r="F363" s="207" t="e">
        <f t="shared" si="1413"/>
        <v>#DIV/0!</v>
      </c>
      <c r="G363" s="366" t="e">
        <f t="shared" ref="G363" si="1552">AVERAGE(C360:C364)</f>
        <v>#DIV/0!</v>
      </c>
      <c r="H363" s="209" t="e">
        <f t="shared" ref="H363" si="1553">_xlfn.STDEV.S(C360:C364)</f>
        <v>#DIV/0!</v>
      </c>
      <c r="I363" s="19" t="e">
        <f t="shared" si="1416"/>
        <v>#DIV/0!</v>
      </c>
      <c r="J363" s="221">
        <f>C363*'Table 2'!M363</f>
        <v>0</v>
      </c>
      <c r="K363" s="236" t="s">
        <v>207</v>
      </c>
      <c r="L363" s="218">
        <f>E363*'Table 2'!M363</f>
        <v>0</v>
      </c>
      <c r="M363" s="239" t="e">
        <f t="shared" si="1423"/>
        <v>#DIV/0!</v>
      </c>
      <c r="N363" s="22">
        <f t="shared" ref="N363" si="1554">AVERAGE(J360:J364)</f>
        <v>0</v>
      </c>
      <c r="O363" s="241">
        <f t="shared" ref="O363" si="1555">_xlfn.STDEV.S(J360:J364)</f>
        <v>0</v>
      </c>
      <c r="P363" s="19" t="e">
        <f t="shared" si="1419"/>
        <v>#DIV/0!</v>
      </c>
      <c r="Q363" s="190" t="e">
        <f>J363/LOOKUP(A363,'Table 1'!$A$3:$A$999,'Table 1'!$E$3:$E$999)</f>
        <v>#N/A</v>
      </c>
      <c r="R363" s="215" t="s">
        <v>207</v>
      </c>
      <c r="S363" s="160" t="e">
        <f>L363/LOOKUP(A363,'Table 1'!$A$3:$A$999,'Table 1'!$E$3:$E$999)</f>
        <v>#N/A</v>
      </c>
    </row>
    <row r="364" spans="1:19" ht="16" thickBot="1" x14ac:dyDescent="0.25">
      <c r="A364" s="55">
        <f t="shared" ref="A364" si="1556">A360</f>
        <v>0</v>
      </c>
      <c r="B364" s="55" t="e">
        <f>LOOKUP(A364,'Table 1'!$A$3:$A$999,'Table 1'!$I$3:$I$999)</f>
        <v>#N/A</v>
      </c>
      <c r="C364" s="167"/>
      <c r="D364" s="198" t="s">
        <v>207</v>
      </c>
      <c r="E364" s="157"/>
      <c r="F364" s="208" t="e">
        <f t="shared" si="1413"/>
        <v>#DIV/0!</v>
      </c>
      <c r="G364" s="370" t="e">
        <f t="shared" ref="G364" si="1557">AVERAGE(C360:C364)</f>
        <v>#DIV/0!</v>
      </c>
      <c r="H364" s="210" t="e">
        <f t="shared" ref="H364" si="1558">_xlfn.STDEV.S(C360:C364)</f>
        <v>#DIV/0!</v>
      </c>
      <c r="I364" s="18" t="e">
        <f t="shared" si="1416"/>
        <v>#DIV/0!</v>
      </c>
      <c r="J364" s="220">
        <f>C364*'Table 2'!M364</f>
        <v>0</v>
      </c>
      <c r="K364" s="230" t="s">
        <v>207</v>
      </c>
      <c r="L364" s="217">
        <f>E364*'Table 2'!M364</f>
        <v>0</v>
      </c>
      <c r="M364" s="240" t="e">
        <f t="shared" si="1423"/>
        <v>#DIV/0!</v>
      </c>
      <c r="N364" s="21">
        <f t="shared" ref="N364" si="1559">AVERAGE(J360:J364)</f>
        <v>0</v>
      </c>
      <c r="O364" s="242">
        <f t="shared" ref="O364" si="1560">_xlfn.STDEV.S(J360:J364)</f>
        <v>0</v>
      </c>
      <c r="P364" s="18" t="e">
        <f t="shared" si="1419"/>
        <v>#DIV/0!</v>
      </c>
      <c r="Q364" s="189" t="e">
        <f>J364/LOOKUP(A364,'Table 1'!$A$3:$A$999,'Table 1'!$E$3:$E$999)</f>
        <v>#N/A</v>
      </c>
      <c r="R364" s="214" t="s">
        <v>207</v>
      </c>
      <c r="S364" s="157" t="e">
        <f>L364/LOOKUP(A364,'Table 1'!$A$3:$A$999,'Table 1'!$E$3:$E$999)</f>
        <v>#N/A</v>
      </c>
    </row>
    <row r="365" spans="1:19" x14ac:dyDescent="0.2">
      <c r="A365" s="57"/>
      <c r="B365" s="57" t="e">
        <f>LOOKUP(A365,'Table 1'!$A$3:$A$999,'Table 1'!$I$3:$I$999)</f>
        <v>#N/A</v>
      </c>
      <c r="C365" s="169"/>
      <c r="D365" s="197" t="s">
        <v>207</v>
      </c>
      <c r="E365" s="161"/>
      <c r="F365" s="206" t="e">
        <f t="shared" si="1413"/>
        <v>#DIV/0!</v>
      </c>
      <c r="G365" s="365" t="e">
        <f t="shared" ref="G365" si="1561">AVERAGE(C365:C369)</f>
        <v>#DIV/0!</v>
      </c>
      <c r="H365" s="23" t="e">
        <f t="shared" ref="H365" si="1562">_xlfn.STDEV.S(C365:C369)</f>
        <v>#DIV/0!</v>
      </c>
      <c r="I365" s="39" t="e">
        <f t="shared" si="1416"/>
        <v>#DIV/0!</v>
      </c>
      <c r="J365" s="222">
        <f>C365*'Table 2'!M365</f>
        <v>0</v>
      </c>
      <c r="K365" s="229" t="s">
        <v>207</v>
      </c>
      <c r="L365" s="219">
        <f>E365*'Table 2'!M365</f>
        <v>0</v>
      </c>
      <c r="M365" s="238" t="e">
        <f t="shared" si="1423"/>
        <v>#DIV/0!</v>
      </c>
      <c r="N365" s="23">
        <f t="shared" ref="N365" si="1563">AVERAGE(J365:J369)</f>
        <v>0</v>
      </c>
      <c r="O365" s="23">
        <f t="shared" ref="O365" si="1564">_xlfn.STDEV.S(J365:J369)</f>
        <v>0</v>
      </c>
      <c r="P365" s="39" t="e">
        <f t="shared" si="1419"/>
        <v>#DIV/0!</v>
      </c>
      <c r="Q365" s="191" t="e">
        <f>J365/LOOKUP(A365,'Table 1'!$A$3:$A$999,'Table 1'!$E$3:$E$999)</f>
        <v>#N/A</v>
      </c>
      <c r="R365" s="216" t="s">
        <v>207</v>
      </c>
      <c r="S365" s="161" t="e">
        <f>L365/LOOKUP(A365,'Table 1'!$A$3:$A$999,'Table 1'!$E$3:$E$999)</f>
        <v>#N/A</v>
      </c>
    </row>
    <row r="366" spans="1:19" x14ac:dyDescent="0.2">
      <c r="A366" s="56">
        <f t="shared" ref="A366" si="1565">A365</f>
        <v>0</v>
      </c>
      <c r="B366" s="56" t="e">
        <f>LOOKUP(A366,'Table 1'!$A$3:$A$999,'Table 1'!$I$3:$I$999)</f>
        <v>#N/A</v>
      </c>
      <c r="C366" s="168"/>
      <c r="D366" s="204" t="s">
        <v>207</v>
      </c>
      <c r="E366" s="160"/>
      <c r="F366" s="207" t="e">
        <f t="shared" si="1413"/>
        <v>#DIV/0!</v>
      </c>
      <c r="G366" s="366" t="e">
        <f t="shared" ref="G366" si="1566">AVERAGE(C365:C369)</f>
        <v>#DIV/0!</v>
      </c>
      <c r="H366" s="209" t="e">
        <f t="shared" ref="H366" si="1567">_xlfn.STDEV.S(C365:C369)</f>
        <v>#DIV/0!</v>
      </c>
      <c r="I366" s="19" t="e">
        <f t="shared" si="1416"/>
        <v>#DIV/0!</v>
      </c>
      <c r="J366" s="221">
        <f>C366*'Table 2'!M366</f>
        <v>0</v>
      </c>
      <c r="K366" s="236" t="s">
        <v>207</v>
      </c>
      <c r="L366" s="218">
        <f>E366*'Table 2'!M366</f>
        <v>0</v>
      </c>
      <c r="M366" s="239" t="e">
        <f t="shared" si="1423"/>
        <v>#DIV/0!</v>
      </c>
      <c r="N366" s="22">
        <f t="shared" ref="N366" si="1568">AVERAGE(J365:J369)</f>
        <v>0</v>
      </c>
      <c r="O366" s="241">
        <f t="shared" ref="O366" si="1569">_xlfn.STDEV.S(J365:J369)</f>
        <v>0</v>
      </c>
      <c r="P366" s="19" t="e">
        <f t="shared" si="1419"/>
        <v>#DIV/0!</v>
      </c>
      <c r="Q366" s="190" t="e">
        <f>J366/LOOKUP(A366,'Table 1'!$A$3:$A$999,'Table 1'!$E$3:$E$999)</f>
        <v>#N/A</v>
      </c>
      <c r="R366" s="215" t="s">
        <v>207</v>
      </c>
      <c r="S366" s="160" t="e">
        <f>L366/LOOKUP(A366,'Table 1'!$A$3:$A$999,'Table 1'!$E$3:$E$999)</f>
        <v>#N/A</v>
      </c>
    </row>
    <row r="367" spans="1:19" x14ac:dyDescent="0.2">
      <c r="A367" s="56">
        <f t="shared" ref="A367" si="1570">A365</f>
        <v>0</v>
      </c>
      <c r="B367" s="56" t="e">
        <f>LOOKUP(A367,'Table 1'!$A$3:$A$999,'Table 1'!$I$3:$I$999)</f>
        <v>#N/A</v>
      </c>
      <c r="C367" s="168"/>
      <c r="D367" s="204" t="s">
        <v>207</v>
      </c>
      <c r="E367" s="160"/>
      <c r="F367" s="207" t="e">
        <f t="shared" si="1413"/>
        <v>#DIV/0!</v>
      </c>
      <c r="G367" s="366" t="e">
        <f t="shared" ref="G367" si="1571">AVERAGE(C365:C369)</f>
        <v>#DIV/0!</v>
      </c>
      <c r="H367" s="209" t="e">
        <f t="shared" ref="H367" si="1572">_xlfn.STDEV.S(C365:C369)</f>
        <v>#DIV/0!</v>
      </c>
      <c r="I367" s="19" t="e">
        <f t="shared" si="1416"/>
        <v>#DIV/0!</v>
      </c>
      <c r="J367" s="221">
        <f>C367*'Table 2'!M367</f>
        <v>0</v>
      </c>
      <c r="K367" s="236" t="s">
        <v>207</v>
      </c>
      <c r="L367" s="218">
        <f>E367*'Table 2'!M367</f>
        <v>0</v>
      </c>
      <c r="M367" s="239" t="e">
        <f t="shared" si="1423"/>
        <v>#DIV/0!</v>
      </c>
      <c r="N367" s="22">
        <f t="shared" ref="N367" si="1573">AVERAGE(J365:J369)</f>
        <v>0</v>
      </c>
      <c r="O367" s="241">
        <f t="shared" ref="O367" si="1574">_xlfn.STDEV.S(J365:J369)</f>
        <v>0</v>
      </c>
      <c r="P367" s="19" t="e">
        <f t="shared" si="1419"/>
        <v>#DIV/0!</v>
      </c>
      <c r="Q367" s="190" t="e">
        <f>J367/LOOKUP(A367,'Table 1'!$A$3:$A$999,'Table 1'!$E$3:$E$999)</f>
        <v>#N/A</v>
      </c>
      <c r="R367" s="215" t="s">
        <v>207</v>
      </c>
      <c r="S367" s="160" t="e">
        <f>L367/LOOKUP(A367,'Table 1'!$A$3:$A$999,'Table 1'!$E$3:$E$999)</f>
        <v>#N/A</v>
      </c>
    </row>
    <row r="368" spans="1:19" x14ac:dyDescent="0.2">
      <c r="A368" s="56">
        <f t="shared" ref="A368" si="1575">A365</f>
        <v>0</v>
      </c>
      <c r="B368" s="56" t="e">
        <f>LOOKUP(A368,'Table 1'!$A$3:$A$999,'Table 1'!$I$3:$I$999)</f>
        <v>#N/A</v>
      </c>
      <c r="C368" s="159"/>
      <c r="D368" s="200" t="s">
        <v>207</v>
      </c>
      <c r="E368" s="155"/>
      <c r="F368" s="207" t="e">
        <f t="shared" si="1413"/>
        <v>#DIV/0!</v>
      </c>
      <c r="G368" s="366" t="e">
        <f t="shared" ref="G368" si="1576">AVERAGE(C365:C369)</f>
        <v>#DIV/0!</v>
      </c>
      <c r="H368" s="209" t="e">
        <f t="shared" ref="H368" si="1577">_xlfn.STDEV.S(C365:C369)</f>
        <v>#DIV/0!</v>
      </c>
      <c r="I368" s="19" t="e">
        <f t="shared" si="1416"/>
        <v>#DIV/0!</v>
      </c>
      <c r="J368" s="221">
        <f>C368*'Table 2'!M368</f>
        <v>0</v>
      </c>
      <c r="K368" s="236" t="s">
        <v>207</v>
      </c>
      <c r="L368" s="218">
        <f>E368*'Table 2'!M368</f>
        <v>0</v>
      </c>
      <c r="M368" s="239" t="e">
        <f t="shared" si="1423"/>
        <v>#DIV/0!</v>
      </c>
      <c r="N368" s="22">
        <f t="shared" ref="N368" si="1578">AVERAGE(J365:J369)</f>
        <v>0</v>
      </c>
      <c r="O368" s="241">
        <f t="shared" ref="O368" si="1579">_xlfn.STDEV.S(J365:J369)</f>
        <v>0</v>
      </c>
      <c r="P368" s="19" t="e">
        <f t="shared" si="1419"/>
        <v>#DIV/0!</v>
      </c>
      <c r="Q368" s="190" t="e">
        <f>J368/LOOKUP(A368,'Table 1'!$A$3:$A$999,'Table 1'!$E$3:$E$999)</f>
        <v>#N/A</v>
      </c>
      <c r="R368" s="215" t="s">
        <v>207</v>
      </c>
      <c r="S368" s="160" t="e">
        <f>L368/LOOKUP(A368,'Table 1'!$A$3:$A$999,'Table 1'!$E$3:$E$999)</f>
        <v>#N/A</v>
      </c>
    </row>
    <row r="369" spans="1:19" ht="16" thickBot="1" x14ac:dyDescent="0.25">
      <c r="A369" s="55">
        <f t="shared" ref="A369" si="1580">A365</f>
        <v>0</v>
      </c>
      <c r="B369" s="55" t="e">
        <f>LOOKUP(A369,'Table 1'!$A$3:$A$999,'Table 1'!$I$3:$I$999)</f>
        <v>#N/A</v>
      </c>
      <c r="C369" s="167"/>
      <c r="D369" s="198" t="s">
        <v>207</v>
      </c>
      <c r="E369" s="157"/>
      <c r="F369" s="208" t="e">
        <f t="shared" si="1413"/>
        <v>#DIV/0!</v>
      </c>
      <c r="G369" s="370" t="e">
        <f t="shared" ref="G369" si="1581">AVERAGE(C365:C369)</f>
        <v>#DIV/0!</v>
      </c>
      <c r="H369" s="210" t="e">
        <f t="shared" ref="H369" si="1582">_xlfn.STDEV.S(C365:C369)</f>
        <v>#DIV/0!</v>
      </c>
      <c r="I369" s="18" t="e">
        <f t="shared" si="1416"/>
        <v>#DIV/0!</v>
      </c>
      <c r="J369" s="220">
        <f>C369*'Table 2'!M369</f>
        <v>0</v>
      </c>
      <c r="K369" s="230" t="s">
        <v>207</v>
      </c>
      <c r="L369" s="217">
        <f>E369*'Table 2'!M369</f>
        <v>0</v>
      </c>
      <c r="M369" s="240" t="e">
        <f t="shared" si="1423"/>
        <v>#DIV/0!</v>
      </c>
      <c r="N369" s="21">
        <f t="shared" ref="N369" si="1583">AVERAGE(J365:J369)</f>
        <v>0</v>
      </c>
      <c r="O369" s="242">
        <f t="shared" ref="O369" si="1584">_xlfn.STDEV.S(J365:J369)</f>
        <v>0</v>
      </c>
      <c r="P369" s="18" t="e">
        <f t="shared" si="1419"/>
        <v>#DIV/0!</v>
      </c>
      <c r="Q369" s="189" t="e">
        <f>J369/LOOKUP(A369,'Table 1'!$A$3:$A$999,'Table 1'!$E$3:$E$999)</f>
        <v>#N/A</v>
      </c>
      <c r="R369" s="214" t="s">
        <v>207</v>
      </c>
      <c r="S369" s="157" t="e">
        <f>L369/LOOKUP(A369,'Table 1'!$A$3:$A$999,'Table 1'!$E$3:$E$999)</f>
        <v>#N/A</v>
      </c>
    </row>
    <row r="370" spans="1:19" x14ac:dyDescent="0.2">
      <c r="A370" s="57"/>
      <c r="B370" s="57" t="e">
        <f>LOOKUP(A370,'Table 1'!$A$3:$A$999,'Table 1'!$I$3:$I$999)</f>
        <v>#N/A</v>
      </c>
      <c r="C370" s="169"/>
      <c r="D370" s="197" t="s">
        <v>207</v>
      </c>
      <c r="E370" s="161"/>
      <c r="F370" s="206" t="e">
        <f t="shared" si="1413"/>
        <v>#DIV/0!</v>
      </c>
      <c r="G370" s="365" t="e">
        <f t="shared" ref="G370" si="1585">AVERAGE(C370:C374)</f>
        <v>#DIV/0!</v>
      </c>
      <c r="H370" s="23" t="e">
        <f t="shared" ref="H370" si="1586">_xlfn.STDEV.S(C370:C374)</f>
        <v>#DIV/0!</v>
      </c>
      <c r="I370" s="39" t="e">
        <f t="shared" si="1416"/>
        <v>#DIV/0!</v>
      </c>
      <c r="J370" s="222">
        <f>C370*'Table 2'!M370</f>
        <v>0</v>
      </c>
      <c r="K370" s="229" t="s">
        <v>207</v>
      </c>
      <c r="L370" s="219">
        <f>E370*'Table 2'!M370</f>
        <v>0</v>
      </c>
      <c r="M370" s="238" t="e">
        <f t="shared" si="1423"/>
        <v>#DIV/0!</v>
      </c>
      <c r="N370" s="23">
        <f t="shared" ref="N370" si="1587">AVERAGE(J370:J374)</f>
        <v>0</v>
      </c>
      <c r="O370" s="23">
        <f t="shared" ref="O370" si="1588">_xlfn.STDEV.S(J370:J374)</f>
        <v>0</v>
      </c>
      <c r="P370" s="39" t="e">
        <f t="shared" si="1419"/>
        <v>#DIV/0!</v>
      </c>
      <c r="Q370" s="191" t="e">
        <f>J370/LOOKUP(A370,'Table 1'!$A$3:$A$999,'Table 1'!$E$3:$E$999)</f>
        <v>#N/A</v>
      </c>
      <c r="R370" s="216" t="s">
        <v>207</v>
      </c>
      <c r="S370" s="161" t="e">
        <f>L370/LOOKUP(A370,'Table 1'!$A$3:$A$999,'Table 1'!$E$3:$E$999)</f>
        <v>#N/A</v>
      </c>
    </row>
    <row r="371" spans="1:19" x14ac:dyDescent="0.2">
      <c r="A371" s="56">
        <f t="shared" ref="A371" si="1589">A370</f>
        <v>0</v>
      </c>
      <c r="B371" s="56" t="e">
        <f>LOOKUP(A371,'Table 1'!$A$3:$A$999,'Table 1'!$I$3:$I$999)</f>
        <v>#N/A</v>
      </c>
      <c r="C371" s="168"/>
      <c r="D371" s="204" t="s">
        <v>207</v>
      </c>
      <c r="E371" s="160"/>
      <c r="F371" s="207" t="e">
        <f t="shared" si="1413"/>
        <v>#DIV/0!</v>
      </c>
      <c r="G371" s="366" t="e">
        <f t="shared" ref="G371" si="1590">AVERAGE(C370:C374)</f>
        <v>#DIV/0!</v>
      </c>
      <c r="H371" s="209" t="e">
        <f t="shared" ref="H371" si="1591">_xlfn.STDEV.S(C370:C374)</f>
        <v>#DIV/0!</v>
      </c>
      <c r="I371" s="19" t="e">
        <f t="shared" si="1416"/>
        <v>#DIV/0!</v>
      </c>
      <c r="J371" s="221">
        <f>C371*'Table 2'!M371</f>
        <v>0</v>
      </c>
      <c r="K371" s="236" t="s">
        <v>207</v>
      </c>
      <c r="L371" s="218">
        <f>E371*'Table 2'!M371</f>
        <v>0</v>
      </c>
      <c r="M371" s="239" t="e">
        <f t="shared" si="1423"/>
        <v>#DIV/0!</v>
      </c>
      <c r="N371" s="22">
        <f t="shared" ref="N371" si="1592">AVERAGE(J370:J374)</f>
        <v>0</v>
      </c>
      <c r="O371" s="241">
        <f t="shared" ref="O371" si="1593">_xlfn.STDEV.S(J370:J374)</f>
        <v>0</v>
      </c>
      <c r="P371" s="19" t="e">
        <f t="shared" si="1419"/>
        <v>#DIV/0!</v>
      </c>
      <c r="Q371" s="190" t="e">
        <f>J371/LOOKUP(A371,'Table 1'!$A$3:$A$999,'Table 1'!$E$3:$E$999)</f>
        <v>#N/A</v>
      </c>
      <c r="R371" s="215" t="s">
        <v>207</v>
      </c>
      <c r="S371" s="160" t="e">
        <f>L371/LOOKUP(A371,'Table 1'!$A$3:$A$999,'Table 1'!$E$3:$E$999)</f>
        <v>#N/A</v>
      </c>
    </row>
    <row r="372" spans="1:19" x14ac:dyDescent="0.2">
      <c r="A372" s="56">
        <f t="shared" ref="A372" si="1594">A370</f>
        <v>0</v>
      </c>
      <c r="B372" s="56" t="e">
        <f>LOOKUP(A372,'Table 1'!$A$3:$A$999,'Table 1'!$I$3:$I$999)</f>
        <v>#N/A</v>
      </c>
      <c r="C372" s="168"/>
      <c r="D372" s="204" t="s">
        <v>207</v>
      </c>
      <c r="E372" s="160"/>
      <c r="F372" s="207" t="e">
        <f t="shared" si="1413"/>
        <v>#DIV/0!</v>
      </c>
      <c r="G372" s="366" t="e">
        <f t="shared" ref="G372" si="1595">AVERAGE(C370:C374)</f>
        <v>#DIV/0!</v>
      </c>
      <c r="H372" s="209" t="e">
        <f t="shared" ref="H372" si="1596">_xlfn.STDEV.S(C370:C374)</f>
        <v>#DIV/0!</v>
      </c>
      <c r="I372" s="19" t="e">
        <f t="shared" si="1416"/>
        <v>#DIV/0!</v>
      </c>
      <c r="J372" s="221">
        <f>C372*'Table 2'!M372</f>
        <v>0</v>
      </c>
      <c r="K372" s="236" t="s">
        <v>207</v>
      </c>
      <c r="L372" s="218">
        <f>E372*'Table 2'!M372</f>
        <v>0</v>
      </c>
      <c r="M372" s="239" t="e">
        <f t="shared" si="1423"/>
        <v>#DIV/0!</v>
      </c>
      <c r="N372" s="22">
        <f t="shared" ref="N372" si="1597">AVERAGE(J370:J374)</f>
        <v>0</v>
      </c>
      <c r="O372" s="241">
        <f t="shared" ref="O372" si="1598">_xlfn.STDEV.S(J370:J374)</f>
        <v>0</v>
      </c>
      <c r="P372" s="19" t="e">
        <f t="shared" si="1419"/>
        <v>#DIV/0!</v>
      </c>
      <c r="Q372" s="190" t="e">
        <f>J372/LOOKUP(A372,'Table 1'!$A$3:$A$999,'Table 1'!$E$3:$E$999)</f>
        <v>#N/A</v>
      </c>
      <c r="R372" s="215" t="s">
        <v>207</v>
      </c>
      <c r="S372" s="160" t="e">
        <f>L372/LOOKUP(A372,'Table 1'!$A$3:$A$999,'Table 1'!$E$3:$E$999)</f>
        <v>#N/A</v>
      </c>
    </row>
    <row r="373" spans="1:19" x14ac:dyDescent="0.2">
      <c r="A373" s="56">
        <f t="shared" ref="A373" si="1599">A370</f>
        <v>0</v>
      </c>
      <c r="B373" s="56" t="e">
        <f>LOOKUP(A373,'Table 1'!$A$3:$A$999,'Table 1'!$I$3:$I$999)</f>
        <v>#N/A</v>
      </c>
      <c r="C373" s="159"/>
      <c r="D373" s="200" t="s">
        <v>207</v>
      </c>
      <c r="E373" s="155"/>
      <c r="F373" s="207" t="e">
        <f t="shared" si="1413"/>
        <v>#DIV/0!</v>
      </c>
      <c r="G373" s="366" t="e">
        <f t="shared" ref="G373" si="1600">AVERAGE(C370:C374)</f>
        <v>#DIV/0!</v>
      </c>
      <c r="H373" s="209" t="e">
        <f t="shared" ref="H373" si="1601">_xlfn.STDEV.S(C370:C374)</f>
        <v>#DIV/0!</v>
      </c>
      <c r="I373" s="19" t="e">
        <f t="shared" si="1416"/>
        <v>#DIV/0!</v>
      </c>
      <c r="J373" s="221">
        <f>C373*'Table 2'!M373</f>
        <v>0</v>
      </c>
      <c r="K373" s="236" t="s">
        <v>207</v>
      </c>
      <c r="L373" s="218">
        <f>E373*'Table 2'!M373</f>
        <v>0</v>
      </c>
      <c r="M373" s="239" t="e">
        <f t="shared" si="1423"/>
        <v>#DIV/0!</v>
      </c>
      <c r="N373" s="22">
        <f t="shared" ref="N373" si="1602">AVERAGE(J370:J374)</f>
        <v>0</v>
      </c>
      <c r="O373" s="241">
        <f t="shared" ref="O373" si="1603">_xlfn.STDEV.S(J370:J374)</f>
        <v>0</v>
      </c>
      <c r="P373" s="19" t="e">
        <f t="shared" si="1419"/>
        <v>#DIV/0!</v>
      </c>
      <c r="Q373" s="190" t="e">
        <f>J373/LOOKUP(A373,'Table 1'!$A$3:$A$999,'Table 1'!$E$3:$E$999)</f>
        <v>#N/A</v>
      </c>
      <c r="R373" s="215" t="s">
        <v>207</v>
      </c>
      <c r="S373" s="160" t="e">
        <f>L373/LOOKUP(A373,'Table 1'!$A$3:$A$999,'Table 1'!$E$3:$E$999)</f>
        <v>#N/A</v>
      </c>
    </row>
    <row r="374" spans="1:19" ht="16" thickBot="1" x14ac:dyDescent="0.25">
      <c r="A374" s="55">
        <f t="shared" ref="A374" si="1604">A370</f>
        <v>0</v>
      </c>
      <c r="B374" s="55" t="e">
        <f>LOOKUP(A374,'Table 1'!$A$3:$A$999,'Table 1'!$I$3:$I$999)</f>
        <v>#N/A</v>
      </c>
      <c r="C374" s="167"/>
      <c r="D374" s="198" t="s">
        <v>207</v>
      </c>
      <c r="E374" s="157"/>
      <c r="F374" s="208" t="e">
        <f t="shared" si="1413"/>
        <v>#DIV/0!</v>
      </c>
      <c r="G374" s="370" t="e">
        <f t="shared" ref="G374" si="1605">AVERAGE(C370:C374)</f>
        <v>#DIV/0!</v>
      </c>
      <c r="H374" s="210" t="e">
        <f t="shared" ref="H374" si="1606">_xlfn.STDEV.S(C370:C374)</f>
        <v>#DIV/0!</v>
      </c>
      <c r="I374" s="18" t="e">
        <f t="shared" si="1416"/>
        <v>#DIV/0!</v>
      </c>
      <c r="J374" s="220">
        <f>C374*'Table 2'!M374</f>
        <v>0</v>
      </c>
      <c r="K374" s="230" t="s">
        <v>207</v>
      </c>
      <c r="L374" s="217">
        <f>E374*'Table 2'!M374</f>
        <v>0</v>
      </c>
      <c r="M374" s="240" t="e">
        <f t="shared" si="1423"/>
        <v>#DIV/0!</v>
      </c>
      <c r="N374" s="21">
        <f t="shared" ref="N374" si="1607">AVERAGE(J370:J374)</f>
        <v>0</v>
      </c>
      <c r="O374" s="242">
        <f t="shared" ref="O374" si="1608">_xlfn.STDEV.S(J370:J374)</f>
        <v>0</v>
      </c>
      <c r="P374" s="18" t="e">
        <f t="shared" si="1419"/>
        <v>#DIV/0!</v>
      </c>
      <c r="Q374" s="189" t="e">
        <f>J374/LOOKUP(A374,'Table 1'!$A$3:$A$999,'Table 1'!$E$3:$E$999)</f>
        <v>#N/A</v>
      </c>
      <c r="R374" s="214" t="s">
        <v>207</v>
      </c>
      <c r="S374" s="157" t="e">
        <f>L374/LOOKUP(A374,'Table 1'!$A$3:$A$999,'Table 1'!$E$3:$E$999)</f>
        <v>#N/A</v>
      </c>
    </row>
    <row r="375" spans="1:19" x14ac:dyDescent="0.2">
      <c r="A375" s="57"/>
      <c r="B375" s="57" t="e">
        <f>LOOKUP(A375,'Table 1'!$A$3:$A$999,'Table 1'!$I$3:$I$999)</f>
        <v>#N/A</v>
      </c>
      <c r="C375" s="169"/>
      <c r="D375" s="197" t="s">
        <v>207</v>
      </c>
      <c r="E375" s="161"/>
      <c r="F375" s="206" t="e">
        <f t="shared" si="1413"/>
        <v>#DIV/0!</v>
      </c>
      <c r="G375" s="365" t="e">
        <f t="shared" ref="G375" si="1609">AVERAGE(C375:C379)</f>
        <v>#DIV/0!</v>
      </c>
      <c r="H375" s="23" t="e">
        <f t="shared" ref="H375" si="1610">_xlfn.STDEV.S(C375:C379)</f>
        <v>#DIV/0!</v>
      </c>
      <c r="I375" s="39" t="e">
        <f t="shared" si="1416"/>
        <v>#DIV/0!</v>
      </c>
      <c r="J375" s="222">
        <f>C375*'Table 2'!M375</f>
        <v>0</v>
      </c>
      <c r="K375" s="229" t="s">
        <v>207</v>
      </c>
      <c r="L375" s="219">
        <f>E375*'Table 2'!M375</f>
        <v>0</v>
      </c>
      <c r="M375" s="238" t="e">
        <f t="shared" si="1423"/>
        <v>#DIV/0!</v>
      </c>
      <c r="N375" s="23">
        <f t="shared" ref="N375" si="1611">AVERAGE(J375:J379)</f>
        <v>0</v>
      </c>
      <c r="O375" s="23">
        <f t="shared" ref="O375" si="1612">_xlfn.STDEV.S(J375:J379)</f>
        <v>0</v>
      </c>
      <c r="P375" s="39" t="e">
        <f t="shared" si="1419"/>
        <v>#DIV/0!</v>
      </c>
      <c r="Q375" s="191" t="e">
        <f>J375/LOOKUP(A375,'Table 1'!$A$3:$A$999,'Table 1'!$E$3:$E$999)</f>
        <v>#N/A</v>
      </c>
      <c r="R375" s="216" t="s">
        <v>207</v>
      </c>
      <c r="S375" s="161" t="e">
        <f>L375/LOOKUP(A375,'Table 1'!$A$3:$A$999,'Table 1'!$E$3:$E$999)</f>
        <v>#N/A</v>
      </c>
    </row>
    <row r="376" spans="1:19" x14ac:dyDescent="0.2">
      <c r="A376" s="56">
        <f t="shared" ref="A376" si="1613">A375</f>
        <v>0</v>
      </c>
      <c r="B376" s="56" t="e">
        <f>LOOKUP(A376,'Table 1'!$A$3:$A$999,'Table 1'!$I$3:$I$999)</f>
        <v>#N/A</v>
      </c>
      <c r="C376" s="168"/>
      <c r="D376" s="204" t="s">
        <v>207</v>
      </c>
      <c r="E376" s="160"/>
      <c r="F376" s="207" t="e">
        <f t="shared" si="1413"/>
        <v>#DIV/0!</v>
      </c>
      <c r="G376" s="366" t="e">
        <f t="shared" ref="G376" si="1614">AVERAGE(C375:C379)</f>
        <v>#DIV/0!</v>
      </c>
      <c r="H376" s="209" t="e">
        <f t="shared" ref="H376" si="1615">_xlfn.STDEV.S(C375:C379)</f>
        <v>#DIV/0!</v>
      </c>
      <c r="I376" s="19" t="e">
        <f t="shared" si="1416"/>
        <v>#DIV/0!</v>
      </c>
      <c r="J376" s="221">
        <f>C376*'Table 2'!M376</f>
        <v>0</v>
      </c>
      <c r="K376" s="236" t="s">
        <v>207</v>
      </c>
      <c r="L376" s="218">
        <f>E376*'Table 2'!M376</f>
        <v>0</v>
      </c>
      <c r="M376" s="239" t="e">
        <f t="shared" si="1423"/>
        <v>#DIV/0!</v>
      </c>
      <c r="N376" s="22">
        <f t="shared" ref="N376" si="1616">AVERAGE(J375:J379)</f>
        <v>0</v>
      </c>
      <c r="O376" s="241">
        <f t="shared" ref="O376" si="1617">_xlfn.STDEV.S(J375:J379)</f>
        <v>0</v>
      </c>
      <c r="P376" s="19" t="e">
        <f t="shared" si="1419"/>
        <v>#DIV/0!</v>
      </c>
      <c r="Q376" s="190" t="e">
        <f>J376/LOOKUP(A376,'Table 1'!$A$3:$A$999,'Table 1'!$E$3:$E$999)</f>
        <v>#N/A</v>
      </c>
      <c r="R376" s="215" t="s">
        <v>207</v>
      </c>
      <c r="S376" s="160" t="e">
        <f>L376/LOOKUP(A376,'Table 1'!$A$3:$A$999,'Table 1'!$E$3:$E$999)</f>
        <v>#N/A</v>
      </c>
    </row>
    <row r="377" spans="1:19" x14ac:dyDescent="0.2">
      <c r="A377" s="56">
        <f t="shared" ref="A377" si="1618">A375</f>
        <v>0</v>
      </c>
      <c r="B377" s="56" t="e">
        <f>LOOKUP(A377,'Table 1'!$A$3:$A$999,'Table 1'!$I$3:$I$999)</f>
        <v>#N/A</v>
      </c>
      <c r="C377" s="168"/>
      <c r="D377" s="204" t="s">
        <v>207</v>
      </c>
      <c r="E377" s="160"/>
      <c r="F377" s="207" t="e">
        <f t="shared" si="1413"/>
        <v>#DIV/0!</v>
      </c>
      <c r="G377" s="366" t="e">
        <f t="shared" ref="G377" si="1619">AVERAGE(C375:C379)</f>
        <v>#DIV/0!</v>
      </c>
      <c r="H377" s="209" t="e">
        <f t="shared" ref="H377" si="1620">_xlfn.STDEV.S(C375:C379)</f>
        <v>#DIV/0!</v>
      </c>
      <c r="I377" s="19" t="e">
        <f t="shared" si="1416"/>
        <v>#DIV/0!</v>
      </c>
      <c r="J377" s="221">
        <f>C377*'Table 2'!M377</f>
        <v>0</v>
      </c>
      <c r="K377" s="236" t="s">
        <v>207</v>
      </c>
      <c r="L377" s="218">
        <f>E377*'Table 2'!M377</f>
        <v>0</v>
      </c>
      <c r="M377" s="239" t="e">
        <f t="shared" si="1423"/>
        <v>#DIV/0!</v>
      </c>
      <c r="N377" s="22">
        <f t="shared" ref="N377" si="1621">AVERAGE(J375:J379)</f>
        <v>0</v>
      </c>
      <c r="O377" s="241">
        <f t="shared" ref="O377" si="1622">_xlfn.STDEV.S(J375:J379)</f>
        <v>0</v>
      </c>
      <c r="P377" s="19" t="e">
        <f t="shared" si="1419"/>
        <v>#DIV/0!</v>
      </c>
      <c r="Q377" s="190" t="e">
        <f>J377/LOOKUP(A377,'Table 1'!$A$3:$A$999,'Table 1'!$E$3:$E$999)</f>
        <v>#N/A</v>
      </c>
      <c r="R377" s="215" t="s">
        <v>207</v>
      </c>
      <c r="S377" s="160" t="e">
        <f>L377/LOOKUP(A377,'Table 1'!$A$3:$A$999,'Table 1'!$E$3:$E$999)</f>
        <v>#N/A</v>
      </c>
    </row>
    <row r="378" spans="1:19" x14ac:dyDescent="0.2">
      <c r="A378" s="56">
        <f t="shared" ref="A378" si="1623">A375</f>
        <v>0</v>
      </c>
      <c r="B378" s="56" t="e">
        <f>LOOKUP(A378,'Table 1'!$A$3:$A$999,'Table 1'!$I$3:$I$999)</f>
        <v>#N/A</v>
      </c>
      <c r="C378" s="159"/>
      <c r="D378" s="200" t="s">
        <v>207</v>
      </c>
      <c r="E378" s="155"/>
      <c r="F378" s="207" t="e">
        <f t="shared" si="1413"/>
        <v>#DIV/0!</v>
      </c>
      <c r="G378" s="366" t="e">
        <f t="shared" ref="G378" si="1624">AVERAGE(C375:C379)</f>
        <v>#DIV/0!</v>
      </c>
      <c r="H378" s="209" t="e">
        <f t="shared" ref="H378" si="1625">_xlfn.STDEV.S(C375:C379)</f>
        <v>#DIV/0!</v>
      </c>
      <c r="I378" s="19" t="e">
        <f t="shared" si="1416"/>
        <v>#DIV/0!</v>
      </c>
      <c r="J378" s="221">
        <f>C378*'Table 2'!M378</f>
        <v>0</v>
      </c>
      <c r="K378" s="236" t="s">
        <v>207</v>
      </c>
      <c r="L378" s="218">
        <f>E378*'Table 2'!M378</f>
        <v>0</v>
      </c>
      <c r="M378" s="239" t="e">
        <f t="shared" si="1423"/>
        <v>#DIV/0!</v>
      </c>
      <c r="N378" s="22">
        <f t="shared" ref="N378" si="1626">AVERAGE(J375:J379)</f>
        <v>0</v>
      </c>
      <c r="O378" s="241">
        <f t="shared" ref="O378" si="1627">_xlfn.STDEV.S(J375:J379)</f>
        <v>0</v>
      </c>
      <c r="P378" s="19" t="e">
        <f t="shared" si="1419"/>
        <v>#DIV/0!</v>
      </c>
      <c r="Q378" s="190" t="e">
        <f>J378/LOOKUP(A378,'Table 1'!$A$3:$A$999,'Table 1'!$E$3:$E$999)</f>
        <v>#N/A</v>
      </c>
      <c r="R378" s="215" t="s">
        <v>207</v>
      </c>
      <c r="S378" s="160" t="e">
        <f>L378/LOOKUP(A378,'Table 1'!$A$3:$A$999,'Table 1'!$E$3:$E$999)</f>
        <v>#N/A</v>
      </c>
    </row>
    <row r="379" spans="1:19" ht="16" thickBot="1" x14ac:dyDescent="0.25">
      <c r="A379" s="55">
        <f t="shared" ref="A379" si="1628">A375</f>
        <v>0</v>
      </c>
      <c r="B379" s="55" t="e">
        <f>LOOKUP(A379,'Table 1'!$A$3:$A$999,'Table 1'!$I$3:$I$999)</f>
        <v>#N/A</v>
      </c>
      <c r="C379" s="167"/>
      <c r="D379" s="198" t="s">
        <v>207</v>
      </c>
      <c r="E379" s="157"/>
      <c r="F379" s="208" t="e">
        <f t="shared" si="1413"/>
        <v>#DIV/0!</v>
      </c>
      <c r="G379" s="370" t="e">
        <f t="shared" ref="G379" si="1629">AVERAGE(C375:C379)</f>
        <v>#DIV/0!</v>
      </c>
      <c r="H379" s="210" t="e">
        <f t="shared" ref="H379" si="1630">_xlfn.STDEV.S(C375:C379)</f>
        <v>#DIV/0!</v>
      </c>
      <c r="I379" s="18" t="e">
        <f t="shared" si="1416"/>
        <v>#DIV/0!</v>
      </c>
      <c r="J379" s="220">
        <f>C379*'Table 2'!M379</f>
        <v>0</v>
      </c>
      <c r="K379" s="230" t="s">
        <v>207</v>
      </c>
      <c r="L379" s="217">
        <f>E379*'Table 2'!M379</f>
        <v>0</v>
      </c>
      <c r="M379" s="240" t="e">
        <f t="shared" si="1423"/>
        <v>#DIV/0!</v>
      </c>
      <c r="N379" s="21">
        <f t="shared" ref="N379" si="1631">AVERAGE(J375:J379)</f>
        <v>0</v>
      </c>
      <c r="O379" s="242">
        <f t="shared" ref="O379" si="1632">_xlfn.STDEV.S(J375:J379)</f>
        <v>0</v>
      </c>
      <c r="P379" s="18" t="e">
        <f t="shared" si="1419"/>
        <v>#DIV/0!</v>
      </c>
      <c r="Q379" s="189" t="e">
        <f>J379/LOOKUP(A379,'Table 1'!$A$3:$A$999,'Table 1'!$E$3:$E$999)</f>
        <v>#N/A</v>
      </c>
      <c r="R379" s="214" t="s">
        <v>207</v>
      </c>
      <c r="S379" s="157" t="e">
        <f>L379/LOOKUP(A379,'Table 1'!$A$3:$A$999,'Table 1'!$E$3:$E$999)</f>
        <v>#N/A</v>
      </c>
    </row>
    <row r="380" spans="1:19" x14ac:dyDescent="0.2">
      <c r="A380" s="57"/>
      <c r="B380" s="57" t="e">
        <f>LOOKUP(A380,'Table 1'!$A$3:$A$999,'Table 1'!$I$3:$I$999)</f>
        <v>#N/A</v>
      </c>
      <c r="C380" s="169"/>
      <c r="D380" s="197" t="s">
        <v>207</v>
      </c>
      <c r="E380" s="161"/>
      <c r="F380" s="206" t="e">
        <f t="shared" si="1413"/>
        <v>#DIV/0!</v>
      </c>
      <c r="G380" s="365" t="e">
        <f t="shared" ref="G380" si="1633">AVERAGE(C380:C384)</f>
        <v>#DIV/0!</v>
      </c>
      <c r="H380" s="23" t="e">
        <f t="shared" ref="H380" si="1634">_xlfn.STDEV.S(C380:C384)</f>
        <v>#DIV/0!</v>
      </c>
      <c r="I380" s="39" t="e">
        <f t="shared" si="1416"/>
        <v>#DIV/0!</v>
      </c>
      <c r="J380" s="222">
        <f>C380*'Table 2'!M380</f>
        <v>0</v>
      </c>
      <c r="K380" s="229" t="s">
        <v>207</v>
      </c>
      <c r="L380" s="219">
        <f>E380*'Table 2'!M380</f>
        <v>0</v>
      </c>
      <c r="M380" s="238" t="e">
        <f t="shared" si="1423"/>
        <v>#DIV/0!</v>
      </c>
      <c r="N380" s="23">
        <f t="shared" ref="N380" si="1635">AVERAGE(J380:J384)</f>
        <v>0</v>
      </c>
      <c r="O380" s="23">
        <f t="shared" ref="O380" si="1636">_xlfn.STDEV.S(J380:J384)</f>
        <v>0</v>
      </c>
      <c r="P380" s="39" t="e">
        <f t="shared" si="1419"/>
        <v>#DIV/0!</v>
      </c>
      <c r="Q380" s="191" t="e">
        <f>J380/LOOKUP(A380,'Table 1'!$A$3:$A$999,'Table 1'!$E$3:$E$999)</f>
        <v>#N/A</v>
      </c>
      <c r="R380" s="216" t="s">
        <v>207</v>
      </c>
      <c r="S380" s="161" t="e">
        <f>L380/LOOKUP(A380,'Table 1'!$A$3:$A$999,'Table 1'!$E$3:$E$999)</f>
        <v>#N/A</v>
      </c>
    </row>
    <row r="381" spans="1:19" x14ac:dyDescent="0.2">
      <c r="A381" s="56">
        <f t="shared" ref="A381" si="1637">A380</f>
        <v>0</v>
      </c>
      <c r="B381" s="56" t="e">
        <f>LOOKUP(A381,'Table 1'!$A$3:$A$999,'Table 1'!$I$3:$I$999)</f>
        <v>#N/A</v>
      </c>
      <c r="C381" s="168"/>
      <c r="D381" s="204" t="s">
        <v>207</v>
      </c>
      <c r="E381" s="160"/>
      <c r="F381" s="207" t="e">
        <f t="shared" si="1413"/>
        <v>#DIV/0!</v>
      </c>
      <c r="G381" s="366" t="e">
        <f t="shared" ref="G381" si="1638">AVERAGE(C380:C384)</f>
        <v>#DIV/0!</v>
      </c>
      <c r="H381" s="209" t="e">
        <f t="shared" ref="H381" si="1639">_xlfn.STDEV.S(C380:C384)</f>
        <v>#DIV/0!</v>
      </c>
      <c r="I381" s="19" t="e">
        <f t="shared" si="1416"/>
        <v>#DIV/0!</v>
      </c>
      <c r="J381" s="221">
        <f>C381*'Table 2'!M381</f>
        <v>0</v>
      </c>
      <c r="K381" s="236" t="s">
        <v>207</v>
      </c>
      <c r="L381" s="218">
        <f>E381*'Table 2'!M381</f>
        <v>0</v>
      </c>
      <c r="M381" s="239" t="e">
        <f t="shared" si="1423"/>
        <v>#DIV/0!</v>
      </c>
      <c r="N381" s="22">
        <f t="shared" ref="N381" si="1640">AVERAGE(J380:J384)</f>
        <v>0</v>
      </c>
      <c r="O381" s="241">
        <f t="shared" ref="O381" si="1641">_xlfn.STDEV.S(J380:J384)</f>
        <v>0</v>
      </c>
      <c r="P381" s="19" t="e">
        <f t="shared" si="1419"/>
        <v>#DIV/0!</v>
      </c>
      <c r="Q381" s="190" t="e">
        <f>J381/LOOKUP(A381,'Table 1'!$A$3:$A$999,'Table 1'!$E$3:$E$999)</f>
        <v>#N/A</v>
      </c>
      <c r="R381" s="215" t="s">
        <v>207</v>
      </c>
      <c r="S381" s="160" t="e">
        <f>L381/LOOKUP(A381,'Table 1'!$A$3:$A$999,'Table 1'!$E$3:$E$999)</f>
        <v>#N/A</v>
      </c>
    </row>
    <row r="382" spans="1:19" x14ac:dyDescent="0.2">
      <c r="A382" s="56">
        <f t="shared" ref="A382" si="1642">A380</f>
        <v>0</v>
      </c>
      <c r="B382" s="56" t="e">
        <f>LOOKUP(A382,'Table 1'!$A$3:$A$999,'Table 1'!$I$3:$I$999)</f>
        <v>#N/A</v>
      </c>
      <c r="C382" s="168"/>
      <c r="D382" s="204" t="s">
        <v>207</v>
      </c>
      <c r="E382" s="160"/>
      <c r="F382" s="207" t="e">
        <f t="shared" si="1413"/>
        <v>#DIV/0!</v>
      </c>
      <c r="G382" s="366" t="e">
        <f t="shared" ref="G382" si="1643">AVERAGE(C380:C384)</f>
        <v>#DIV/0!</v>
      </c>
      <c r="H382" s="209" t="e">
        <f t="shared" ref="H382" si="1644">_xlfn.STDEV.S(C380:C384)</f>
        <v>#DIV/0!</v>
      </c>
      <c r="I382" s="19" t="e">
        <f t="shared" si="1416"/>
        <v>#DIV/0!</v>
      </c>
      <c r="J382" s="221">
        <f>C382*'Table 2'!M382</f>
        <v>0</v>
      </c>
      <c r="K382" s="236" t="s">
        <v>207</v>
      </c>
      <c r="L382" s="218">
        <f>E382*'Table 2'!M382</f>
        <v>0</v>
      </c>
      <c r="M382" s="239" t="e">
        <f t="shared" si="1423"/>
        <v>#DIV/0!</v>
      </c>
      <c r="N382" s="22">
        <f t="shared" ref="N382" si="1645">AVERAGE(J380:J384)</f>
        <v>0</v>
      </c>
      <c r="O382" s="241">
        <f t="shared" ref="O382" si="1646">_xlfn.STDEV.S(J380:J384)</f>
        <v>0</v>
      </c>
      <c r="P382" s="19" t="e">
        <f t="shared" si="1419"/>
        <v>#DIV/0!</v>
      </c>
      <c r="Q382" s="190" t="e">
        <f>J382/LOOKUP(A382,'Table 1'!$A$3:$A$999,'Table 1'!$E$3:$E$999)</f>
        <v>#N/A</v>
      </c>
      <c r="R382" s="215" t="s">
        <v>207</v>
      </c>
      <c r="S382" s="160" t="e">
        <f>L382/LOOKUP(A382,'Table 1'!$A$3:$A$999,'Table 1'!$E$3:$E$999)</f>
        <v>#N/A</v>
      </c>
    </row>
    <row r="383" spans="1:19" x14ac:dyDescent="0.2">
      <c r="A383" s="56">
        <f t="shared" ref="A383" si="1647">A380</f>
        <v>0</v>
      </c>
      <c r="B383" s="56" t="e">
        <f>LOOKUP(A383,'Table 1'!$A$3:$A$999,'Table 1'!$I$3:$I$999)</f>
        <v>#N/A</v>
      </c>
      <c r="C383" s="159"/>
      <c r="D383" s="200" t="s">
        <v>207</v>
      </c>
      <c r="E383" s="155"/>
      <c r="F383" s="207" t="e">
        <f t="shared" si="1413"/>
        <v>#DIV/0!</v>
      </c>
      <c r="G383" s="366" t="e">
        <f t="shared" ref="G383" si="1648">AVERAGE(C380:C384)</f>
        <v>#DIV/0!</v>
      </c>
      <c r="H383" s="209" t="e">
        <f t="shared" ref="H383" si="1649">_xlfn.STDEV.S(C380:C384)</f>
        <v>#DIV/0!</v>
      </c>
      <c r="I383" s="19" t="e">
        <f t="shared" si="1416"/>
        <v>#DIV/0!</v>
      </c>
      <c r="J383" s="221">
        <f>C383*'Table 2'!M383</f>
        <v>0</v>
      </c>
      <c r="K383" s="236" t="s">
        <v>207</v>
      </c>
      <c r="L383" s="218">
        <f>E383*'Table 2'!M383</f>
        <v>0</v>
      </c>
      <c r="M383" s="239" t="e">
        <f t="shared" si="1423"/>
        <v>#DIV/0!</v>
      </c>
      <c r="N383" s="22">
        <f t="shared" ref="N383" si="1650">AVERAGE(J380:J384)</f>
        <v>0</v>
      </c>
      <c r="O383" s="241">
        <f t="shared" ref="O383" si="1651">_xlfn.STDEV.S(J380:J384)</f>
        <v>0</v>
      </c>
      <c r="P383" s="19" t="e">
        <f t="shared" si="1419"/>
        <v>#DIV/0!</v>
      </c>
      <c r="Q383" s="190" t="e">
        <f>J383/LOOKUP(A383,'Table 1'!$A$3:$A$999,'Table 1'!$E$3:$E$999)</f>
        <v>#N/A</v>
      </c>
      <c r="R383" s="215" t="s">
        <v>207</v>
      </c>
      <c r="S383" s="160" t="e">
        <f>L383/LOOKUP(A383,'Table 1'!$A$3:$A$999,'Table 1'!$E$3:$E$999)</f>
        <v>#N/A</v>
      </c>
    </row>
    <row r="384" spans="1:19" ht="16" thickBot="1" x14ac:dyDescent="0.25">
      <c r="A384" s="55">
        <f t="shared" ref="A384" si="1652">A380</f>
        <v>0</v>
      </c>
      <c r="B384" s="55" t="e">
        <f>LOOKUP(A384,'Table 1'!$A$3:$A$999,'Table 1'!$I$3:$I$999)</f>
        <v>#N/A</v>
      </c>
      <c r="C384" s="167"/>
      <c r="D384" s="198" t="s">
        <v>207</v>
      </c>
      <c r="E384" s="157"/>
      <c r="F384" s="208" t="e">
        <f t="shared" si="1413"/>
        <v>#DIV/0!</v>
      </c>
      <c r="G384" s="370" t="e">
        <f t="shared" ref="G384" si="1653">AVERAGE(C380:C384)</f>
        <v>#DIV/0!</v>
      </c>
      <c r="H384" s="210" t="e">
        <f t="shared" ref="H384" si="1654">_xlfn.STDEV.S(C380:C384)</f>
        <v>#DIV/0!</v>
      </c>
      <c r="I384" s="18" t="e">
        <f t="shared" si="1416"/>
        <v>#DIV/0!</v>
      </c>
      <c r="J384" s="220">
        <f>C384*'Table 2'!M384</f>
        <v>0</v>
      </c>
      <c r="K384" s="230" t="s">
        <v>207</v>
      </c>
      <c r="L384" s="217">
        <f>E384*'Table 2'!M384</f>
        <v>0</v>
      </c>
      <c r="M384" s="240" t="e">
        <f t="shared" si="1423"/>
        <v>#DIV/0!</v>
      </c>
      <c r="N384" s="21">
        <f t="shared" ref="N384" si="1655">AVERAGE(J380:J384)</f>
        <v>0</v>
      </c>
      <c r="O384" s="242">
        <f t="shared" ref="O384" si="1656">_xlfn.STDEV.S(J380:J384)</f>
        <v>0</v>
      </c>
      <c r="P384" s="18" t="e">
        <f t="shared" si="1419"/>
        <v>#DIV/0!</v>
      </c>
      <c r="Q384" s="189" t="e">
        <f>J384/LOOKUP(A384,'Table 1'!$A$3:$A$999,'Table 1'!$E$3:$E$999)</f>
        <v>#N/A</v>
      </c>
      <c r="R384" s="214" t="s">
        <v>207</v>
      </c>
      <c r="S384" s="157" t="e">
        <f>L384/LOOKUP(A384,'Table 1'!$A$3:$A$999,'Table 1'!$E$3:$E$999)</f>
        <v>#N/A</v>
      </c>
    </row>
    <row r="385" spans="1:19" x14ac:dyDescent="0.2">
      <c r="A385" s="57"/>
      <c r="B385" s="57" t="e">
        <f>LOOKUP(A385,'Table 1'!$A$3:$A$999,'Table 1'!$I$3:$I$999)</f>
        <v>#N/A</v>
      </c>
      <c r="C385" s="169"/>
      <c r="D385" s="197" t="s">
        <v>207</v>
      </c>
      <c r="E385" s="161"/>
      <c r="F385" s="206" t="e">
        <f t="shared" si="1413"/>
        <v>#DIV/0!</v>
      </c>
      <c r="G385" s="365" t="e">
        <f t="shared" ref="G385" si="1657">AVERAGE(C385:C389)</f>
        <v>#DIV/0!</v>
      </c>
      <c r="H385" s="23" t="e">
        <f t="shared" ref="H385" si="1658">_xlfn.STDEV.S(C385:C389)</f>
        <v>#DIV/0!</v>
      </c>
      <c r="I385" s="39" t="e">
        <f t="shared" si="1416"/>
        <v>#DIV/0!</v>
      </c>
      <c r="J385" s="222">
        <f>C385*'Table 2'!M385</f>
        <v>0</v>
      </c>
      <c r="K385" s="229" t="s">
        <v>207</v>
      </c>
      <c r="L385" s="219">
        <f>E385*'Table 2'!M385</f>
        <v>0</v>
      </c>
      <c r="M385" s="238" t="e">
        <f t="shared" si="1423"/>
        <v>#DIV/0!</v>
      </c>
      <c r="N385" s="23">
        <f t="shared" ref="N385" si="1659">AVERAGE(J385:J389)</f>
        <v>0</v>
      </c>
      <c r="O385" s="23">
        <f t="shared" ref="O385" si="1660">_xlfn.STDEV.S(J385:J389)</f>
        <v>0</v>
      </c>
      <c r="P385" s="39" t="e">
        <f t="shared" si="1419"/>
        <v>#DIV/0!</v>
      </c>
      <c r="Q385" s="191" t="e">
        <f>J385/LOOKUP(A385,'Table 1'!$A$3:$A$999,'Table 1'!$E$3:$E$999)</f>
        <v>#N/A</v>
      </c>
      <c r="R385" s="216" t="s">
        <v>207</v>
      </c>
      <c r="S385" s="161" t="e">
        <f>L385/LOOKUP(A385,'Table 1'!$A$3:$A$999,'Table 1'!$E$3:$E$999)</f>
        <v>#N/A</v>
      </c>
    </row>
    <row r="386" spans="1:19" x14ac:dyDescent="0.2">
      <c r="A386" s="56">
        <f t="shared" ref="A386" si="1661">A385</f>
        <v>0</v>
      </c>
      <c r="B386" s="56" t="e">
        <f>LOOKUP(A386,'Table 1'!$A$3:$A$999,'Table 1'!$I$3:$I$999)</f>
        <v>#N/A</v>
      </c>
      <c r="C386" s="168"/>
      <c r="D386" s="204" t="s">
        <v>207</v>
      </c>
      <c r="E386" s="160"/>
      <c r="F386" s="207" t="e">
        <f t="shared" si="1413"/>
        <v>#DIV/0!</v>
      </c>
      <c r="G386" s="366" t="e">
        <f t="shared" ref="G386" si="1662">AVERAGE(C385:C389)</f>
        <v>#DIV/0!</v>
      </c>
      <c r="H386" s="209" t="e">
        <f t="shared" ref="H386" si="1663">_xlfn.STDEV.S(C385:C389)</f>
        <v>#DIV/0!</v>
      </c>
      <c r="I386" s="19" t="e">
        <f t="shared" si="1416"/>
        <v>#DIV/0!</v>
      </c>
      <c r="J386" s="221">
        <f>C386*'Table 2'!M386</f>
        <v>0</v>
      </c>
      <c r="K386" s="236" t="s">
        <v>207</v>
      </c>
      <c r="L386" s="218">
        <f>E386*'Table 2'!M386</f>
        <v>0</v>
      </c>
      <c r="M386" s="239" t="e">
        <f t="shared" si="1423"/>
        <v>#DIV/0!</v>
      </c>
      <c r="N386" s="22">
        <f t="shared" ref="N386" si="1664">AVERAGE(J385:J389)</f>
        <v>0</v>
      </c>
      <c r="O386" s="241">
        <f t="shared" ref="O386" si="1665">_xlfn.STDEV.S(J385:J389)</f>
        <v>0</v>
      </c>
      <c r="P386" s="19" t="e">
        <f t="shared" si="1419"/>
        <v>#DIV/0!</v>
      </c>
      <c r="Q386" s="190" t="e">
        <f>J386/LOOKUP(A386,'Table 1'!$A$3:$A$999,'Table 1'!$E$3:$E$999)</f>
        <v>#N/A</v>
      </c>
      <c r="R386" s="215" t="s">
        <v>207</v>
      </c>
      <c r="S386" s="160" t="e">
        <f>L386/LOOKUP(A386,'Table 1'!$A$3:$A$999,'Table 1'!$E$3:$E$999)</f>
        <v>#N/A</v>
      </c>
    </row>
    <row r="387" spans="1:19" x14ac:dyDescent="0.2">
      <c r="A387" s="56">
        <f t="shared" ref="A387" si="1666">A385</f>
        <v>0</v>
      </c>
      <c r="B387" s="56" t="e">
        <f>LOOKUP(A387,'Table 1'!$A$3:$A$999,'Table 1'!$I$3:$I$999)</f>
        <v>#N/A</v>
      </c>
      <c r="C387" s="168"/>
      <c r="D387" s="204" t="s">
        <v>207</v>
      </c>
      <c r="E387" s="160"/>
      <c r="F387" s="207" t="e">
        <f t="shared" si="1413"/>
        <v>#DIV/0!</v>
      </c>
      <c r="G387" s="366" t="e">
        <f t="shared" ref="G387" si="1667">AVERAGE(C385:C389)</f>
        <v>#DIV/0!</v>
      </c>
      <c r="H387" s="209" t="e">
        <f t="shared" ref="H387" si="1668">_xlfn.STDEV.S(C385:C389)</f>
        <v>#DIV/0!</v>
      </c>
      <c r="I387" s="19" t="e">
        <f t="shared" si="1416"/>
        <v>#DIV/0!</v>
      </c>
      <c r="J387" s="221">
        <f>C387*'Table 2'!M387</f>
        <v>0</v>
      </c>
      <c r="K387" s="236" t="s">
        <v>207</v>
      </c>
      <c r="L387" s="218">
        <f>E387*'Table 2'!M387</f>
        <v>0</v>
      </c>
      <c r="M387" s="239" t="e">
        <f t="shared" si="1423"/>
        <v>#DIV/0!</v>
      </c>
      <c r="N387" s="22">
        <f t="shared" ref="N387" si="1669">AVERAGE(J385:J389)</f>
        <v>0</v>
      </c>
      <c r="O387" s="241">
        <f t="shared" ref="O387" si="1670">_xlfn.STDEV.S(J385:J389)</f>
        <v>0</v>
      </c>
      <c r="P387" s="19" t="e">
        <f t="shared" si="1419"/>
        <v>#DIV/0!</v>
      </c>
      <c r="Q387" s="190" t="e">
        <f>J387/LOOKUP(A387,'Table 1'!$A$3:$A$999,'Table 1'!$E$3:$E$999)</f>
        <v>#N/A</v>
      </c>
      <c r="R387" s="215" t="s">
        <v>207</v>
      </c>
      <c r="S387" s="160" t="e">
        <f>L387/LOOKUP(A387,'Table 1'!$A$3:$A$999,'Table 1'!$E$3:$E$999)</f>
        <v>#N/A</v>
      </c>
    </row>
    <row r="388" spans="1:19" x14ac:dyDescent="0.2">
      <c r="A388" s="56">
        <f t="shared" ref="A388" si="1671">A385</f>
        <v>0</v>
      </c>
      <c r="B388" s="56" t="e">
        <f>LOOKUP(A388,'Table 1'!$A$3:$A$999,'Table 1'!$I$3:$I$999)</f>
        <v>#N/A</v>
      </c>
      <c r="C388" s="159"/>
      <c r="D388" s="200" t="s">
        <v>207</v>
      </c>
      <c r="E388" s="155"/>
      <c r="F388" s="207" t="e">
        <f t="shared" si="1413"/>
        <v>#DIV/0!</v>
      </c>
      <c r="G388" s="366" t="e">
        <f t="shared" ref="G388" si="1672">AVERAGE(C385:C389)</f>
        <v>#DIV/0!</v>
      </c>
      <c r="H388" s="209" t="e">
        <f t="shared" ref="H388" si="1673">_xlfn.STDEV.S(C385:C389)</f>
        <v>#DIV/0!</v>
      </c>
      <c r="I388" s="19" t="e">
        <f t="shared" si="1416"/>
        <v>#DIV/0!</v>
      </c>
      <c r="J388" s="221">
        <f>C388*'Table 2'!M388</f>
        <v>0</v>
      </c>
      <c r="K388" s="236" t="s">
        <v>207</v>
      </c>
      <c r="L388" s="218">
        <f>E388*'Table 2'!M388</f>
        <v>0</v>
      </c>
      <c r="M388" s="239" t="e">
        <f t="shared" si="1423"/>
        <v>#DIV/0!</v>
      </c>
      <c r="N388" s="22">
        <f t="shared" ref="N388" si="1674">AVERAGE(J385:J389)</f>
        <v>0</v>
      </c>
      <c r="O388" s="241">
        <f t="shared" ref="O388" si="1675">_xlfn.STDEV.S(J385:J389)</f>
        <v>0</v>
      </c>
      <c r="P388" s="19" t="e">
        <f t="shared" si="1419"/>
        <v>#DIV/0!</v>
      </c>
      <c r="Q388" s="190" t="e">
        <f>J388/LOOKUP(A388,'Table 1'!$A$3:$A$999,'Table 1'!$E$3:$E$999)</f>
        <v>#N/A</v>
      </c>
      <c r="R388" s="215" t="s">
        <v>207</v>
      </c>
      <c r="S388" s="160" t="e">
        <f>L388/LOOKUP(A388,'Table 1'!$A$3:$A$999,'Table 1'!$E$3:$E$999)</f>
        <v>#N/A</v>
      </c>
    </row>
    <row r="389" spans="1:19" ht="16" thickBot="1" x14ac:dyDescent="0.25">
      <c r="A389" s="55">
        <f t="shared" ref="A389" si="1676">A385</f>
        <v>0</v>
      </c>
      <c r="B389" s="55" t="e">
        <f>LOOKUP(A389,'Table 1'!$A$3:$A$999,'Table 1'!$I$3:$I$999)</f>
        <v>#N/A</v>
      </c>
      <c r="C389" s="167"/>
      <c r="D389" s="198" t="s">
        <v>207</v>
      </c>
      <c r="E389" s="157"/>
      <c r="F389" s="208" t="e">
        <f t="shared" si="1413"/>
        <v>#DIV/0!</v>
      </c>
      <c r="G389" s="370" t="e">
        <f t="shared" ref="G389" si="1677">AVERAGE(C385:C389)</f>
        <v>#DIV/0!</v>
      </c>
      <c r="H389" s="210" t="e">
        <f t="shared" ref="H389" si="1678">_xlfn.STDEV.S(C385:C389)</f>
        <v>#DIV/0!</v>
      </c>
      <c r="I389" s="18" t="e">
        <f t="shared" si="1416"/>
        <v>#DIV/0!</v>
      </c>
      <c r="J389" s="220">
        <f>C389*'Table 2'!M389</f>
        <v>0</v>
      </c>
      <c r="K389" s="230" t="s">
        <v>207</v>
      </c>
      <c r="L389" s="217">
        <f>E389*'Table 2'!M389</f>
        <v>0</v>
      </c>
      <c r="M389" s="240" t="e">
        <f t="shared" si="1423"/>
        <v>#DIV/0!</v>
      </c>
      <c r="N389" s="21">
        <f t="shared" ref="N389" si="1679">AVERAGE(J385:J389)</f>
        <v>0</v>
      </c>
      <c r="O389" s="242">
        <f t="shared" ref="O389" si="1680">_xlfn.STDEV.S(J385:J389)</f>
        <v>0</v>
      </c>
      <c r="P389" s="18" t="e">
        <f t="shared" si="1419"/>
        <v>#DIV/0!</v>
      </c>
      <c r="Q389" s="189" t="e">
        <f>J389/LOOKUP(A389,'Table 1'!$A$3:$A$999,'Table 1'!$E$3:$E$999)</f>
        <v>#N/A</v>
      </c>
      <c r="R389" s="214" t="s">
        <v>207</v>
      </c>
      <c r="S389" s="157" t="e">
        <f>L389/LOOKUP(A389,'Table 1'!$A$3:$A$999,'Table 1'!$E$3:$E$999)</f>
        <v>#N/A</v>
      </c>
    </row>
    <row r="390" spans="1:19" x14ac:dyDescent="0.2">
      <c r="A390" s="57"/>
      <c r="B390" s="57" t="e">
        <f>LOOKUP(A390,'Table 1'!$A$3:$A$999,'Table 1'!$I$3:$I$999)</f>
        <v>#N/A</v>
      </c>
      <c r="C390" s="169"/>
      <c r="D390" s="197" t="s">
        <v>207</v>
      </c>
      <c r="E390" s="161"/>
      <c r="F390" s="206" t="e">
        <f t="shared" si="1413"/>
        <v>#DIV/0!</v>
      </c>
      <c r="G390" s="365" t="e">
        <f t="shared" ref="G390" si="1681">AVERAGE(C390:C394)</f>
        <v>#DIV/0!</v>
      </c>
      <c r="H390" s="23" t="e">
        <f t="shared" ref="H390" si="1682">_xlfn.STDEV.S(C390:C394)</f>
        <v>#DIV/0!</v>
      </c>
      <c r="I390" s="39" t="e">
        <f t="shared" si="1416"/>
        <v>#DIV/0!</v>
      </c>
      <c r="J390" s="222">
        <f>C390*'Table 2'!M390</f>
        <v>0</v>
      </c>
      <c r="K390" s="229" t="s">
        <v>207</v>
      </c>
      <c r="L390" s="219">
        <f>E390*'Table 2'!M390</f>
        <v>0</v>
      </c>
      <c r="M390" s="238" t="e">
        <f t="shared" si="1423"/>
        <v>#DIV/0!</v>
      </c>
      <c r="N390" s="23">
        <f t="shared" ref="N390" si="1683">AVERAGE(J390:J394)</f>
        <v>0</v>
      </c>
      <c r="O390" s="23">
        <f t="shared" ref="O390" si="1684">_xlfn.STDEV.S(J390:J394)</f>
        <v>0</v>
      </c>
      <c r="P390" s="39" t="e">
        <f t="shared" si="1419"/>
        <v>#DIV/0!</v>
      </c>
      <c r="Q390" s="191" t="e">
        <f>J390/LOOKUP(A390,'Table 1'!$A$3:$A$999,'Table 1'!$E$3:$E$999)</f>
        <v>#N/A</v>
      </c>
      <c r="R390" s="216" t="s">
        <v>207</v>
      </c>
      <c r="S390" s="161" t="e">
        <f>L390/LOOKUP(A390,'Table 1'!$A$3:$A$999,'Table 1'!$E$3:$E$999)</f>
        <v>#N/A</v>
      </c>
    </row>
    <row r="391" spans="1:19" x14ac:dyDescent="0.2">
      <c r="A391" s="56">
        <f t="shared" ref="A391" si="1685">A390</f>
        <v>0</v>
      </c>
      <c r="B391" s="56" t="e">
        <f>LOOKUP(A391,'Table 1'!$A$3:$A$999,'Table 1'!$I$3:$I$999)</f>
        <v>#N/A</v>
      </c>
      <c r="C391" s="168"/>
      <c r="D391" s="204" t="s">
        <v>207</v>
      </c>
      <c r="E391" s="160"/>
      <c r="F391" s="207" t="e">
        <f t="shared" si="1413"/>
        <v>#DIV/0!</v>
      </c>
      <c r="G391" s="366" t="e">
        <f t="shared" ref="G391" si="1686">AVERAGE(C390:C394)</f>
        <v>#DIV/0!</v>
      </c>
      <c r="H391" s="209" t="e">
        <f t="shared" ref="H391" si="1687">_xlfn.STDEV.S(C390:C394)</f>
        <v>#DIV/0!</v>
      </c>
      <c r="I391" s="19" t="e">
        <f t="shared" si="1416"/>
        <v>#DIV/0!</v>
      </c>
      <c r="J391" s="221">
        <f>C391*'Table 2'!M391</f>
        <v>0</v>
      </c>
      <c r="K391" s="236" t="s">
        <v>207</v>
      </c>
      <c r="L391" s="218">
        <f>E391*'Table 2'!M391</f>
        <v>0</v>
      </c>
      <c r="M391" s="239" t="e">
        <f t="shared" si="1423"/>
        <v>#DIV/0!</v>
      </c>
      <c r="N391" s="22">
        <f t="shared" ref="N391" si="1688">AVERAGE(J390:J394)</f>
        <v>0</v>
      </c>
      <c r="O391" s="241">
        <f t="shared" ref="O391" si="1689">_xlfn.STDEV.S(J390:J394)</f>
        <v>0</v>
      </c>
      <c r="P391" s="19" t="e">
        <f t="shared" si="1419"/>
        <v>#DIV/0!</v>
      </c>
      <c r="Q391" s="190" t="e">
        <f>J391/LOOKUP(A391,'Table 1'!$A$3:$A$999,'Table 1'!$E$3:$E$999)</f>
        <v>#N/A</v>
      </c>
      <c r="R391" s="215" t="s">
        <v>207</v>
      </c>
      <c r="S391" s="160" t="e">
        <f>L391/LOOKUP(A391,'Table 1'!$A$3:$A$999,'Table 1'!$E$3:$E$999)</f>
        <v>#N/A</v>
      </c>
    </row>
    <row r="392" spans="1:19" x14ac:dyDescent="0.2">
      <c r="A392" s="56">
        <f t="shared" ref="A392" si="1690">A390</f>
        <v>0</v>
      </c>
      <c r="B392" s="56" t="e">
        <f>LOOKUP(A392,'Table 1'!$A$3:$A$999,'Table 1'!$I$3:$I$999)</f>
        <v>#N/A</v>
      </c>
      <c r="C392" s="168"/>
      <c r="D392" s="204" t="s">
        <v>207</v>
      </c>
      <c r="E392" s="160"/>
      <c r="F392" s="207" t="e">
        <f t="shared" si="1413"/>
        <v>#DIV/0!</v>
      </c>
      <c r="G392" s="366" t="e">
        <f t="shared" ref="G392" si="1691">AVERAGE(C390:C394)</f>
        <v>#DIV/0!</v>
      </c>
      <c r="H392" s="209" t="e">
        <f t="shared" ref="H392" si="1692">_xlfn.STDEV.S(C390:C394)</f>
        <v>#DIV/0!</v>
      </c>
      <c r="I392" s="19" t="e">
        <f t="shared" si="1416"/>
        <v>#DIV/0!</v>
      </c>
      <c r="J392" s="221">
        <f>C392*'Table 2'!M392</f>
        <v>0</v>
      </c>
      <c r="K392" s="236" t="s">
        <v>207</v>
      </c>
      <c r="L392" s="218">
        <f>E392*'Table 2'!M392</f>
        <v>0</v>
      </c>
      <c r="M392" s="239" t="e">
        <f t="shared" si="1423"/>
        <v>#DIV/0!</v>
      </c>
      <c r="N392" s="22">
        <f t="shared" ref="N392" si="1693">AVERAGE(J390:J394)</f>
        <v>0</v>
      </c>
      <c r="O392" s="241">
        <f t="shared" ref="O392" si="1694">_xlfn.STDEV.S(J390:J394)</f>
        <v>0</v>
      </c>
      <c r="P392" s="19" t="e">
        <f t="shared" si="1419"/>
        <v>#DIV/0!</v>
      </c>
      <c r="Q392" s="190" t="e">
        <f>J392/LOOKUP(A392,'Table 1'!$A$3:$A$999,'Table 1'!$E$3:$E$999)</f>
        <v>#N/A</v>
      </c>
      <c r="R392" s="215" t="s">
        <v>207</v>
      </c>
      <c r="S392" s="160" t="e">
        <f>L392/LOOKUP(A392,'Table 1'!$A$3:$A$999,'Table 1'!$E$3:$E$999)</f>
        <v>#N/A</v>
      </c>
    </row>
    <row r="393" spans="1:19" x14ac:dyDescent="0.2">
      <c r="A393" s="56">
        <f t="shared" ref="A393" si="1695">A390</f>
        <v>0</v>
      </c>
      <c r="B393" s="56" t="e">
        <f>LOOKUP(A393,'Table 1'!$A$3:$A$999,'Table 1'!$I$3:$I$999)</f>
        <v>#N/A</v>
      </c>
      <c r="C393" s="159"/>
      <c r="D393" s="200" t="s">
        <v>207</v>
      </c>
      <c r="E393" s="155"/>
      <c r="F393" s="207" t="e">
        <f t="shared" si="1413"/>
        <v>#DIV/0!</v>
      </c>
      <c r="G393" s="366" t="e">
        <f t="shared" ref="G393" si="1696">AVERAGE(C390:C394)</f>
        <v>#DIV/0!</v>
      </c>
      <c r="H393" s="209" t="e">
        <f t="shared" ref="H393" si="1697">_xlfn.STDEV.S(C390:C394)</f>
        <v>#DIV/0!</v>
      </c>
      <c r="I393" s="19" t="e">
        <f t="shared" si="1416"/>
        <v>#DIV/0!</v>
      </c>
      <c r="J393" s="221">
        <f>C393*'Table 2'!M393</f>
        <v>0</v>
      </c>
      <c r="K393" s="236" t="s">
        <v>207</v>
      </c>
      <c r="L393" s="218">
        <f>E393*'Table 2'!M393</f>
        <v>0</v>
      </c>
      <c r="M393" s="239" t="e">
        <f t="shared" si="1423"/>
        <v>#DIV/0!</v>
      </c>
      <c r="N393" s="22">
        <f t="shared" ref="N393" si="1698">AVERAGE(J390:J394)</f>
        <v>0</v>
      </c>
      <c r="O393" s="241">
        <f t="shared" ref="O393" si="1699">_xlfn.STDEV.S(J390:J394)</f>
        <v>0</v>
      </c>
      <c r="P393" s="19" t="e">
        <f t="shared" si="1419"/>
        <v>#DIV/0!</v>
      </c>
      <c r="Q393" s="190" t="e">
        <f>J393/LOOKUP(A393,'Table 1'!$A$3:$A$999,'Table 1'!$E$3:$E$999)</f>
        <v>#N/A</v>
      </c>
      <c r="R393" s="215" t="s">
        <v>207</v>
      </c>
      <c r="S393" s="160" t="e">
        <f>L393/LOOKUP(A393,'Table 1'!$A$3:$A$999,'Table 1'!$E$3:$E$999)</f>
        <v>#N/A</v>
      </c>
    </row>
    <row r="394" spans="1:19" ht="16" thickBot="1" x14ac:dyDescent="0.25">
      <c r="A394" s="55">
        <f t="shared" ref="A394" si="1700">A390</f>
        <v>0</v>
      </c>
      <c r="B394" s="55" t="e">
        <f>LOOKUP(A394,'Table 1'!$A$3:$A$999,'Table 1'!$I$3:$I$999)</f>
        <v>#N/A</v>
      </c>
      <c r="C394" s="167"/>
      <c r="D394" s="198" t="s">
        <v>207</v>
      </c>
      <c r="E394" s="157"/>
      <c r="F394" s="208" t="e">
        <f t="shared" si="1413"/>
        <v>#DIV/0!</v>
      </c>
      <c r="G394" s="370" t="e">
        <f t="shared" ref="G394" si="1701">AVERAGE(C390:C394)</f>
        <v>#DIV/0!</v>
      </c>
      <c r="H394" s="210" t="e">
        <f t="shared" ref="H394" si="1702">_xlfn.STDEV.S(C390:C394)</f>
        <v>#DIV/0!</v>
      </c>
      <c r="I394" s="18" t="e">
        <f t="shared" si="1416"/>
        <v>#DIV/0!</v>
      </c>
      <c r="J394" s="220">
        <f>C394*'Table 2'!M394</f>
        <v>0</v>
      </c>
      <c r="K394" s="230" t="s">
        <v>207</v>
      </c>
      <c r="L394" s="217">
        <f>E394*'Table 2'!M394</f>
        <v>0</v>
      </c>
      <c r="M394" s="240" t="e">
        <f t="shared" si="1423"/>
        <v>#DIV/0!</v>
      </c>
      <c r="N394" s="21">
        <f t="shared" ref="N394" si="1703">AVERAGE(J390:J394)</f>
        <v>0</v>
      </c>
      <c r="O394" s="242">
        <f t="shared" ref="O394" si="1704">_xlfn.STDEV.S(J390:J394)</f>
        <v>0</v>
      </c>
      <c r="P394" s="18" t="e">
        <f t="shared" si="1419"/>
        <v>#DIV/0!</v>
      </c>
      <c r="Q394" s="189" t="e">
        <f>J394/LOOKUP(A394,'Table 1'!$A$3:$A$999,'Table 1'!$E$3:$E$999)</f>
        <v>#N/A</v>
      </c>
      <c r="R394" s="214" t="s">
        <v>207</v>
      </c>
      <c r="S394" s="157" t="e">
        <f>L394/LOOKUP(A394,'Table 1'!$A$3:$A$999,'Table 1'!$E$3:$E$999)</f>
        <v>#N/A</v>
      </c>
    </row>
    <row r="395" spans="1:19" x14ac:dyDescent="0.2">
      <c r="A395" s="57"/>
      <c r="B395" s="57" t="e">
        <f>LOOKUP(A395,'Table 1'!$A$3:$A$999,'Table 1'!$I$3:$I$999)</f>
        <v>#N/A</v>
      </c>
      <c r="C395" s="169"/>
      <c r="D395" s="197" t="s">
        <v>207</v>
      </c>
      <c r="E395" s="161"/>
      <c r="F395" s="206" t="e">
        <f t="shared" si="1413"/>
        <v>#DIV/0!</v>
      </c>
      <c r="G395" s="365" t="e">
        <f t="shared" ref="G395" si="1705">AVERAGE(C395:C399)</f>
        <v>#DIV/0!</v>
      </c>
      <c r="H395" s="23" t="e">
        <f t="shared" ref="H395" si="1706">_xlfn.STDEV.S(C395:C399)</f>
        <v>#DIV/0!</v>
      </c>
      <c r="I395" s="39" t="e">
        <f t="shared" si="1416"/>
        <v>#DIV/0!</v>
      </c>
      <c r="J395" s="222">
        <f>C395*'Table 2'!M395</f>
        <v>0</v>
      </c>
      <c r="K395" s="229" t="s">
        <v>207</v>
      </c>
      <c r="L395" s="219">
        <f>E395*'Table 2'!M395</f>
        <v>0</v>
      </c>
      <c r="M395" s="238" t="e">
        <f t="shared" si="1423"/>
        <v>#DIV/0!</v>
      </c>
      <c r="N395" s="23">
        <f t="shared" ref="N395" si="1707">AVERAGE(J395:J399)</f>
        <v>0</v>
      </c>
      <c r="O395" s="23">
        <f t="shared" ref="O395" si="1708">_xlfn.STDEV.S(J395:J399)</f>
        <v>0</v>
      </c>
      <c r="P395" s="39" t="e">
        <f t="shared" si="1419"/>
        <v>#DIV/0!</v>
      </c>
      <c r="Q395" s="191" t="e">
        <f>J395/LOOKUP(A395,'Table 1'!$A$3:$A$999,'Table 1'!$E$3:$E$999)</f>
        <v>#N/A</v>
      </c>
      <c r="R395" s="216" t="s">
        <v>207</v>
      </c>
      <c r="S395" s="161" t="e">
        <f>L395/LOOKUP(A395,'Table 1'!$A$3:$A$999,'Table 1'!$E$3:$E$999)</f>
        <v>#N/A</v>
      </c>
    </row>
    <row r="396" spans="1:19" x14ac:dyDescent="0.2">
      <c r="A396" s="56">
        <f t="shared" ref="A396" si="1709">A395</f>
        <v>0</v>
      </c>
      <c r="B396" s="56" t="e">
        <f>LOOKUP(A396,'Table 1'!$A$3:$A$999,'Table 1'!$I$3:$I$999)</f>
        <v>#N/A</v>
      </c>
      <c r="C396" s="168"/>
      <c r="D396" s="204" t="s">
        <v>207</v>
      </c>
      <c r="E396" s="160"/>
      <c r="F396" s="207" t="e">
        <f t="shared" si="1413"/>
        <v>#DIV/0!</v>
      </c>
      <c r="G396" s="366" t="e">
        <f t="shared" ref="G396" si="1710">AVERAGE(C395:C399)</f>
        <v>#DIV/0!</v>
      </c>
      <c r="H396" s="209" t="e">
        <f t="shared" ref="H396" si="1711">_xlfn.STDEV.S(C395:C399)</f>
        <v>#DIV/0!</v>
      </c>
      <c r="I396" s="19" t="e">
        <f t="shared" si="1416"/>
        <v>#DIV/0!</v>
      </c>
      <c r="J396" s="221">
        <f>C396*'Table 2'!M396</f>
        <v>0</v>
      </c>
      <c r="K396" s="236" t="s">
        <v>207</v>
      </c>
      <c r="L396" s="218">
        <f>E396*'Table 2'!M396</f>
        <v>0</v>
      </c>
      <c r="M396" s="239" t="e">
        <f t="shared" si="1423"/>
        <v>#DIV/0!</v>
      </c>
      <c r="N396" s="22">
        <f t="shared" ref="N396" si="1712">AVERAGE(J395:J399)</f>
        <v>0</v>
      </c>
      <c r="O396" s="241">
        <f t="shared" ref="O396" si="1713">_xlfn.STDEV.S(J395:J399)</f>
        <v>0</v>
      </c>
      <c r="P396" s="19" t="e">
        <f t="shared" si="1419"/>
        <v>#DIV/0!</v>
      </c>
      <c r="Q396" s="190" t="e">
        <f>J396/LOOKUP(A396,'Table 1'!$A$3:$A$999,'Table 1'!$E$3:$E$999)</f>
        <v>#N/A</v>
      </c>
      <c r="R396" s="215" t="s">
        <v>207</v>
      </c>
      <c r="S396" s="160" t="e">
        <f>L396/LOOKUP(A396,'Table 1'!$A$3:$A$999,'Table 1'!$E$3:$E$999)</f>
        <v>#N/A</v>
      </c>
    </row>
    <row r="397" spans="1:19" x14ac:dyDescent="0.2">
      <c r="A397" s="56">
        <f t="shared" ref="A397" si="1714">A395</f>
        <v>0</v>
      </c>
      <c r="B397" s="56" t="e">
        <f>LOOKUP(A397,'Table 1'!$A$3:$A$999,'Table 1'!$I$3:$I$999)</f>
        <v>#N/A</v>
      </c>
      <c r="C397" s="168"/>
      <c r="D397" s="204" t="s">
        <v>207</v>
      </c>
      <c r="E397" s="160"/>
      <c r="F397" s="207" t="e">
        <f t="shared" si="1413"/>
        <v>#DIV/0!</v>
      </c>
      <c r="G397" s="366" t="e">
        <f t="shared" ref="G397" si="1715">AVERAGE(C395:C399)</f>
        <v>#DIV/0!</v>
      </c>
      <c r="H397" s="209" t="e">
        <f t="shared" ref="H397" si="1716">_xlfn.STDEV.S(C395:C399)</f>
        <v>#DIV/0!</v>
      </c>
      <c r="I397" s="19" t="e">
        <f t="shared" si="1416"/>
        <v>#DIV/0!</v>
      </c>
      <c r="J397" s="221">
        <f>C397*'Table 2'!M397</f>
        <v>0</v>
      </c>
      <c r="K397" s="236" t="s">
        <v>207</v>
      </c>
      <c r="L397" s="218">
        <f>E397*'Table 2'!M397</f>
        <v>0</v>
      </c>
      <c r="M397" s="239" t="e">
        <f t="shared" si="1423"/>
        <v>#DIV/0!</v>
      </c>
      <c r="N397" s="22">
        <f t="shared" ref="N397" si="1717">AVERAGE(J395:J399)</f>
        <v>0</v>
      </c>
      <c r="O397" s="241">
        <f t="shared" ref="O397" si="1718">_xlfn.STDEV.S(J395:J399)</f>
        <v>0</v>
      </c>
      <c r="P397" s="19" t="e">
        <f t="shared" si="1419"/>
        <v>#DIV/0!</v>
      </c>
      <c r="Q397" s="190" t="e">
        <f>J397/LOOKUP(A397,'Table 1'!$A$3:$A$999,'Table 1'!$E$3:$E$999)</f>
        <v>#N/A</v>
      </c>
      <c r="R397" s="215" t="s">
        <v>207</v>
      </c>
      <c r="S397" s="160" t="e">
        <f>L397/LOOKUP(A397,'Table 1'!$A$3:$A$999,'Table 1'!$E$3:$E$999)</f>
        <v>#N/A</v>
      </c>
    </row>
    <row r="398" spans="1:19" x14ac:dyDescent="0.2">
      <c r="A398" s="56">
        <f t="shared" ref="A398" si="1719">A395</f>
        <v>0</v>
      </c>
      <c r="B398" s="56" t="e">
        <f>LOOKUP(A398,'Table 1'!$A$3:$A$999,'Table 1'!$I$3:$I$999)</f>
        <v>#N/A</v>
      </c>
      <c r="C398" s="159"/>
      <c r="D398" s="200" t="s">
        <v>207</v>
      </c>
      <c r="E398" s="155"/>
      <c r="F398" s="207" t="e">
        <f t="shared" si="1413"/>
        <v>#DIV/0!</v>
      </c>
      <c r="G398" s="366" t="e">
        <f t="shared" ref="G398" si="1720">AVERAGE(C395:C399)</f>
        <v>#DIV/0!</v>
      </c>
      <c r="H398" s="209" t="e">
        <f t="shared" ref="H398" si="1721">_xlfn.STDEV.S(C395:C399)</f>
        <v>#DIV/0!</v>
      </c>
      <c r="I398" s="19" t="e">
        <f t="shared" si="1416"/>
        <v>#DIV/0!</v>
      </c>
      <c r="J398" s="221">
        <f>C398*'Table 2'!M398</f>
        <v>0</v>
      </c>
      <c r="K398" s="236" t="s">
        <v>207</v>
      </c>
      <c r="L398" s="218">
        <f>E398*'Table 2'!M398</f>
        <v>0</v>
      </c>
      <c r="M398" s="239" t="e">
        <f t="shared" si="1423"/>
        <v>#DIV/0!</v>
      </c>
      <c r="N398" s="22">
        <f t="shared" ref="N398" si="1722">AVERAGE(J395:J399)</f>
        <v>0</v>
      </c>
      <c r="O398" s="241">
        <f t="shared" ref="O398" si="1723">_xlfn.STDEV.S(J395:J399)</f>
        <v>0</v>
      </c>
      <c r="P398" s="19" t="e">
        <f t="shared" si="1419"/>
        <v>#DIV/0!</v>
      </c>
      <c r="Q398" s="190" t="e">
        <f>J398/LOOKUP(A398,'Table 1'!$A$3:$A$999,'Table 1'!$E$3:$E$999)</f>
        <v>#N/A</v>
      </c>
      <c r="R398" s="215" t="s">
        <v>207</v>
      </c>
      <c r="S398" s="160" t="e">
        <f>L398/LOOKUP(A398,'Table 1'!$A$3:$A$999,'Table 1'!$E$3:$E$999)</f>
        <v>#N/A</v>
      </c>
    </row>
    <row r="399" spans="1:19" ht="16" thickBot="1" x14ac:dyDescent="0.25">
      <c r="A399" s="55">
        <f t="shared" ref="A399" si="1724">A395</f>
        <v>0</v>
      </c>
      <c r="B399" s="55" t="e">
        <f>LOOKUP(A399,'Table 1'!$A$3:$A$999,'Table 1'!$I$3:$I$999)</f>
        <v>#N/A</v>
      </c>
      <c r="C399" s="167"/>
      <c r="D399" s="198" t="s">
        <v>207</v>
      </c>
      <c r="E399" s="157"/>
      <c r="F399" s="208" t="e">
        <f t="shared" ref="F399:F462" si="1725">(C399-G399)/G399</f>
        <v>#DIV/0!</v>
      </c>
      <c r="G399" s="370" t="e">
        <f t="shared" ref="G399" si="1726">AVERAGE(C395:C399)</f>
        <v>#DIV/0!</v>
      </c>
      <c r="H399" s="210" t="e">
        <f t="shared" ref="H399" si="1727">_xlfn.STDEV.S(C395:C399)</f>
        <v>#DIV/0!</v>
      </c>
      <c r="I399" s="18" t="e">
        <f t="shared" ref="I399:I462" si="1728">H399/G399</f>
        <v>#DIV/0!</v>
      </c>
      <c r="J399" s="220">
        <f>C399*'Table 2'!M399</f>
        <v>0</v>
      </c>
      <c r="K399" s="230" t="s">
        <v>207</v>
      </c>
      <c r="L399" s="217">
        <f>E399*'Table 2'!M399</f>
        <v>0</v>
      </c>
      <c r="M399" s="240" t="e">
        <f t="shared" si="1423"/>
        <v>#DIV/0!</v>
      </c>
      <c r="N399" s="21">
        <f t="shared" ref="N399" si="1729">AVERAGE(J395:J399)</f>
        <v>0</v>
      </c>
      <c r="O399" s="242">
        <f t="shared" ref="O399" si="1730">_xlfn.STDEV.S(J395:J399)</f>
        <v>0</v>
      </c>
      <c r="P399" s="18" t="e">
        <f t="shared" ref="P399:P462" si="1731">O399/N399</f>
        <v>#DIV/0!</v>
      </c>
      <c r="Q399" s="189" t="e">
        <f>J399/LOOKUP(A399,'Table 1'!$A$3:$A$999,'Table 1'!$E$3:$E$999)</f>
        <v>#N/A</v>
      </c>
      <c r="R399" s="214" t="s">
        <v>207</v>
      </c>
      <c r="S399" s="157" t="e">
        <f>L399/LOOKUP(A399,'Table 1'!$A$3:$A$999,'Table 1'!$E$3:$E$999)</f>
        <v>#N/A</v>
      </c>
    </row>
    <row r="400" spans="1:19" x14ac:dyDescent="0.2">
      <c r="A400" s="57"/>
      <c r="B400" s="57" t="e">
        <f>LOOKUP(A400,'Table 1'!$A$3:$A$999,'Table 1'!$I$3:$I$999)</f>
        <v>#N/A</v>
      </c>
      <c r="C400" s="169"/>
      <c r="D400" s="197" t="s">
        <v>207</v>
      </c>
      <c r="E400" s="161"/>
      <c r="F400" s="206" t="e">
        <f t="shared" si="1725"/>
        <v>#DIV/0!</v>
      </c>
      <c r="G400" s="365" t="e">
        <f t="shared" ref="G400" si="1732">AVERAGE(C400:C404)</f>
        <v>#DIV/0!</v>
      </c>
      <c r="H400" s="23" t="e">
        <f t="shared" ref="H400" si="1733">_xlfn.STDEV.S(C400:C404)</f>
        <v>#DIV/0!</v>
      </c>
      <c r="I400" s="39" t="e">
        <f t="shared" si="1728"/>
        <v>#DIV/0!</v>
      </c>
      <c r="J400" s="222">
        <f>C400*'Table 2'!M400</f>
        <v>0</v>
      </c>
      <c r="K400" s="229" t="s">
        <v>207</v>
      </c>
      <c r="L400" s="219">
        <f>E400*'Table 2'!M400</f>
        <v>0</v>
      </c>
      <c r="M400" s="238" t="e">
        <f t="shared" ref="M400:M463" si="1734">(J400-N400)/N400</f>
        <v>#DIV/0!</v>
      </c>
      <c r="N400" s="23">
        <f t="shared" ref="N400" si="1735">AVERAGE(J400:J404)</f>
        <v>0</v>
      </c>
      <c r="O400" s="23">
        <f t="shared" ref="O400" si="1736">_xlfn.STDEV.S(J400:J404)</f>
        <v>0</v>
      </c>
      <c r="P400" s="39" t="e">
        <f t="shared" si="1731"/>
        <v>#DIV/0!</v>
      </c>
      <c r="Q400" s="191" t="e">
        <f>J400/LOOKUP(A400,'Table 1'!$A$3:$A$999,'Table 1'!$E$3:$E$999)</f>
        <v>#N/A</v>
      </c>
      <c r="R400" s="216" t="s">
        <v>207</v>
      </c>
      <c r="S400" s="161" t="e">
        <f>L400/LOOKUP(A400,'Table 1'!$A$3:$A$999,'Table 1'!$E$3:$E$999)</f>
        <v>#N/A</v>
      </c>
    </row>
    <row r="401" spans="1:19" x14ac:dyDescent="0.2">
      <c r="A401" s="56">
        <f t="shared" ref="A401" si="1737">A400</f>
        <v>0</v>
      </c>
      <c r="B401" s="56" t="e">
        <f>LOOKUP(A401,'Table 1'!$A$3:$A$999,'Table 1'!$I$3:$I$999)</f>
        <v>#N/A</v>
      </c>
      <c r="C401" s="168"/>
      <c r="D401" s="204" t="s">
        <v>207</v>
      </c>
      <c r="E401" s="160"/>
      <c r="F401" s="207" t="e">
        <f t="shared" si="1725"/>
        <v>#DIV/0!</v>
      </c>
      <c r="G401" s="366" t="e">
        <f t="shared" ref="G401" si="1738">AVERAGE(C400:C404)</f>
        <v>#DIV/0!</v>
      </c>
      <c r="H401" s="209" t="e">
        <f t="shared" ref="H401" si="1739">_xlfn.STDEV.S(C400:C404)</f>
        <v>#DIV/0!</v>
      </c>
      <c r="I401" s="19" t="e">
        <f t="shared" si="1728"/>
        <v>#DIV/0!</v>
      </c>
      <c r="J401" s="221">
        <f>C401*'Table 2'!M401</f>
        <v>0</v>
      </c>
      <c r="K401" s="236" t="s">
        <v>207</v>
      </c>
      <c r="L401" s="218">
        <f>E401*'Table 2'!M401</f>
        <v>0</v>
      </c>
      <c r="M401" s="239" t="e">
        <f t="shared" si="1734"/>
        <v>#DIV/0!</v>
      </c>
      <c r="N401" s="22">
        <f t="shared" ref="N401" si="1740">AVERAGE(J400:J404)</f>
        <v>0</v>
      </c>
      <c r="O401" s="241">
        <f t="shared" ref="O401" si="1741">_xlfn.STDEV.S(J400:J404)</f>
        <v>0</v>
      </c>
      <c r="P401" s="19" t="e">
        <f t="shared" si="1731"/>
        <v>#DIV/0!</v>
      </c>
      <c r="Q401" s="190" t="e">
        <f>J401/LOOKUP(A401,'Table 1'!$A$3:$A$999,'Table 1'!$E$3:$E$999)</f>
        <v>#N/A</v>
      </c>
      <c r="R401" s="215" t="s">
        <v>207</v>
      </c>
      <c r="S401" s="160" t="e">
        <f>L401/LOOKUP(A401,'Table 1'!$A$3:$A$999,'Table 1'!$E$3:$E$999)</f>
        <v>#N/A</v>
      </c>
    </row>
    <row r="402" spans="1:19" x14ac:dyDescent="0.2">
      <c r="A402" s="56">
        <f t="shared" ref="A402" si="1742">A400</f>
        <v>0</v>
      </c>
      <c r="B402" s="56" t="e">
        <f>LOOKUP(A402,'Table 1'!$A$3:$A$999,'Table 1'!$I$3:$I$999)</f>
        <v>#N/A</v>
      </c>
      <c r="C402" s="168"/>
      <c r="D402" s="204" t="s">
        <v>207</v>
      </c>
      <c r="E402" s="160"/>
      <c r="F402" s="207" t="e">
        <f t="shared" si="1725"/>
        <v>#DIV/0!</v>
      </c>
      <c r="G402" s="366" t="e">
        <f t="shared" ref="G402" si="1743">AVERAGE(C400:C404)</f>
        <v>#DIV/0!</v>
      </c>
      <c r="H402" s="209" t="e">
        <f t="shared" ref="H402" si="1744">_xlfn.STDEV.S(C400:C404)</f>
        <v>#DIV/0!</v>
      </c>
      <c r="I402" s="19" t="e">
        <f t="shared" si="1728"/>
        <v>#DIV/0!</v>
      </c>
      <c r="J402" s="221">
        <f>C402*'Table 2'!M402</f>
        <v>0</v>
      </c>
      <c r="K402" s="236" t="s">
        <v>207</v>
      </c>
      <c r="L402" s="218">
        <f>E402*'Table 2'!M402</f>
        <v>0</v>
      </c>
      <c r="M402" s="239" t="e">
        <f t="shared" si="1734"/>
        <v>#DIV/0!</v>
      </c>
      <c r="N402" s="22">
        <f t="shared" ref="N402" si="1745">AVERAGE(J400:J404)</f>
        <v>0</v>
      </c>
      <c r="O402" s="241">
        <f t="shared" ref="O402" si="1746">_xlfn.STDEV.S(J400:J404)</f>
        <v>0</v>
      </c>
      <c r="P402" s="19" t="e">
        <f t="shared" si="1731"/>
        <v>#DIV/0!</v>
      </c>
      <c r="Q402" s="190" t="e">
        <f>J402/LOOKUP(A402,'Table 1'!$A$3:$A$999,'Table 1'!$E$3:$E$999)</f>
        <v>#N/A</v>
      </c>
      <c r="R402" s="215" t="s">
        <v>207</v>
      </c>
      <c r="S402" s="160" t="e">
        <f>L402/LOOKUP(A402,'Table 1'!$A$3:$A$999,'Table 1'!$E$3:$E$999)</f>
        <v>#N/A</v>
      </c>
    </row>
    <row r="403" spans="1:19" x14ac:dyDescent="0.2">
      <c r="A403" s="56">
        <f t="shared" ref="A403" si="1747">A400</f>
        <v>0</v>
      </c>
      <c r="B403" s="56" t="e">
        <f>LOOKUP(A403,'Table 1'!$A$3:$A$999,'Table 1'!$I$3:$I$999)</f>
        <v>#N/A</v>
      </c>
      <c r="C403" s="159"/>
      <c r="D403" s="200" t="s">
        <v>207</v>
      </c>
      <c r="E403" s="155"/>
      <c r="F403" s="207" t="e">
        <f t="shared" si="1725"/>
        <v>#DIV/0!</v>
      </c>
      <c r="G403" s="366" t="e">
        <f t="shared" ref="G403" si="1748">AVERAGE(C400:C404)</f>
        <v>#DIV/0!</v>
      </c>
      <c r="H403" s="209" t="e">
        <f t="shared" ref="H403" si="1749">_xlfn.STDEV.S(C400:C404)</f>
        <v>#DIV/0!</v>
      </c>
      <c r="I403" s="19" t="e">
        <f t="shared" si="1728"/>
        <v>#DIV/0!</v>
      </c>
      <c r="J403" s="221">
        <f>C403*'Table 2'!M403</f>
        <v>0</v>
      </c>
      <c r="K403" s="236" t="s">
        <v>207</v>
      </c>
      <c r="L403" s="218">
        <f>E403*'Table 2'!M403</f>
        <v>0</v>
      </c>
      <c r="M403" s="239" t="e">
        <f t="shared" si="1734"/>
        <v>#DIV/0!</v>
      </c>
      <c r="N403" s="22">
        <f t="shared" ref="N403" si="1750">AVERAGE(J400:J404)</f>
        <v>0</v>
      </c>
      <c r="O403" s="241">
        <f t="shared" ref="O403" si="1751">_xlfn.STDEV.S(J400:J404)</f>
        <v>0</v>
      </c>
      <c r="P403" s="19" t="e">
        <f t="shared" si="1731"/>
        <v>#DIV/0!</v>
      </c>
      <c r="Q403" s="190" t="e">
        <f>J403/LOOKUP(A403,'Table 1'!$A$3:$A$999,'Table 1'!$E$3:$E$999)</f>
        <v>#N/A</v>
      </c>
      <c r="R403" s="215" t="s">
        <v>207</v>
      </c>
      <c r="S403" s="160" t="e">
        <f>L403/LOOKUP(A403,'Table 1'!$A$3:$A$999,'Table 1'!$E$3:$E$999)</f>
        <v>#N/A</v>
      </c>
    </row>
    <row r="404" spans="1:19" ht="16" thickBot="1" x14ac:dyDescent="0.25">
      <c r="A404" s="55">
        <f t="shared" ref="A404" si="1752">A400</f>
        <v>0</v>
      </c>
      <c r="B404" s="55" t="e">
        <f>LOOKUP(A404,'Table 1'!$A$3:$A$999,'Table 1'!$I$3:$I$999)</f>
        <v>#N/A</v>
      </c>
      <c r="C404" s="167"/>
      <c r="D404" s="198" t="s">
        <v>207</v>
      </c>
      <c r="E404" s="157"/>
      <c r="F404" s="208" t="e">
        <f t="shared" si="1725"/>
        <v>#DIV/0!</v>
      </c>
      <c r="G404" s="370" t="e">
        <f t="shared" ref="G404" si="1753">AVERAGE(C400:C404)</f>
        <v>#DIV/0!</v>
      </c>
      <c r="H404" s="210" t="e">
        <f t="shared" ref="H404" si="1754">_xlfn.STDEV.S(C400:C404)</f>
        <v>#DIV/0!</v>
      </c>
      <c r="I404" s="18" t="e">
        <f t="shared" si="1728"/>
        <v>#DIV/0!</v>
      </c>
      <c r="J404" s="220">
        <f>C404*'Table 2'!M404</f>
        <v>0</v>
      </c>
      <c r="K404" s="230" t="s">
        <v>207</v>
      </c>
      <c r="L404" s="217">
        <f>E404*'Table 2'!M404</f>
        <v>0</v>
      </c>
      <c r="M404" s="240" t="e">
        <f t="shared" si="1734"/>
        <v>#DIV/0!</v>
      </c>
      <c r="N404" s="21">
        <f t="shared" ref="N404" si="1755">AVERAGE(J400:J404)</f>
        <v>0</v>
      </c>
      <c r="O404" s="242">
        <f t="shared" ref="O404" si="1756">_xlfn.STDEV.S(J400:J404)</f>
        <v>0</v>
      </c>
      <c r="P404" s="18" t="e">
        <f t="shared" si="1731"/>
        <v>#DIV/0!</v>
      </c>
      <c r="Q404" s="189" t="e">
        <f>J404/LOOKUP(A404,'Table 1'!$A$3:$A$999,'Table 1'!$E$3:$E$999)</f>
        <v>#N/A</v>
      </c>
      <c r="R404" s="214" t="s">
        <v>207</v>
      </c>
      <c r="S404" s="157" t="e">
        <f>L404/LOOKUP(A404,'Table 1'!$A$3:$A$999,'Table 1'!$E$3:$E$999)</f>
        <v>#N/A</v>
      </c>
    </row>
    <row r="405" spans="1:19" x14ac:dyDescent="0.2">
      <c r="A405" s="57"/>
      <c r="B405" s="57" t="e">
        <f>LOOKUP(A405,'Table 1'!$A$3:$A$999,'Table 1'!$I$3:$I$999)</f>
        <v>#N/A</v>
      </c>
      <c r="C405" s="169"/>
      <c r="D405" s="197" t="s">
        <v>207</v>
      </c>
      <c r="E405" s="161"/>
      <c r="F405" s="206" t="e">
        <f t="shared" si="1725"/>
        <v>#DIV/0!</v>
      </c>
      <c r="G405" s="365" t="e">
        <f t="shared" ref="G405" si="1757">AVERAGE(C405:C409)</f>
        <v>#DIV/0!</v>
      </c>
      <c r="H405" s="23" t="e">
        <f t="shared" ref="H405" si="1758">_xlfn.STDEV.S(C405:C409)</f>
        <v>#DIV/0!</v>
      </c>
      <c r="I405" s="39" t="e">
        <f t="shared" si="1728"/>
        <v>#DIV/0!</v>
      </c>
      <c r="J405" s="222">
        <f>C405*'Table 2'!M405</f>
        <v>0</v>
      </c>
      <c r="K405" s="229" t="s">
        <v>207</v>
      </c>
      <c r="L405" s="219">
        <f>E405*'Table 2'!M405</f>
        <v>0</v>
      </c>
      <c r="M405" s="238" t="e">
        <f t="shared" si="1734"/>
        <v>#DIV/0!</v>
      </c>
      <c r="N405" s="23">
        <f t="shared" ref="N405" si="1759">AVERAGE(J405:J409)</f>
        <v>0</v>
      </c>
      <c r="O405" s="23">
        <f t="shared" ref="O405" si="1760">_xlfn.STDEV.S(J405:J409)</f>
        <v>0</v>
      </c>
      <c r="P405" s="39" t="e">
        <f t="shared" si="1731"/>
        <v>#DIV/0!</v>
      </c>
      <c r="Q405" s="191" t="e">
        <f>J405/LOOKUP(A405,'Table 1'!$A$3:$A$999,'Table 1'!$E$3:$E$999)</f>
        <v>#N/A</v>
      </c>
      <c r="R405" s="216" t="s">
        <v>207</v>
      </c>
      <c r="S405" s="161" t="e">
        <f>L405/LOOKUP(A405,'Table 1'!$A$3:$A$999,'Table 1'!$E$3:$E$999)</f>
        <v>#N/A</v>
      </c>
    </row>
    <row r="406" spans="1:19" x14ac:dyDescent="0.2">
      <c r="A406" s="56">
        <f t="shared" ref="A406" si="1761">A405</f>
        <v>0</v>
      </c>
      <c r="B406" s="56" t="e">
        <f>LOOKUP(A406,'Table 1'!$A$3:$A$999,'Table 1'!$I$3:$I$999)</f>
        <v>#N/A</v>
      </c>
      <c r="C406" s="168"/>
      <c r="D406" s="204" t="s">
        <v>207</v>
      </c>
      <c r="E406" s="160"/>
      <c r="F406" s="207" t="e">
        <f t="shared" si="1725"/>
        <v>#DIV/0!</v>
      </c>
      <c r="G406" s="366" t="e">
        <f t="shared" ref="G406" si="1762">AVERAGE(C405:C409)</f>
        <v>#DIV/0!</v>
      </c>
      <c r="H406" s="209" t="e">
        <f t="shared" ref="H406" si="1763">_xlfn.STDEV.S(C405:C409)</f>
        <v>#DIV/0!</v>
      </c>
      <c r="I406" s="19" t="e">
        <f t="shared" si="1728"/>
        <v>#DIV/0!</v>
      </c>
      <c r="J406" s="221">
        <f>C406*'Table 2'!M406</f>
        <v>0</v>
      </c>
      <c r="K406" s="236" t="s">
        <v>207</v>
      </c>
      <c r="L406" s="218">
        <f>E406*'Table 2'!M406</f>
        <v>0</v>
      </c>
      <c r="M406" s="239" t="e">
        <f t="shared" si="1734"/>
        <v>#DIV/0!</v>
      </c>
      <c r="N406" s="22">
        <f t="shared" ref="N406" si="1764">AVERAGE(J405:J409)</f>
        <v>0</v>
      </c>
      <c r="O406" s="241">
        <f t="shared" ref="O406" si="1765">_xlfn.STDEV.S(J405:J409)</f>
        <v>0</v>
      </c>
      <c r="P406" s="19" t="e">
        <f t="shared" si="1731"/>
        <v>#DIV/0!</v>
      </c>
      <c r="Q406" s="190" t="e">
        <f>J406/LOOKUP(A406,'Table 1'!$A$3:$A$999,'Table 1'!$E$3:$E$999)</f>
        <v>#N/A</v>
      </c>
      <c r="R406" s="215" t="s">
        <v>207</v>
      </c>
      <c r="S406" s="160" t="e">
        <f>L406/LOOKUP(A406,'Table 1'!$A$3:$A$999,'Table 1'!$E$3:$E$999)</f>
        <v>#N/A</v>
      </c>
    </row>
    <row r="407" spans="1:19" x14ac:dyDescent="0.2">
      <c r="A407" s="56">
        <f t="shared" ref="A407" si="1766">A405</f>
        <v>0</v>
      </c>
      <c r="B407" s="56" t="e">
        <f>LOOKUP(A407,'Table 1'!$A$3:$A$999,'Table 1'!$I$3:$I$999)</f>
        <v>#N/A</v>
      </c>
      <c r="C407" s="168"/>
      <c r="D407" s="204" t="s">
        <v>207</v>
      </c>
      <c r="E407" s="160"/>
      <c r="F407" s="207" t="e">
        <f t="shared" si="1725"/>
        <v>#DIV/0!</v>
      </c>
      <c r="G407" s="366" t="e">
        <f t="shared" ref="G407" si="1767">AVERAGE(C405:C409)</f>
        <v>#DIV/0!</v>
      </c>
      <c r="H407" s="209" t="e">
        <f t="shared" ref="H407" si="1768">_xlfn.STDEV.S(C405:C409)</f>
        <v>#DIV/0!</v>
      </c>
      <c r="I407" s="19" t="e">
        <f t="shared" si="1728"/>
        <v>#DIV/0!</v>
      </c>
      <c r="J407" s="221">
        <f>C407*'Table 2'!M407</f>
        <v>0</v>
      </c>
      <c r="K407" s="236" t="s">
        <v>207</v>
      </c>
      <c r="L407" s="218">
        <f>E407*'Table 2'!M407</f>
        <v>0</v>
      </c>
      <c r="M407" s="239" t="e">
        <f t="shared" si="1734"/>
        <v>#DIV/0!</v>
      </c>
      <c r="N407" s="22">
        <f t="shared" ref="N407" si="1769">AVERAGE(J405:J409)</f>
        <v>0</v>
      </c>
      <c r="O407" s="241">
        <f t="shared" ref="O407" si="1770">_xlfn.STDEV.S(J405:J409)</f>
        <v>0</v>
      </c>
      <c r="P407" s="19" t="e">
        <f t="shared" si="1731"/>
        <v>#DIV/0!</v>
      </c>
      <c r="Q407" s="190" t="e">
        <f>J407/LOOKUP(A407,'Table 1'!$A$3:$A$999,'Table 1'!$E$3:$E$999)</f>
        <v>#N/A</v>
      </c>
      <c r="R407" s="215" t="s">
        <v>207</v>
      </c>
      <c r="S407" s="160" t="e">
        <f>L407/LOOKUP(A407,'Table 1'!$A$3:$A$999,'Table 1'!$E$3:$E$999)</f>
        <v>#N/A</v>
      </c>
    </row>
    <row r="408" spans="1:19" x14ac:dyDescent="0.2">
      <c r="A408" s="56">
        <f t="shared" ref="A408" si="1771">A405</f>
        <v>0</v>
      </c>
      <c r="B408" s="56" t="e">
        <f>LOOKUP(A408,'Table 1'!$A$3:$A$999,'Table 1'!$I$3:$I$999)</f>
        <v>#N/A</v>
      </c>
      <c r="C408" s="159"/>
      <c r="D408" s="200" t="s">
        <v>207</v>
      </c>
      <c r="E408" s="155"/>
      <c r="F408" s="207" t="e">
        <f t="shared" si="1725"/>
        <v>#DIV/0!</v>
      </c>
      <c r="G408" s="366" t="e">
        <f t="shared" ref="G408" si="1772">AVERAGE(C405:C409)</f>
        <v>#DIV/0!</v>
      </c>
      <c r="H408" s="209" t="e">
        <f t="shared" ref="H408" si="1773">_xlfn.STDEV.S(C405:C409)</f>
        <v>#DIV/0!</v>
      </c>
      <c r="I408" s="19" t="e">
        <f t="shared" si="1728"/>
        <v>#DIV/0!</v>
      </c>
      <c r="J408" s="221">
        <f>C408*'Table 2'!M408</f>
        <v>0</v>
      </c>
      <c r="K408" s="236" t="s">
        <v>207</v>
      </c>
      <c r="L408" s="218">
        <f>E408*'Table 2'!M408</f>
        <v>0</v>
      </c>
      <c r="M408" s="239" t="e">
        <f t="shared" si="1734"/>
        <v>#DIV/0!</v>
      </c>
      <c r="N408" s="22">
        <f t="shared" ref="N408" si="1774">AVERAGE(J405:J409)</f>
        <v>0</v>
      </c>
      <c r="O408" s="241">
        <f t="shared" ref="O408" si="1775">_xlfn.STDEV.S(J405:J409)</f>
        <v>0</v>
      </c>
      <c r="P408" s="19" t="e">
        <f t="shared" si="1731"/>
        <v>#DIV/0!</v>
      </c>
      <c r="Q408" s="190" t="e">
        <f>J408/LOOKUP(A408,'Table 1'!$A$3:$A$999,'Table 1'!$E$3:$E$999)</f>
        <v>#N/A</v>
      </c>
      <c r="R408" s="215" t="s">
        <v>207</v>
      </c>
      <c r="S408" s="160" t="e">
        <f>L408/LOOKUP(A408,'Table 1'!$A$3:$A$999,'Table 1'!$E$3:$E$999)</f>
        <v>#N/A</v>
      </c>
    </row>
    <row r="409" spans="1:19" ht="16" thickBot="1" x14ac:dyDescent="0.25">
      <c r="A409" s="55">
        <f t="shared" ref="A409" si="1776">A405</f>
        <v>0</v>
      </c>
      <c r="B409" s="55" t="e">
        <f>LOOKUP(A409,'Table 1'!$A$3:$A$999,'Table 1'!$I$3:$I$999)</f>
        <v>#N/A</v>
      </c>
      <c r="C409" s="167"/>
      <c r="D409" s="198" t="s">
        <v>207</v>
      </c>
      <c r="E409" s="157"/>
      <c r="F409" s="208" t="e">
        <f t="shared" si="1725"/>
        <v>#DIV/0!</v>
      </c>
      <c r="G409" s="370" t="e">
        <f t="shared" ref="G409" si="1777">AVERAGE(C405:C409)</f>
        <v>#DIV/0!</v>
      </c>
      <c r="H409" s="210" t="e">
        <f t="shared" ref="H409" si="1778">_xlfn.STDEV.S(C405:C409)</f>
        <v>#DIV/0!</v>
      </c>
      <c r="I409" s="18" t="e">
        <f t="shared" si="1728"/>
        <v>#DIV/0!</v>
      </c>
      <c r="J409" s="220">
        <f>C409*'Table 2'!M409</f>
        <v>0</v>
      </c>
      <c r="K409" s="230" t="s">
        <v>207</v>
      </c>
      <c r="L409" s="217">
        <f>E409*'Table 2'!M409</f>
        <v>0</v>
      </c>
      <c r="M409" s="240" t="e">
        <f t="shared" si="1734"/>
        <v>#DIV/0!</v>
      </c>
      <c r="N409" s="21">
        <f t="shared" ref="N409" si="1779">AVERAGE(J405:J409)</f>
        <v>0</v>
      </c>
      <c r="O409" s="242">
        <f t="shared" ref="O409" si="1780">_xlfn.STDEV.S(J405:J409)</f>
        <v>0</v>
      </c>
      <c r="P409" s="18" t="e">
        <f t="shared" si="1731"/>
        <v>#DIV/0!</v>
      </c>
      <c r="Q409" s="189" t="e">
        <f>J409/LOOKUP(A409,'Table 1'!$A$3:$A$999,'Table 1'!$E$3:$E$999)</f>
        <v>#N/A</v>
      </c>
      <c r="R409" s="214" t="s">
        <v>207</v>
      </c>
      <c r="S409" s="157" t="e">
        <f>L409/LOOKUP(A409,'Table 1'!$A$3:$A$999,'Table 1'!$E$3:$E$999)</f>
        <v>#N/A</v>
      </c>
    </row>
    <row r="410" spans="1:19" x14ac:dyDescent="0.2">
      <c r="A410" s="57"/>
      <c r="B410" s="57" t="e">
        <f>LOOKUP(A410,'Table 1'!$A$3:$A$999,'Table 1'!$I$3:$I$999)</f>
        <v>#N/A</v>
      </c>
      <c r="C410" s="169"/>
      <c r="D410" s="197" t="s">
        <v>207</v>
      </c>
      <c r="E410" s="161"/>
      <c r="F410" s="206" t="e">
        <f t="shared" si="1725"/>
        <v>#DIV/0!</v>
      </c>
      <c r="G410" s="365" t="e">
        <f t="shared" ref="G410" si="1781">AVERAGE(C410:C414)</f>
        <v>#DIV/0!</v>
      </c>
      <c r="H410" s="23" t="e">
        <f t="shared" ref="H410" si="1782">_xlfn.STDEV.S(C410:C414)</f>
        <v>#DIV/0!</v>
      </c>
      <c r="I410" s="39" t="e">
        <f t="shared" si="1728"/>
        <v>#DIV/0!</v>
      </c>
      <c r="J410" s="222">
        <f>C410*'Table 2'!M410</f>
        <v>0</v>
      </c>
      <c r="K410" s="229" t="s">
        <v>207</v>
      </c>
      <c r="L410" s="219">
        <f>E410*'Table 2'!M410</f>
        <v>0</v>
      </c>
      <c r="M410" s="238" t="e">
        <f t="shared" si="1734"/>
        <v>#DIV/0!</v>
      </c>
      <c r="N410" s="23">
        <f t="shared" ref="N410" si="1783">AVERAGE(J410:J414)</f>
        <v>0</v>
      </c>
      <c r="O410" s="23">
        <f t="shared" ref="O410" si="1784">_xlfn.STDEV.S(J410:J414)</f>
        <v>0</v>
      </c>
      <c r="P410" s="39" t="e">
        <f t="shared" si="1731"/>
        <v>#DIV/0!</v>
      </c>
      <c r="Q410" s="191" t="e">
        <f>J410/LOOKUP(A410,'Table 1'!$A$3:$A$999,'Table 1'!$E$3:$E$999)</f>
        <v>#N/A</v>
      </c>
      <c r="R410" s="216" t="s">
        <v>207</v>
      </c>
      <c r="S410" s="161" t="e">
        <f>L410/LOOKUP(A410,'Table 1'!$A$3:$A$999,'Table 1'!$E$3:$E$999)</f>
        <v>#N/A</v>
      </c>
    </row>
    <row r="411" spans="1:19" x14ac:dyDescent="0.2">
      <c r="A411" s="56">
        <f t="shared" ref="A411" si="1785">A410</f>
        <v>0</v>
      </c>
      <c r="B411" s="56" t="e">
        <f>LOOKUP(A411,'Table 1'!$A$3:$A$999,'Table 1'!$I$3:$I$999)</f>
        <v>#N/A</v>
      </c>
      <c r="C411" s="168"/>
      <c r="D411" s="204" t="s">
        <v>207</v>
      </c>
      <c r="E411" s="160"/>
      <c r="F411" s="207" t="e">
        <f t="shared" si="1725"/>
        <v>#DIV/0!</v>
      </c>
      <c r="G411" s="366" t="e">
        <f t="shared" ref="G411" si="1786">AVERAGE(C410:C414)</f>
        <v>#DIV/0!</v>
      </c>
      <c r="H411" s="209" t="e">
        <f t="shared" ref="H411" si="1787">_xlfn.STDEV.S(C410:C414)</f>
        <v>#DIV/0!</v>
      </c>
      <c r="I411" s="19" t="e">
        <f t="shared" si="1728"/>
        <v>#DIV/0!</v>
      </c>
      <c r="J411" s="221">
        <f>C411*'Table 2'!M411</f>
        <v>0</v>
      </c>
      <c r="K411" s="236" t="s">
        <v>207</v>
      </c>
      <c r="L411" s="218">
        <f>E411*'Table 2'!M411</f>
        <v>0</v>
      </c>
      <c r="M411" s="239" t="e">
        <f t="shared" si="1734"/>
        <v>#DIV/0!</v>
      </c>
      <c r="N411" s="22">
        <f t="shared" ref="N411" si="1788">AVERAGE(J410:J414)</f>
        <v>0</v>
      </c>
      <c r="O411" s="241">
        <f t="shared" ref="O411" si="1789">_xlfn.STDEV.S(J410:J414)</f>
        <v>0</v>
      </c>
      <c r="P411" s="19" t="e">
        <f t="shared" si="1731"/>
        <v>#DIV/0!</v>
      </c>
      <c r="Q411" s="190" t="e">
        <f>J411/LOOKUP(A411,'Table 1'!$A$3:$A$999,'Table 1'!$E$3:$E$999)</f>
        <v>#N/A</v>
      </c>
      <c r="R411" s="215" t="s">
        <v>207</v>
      </c>
      <c r="S411" s="160" t="e">
        <f>L411/LOOKUP(A411,'Table 1'!$A$3:$A$999,'Table 1'!$E$3:$E$999)</f>
        <v>#N/A</v>
      </c>
    </row>
    <row r="412" spans="1:19" x14ac:dyDescent="0.2">
      <c r="A412" s="56">
        <f t="shared" ref="A412" si="1790">A410</f>
        <v>0</v>
      </c>
      <c r="B412" s="56" t="e">
        <f>LOOKUP(A412,'Table 1'!$A$3:$A$999,'Table 1'!$I$3:$I$999)</f>
        <v>#N/A</v>
      </c>
      <c r="C412" s="168"/>
      <c r="D412" s="204" t="s">
        <v>207</v>
      </c>
      <c r="E412" s="160"/>
      <c r="F412" s="207" t="e">
        <f t="shared" si="1725"/>
        <v>#DIV/0!</v>
      </c>
      <c r="G412" s="366" t="e">
        <f t="shared" ref="G412" si="1791">AVERAGE(C410:C414)</f>
        <v>#DIV/0!</v>
      </c>
      <c r="H412" s="209" t="e">
        <f t="shared" ref="H412" si="1792">_xlfn.STDEV.S(C410:C414)</f>
        <v>#DIV/0!</v>
      </c>
      <c r="I412" s="19" t="e">
        <f t="shared" si="1728"/>
        <v>#DIV/0!</v>
      </c>
      <c r="J412" s="221">
        <f>C412*'Table 2'!M412</f>
        <v>0</v>
      </c>
      <c r="K412" s="236" t="s">
        <v>207</v>
      </c>
      <c r="L412" s="218">
        <f>E412*'Table 2'!M412</f>
        <v>0</v>
      </c>
      <c r="M412" s="239" t="e">
        <f t="shared" si="1734"/>
        <v>#DIV/0!</v>
      </c>
      <c r="N412" s="22">
        <f t="shared" ref="N412" si="1793">AVERAGE(J410:J414)</f>
        <v>0</v>
      </c>
      <c r="O412" s="241">
        <f t="shared" ref="O412" si="1794">_xlfn.STDEV.S(J410:J414)</f>
        <v>0</v>
      </c>
      <c r="P412" s="19" t="e">
        <f t="shared" si="1731"/>
        <v>#DIV/0!</v>
      </c>
      <c r="Q412" s="190" t="e">
        <f>J412/LOOKUP(A412,'Table 1'!$A$3:$A$999,'Table 1'!$E$3:$E$999)</f>
        <v>#N/A</v>
      </c>
      <c r="R412" s="215" t="s">
        <v>207</v>
      </c>
      <c r="S412" s="160" t="e">
        <f>L412/LOOKUP(A412,'Table 1'!$A$3:$A$999,'Table 1'!$E$3:$E$999)</f>
        <v>#N/A</v>
      </c>
    </row>
    <row r="413" spans="1:19" x14ac:dyDescent="0.2">
      <c r="A413" s="56">
        <f t="shared" ref="A413" si="1795">A410</f>
        <v>0</v>
      </c>
      <c r="B413" s="56" t="e">
        <f>LOOKUP(A413,'Table 1'!$A$3:$A$999,'Table 1'!$I$3:$I$999)</f>
        <v>#N/A</v>
      </c>
      <c r="C413" s="159"/>
      <c r="D413" s="200" t="s">
        <v>207</v>
      </c>
      <c r="E413" s="155"/>
      <c r="F413" s="207" t="e">
        <f t="shared" si="1725"/>
        <v>#DIV/0!</v>
      </c>
      <c r="G413" s="366" t="e">
        <f t="shared" ref="G413" si="1796">AVERAGE(C410:C414)</f>
        <v>#DIV/0!</v>
      </c>
      <c r="H413" s="209" t="e">
        <f t="shared" ref="H413" si="1797">_xlfn.STDEV.S(C410:C414)</f>
        <v>#DIV/0!</v>
      </c>
      <c r="I413" s="19" t="e">
        <f t="shared" si="1728"/>
        <v>#DIV/0!</v>
      </c>
      <c r="J413" s="221">
        <f>C413*'Table 2'!M413</f>
        <v>0</v>
      </c>
      <c r="K413" s="236" t="s">
        <v>207</v>
      </c>
      <c r="L413" s="218">
        <f>E413*'Table 2'!M413</f>
        <v>0</v>
      </c>
      <c r="M413" s="239" t="e">
        <f t="shared" si="1734"/>
        <v>#DIV/0!</v>
      </c>
      <c r="N413" s="22">
        <f t="shared" ref="N413" si="1798">AVERAGE(J410:J414)</f>
        <v>0</v>
      </c>
      <c r="O413" s="241">
        <f t="shared" ref="O413" si="1799">_xlfn.STDEV.S(J410:J414)</f>
        <v>0</v>
      </c>
      <c r="P413" s="19" t="e">
        <f t="shared" si="1731"/>
        <v>#DIV/0!</v>
      </c>
      <c r="Q413" s="190" t="e">
        <f>J413/LOOKUP(A413,'Table 1'!$A$3:$A$999,'Table 1'!$E$3:$E$999)</f>
        <v>#N/A</v>
      </c>
      <c r="R413" s="215" t="s">
        <v>207</v>
      </c>
      <c r="S413" s="160" t="e">
        <f>L413/LOOKUP(A413,'Table 1'!$A$3:$A$999,'Table 1'!$E$3:$E$999)</f>
        <v>#N/A</v>
      </c>
    </row>
    <row r="414" spans="1:19" ht="16" thickBot="1" x14ac:dyDescent="0.25">
      <c r="A414" s="55">
        <f t="shared" ref="A414" si="1800">A410</f>
        <v>0</v>
      </c>
      <c r="B414" s="55" t="e">
        <f>LOOKUP(A414,'Table 1'!$A$3:$A$999,'Table 1'!$I$3:$I$999)</f>
        <v>#N/A</v>
      </c>
      <c r="C414" s="167"/>
      <c r="D414" s="198" t="s">
        <v>207</v>
      </c>
      <c r="E414" s="157"/>
      <c r="F414" s="208" t="e">
        <f t="shared" si="1725"/>
        <v>#DIV/0!</v>
      </c>
      <c r="G414" s="370" t="e">
        <f t="shared" ref="G414" si="1801">AVERAGE(C410:C414)</f>
        <v>#DIV/0!</v>
      </c>
      <c r="H414" s="210" t="e">
        <f t="shared" ref="H414" si="1802">_xlfn.STDEV.S(C410:C414)</f>
        <v>#DIV/0!</v>
      </c>
      <c r="I414" s="18" t="e">
        <f t="shared" si="1728"/>
        <v>#DIV/0!</v>
      </c>
      <c r="J414" s="220">
        <f>C414*'Table 2'!M414</f>
        <v>0</v>
      </c>
      <c r="K414" s="230" t="s">
        <v>207</v>
      </c>
      <c r="L414" s="217">
        <f>E414*'Table 2'!M414</f>
        <v>0</v>
      </c>
      <c r="M414" s="240" t="e">
        <f t="shared" si="1734"/>
        <v>#DIV/0!</v>
      </c>
      <c r="N414" s="21">
        <f t="shared" ref="N414" si="1803">AVERAGE(J410:J414)</f>
        <v>0</v>
      </c>
      <c r="O414" s="242">
        <f t="shared" ref="O414" si="1804">_xlfn.STDEV.S(J410:J414)</f>
        <v>0</v>
      </c>
      <c r="P414" s="18" t="e">
        <f t="shared" si="1731"/>
        <v>#DIV/0!</v>
      </c>
      <c r="Q414" s="189" t="e">
        <f>J414/LOOKUP(A414,'Table 1'!$A$3:$A$999,'Table 1'!$E$3:$E$999)</f>
        <v>#N/A</v>
      </c>
      <c r="R414" s="214" t="s">
        <v>207</v>
      </c>
      <c r="S414" s="157" t="e">
        <f>L414/LOOKUP(A414,'Table 1'!$A$3:$A$999,'Table 1'!$E$3:$E$999)</f>
        <v>#N/A</v>
      </c>
    </row>
    <row r="415" spans="1:19" x14ac:dyDescent="0.2">
      <c r="A415" s="57"/>
      <c r="B415" s="57" t="e">
        <f>LOOKUP(A415,'Table 1'!$A$3:$A$999,'Table 1'!$I$3:$I$999)</f>
        <v>#N/A</v>
      </c>
      <c r="C415" s="169"/>
      <c r="D415" s="197" t="s">
        <v>207</v>
      </c>
      <c r="E415" s="161"/>
      <c r="F415" s="206" t="e">
        <f t="shared" si="1725"/>
        <v>#DIV/0!</v>
      </c>
      <c r="G415" s="365" t="e">
        <f t="shared" ref="G415" si="1805">AVERAGE(C415:C419)</f>
        <v>#DIV/0!</v>
      </c>
      <c r="H415" s="23" t="e">
        <f t="shared" ref="H415" si="1806">_xlfn.STDEV.S(C415:C419)</f>
        <v>#DIV/0!</v>
      </c>
      <c r="I415" s="39" t="e">
        <f t="shared" si="1728"/>
        <v>#DIV/0!</v>
      </c>
      <c r="J415" s="222">
        <f>C415*'Table 2'!M415</f>
        <v>0</v>
      </c>
      <c r="K415" s="229" t="s">
        <v>207</v>
      </c>
      <c r="L415" s="219">
        <f>E415*'Table 2'!M415</f>
        <v>0</v>
      </c>
      <c r="M415" s="238" t="e">
        <f t="shared" si="1734"/>
        <v>#DIV/0!</v>
      </c>
      <c r="N415" s="23">
        <f t="shared" ref="N415" si="1807">AVERAGE(J415:J419)</f>
        <v>0</v>
      </c>
      <c r="O415" s="23">
        <f t="shared" ref="O415" si="1808">_xlfn.STDEV.S(J415:J419)</f>
        <v>0</v>
      </c>
      <c r="P415" s="39" t="e">
        <f t="shared" si="1731"/>
        <v>#DIV/0!</v>
      </c>
      <c r="Q415" s="191" t="e">
        <f>J415/LOOKUP(A415,'Table 1'!$A$3:$A$999,'Table 1'!$E$3:$E$999)</f>
        <v>#N/A</v>
      </c>
      <c r="R415" s="216" t="s">
        <v>207</v>
      </c>
      <c r="S415" s="161" t="e">
        <f>L415/LOOKUP(A415,'Table 1'!$A$3:$A$999,'Table 1'!$E$3:$E$999)</f>
        <v>#N/A</v>
      </c>
    </row>
    <row r="416" spans="1:19" x14ac:dyDescent="0.2">
      <c r="A416" s="56">
        <f t="shared" ref="A416" si="1809">A415</f>
        <v>0</v>
      </c>
      <c r="B416" s="56" t="e">
        <f>LOOKUP(A416,'Table 1'!$A$3:$A$999,'Table 1'!$I$3:$I$999)</f>
        <v>#N/A</v>
      </c>
      <c r="C416" s="168"/>
      <c r="D416" s="204" t="s">
        <v>207</v>
      </c>
      <c r="E416" s="160"/>
      <c r="F416" s="207" t="e">
        <f t="shared" si="1725"/>
        <v>#DIV/0!</v>
      </c>
      <c r="G416" s="366" t="e">
        <f t="shared" ref="G416" si="1810">AVERAGE(C415:C419)</f>
        <v>#DIV/0!</v>
      </c>
      <c r="H416" s="209" t="e">
        <f t="shared" ref="H416" si="1811">_xlfn.STDEV.S(C415:C419)</f>
        <v>#DIV/0!</v>
      </c>
      <c r="I416" s="19" t="e">
        <f t="shared" si="1728"/>
        <v>#DIV/0!</v>
      </c>
      <c r="J416" s="221">
        <f>C416*'Table 2'!M416</f>
        <v>0</v>
      </c>
      <c r="K416" s="236" t="s">
        <v>207</v>
      </c>
      <c r="L416" s="218">
        <f>E416*'Table 2'!M416</f>
        <v>0</v>
      </c>
      <c r="M416" s="239" t="e">
        <f t="shared" si="1734"/>
        <v>#DIV/0!</v>
      </c>
      <c r="N416" s="22">
        <f t="shared" ref="N416" si="1812">AVERAGE(J415:J419)</f>
        <v>0</v>
      </c>
      <c r="O416" s="241">
        <f t="shared" ref="O416" si="1813">_xlfn.STDEV.S(J415:J419)</f>
        <v>0</v>
      </c>
      <c r="P416" s="19" t="e">
        <f t="shared" si="1731"/>
        <v>#DIV/0!</v>
      </c>
      <c r="Q416" s="190" t="e">
        <f>J416/LOOKUP(A416,'Table 1'!$A$3:$A$999,'Table 1'!$E$3:$E$999)</f>
        <v>#N/A</v>
      </c>
      <c r="R416" s="215" t="s">
        <v>207</v>
      </c>
      <c r="S416" s="160" t="e">
        <f>L416/LOOKUP(A416,'Table 1'!$A$3:$A$999,'Table 1'!$E$3:$E$999)</f>
        <v>#N/A</v>
      </c>
    </row>
    <row r="417" spans="1:19" x14ac:dyDescent="0.2">
      <c r="A417" s="56">
        <f t="shared" ref="A417" si="1814">A415</f>
        <v>0</v>
      </c>
      <c r="B417" s="56" t="e">
        <f>LOOKUP(A417,'Table 1'!$A$3:$A$999,'Table 1'!$I$3:$I$999)</f>
        <v>#N/A</v>
      </c>
      <c r="C417" s="168"/>
      <c r="D417" s="204" t="s">
        <v>207</v>
      </c>
      <c r="E417" s="160"/>
      <c r="F417" s="207" t="e">
        <f t="shared" si="1725"/>
        <v>#DIV/0!</v>
      </c>
      <c r="G417" s="366" t="e">
        <f t="shared" ref="G417" si="1815">AVERAGE(C415:C419)</f>
        <v>#DIV/0!</v>
      </c>
      <c r="H417" s="209" t="e">
        <f t="shared" ref="H417" si="1816">_xlfn.STDEV.S(C415:C419)</f>
        <v>#DIV/0!</v>
      </c>
      <c r="I417" s="19" t="e">
        <f t="shared" si="1728"/>
        <v>#DIV/0!</v>
      </c>
      <c r="J417" s="221">
        <f>C417*'Table 2'!M417</f>
        <v>0</v>
      </c>
      <c r="K417" s="236" t="s">
        <v>207</v>
      </c>
      <c r="L417" s="218">
        <f>E417*'Table 2'!M417</f>
        <v>0</v>
      </c>
      <c r="M417" s="239" t="e">
        <f t="shared" si="1734"/>
        <v>#DIV/0!</v>
      </c>
      <c r="N417" s="22">
        <f t="shared" ref="N417" si="1817">AVERAGE(J415:J419)</f>
        <v>0</v>
      </c>
      <c r="O417" s="241">
        <f t="shared" ref="O417" si="1818">_xlfn.STDEV.S(J415:J419)</f>
        <v>0</v>
      </c>
      <c r="P417" s="19" t="e">
        <f t="shared" si="1731"/>
        <v>#DIV/0!</v>
      </c>
      <c r="Q417" s="190" t="e">
        <f>J417/LOOKUP(A417,'Table 1'!$A$3:$A$999,'Table 1'!$E$3:$E$999)</f>
        <v>#N/A</v>
      </c>
      <c r="R417" s="215" t="s">
        <v>207</v>
      </c>
      <c r="S417" s="160" t="e">
        <f>L417/LOOKUP(A417,'Table 1'!$A$3:$A$999,'Table 1'!$E$3:$E$999)</f>
        <v>#N/A</v>
      </c>
    </row>
    <row r="418" spans="1:19" x14ac:dyDescent="0.2">
      <c r="A418" s="56">
        <f t="shared" ref="A418" si="1819">A415</f>
        <v>0</v>
      </c>
      <c r="B418" s="56" t="e">
        <f>LOOKUP(A418,'Table 1'!$A$3:$A$999,'Table 1'!$I$3:$I$999)</f>
        <v>#N/A</v>
      </c>
      <c r="C418" s="159"/>
      <c r="D418" s="200" t="s">
        <v>207</v>
      </c>
      <c r="E418" s="155"/>
      <c r="F418" s="207" t="e">
        <f t="shared" si="1725"/>
        <v>#DIV/0!</v>
      </c>
      <c r="G418" s="366" t="e">
        <f t="shared" ref="G418" si="1820">AVERAGE(C415:C419)</f>
        <v>#DIV/0!</v>
      </c>
      <c r="H418" s="209" t="e">
        <f t="shared" ref="H418" si="1821">_xlfn.STDEV.S(C415:C419)</f>
        <v>#DIV/0!</v>
      </c>
      <c r="I418" s="19" t="e">
        <f t="shared" si="1728"/>
        <v>#DIV/0!</v>
      </c>
      <c r="J418" s="221">
        <f>C418*'Table 2'!M418</f>
        <v>0</v>
      </c>
      <c r="K418" s="236" t="s">
        <v>207</v>
      </c>
      <c r="L418" s="218">
        <f>E418*'Table 2'!M418</f>
        <v>0</v>
      </c>
      <c r="M418" s="239" t="e">
        <f t="shared" si="1734"/>
        <v>#DIV/0!</v>
      </c>
      <c r="N418" s="22">
        <f t="shared" ref="N418" si="1822">AVERAGE(J415:J419)</f>
        <v>0</v>
      </c>
      <c r="O418" s="241">
        <f t="shared" ref="O418" si="1823">_xlfn.STDEV.S(J415:J419)</f>
        <v>0</v>
      </c>
      <c r="P418" s="19" t="e">
        <f t="shared" si="1731"/>
        <v>#DIV/0!</v>
      </c>
      <c r="Q418" s="190" t="e">
        <f>J418/LOOKUP(A418,'Table 1'!$A$3:$A$999,'Table 1'!$E$3:$E$999)</f>
        <v>#N/A</v>
      </c>
      <c r="R418" s="215" t="s">
        <v>207</v>
      </c>
      <c r="S418" s="160" t="e">
        <f>L418/LOOKUP(A418,'Table 1'!$A$3:$A$999,'Table 1'!$E$3:$E$999)</f>
        <v>#N/A</v>
      </c>
    </row>
    <row r="419" spans="1:19" ht="16" thickBot="1" x14ac:dyDescent="0.25">
      <c r="A419" s="55">
        <f t="shared" ref="A419" si="1824">A415</f>
        <v>0</v>
      </c>
      <c r="B419" s="55" t="e">
        <f>LOOKUP(A419,'Table 1'!$A$3:$A$999,'Table 1'!$I$3:$I$999)</f>
        <v>#N/A</v>
      </c>
      <c r="C419" s="167"/>
      <c r="D419" s="198" t="s">
        <v>207</v>
      </c>
      <c r="E419" s="157"/>
      <c r="F419" s="208" t="e">
        <f t="shared" si="1725"/>
        <v>#DIV/0!</v>
      </c>
      <c r="G419" s="370" t="e">
        <f t="shared" ref="G419" si="1825">AVERAGE(C415:C419)</f>
        <v>#DIV/0!</v>
      </c>
      <c r="H419" s="210" t="e">
        <f t="shared" ref="H419" si="1826">_xlfn.STDEV.S(C415:C419)</f>
        <v>#DIV/0!</v>
      </c>
      <c r="I419" s="18" t="e">
        <f t="shared" si="1728"/>
        <v>#DIV/0!</v>
      </c>
      <c r="J419" s="220">
        <f>C419*'Table 2'!M419</f>
        <v>0</v>
      </c>
      <c r="K419" s="230" t="s">
        <v>207</v>
      </c>
      <c r="L419" s="217">
        <f>E419*'Table 2'!M419</f>
        <v>0</v>
      </c>
      <c r="M419" s="240" t="e">
        <f t="shared" si="1734"/>
        <v>#DIV/0!</v>
      </c>
      <c r="N419" s="21">
        <f t="shared" ref="N419" si="1827">AVERAGE(J415:J419)</f>
        <v>0</v>
      </c>
      <c r="O419" s="242">
        <f t="shared" ref="O419" si="1828">_xlfn.STDEV.S(J415:J419)</f>
        <v>0</v>
      </c>
      <c r="P419" s="18" t="e">
        <f t="shared" si="1731"/>
        <v>#DIV/0!</v>
      </c>
      <c r="Q419" s="189" t="e">
        <f>J419/LOOKUP(A419,'Table 1'!$A$3:$A$999,'Table 1'!$E$3:$E$999)</f>
        <v>#N/A</v>
      </c>
      <c r="R419" s="214" t="s">
        <v>207</v>
      </c>
      <c r="S419" s="157" t="e">
        <f>L419/LOOKUP(A419,'Table 1'!$A$3:$A$999,'Table 1'!$E$3:$E$999)</f>
        <v>#N/A</v>
      </c>
    </row>
    <row r="420" spans="1:19" x14ac:dyDescent="0.2">
      <c r="A420" s="57"/>
      <c r="B420" s="57" t="e">
        <f>LOOKUP(A420,'Table 1'!$A$3:$A$999,'Table 1'!$I$3:$I$999)</f>
        <v>#N/A</v>
      </c>
      <c r="C420" s="169"/>
      <c r="D420" s="197" t="s">
        <v>207</v>
      </c>
      <c r="E420" s="161"/>
      <c r="F420" s="206" t="e">
        <f t="shared" si="1725"/>
        <v>#DIV/0!</v>
      </c>
      <c r="G420" s="365" t="e">
        <f t="shared" ref="G420" si="1829">AVERAGE(C420:C424)</f>
        <v>#DIV/0!</v>
      </c>
      <c r="H420" s="23" t="e">
        <f t="shared" ref="H420" si="1830">_xlfn.STDEV.S(C420:C424)</f>
        <v>#DIV/0!</v>
      </c>
      <c r="I420" s="39" t="e">
        <f t="shared" si="1728"/>
        <v>#DIV/0!</v>
      </c>
      <c r="J420" s="222">
        <f>C420*'Table 2'!M420</f>
        <v>0</v>
      </c>
      <c r="K420" s="229" t="s">
        <v>207</v>
      </c>
      <c r="L420" s="219">
        <f>E420*'Table 2'!M420</f>
        <v>0</v>
      </c>
      <c r="M420" s="238" t="e">
        <f t="shared" si="1734"/>
        <v>#DIV/0!</v>
      </c>
      <c r="N420" s="23">
        <f t="shared" ref="N420" si="1831">AVERAGE(J420:J424)</f>
        <v>0</v>
      </c>
      <c r="O420" s="23">
        <f t="shared" ref="O420" si="1832">_xlfn.STDEV.S(J420:J424)</f>
        <v>0</v>
      </c>
      <c r="P420" s="39" t="e">
        <f t="shared" si="1731"/>
        <v>#DIV/0!</v>
      </c>
      <c r="Q420" s="191" t="e">
        <f>J420/LOOKUP(A420,'Table 1'!$A$3:$A$999,'Table 1'!$E$3:$E$999)</f>
        <v>#N/A</v>
      </c>
      <c r="R420" s="216" t="s">
        <v>207</v>
      </c>
      <c r="S420" s="161" t="e">
        <f>L420/LOOKUP(A420,'Table 1'!$A$3:$A$999,'Table 1'!$E$3:$E$999)</f>
        <v>#N/A</v>
      </c>
    </row>
    <row r="421" spans="1:19" x14ac:dyDescent="0.2">
      <c r="A421" s="56">
        <f t="shared" ref="A421" si="1833">A420</f>
        <v>0</v>
      </c>
      <c r="B421" s="56" t="e">
        <f>LOOKUP(A421,'Table 1'!$A$3:$A$999,'Table 1'!$I$3:$I$999)</f>
        <v>#N/A</v>
      </c>
      <c r="C421" s="168"/>
      <c r="D421" s="204" t="s">
        <v>207</v>
      </c>
      <c r="E421" s="160"/>
      <c r="F421" s="207" t="e">
        <f t="shared" si="1725"/>
        <v>#DIV/0!</v>
      </c>
      <c r="G421" s="366" t="e">
        <f t="shared" ref="G421" si="1834">AVERAGE(C420:C424)</f>
        <v>#DIV/0!</v>
      </c>
      <c r="H421" s="209" t="e">
        <f t="shared" ref="H421" si="1835">_xlfn.STDEV.S(C420:C424)</f>
        <v>#DIV/0!</v>
      </c>
      <c r="I421" s="19" t="e">
        <f t="shared" si="1728"/>
        <v>#DIV/0!</v>
      </c>
      <c r="J421" s="221">
        <f>C421*'Table 2'!M421</f>
        <v>0</v>
      </c>
      <c r="K421" s="236" t="s">
        <v>207</v>
      </c>
      <c r="L421" s="218">
        <f>E421*'Table 2'!M421</f>
        <v>0</v>
      </c>
      <c r="M421" s="239" t="e">
        <f t="shared" si="1734"/>
        <v>#DIV/0!</v>
      </c>
      <c r="N421" s="22">
        <f t="shared" ref="N421" si="1836">AVERAGE(J420:J424)</f>
        <v>0</v>
      </c>
      <c r="O421" s="241">
        <f t="shared" ref="O421" si="1837">_xlfn.STDEV.S(J420:J424)</f>
        <v>0</v>
      </c>
      <c r="P421" s="19" t="e">
        <f t="shared" si="1731"/>
        <v>#DIV/0!</v>
      </c>
      <c r="Q421" s="190" t="e">
        <f>J421/LOOKUP(A421,'Table 1'!$A$3:$A$999,'Table 1'!$E$3:$E$999)</f>
        <v>#N/A</v>
      </c>
      <c r="R421" s="215" t="s">
        <v>207</v>
      </c>
      <c r="S421" s="160" t="e">
        <f>L421/LOOKUP(A421,'Table 1'!$A$3:$A$999,'Table 1'!$E$3:$E$999)</f>
        <v>#N/A</v>
      </c>
    </row>
    <row r="422" spans="1:19" x14ac:dyDescent="0.2">
      <c r="A422" s="56">
        <f t="shared" ref="A422" si="1838">A420</f>
        <v>0</v>
      </c>
      <c r="B422" s="56" t="e">
        <f>LOOKUP(A422,'Table 1'!$A$3:$A$999,'Table 1'!$I$3:$I$999)</f>
        <v>#N/A</v>
      </c>
      <c r="C422" s="168"/>
      <c r="D422" s="204" t="s">
        <v>207</v>
      </c>
      <c r="E422" s="160"/>
      <c r="F422" s="207" t="e">
        <f t="shared" si="1725"/>
        <v>#DIV/0!</v>
      </c>
      <c r="G422" s="366" t="e">
        <f t="shared" ref="G422" si="1839">AVERAGE(C420:C424)</f>
        <v>#DIV/0!</v>
      </c>
      <c r="H422" s="209" t="e">
        <f t="shared" ref="H422" si="1840">_xlfn.STDEV.S(C420:C424)</f>
        <v>#DIV/0!</v>
      </c>
      <c r="I422" s="19" t="e">
        <f t="shared" si="1728"/>
        <v>#DIV/0!</v>
      </c>
      <c r="J422" s="221">
        <f>C422*'Table 2'!M422</f>
        <v>0</v>
      </c>
      <c r="K422" s="236" t="s">
        <v>207</v>
      </c>
      <c r="L422" s="218">
        <f>E422*'Table 2'!M422</f>
        <v>0</v>
      </c>
      <c r="M422" s="239" t="e">
        <f t="shared" si="1734"/>
        <v>#DIV/0!</v>
      </c>
      <c r="N422" s="22">
        <f t="shared" ref="N422" si="1841">AVERAGE(J420:J424)</f>
        <v>0</v>
      </c>
      <c r="O422" s="241">
        <f t="shared" ref="O422" si="1842">_xlfn.STDEV.S(J420:J424)</f>
        <v>0</v>
      </c>
      <c r="P422" s="19" t="e">
        <f t="shared" si="1731"/>
        <v>#DIV/0!</v>
      </c>
      <c r="Q422" s="190" t="e">
        <f>J422/LOOKUP(A422,'Table 1'!$A$3:$A$999,'Table 1'!$E$3:$E$999)</f>
        <v>#N/A</v>
      </c>
      <c r="R422" s="215" t="s">
        <v>207</v>
      </c>
      <c r="S422" s="160" t="e">
        <f>L422/LOOKUP(A422,'Table 1'!$A$3:$A$999,'Table 1'!$E$3:$E$999)</f>
        <v>#N/A</v>
      </c>
    </row>
    <row r="423" spans="1:19" x14ac:dyDescent="0.2">
      <c r="A423" s="56">
        <f t="shared" ref="A423" si="1843">A420</f>
        <v>0</v>
      </c>
      <c r="B423" s="56" t="e">
        <f>LOOKUP(A423,'Table 1'!$A$3:$A$999,'Table 1'!$I$3:$I$999)</f>
        <v>#N/A</v>
      </c>
      <c r="C423" s="159"/>
      <c r="D423" s="200" t="s">
        <v>207</v>
      </c>
      <c r="E423" s="155"/>
      <c r="F423" s="207" t="e">
        <f t="shared" si="1725"/>
        <v>#DIV/0!</v>
      </c>
      <c r="G423" s="366" t="e">
        <f t="shared" ref="G423" si="1844">AVERAGE(C420:C424)</f>
        <v>#DIV/0!</v>
      </c>
      <c r="H423" s="209" t="e">
        <f t="shared" ref="H423" si="1845">_xlfn.STDEV.S(C420:C424)</f>
        <v>#DIV/0!</v>
      </c>
      <c r="I423" s="19" t="e">
        <f t="shared" si="1728"/>
        <v>#DIV/0!</v>
      </c>
      <c r="J423" s="221">
        <f>C423*'Table 2'!M423</f>
        <v>0</v>
      </c>
      <c r="K423" s="236" t="s">
        <v>207</v>
      </c>
      <c r="L423" s="218">
        <f>E423*'Table 2'!M423</f>
        <v>0</v>
      </c>
      <c r="M423" s="239" t="e">
        <f t="shared" si="1734"/>
        <v>#DIV/0!</v>
      </c>
      <c r="N423" s="22">
        <f t="shared" ref="N423" si="1846">AVERAGE(J420:J424)</f>
        <v>0</v>
      </c>
      <c r="O423" s="241">
        <f t="shared" ref="O423" si="1847">_xlfn.STDEV.S(J420:J424)</f>
        <v>0</v>
      </c>
      <c r="P423" s="19" t="e">
        <f t="shared" si="1731"/>
        <v>#DIV/0!</v>
      </c>
      <c r="Q423" s="190" t="e">
        <f>J423/LOOKUP(A423,'Table 1'!$A$3:$A$999,'Table 1'!$E$3:$E$999)</f>
        <v>#N/A</v>
      </c>
      <c r="R423" s="215" t="s">
        <v>207</v>
      </c>
      <c r="S423" s="160" t="e">
        <f>L423/LOOKUP(A423,'Table 1'!$A$3:$A$999,'Table 1'!$E$3:$E$999)</f>
        <v>#N/A</v>
      </c>
    </row>
    <row r="424" spans="1:19" ht="16" thickBot="1" x14ac:dyDescent="0.25">
      <c r="A424" s="55">
        <f t="shared" ref="A424" si="1848">A420</f>
        <v>0</v>
      </c>
      <c r="B424" s="55" t="e">
        <f>LOOKUP(A424,'Table 1'!$A$3:$A$999,'Table 1'!$I$3:$I$999)</f>
        <v>#N/A</v>
      </c>
      <c r="C424" s="167"/>
      <c r="D424" s="198" t="s">
        <v>207</v>
      </c>
      <c r="E424" s="157"/>
      <c r="F424" s="208" t="e">
        <f t="shared" si="1725"/>
        <v>#DIV/0!</v>
      </c>
      <c r="G424" s="370" t="e">
        <f t="shared" ref="G424" si="1849">AVERAGE(C420:C424)</f>
        <v>#DIV/0!</v>
      </c>
      <c r="H424" s="210" t="e">
        <f t="shared" ref="H424" si="1850">_xlfn.STDEV.S(C420:C424)</f>
        <v>#DIV/0!</v>
      </c>
      <c r="I424" s="18" t="e">
        <f t="shared" si="1728"/>
        <v>#DIV/0!</v>
      </c>
      <c r="J424" s="220">
        <f>C424*'Table 2'!M424</f>
        <v>0</v>
      </c>
      <c r="K424" s="230" t="s">
        <v>207</v>
      </c>
      <c r="L424" s="217">
        <f>E424*'Table 2'!M424</f>
        <v>0</v>
      </c>
      <c r="M424" s="240" t="e">
        <f t="shared" si="1734"/>
        <v>#DIV/0!</v>
      </c>
      <c r="N424" s="21">
        <f t="shared" ref="N424" si="1851">AVERAGE(J420:J424)</f>
        <v>0</v>
      </c>
      <c r="O424" s="242">
        <f t="shared" ref="O424" si="1852">_xlfn.STDEV.S(J420:J424)</f>
        <v>0</v>
      </c>
      <c r="P424" s="18" t="e">
        <f t="shared" si="1731"/>
        <v>#DIV/0!</v>
      </c>
      <c r="Q424" s="189" t="e">
        <f>J424/LOOKUP(A424,'Table 1'!$A$3:$A$999,'Table 1'!$E$3:$E$999)</f>
        <v>#N/A</v>
      </c>
      <c r="R424" s="214" t="s">
        <v>207</v>
      </c>
      <c r="S424" s="157" t="e">
        <f>L424/LOOKUP(A424,'Table 1'!$A$3:$A$999,'Table 1'!$E$3:$E$999)</f>
        <v>#N/A</v>
      </c>
    </row>
    <row r="425" spans="1:19" x14ac:dyDescent="0.2">
      <c r="A425" s="57"/>
      <c r="B425" s="57" t="e">
        <f>LOOKUP(A425,'Table 1'!$A$3:$A$999,'Table 1'!$I$3:$I$999)</f>
        <v>#N/A</v>
      </c>
      <c r="C425" s="169"/>
      <c r="D425" s="197" t="s">
        <v>207</v>
      </c>
      <c r="E425" s="161"/>
      <c r="F425" s="206" t="e">
        <f t="shared" si="1725"/>
        <v>#DIV/0!</v>
      </c>
      <c r="G425" s="365" t="e">
        <f t="shared" ref="G425" si="1853">AVERAGE(C425:C429)</f>
        <v>#DIV/0!</v>
      </c>
      <c r="H425" s="23" t="e">
        <f t="shared" ref="H425" si="1854">_xlfn.STDEV.S(C425:C429)</f>
        <v>#DIV/0!</v>
      </c>
      <c r="I425" s="39" t="e">
        <f t="shared" si="1728"/>
        <v>#DIV/0!</v>
      </c>
      <c r="J425" s="222">
        <f>C425*'Table 2'!M425</f>
        <v>0</v>
      </c>
      <c r="K425" s="229" t="s">
        <v>207</v>
      </c>
      <c r="L425" s="219">
        <f>E425*'Table 2'!M425</f>
        <v>0</v>
      </c>
      <c r="M425" s="238" t="e">
        <f t="shared" si="1734"/>
        <v>#DIV/0!</v>
      </c>
      <c r="N425" s="23">
        <f t="shared" ref="N425" si="1855">AVERAGE(J425:J429)</f>
        <v>0</v>
      </c>
      <c r="O425" s="23">
        <f t="shared" ref="O425" si="1856">_xlfn.STDEV.S(J425:J429)</f>
        <v>0</v>
      </c>
      <c r="P425" s="39" t="e">
        <f t="shared" si="1731"/>
        <v>#DIV/0!</v>
      </c>
      <c r="Q425" s="191" t="e">
        <f>J425/LOOKUP(A425,'Table 1'!$A$3:$A$999,'Table 1'!$E$3:$E$999)</f>
        <v>#N/A</v>
      </c>
      <c r="R425" s="216" t="s">
        <v>207</v>
      </c>
      <c r="S425" s="161" t="e">
        <f>L425/LOOKUP(A425,'Table 1'!$A$3:$A$999,'Table 1'!$E$3:$E$999)</f>
        <v>#N/A</v>
      </c>
    </row>
    <row r="426" spans="1:19" x14ac:dyDescent="0.2">
      <c r="A426" s="56">
        <f t="shared" ref="A426" si="1857">A425</f>
        <v>0</v>
      </c>
      <c r="B426" s="56" t="e">
        <f>LOOKUP(A426,'Table 1'!$A$3:$A$999,'Table 1'!$I$3:$I$999)</f>
        <v>#N/A</v>
      </c>
      <c r="C426" s="168"/>
      <c r="D426" s="204" t="s">
        <v>207</v>
      </c>
      <c r="E426" s="160"/>
      <c r="F426" s="207" t="e">
        <f t="shared" si="1725"/>
        <v>#DIV/0!</v>
      </c>
      <c r="G426" s="366" t="e">
        <f t="shared" ref="G426" si="1858">AVERAGE(C425:C429)</f>
        <v>#DIV/0!</v>
      </c>
      <c r="H426" s="209" t="e">
        <f t="shared" ref="H426" si="1859">_xlfn.STDEV.S(C425:C429)</f>
        <v>#DIV/0!</v>
      </c>
      <c r="I426" s="19" t="e">
        <f t="shared" si="1728"/>
        <v>#DIV/0!</v>
      </c>
      <c r="J426" s="221">
        <f>C426*'Table 2'!M426</f>
        <v>0</v>
      </c>
      <c r="K426" s="236" t="s">
        <v>207</v>
      </c>
      <c r="L426" s="218">
        <f>E426*'Table 2'!M426</f>
        <v>0</v>
      </c>
      <c r="M426" s="239" t="e">
        <f t="shared" si="1734"/>
        <v>#DIV/0!</v>
      </c>
      <c r="N426" s="22">
        <f t="shared" ref="N426" si="1860">AVERAGE(J425:J429)</f>
        <v>0</v>
      </c>
      <c r="O426" s="241">
        <f t="shared" ref="O426" si="1861">_xlfn.STDEV.S(J425:J429)</f>
        <v>0</v>
      </c>
      <c r="P426" s="19" t="e">
        <f t="shared" si="1731"/>
        <v>#DIV/0!</v>
      </c>
      <c r="Q426" s="190" t="e">
        <f>J426/LOOKUP(A426,'Table 1'!$A$3:$A$999,'Table 1'!$E$3:$E$999)</f>
        <v>#N/A</v>
      </c>
      <c r="R426" s="215" t="s">
        <v>207</v>
      </c>
      <c r="S426" s="160" t="e">
        <f>L426/LOOKUP(A426,'Table 1'!$A$3:$A$999,'Table 1'!$E$3:$E$999)</f>
        <v>#N/A</v>
      </c>
    </row>
    <row r="427" spans="1:19" x14ac:dyDescent="0.2">
      <c r="A427" s="56">
        <f t="shared" ref="A427" si="1862">A425</f>
        <v>0</v>
      </c>
      <c r="B427" s="56" t="e">
        <f>LOOKUP(A427,'Table 1'!$A$3:$A$999,'Table 1'!$I$3:$I$999)</f>
        <v>#N/A</v>
      </c>
      <c r="C427" s="168"/>
      <c r="D427" s="204" t="s">
        <v>207</v>
      </c>
      <c r="E427" s="160"/>
      <c r="F427" s="207" t="e">
        <f t="shared" si="1725"/>
        <v>#DIV/0!</v>
      </c>
      <c r="G427" s="366" t="e">
        <f t="shared" ref="G427" si="1863">AVERAGE(C425:C429)</f>
        <v>#DIV/0!</v>
      </c>
      <c r="H427" s="209" t="e">
        <f t="shared" ref="H427" si="1864">_xlfn.STDEV.S(C425:C429)</f>
        <v>#DIV/0!</v>
      </c>
      <c r="I427" s="19" t="e">
        <f t="shared" si="1728"/>
        <v>#DIV/0!</v>
      </c>
      <c r="J427" s="221">
        <f>C427*'Table 2'!M427</f>
        <v>0</v>
      </c>
      <c r="K427" s="236" t="s">
        <v>207</v>
      </c>
      <c r="L427" s="218">
        <f>E427*'Table 2'!M427</f>
        <v>0</v>
      </c>
      <c r="M427" s="239" t="e">
        <f t="shared" si="1734"/>
        <v>#DIV/0!</v>
      </c>
      <c r="N427" s="22">
        <f t="shared" ref="N427" si="1865">AVERAGE(J425:J429)</f>
        <v>0</v>
      </c>
      <c r="O427" s="241">
        <f t="shared" ref="O427" si="1866">_xlfn.STDEV.S(J425:J429)</f>
        <v>0</v>
      </c>
      <c r="P427" s="19" t="e">
        <f t="shared" si="1731"/>
        <v>#DIV/0!</v>
      </c>
      <c r="Q427" s="190" t="e">
        <f>J427/LOOKUP(A427,'Table 1'!$A$3:$A$999,'Table 1'!$E$3:$E$999)</f>
        <v>#N/A</v>
      </c>
      <c r="R427" s="215" t="s">
        <v>207</v>
      </c>
      <c r="S427" s="160" t="e">
        <f>L427/LOOKUP(A427,'Table 1'!$A$3:$A$999,'Table 1'!$E$3:$E$999)</f>
        <v>#N/A</v>
      </c>
    </row>
    <row r="428" spans="1:19" x14ac:dyDescent="0.2">
      <c r="A428" s="56">
        <f t="shared" ref="A428" si="1867">A425</f>
        <v>0</v>
      </c>
      <c r="B428" s="56" t="e">
        <f>LOOKUP(A428,'Table 1'!$A$3:$A$999,'Table 1'!$I$3:$I$999)</f>
        <v>#N/A</v>
      </c>
      <c r="C428" s="159"/>
      <c r="D428" s="200" t="s">
        <v>207</v>
      </c>
      <c r="E428" s="155"/>
      <c r="F428" s="207" t="e">
        <f t="shared" si="1725"/>
        <v>#DIV/0!</v>
      </c>
      <c r="G428" s="366" t="e">
        <f t="shared" ref="G428" si="1868">AVERAGE(C425:C429)</f>
        <v>#DIV/0!</v>
      </c>
      <c r="H428" s="209" t="e">
        <f t="shared" ref="H428" si="1869">_xlfn.STDEV.S(C425:C429)</f>
        <v>#DIV/0!</v>
      </c>
      <c r="I428" s="19" t="e">
        <f t="shared" si="1728"/>
        <v>#DIV/0!</v>
      </c>
      <c r="J428" s="221">
        <f>C428*'Table 2'!M428</f>
        <v>0</v>
      </c>
      <c r="K428" s="236" t="s">
        <v>207</v>
      </c>
      <c r="L428" s="218">
        <f>E428*'Table 2'!M428</f>
        <v>0</v>
      </c>
      <c r="M428" s="239" t="e">
        <f t="shared" si="1734"/>
        <v>#DIV/0!</v>
      </c>
      <c r="N428" s="22">
        <f t="shared" ref="N428" si="1870">AVERAGE(J425:J429)</f>
        <v>0</v>
      </c>
      <c r="O428" s="241">
        <f t="shared" ref="O428" si="1871">_xlfn.STDEV.S(J425:J429)</f>
        <v>0</v>
      </c>
      <c r="P428" s="19" t="e">
        <f t="shared" si="1731"/>
        <v>#DIV/0!</v>
      </c>
      <c r="Q428" s="190" t="e">
        <f>J428/LOOKUP(A428,'Table 1'!$A$3:$A$999,'Table 1'!$E$3:$E$999)</f>
        <v>#N/A</v>
      </c>
      <c r="R428" s="215" t="s">
        <v>207</v>
      </c>
      <c r="S428" s="160" t="e">
        <f>L428/LOOKUP(A428,'Table 1'!$A$3:$A$999,'Table 1'!$E$3:$E$999)</f>
        <v>#N/A</v>
      </c>
    </row>
    <row r="429" spans="1:19" ht="16" thickBot="1" x14ac:dyDescent="0.25">
      <c r="A429" s="55">
        <f t="shared" ref="A429" si="1872">A425</f>
        <v>0</v>
      </c>
      <c r="B429" s="55" t="e">
        <f>LOOKUP(A429,'Table 1'!$A$3:$A$999,'Table 1'!$I$3:$I$999)</f>
        <v>#N/A</v>
      </c>
      <c r="C429" s="167"/>
      <c r="D429" s="198" t="s">
        <v>207</v>
      </c>
      <c r="E429" s="157"/>
      <c r="F429" s="208" t="e">
        <f t="shared" si="1725"/>
        <v>#DIV/0!</v>
      </c>
      <c r="G429" s="370" t="e">
        <f t="shared" ref="G429" si="1873">AVERAGE(C425:C429)</f>
        <v>#DIV/0!</v>
      </c>
      <c r="H429" s="210" t="e">
        <f t="shared" ref="H429" si="1874">_xlfn.STDEV.S(C425:C429)</f>
        <v>#DIV/0!</v>
      </c>
      <c r="I429" s="18" t="e">
        <f t="shared" si="1728"/>
        <v>#DIV/0!</v>
      </c>
      <c r="J429" s="220">
        <f>C429*'Table 2'!M429</f>
        <v>0</v>
      </c>
      <c r="K429" s="230" t="s">
        <v>207</v>
      </c>
      <c r="L429" s="217">
        <f>E429*'Table 2'!M429</f>
        <v>0</v>
      </c>
      <c r="M429" s="240" t="e">
        <f t="shared" si="1734"/>
        <v>#DIV/0!</v>
      </c>
      <c r="N429" s="21">
        <f t="shared" ref="N429" si="1875">AVERAGE(J425:J429)</f>
        <v>0</v>
      </c>
      <c r="O429" s="242">
        <f t="shared" ref="O429" si="1876">_xlfn.STDEV.S(J425:J429)</f>
        <v>0</v>
      </c>
      <c r="P429" s="18" t="e">
        <f t="shared" si="1731"/>
        <v>#DIV/0!</v>
      </c>
      <c r="Q429" s="189" t="e">
        <f>J429/LOOKUP(A429,'Table 1'!$A$3:$A$999,'Table 1'!$E$3:$E$999)</f>
        <v>#N/A</v>
      </c>
      <c r="R429" s="214" t="s">
        <v>207</v>
      </c>
      <c r="S429" s="157" t="e">
        <f>L429/LOOKUP(A429,'Table 1'!$A$3:$A$999,'Table 1'!$E$3:$E$999)</f>
        <v>#N/A</v>
      </c>
    </row>
    <row r="430" spans="1:19" x14ac:dyDescent="0.2">
      <c r="A430" s="57"/>
      <c r="B430" s="57" t="e">
        <f>LOOKUP(A430,'Table 1'!$A$3:$A$999,'Table 1'!$I$3:$I$999)</f>
        <v>#N/A</v>
      </c>
      <c r="C430" s="169"/>
      <c r="D430" s="197" t="s">
        <v>207</v>
      </c>
      <c r="E430" s="161"/>
      <c r="F430" s="206" t="e">
        <f t="shared" si="1725"/>
        <v>#DIV/0!</v>
      </c>
      <c r="G430" s="365" t="e">
        <f t="shared" ref="G430" si="1877">AVERAGE(C430:C434)</f>
        <v>#DIV/0!</v>
      </c>
      <c r="H430" s="23" t="e">
        <f t="shared" ref="H430" si="1878">_xlfn.STDEV.S(C430:C434)</f>
        <v>#DIV/0!</v>
      </c>
      <c r="I430" s="39" t="e">
        <f t="shared" si="1728"/>
        <v>#DIV/0!</v>
      </c>
      <c r="J430" s="222">
        <f>C430*'Table 2'!M430</f>
        <v>0</v>
      </c>
      <c r="K430" s="229" t="s">
        <v>207</v>
      </c>
      <c r="L430" s="219">
        <f>E430*'Table 2'!M430</f>
        <v>0</v>
      </c>
      <c r="M430" s="238" t="e">
        <f t="shared" si="1734"/>
        <v>#DIV/0!</v>
      </c>
      <c r="N430" s="23">
        <f t="shared" ref="N430" si="1879">AVERAGE(J430:J434)</f>
        <v>0</v>
      </c>
      <c r="O430" s="23">
        <f t="shared" ref="O430" si="1880">_xlfn.STDEV.S(J430:J434)</f>
        <v>0</v>
      </c>
      <c r="P430" s="39" t="e">
        <f t="shared" si="1731"/>
        <v>#DIV/0!</v>
      </c>
      <c r="Q430" s="191" t="e">
        <f>J430/LOOKUP(A430,'Table 1'!$A$3:$A$999,'Table 1'!$E$3:$E$999)</f>
        <v>#N/A</v>
      </c>
      <c r="R430" s="216" t="s">
        <v>207</v>
      </c>
      <c r="S430" s="161" t="e">
        <f>L430/LOOKUP(A430,'Table 1'!$A$3:$A$999,'Table 1'!$E$3:$E$999)</f>
        <v>#N/A</v>
      </c>
    </row>
    <row r="431" spans="1:19" x14ac:dyDescent="0.2">
      <c r="A431" s="56">
        <f t="shared" ref="A431" si="1881">A430</f>
        <v>0</v>
      </c>
      <c r="B431" s="56" t="e">
        <f>LOOKUP(A431,'Table 1'!$A$3:$A$999,'Table 1'!$I$3:$I$999)</f>
        <v>#N/A</v>
      </c>
      <c r="C431" s="168"/>
      <c r="D431" s="204" t="s">
        <v>207</v>
      </c>
      <c r="E431" s="160"/>
      <c r="F431" s="207" t="e">
        <f t="shared" si="1725"/>
        <v>#DIV/0!</v>
      </c>
      <c r="G431" s="366" t="e">
        <f t="shared" ref="G431" si="1882">AVERAGE(C430:C434)</f>
        <v>#DIV/0!</v>
      </c>
      <c r="H431" s="209" t="e">
        <f t="shared" ref="H431" si="1883">_xlfn.STDEV.S(C430:C434)</f>
        <v>#DIV/0!</v>
      </c>
      <c r="I431" s="19" t="e">
        <f t="shared" si="1728"/>
        <v>#DIV/0!</v>
      </c>
      <c r="J431" s="221">
        <f>C431*'Table 2'!M431</f>
        <v>0</v>
      </c>
      <c r="K431" s="236" t="s">
        <v>207</v>
      </c>
      <c r="L431" s="218">
        <f>E431*'Table 2'!M431</f>
        <v>0</v>
      </c>
      <c r="M431" s="239" t="e">
        <f t="shared" si="1734"/>
        <v>#DIV/0!</v>
      </c>
      <c r="N431" s="22">
        <f t="shared" ref="N431" si="1884">AVERAGE(J430:J434)</f>
        <v>0</v>
      </c>
      <c r="O431" s="241">
        <f t="shared" ref="O431" si="1885">_xlfn.STDEV.S(J430:J434)</f>
        <v>0</v>
      </c>
      <c r="P431" s="19" t="e">
        <f t="shared" si="1731"/>
        <v>#DIV/0!</v>
      </c>
      <c r="Q431" s="190" t="e">
        <f>J431/LOOKUP(A431,'Table 1'!$A$3:$A$999,'Table 1'!$E$3:$E$999)</f>
        <v>#N/A</v>
      </c>
      <c r="R431" s="215" t="s">
        <v>207</v>
      </c>
      <c r="S431" s="160" t="e">
        <f>L431/LOOKUP(A431,'Table 1'!$A$3:$A$999,'Table 1'!$E$3:$E$999)</f>
        <v>#N/A</v>
      </c>
    </row>
    <row r="432" spans="1:19" x14ac:dyDescent="0.2">
      <c r="A432" s="56">
        <f t="shared" ref="A432" si="1886">A430</f>
        <v>0</v>
      </c>
      <c r="B432" s="56" t="e">
        <f>LOOKUP(A432,'Table 1'!$A$3:$A$999,'Table 1'!$I$3:$I$999)</f>
        <v>#N/A</v>
      </c>
      <c r="C432" s="168"/>
      <c r="D432" s="204" t="s">
        <v>207</v>
      </c>
      <c r="E432" s="160"/>
      <c r="F432" s="207" t="e">
        <f t="shared" si="1725"/>
        <v>#DIV/0!</v>
      </c>
      <c r="G432" s="366" t="e">
        <f t="shared" ref="G432" si="1887">AVERAGE(C430:C434)</f>
        <v>#DIV/0!</v>
      </c>
      <c r="H432" s="209" t="e">
        <f t="shared" ref="H432" si="1888">_xlfn.STDEV.S(C430:C434)</f>
        <v>#DIV/0!</v>
      </c>
      <c r="I432" s="19" t="e">
        <f t="shared" si="1728"/>
        <v>#DIV/0!</v>
      </c>
      <c r="J432" s="221">
        <f>C432*'Table 2'!M432</f>
        <v>0</v>
      </c>
      <c r="K432" s="236" t="s">
        <v>207</v>
      </c>
      <c r="L432" s="218">
        <f>E432*'Table 2'!M432</f>
        <v>0</v>
      </c>
      <c r="M432" s="239" t="e">
        <f t="shared" si="1734"/>
        <v>#DIV/0!</v>
      </c>
      <c r="N432" s="22">
        <f t="shared" ref="N432" si="1889">AVERAGE(J430:J434)</f>
        <v>0</v>
      </c>
      <c r="O432" s="241">
        <f t="shared" ref="O432" si="1890">_xlfn.STDEV.S(J430:J434)</f>
        <v>0</v>
      </c>
      <c r="P432" s="19" t="e">
        <f t="shared" si="1731"/>
        <v>#DIV/0!</v>
      </c>
      <c r="Q432" s="190" t="e">
        <f>J432/LOOKUP(A432,'Table 1'!$A$3:$A$999,'Table 1'!$E$3:$E$999)</f>
        <v>#N/A</v>
      </c>
      <c r="R432" s="215" t="s">
        <v>207</v>
      </c>
      <c r="S432" s="160" t="e">
        <f>L432/LOOKUP(A432,'Table 1'!$A$3:$A$999,'Table 1'!$E$3:$E$999)</f>
        <v>#N/A</v>
      </c>
    </row>
    <row r="433" spans="1:19" x14ac:dyDescent="0.2">
      <c r="A433" s="56">
        <f t="shared" ref="A433" si="1891">A430</f>
        <v>0</v>
      </c>
      <c r="B433" s="56" t="e">
        <f>LOOKUP(A433,'Table 1'!$A$3:$A$999,'Table 1'!$I$3:$I$999)</f>
        <v>#N/A</v>
      </c>
      <c r="C433" s="159"/>
      <c r="D433" s="200" t="s">
        <v>207</v>
      </c>
      <c r="E433" s="155"/>
      <c r="F433" s="207" t="e">
        <f t="shared" si="1725"/>
        <v>#DIV/0!</v>
      </c>
      <c r="G433" s="366" t="e">
        <f t="shared" ref="G433" si="1892">AVERAGE(C430:C434)</f>
        <v>#DIV/0!</v>
      </c>
      <c r="H433" s="209" t="e">
        <f t="shared" ref="H433" si="1893">_xlfn.STDEV.S(C430:C434)</f>
        <v>#DIV/0!</v>
      </c>
      <c r="I433" s="19" t="e">
        <f t="shared" si="1728"/>
        <v>#DIV/0!</v>
      </c>
      <c r="J433" s="221">
        <f>C433*'Table 2'!M433</f>
        <v>0</v>
      </c>
      <c r="K433" s="236" t="s">
        <v>207</v>
      </c>
      <c r="L433" s="218">
        <f>E433*'Table 2'!M433</f>
        <v>0</v>
      </c>
      <c r="M433" s="239" t="e">
        <f t="shared" si="1734"/>
        <v>#DIV/0!</v>
      </c>
      <c r="N433" s="22">
        <f t="shared" ref="N433" si="1894">AVERAGE(J430:J434)</f>
        <v>0</v>
      </c>
      <c r="O433" s="241">
        <f t="shared" ref="O433" si="1895">_xlfn.STDEV.S(J430:J434)</f>
        <v>0</v>
      </c>
      <c r="P433" s="19" t="e">
        <f t="shared" si="1731"/>
        <v>#DIV/0!</v>
      </c>
      <c r="Q433" s="190" t="e">
        <f>J433/LOOKUP(A433,'Table 1'!$A$3:$A$999,'Table 1'!$E$3:$E$999)</f>
        <v>#N/A</v>
      </c>
      <c r="R433" s="215" t="s">
        <v>207</v>
      </c>
      <c r="S433" s="160" t="e">
        <f>L433/LOOKUP(A433,'Table 1'!$A$3:$A$999,'Table 1'!$E$3:$E$999)</f>
        <v>#N/A</v>
      </c>
    </row>
    <row r="434" spans="1:19" ht="16" thickBot="1" x14ac:dyDescent="0.25">
      <c r="A434" s="55">
        <f t="shared" ref="A434" si="1896">A430</f>
        <v>0</v>
      </c>
      <c r="B434" s="55" t="e">
        <f>LOOKUP(A434,'Table 1'!$A$3:$A$999,'Table 1'!$I$3:$I$999)</f>
        <v>#N/A</v>
      </c>
      <c r="C434" s="167"/>
      <c r="D434" s="198" t="s">
        <v>207</v>
      </c>
      <c r="E434" s="157"/>
      <c r="F434" s="208" t="e">
        <f t="shared" si="1725"/>
        <v>#DIV/0!</v>
      </c>
      <c r="G434" s="370" t="e">
        <f t="shared" ref="G434" si="1897">AVERAGE(C430:C434)</f>
        <v>#DIV/0!</v>
      </c>
      <c r="H434" s="210" t="e">
        <f t="shared" ref="H434" si="1898">_xlfn.STDEV.S(C430:C434)</f>
        <v>#DIV/0!</v>
      </c>
      <c r="I434" s="18" t="e">
        <f t="shared" si="1728"/>
        <v>#DIV/0!</v>
      </c>
      <c r="J434" s="220">
        <f>C434*'Table 2'!M434</f>
        <v>0</v>
      </c>
      <c r="K434" s="230" t="s">
        <v>207</v>
      </c>
      <c r="L434" s="217">
        <f>E434*'Table 2'!M434</f>
        <v>0</v>
      </c>
      <c r="M434" s="240" t="e">
        <f t="shared" si="1734"/>
        <v>#DIV/0!</v>
      </c>
      <c r="N434" s="21">
        <f t="shared" ref="N434" si="1899">AVERAGE(J430:J434)</f>
        <v>0</v>
      </c>
      <c r="O434" s="242">
        <f t="shared" ref="O434" si="1900">_xlfn.STDEV.S(J430:J434)</f>
        <v>0</v>
      </c>
      <c r="P434" s="18" t="e">
        <f t="shared" si="1731"/>
        <v>#DIV/0!</v>
      </c>
      <c r="Q434" s="189" t="e">
        <f>J434/LOOKUP(A434,'Table 1'!$A$3:$A$999,'Table 1'!$E$3:$E$999)</f>
        <v>#N/A</v>
      </c>
      <c r="R434" s="214" t="s">
        <v>207</v>
      </c>
      <c r="S434" s="157" t="e">
        <f>L434/LOOKUP(A434,'Table 1'!$A$3:$A$999,'Table 1'!$E$3:$E$999)</f>
        <v>#N/A</v>
      </c>
    </row>
    <row r="435" spans="1:19" x14ac:dyDescent="0.2">
      <c r="A435" s="57"/>
      <c r="B435" s="57" t="e">
        <f>LOOKUP(A435,'Table 1'!$A$3:$A$999,'Table 1'!$I$3:$I$999)</f>
        <v>#N/A</v>
      </c>
      <c r="C435" s="169"/>
      <c r="D435" s="197" t="s">
        <v>207</v>
      </c>
      <c r="E435" s="161"/>
      <c r="F435" s="206" t="e">
        <f t="shared" si="1725"/>
        <v>#DIV/0!</v>
      </c>
      <c r="G435" s="365" t="e">
        <f t="shared" ref="G435" si="1901">AVERAGE(C435:C439)</f>
        <v>#DIV/0!</v>
      </c>
      <c r="H435" s="23" t="e">
        <f t="shared" ref="H435" si="1902">_xlfn.STDEV.S(C435:C439)</f>
        <v>#DIV/0!</v>
      </c>
      <c r="I435" s="39" t="e">
        <f t="shared" si="1728"/>
        <v>#DIV/0!</v>
      </c>
      <c r="J435" s="222">
        <f>C435*'Table 2'!M435</f>
        <v>0</v>
      </c>
      <c r="K435" s="229" t="s">
        <v>207</v>
      </c>
      <c r="L435" s="219">
        <f>E435*'Table 2'!M435</f>
        <v>0</v>
      </c>
      <c r="M435" s="238" t="e">
        <f t="shared" si="1734"/>
        <v>#DIV/0!</v>
      </c>
      <c r="N435" s="23">
        <f t="shared" ref="N435" si="1903">AVERAGE(J435:J439)</f>
        <v>0</v>
      </c>
      <c r="O435" s="23">
        <f t="shared" ref="O435" si="1904">_xlfn.STDEV.S(J435:J439)</f>
        <v>0</v>
      </c>
      <c r="P435" s="39" t="e">
        <f t="shared" si="1731"/>
        <v>#DIV/0!</v>
      </c>
      <c r="Q435" s="191" t="e">
        <f>J435/LOOKUP(A435,'Table 1'!$A$3:$A$999,'Table 1'!$E$3:$E$999)</f>
        <v>#N/A</v>
      </c>
      <c r="R435" s="216" t="s">
        <v>207</v>
      </c>
      <c r="S435" s="161" t="e">
        <f>L435/LOOKUP(A435,'Table 1'!$A$3:$A$999,'Table 1'!$E$3:$E$999)</f>
        <v>#N/A</v>
      </c>
    </row>
    <row r="436" spans="1:19" x14ac:dyDescent="0.2">
      <c r="A436" s="56">
        <f t="shared" ref="A436" si="1905">A435</f>
        <v>0</v>
      </c>
      <c r="B436" s="56" t="e">
        <f>LOOKUP(A436,'Table 1'!$A$3:$A$999,'Table 1'!$I$3:$I$999)</f>
        <v>#N/A</v>
      </c>
      <c r="C436" s="168"/>
      <c r="D436" s="204" t="s">
        <v>207</v>
      </c>
      <c r="E436" s="160"/>
      <c r="F436" s="207" t="e">
        <f t="shared" si="1725"/>
        <v>#DIV/0!</v>
      </c>
      <c r="G436" s="366" t="e">
        <f t="shared" ref="G436" si="1906">AVERAGE(C435:C439)</f>
        <v>#DIV/0!</v>
      </c>
      <c r="H436" s="209" t="e">
        <f t="shared" ref="H436" si="1907">_xlfn.STDEV.S(C435:C439)</f>
        <v>#DIV/0!</v>
      </c>
      <c r="I436" s="19" t="e">
        <f t="shared" si="1728"/>
        <v>#DIV/0!</v>
      </c>
      <c r="J436" s="221">
        <f>C436*'Table 2'!M436</f>
        <v>0</v>
      </c>
      <c r="K436" s="236" t="s">
        <v>207</v>
      </c>
      <c r="L436" s="218">
        <f>E436*'Table 2'!M436</f>
        <v>0</v>
      </c>
      <c r="M436" s="239" t="e">
        <f t="shared" si="1734"/>
        <v>#DIV/0!</v>
      </c>
      <c r="N436" s="22">
        <f t="shared" ref="N436" si="1908">AVERAGE(J435:J439)</f>
        <v>0</v>
      </c>
      <c r="O436" s="241">
        <f t="shared" ref="O436" si="1909">_xlfn.STDEV.S(J435:J439)</f>
        <v>0</v>
      </c>
      <c r="P436" s="19" t="e">
        <f t="shared" si="1731"/>
        <v>#DIV/0!</v>
      </c>
      <c r="Q436" s="190" t="e">
        <f>J436/LOOKUP(A436,'Table 1'!$A$3:$A$999,'Table 1'!$E$3:$E$999)</f>
        <v>#N/A</v>
      </c>
      <c r="R436" s="215" t="s">
        <v>207</v>
      </c>
      <c r="S436" s="160" t="e">
        <f>L436/LOOKUP(A436,'Table 1'!$A$3:$A$999,'Table 1'!$E$3:$E$999)</f>
        <v>#N/A</v>
      </c>
    </row>
    <row r="437" spans="1:19" x14ac:dyDescent="0.2">
      <c r="A437" s="56">
        <f t="shared" ref="A437" si="1910">A435</f>
        <v>0</v>
      </c>
      <c r="B437" s="56" t="e">
        <f>LOOKUP(A437,'Table 1'!$A$3:$A$999,'Table 1'!$I$3:$I$999)</f>
        <v>#N/A</v>
      </c>
      <c r="C437" s="168"/>
      <c r="D437" s="204" t="s">
        <v>207</v>
      </c>
      <c r="E437" s="160"/>
      <c r="F437" s="207" t="e">
        <f t="shared" si="1725"/>
        <v>#DIV/0!</v>
      </c>
      <c r="G437" s="366" t="e">
        <f t="shared" ref="G437" si="1911">AVERAGE(C435:C439)</f>
        <v>#DIV/0!</v>
      </c>
      <c r="H437" s="209" t="e">
        <f t="shared" ref="H437" si="1912">_xlfn.STDEV.S(C435:C439)</f>
        <v>#DIV/0!</v>
      </c>
      <c r="I437" s="19" t="e">
        <f t="shared" si="1728"/>
        <v>#DIV/0!</v>
      </c>
      <c r="J437" s="221">
        <f>C437*'Table 2'!M437</f>
        <v>0</v>
      </c>
      <c r="K437" s="236" t="s">
        <v>207</v>
      </c>
      <c r="L437" s="218">
        <f>E437*'Table 2'!M437</f>
        <v>0</v>
      </c>
      <c r="M437" s="239" t="e">
        <f t="shared" si="1734"/>
        <v>#DIV/0!</v>
      </c>
      <c r="N437" s="22">
        <f t="shared" ref="N437" si="1913">AVERAGE(J435:J439)</f>
        <v>0</v>
      </c>
      <c r="O437" s="241">
        <f t="shared" ref="O437" si="1914">_xlfn.STDEV.S(J435:J439)</f>
        <v>0</v>
      </c>
      <c r="P437" s="19" t="e">
        <f t="shared" si="1731"/>
        <v>#DIV/0!</v>
      </c>
      <c r="Q437" s="190" t="e">
        <f>J437/LOOKUP(A437,'Table 1'!$A$3:$A$999,'Table 1'!$E$3:$E$999)</f>
        <v>#N/A</v>
      </c>
      <c r="R437" s="215" t="s">
        <v>207</v>
      </c>
      <c r="S437" s="160" t="e">
        <f>L437/LOOKUP(A437,'Table 1'!$A$3:$A$999,'Table 1'!$E$3:$E$999)</f>
        <v>#N/A</v>
      </c>
    </row>
    <row r="438" spans="1:19" x14ac:dyDescent="0.2">
      <c r="A438" s="56">
        <f t="shared" ref="A438" si="1915">A435</f>
        <v>0</v>
      </c>
      <c r="B438" s="56" t="e">
        <f>LOOKUP(A438,'Table 1'!$A$3:$A$999,'Table 1'!$I$3:$I$999)</f>
        <v>#N/A</v>
      </c>
      <c r="C438" s="159"/>
      <c r="D438" s="200" t="s">
        <v>207</v>
      </c>
      <c r="E438" s="155"/>
      <c r="F438" s="207" t="e">
        <f t="shared" si="1725"/>
        <v>#DIV/0!</v>
      </c>
      <c r="G438" s="366" t="e">
        <f t="shared" ref="G438" si="1916">AVERAGE(C435:C439)</f>
        <v>#DIV/0!</v>
      </c>
      <c r="H438" s="209" t="e">
        <f t="shared" ref="H438" si="1917">_xlfn.STDEV.S(C435:C439)</f>
        <v>#DIV/0!</v>
      </c>
      <c r="I438" s="19" t="e">
        <f t="shared" si="1728"/>
        <v>#DIV/0!</v>
      </c>
      <c r="J438" s="221">
        <f>C438*'Table 2'!M438</f>
        <v>0</v>
      </c>
      <c r="K438" s="236" t="s">
        <v>207</v>
      </c>
      <c r="L438" s="218">
        <f>E438*'Table 2'!M438</f>
        <v>0</v>
      </c>
      <c r="M438" s="239" t="e">
        <f t="shared" si="1734"/>
        <v>#DIV/0!</v>
      </c>
      <c r="N438" s="22">
        <f t="shared" ref="N438" si="1918">AVERAGE(J435:J439)</f>
        <v>0</v>
      </c>
      <c r="O438" s="241">
        <f t="shared" ref="O438" si="1919">_xlfn.STDEV.S(J435:J439)</f>
        <v>0</v>
      </c>
      <c r="P438" s="19" t="e">
        <f t="shared" si="1731"/>
        <v>#DIV/0!</v>
      </c>
      <c r="Q438" s="190" t="e">
        <f>J438/LOOKUP(A438,'Table 1'!$A$3:$A$999,'Table 1'!$E$3:$E$999)</f>
        <v>#N/A</v>
      </c>
      <c r="R438" s="215" t="s">
        <v>207</v>
      </c>
      <c r="S438" s="160" t="e">
        <f>L438/LOOKUP(A438,'Table 1'!$A$3:$A$999,'Table 1'!$E$3:$E$999)</f>
        <v>#N/A</v>
      </c>
    </row>
    <row r="439" spans="1:19" ht="16" thickBot="1" x14ac:dyDescent="0.25">
      <c r="A439" s="55">
        <f t="shared" ref="A439" si="1920">A435</f>
        <v>0</v>
      </c>
      <c r="B439" s="55" t="e">
        <f>LOOKUP(A439,'Table 1'!$A$3:$A$999,'Table 1'!$I$3:$I$999)</f>
        <v>#N/A</v>
      </c>
      <c r="C439" s="167"/>
      <c r="D439" s="198" t="s">
        <v>207</v>
      </c>
      <c r="E439" s="157"/>
      <c r="F439" s="208" t="e">
        <f t="shared" si="1725"/>
        <v>#DIV/0!</v>
      </c>
      <c r="G439" s="370" t="e">
        <f t="shared" ref="G439" si="1921">AVERAGE(C435:C439)</f>
        <v>#DIV/0!</v>
      </c>
      <c r="H439" s="210" t="e">
        <f t="shared" ref="H439" si="1922">_xlfn.STDEV.S(C435:C439)</f>
        <v>#DIV/0!</v>
      </c>
      <c r="I439" s="18" t="e">
        <f t="shared" si="1728"/>
        <v>#DIV/0!</v>
      </c>
      <c r="J439" s="220">
        <f>C439*'Table 2'!M439</f>
        <v>0</v>
      </c>
      <c r="K439" s="230" t="s">
        <v>207</v>
      </c>
      <c r="L439" s="217">
        <f>E439*'Table 2'!M439</f>
        <v>0</v>
      </c>
      <c r="M439" s="240" t="e">
        <f t="shared" si="1734"/>
        <v>#DIV/0!</v>
      </c>
      <c r="N439" s="21">
        <f t="shared" ref="N439" si="1923">AVERAGE(J435:J439)</f>
        <v>0</v>
      </c>
      <c r="O439" s="242">
        <f t="shared" ref="O439" si="1924">_xlfn.STDEV.S(J435:J439)</f>
        <v>0</v>
      </c>
      <c r="P439" s="18" t="e">
        <f t="shared" si="1731"/>
        <v>#DIV/0!</v>
      </c>
      <c r="Q439" s="189" t="e">
        <f>J439/LOOKUP(A439,'Table 1'!$A$3:$A$999,'Table 1'!$E$3:$E$999)</f>
        <v>#N/A</v>
      </c>
      <c r="R439" s="214" t="s">
        <v>207</v>
      </c>
      <c r="S439" s="157" t="e">
        <f>L439/LOOKUP(A439,'Table 1'!$A$3:$A$999,'Table 1'!$E$3:$E$999)</f>
        <v>#N/A</v>
      </c>
    </row>
    <row r="440" spans="1:19" x14ac:dyDescent="0.2">
      <c r="A440" s="57"/>
      <c r="B440" s="57" t="e">
        <f>LOOKUP(A440,'Table 1'!$A$3:$A$999,'Table 1'!$I$3:$I$999)</f>
        <v>#N/A</v>
      </c>
      <c r="C440" s="169"/>
      <c r="D440" s="197" t="s">
        <v>207</v>
      </c>
      <c r="E440" s="161"/>
      <c r="F440" s="206" t="e">
        <f t="shared" si="1725"/>
        <v>#DIV/0!</v>
      </c>
      <c r="G440" s="365" t="e">
        <f t="shared" ref="G440" si="1925">AVERAGE(C440:C444)</f>
        <v>#DIV/0!</v>
      </c>
      <c r="H440" s="23" t="e">
        <f t="shared" ref="H440" si="1926">_xlfn.STDEV.S(C440:C444)</f>
        <v>#DIV/0!</v>
      </c>
      <c r="I440" s="39" t="e">
        <f t="shared" si="1728"/>
        <v>#DIV/0!</v>
      </c>
      <c r="J440" s="222">
        <f>C440*'Table 2'!M440</f>
        <v>0</v>
      </c>
      <c r="K440" s="229" t="s">
        <v>207</v>
      </c>
      <c r="L440" s="219">
        <f>E440*'Table 2'!M440</f>
        <v>0</v>
      </c>
      <c r="M440" s="238" t="e">
        <f t="shared" si="1734"/>
        <v>#DIV/0!</v>
      </c>
      <c r="N440" s="23">
        <f t="shared" ref="N440" si="1927">AVERAGE(J440:J444)</f>
        <v>0</v>
      </c>
      <c r="O440" s="23">
        <f t="shared" ref="O440" si="1928">_xlfn.STDEV.S(J440:J444)</f>
        <v>0</v>
      </c>
      <c r="P440" s="39" t="e">
        <f t="shared" si="1731"/>
        <v>#DIV/0!</v>
      </c>
      <c r="Q440" s="191" t="e">
        <f>J440/LOOKUP(A440,'Table 1'!$A$3:$A$999,'Table 1'!$E$3:$E$999)</f>
        <v>#N/A</v>
      </c>
      <c r="R440" s="216" t="s">
        <v>207</v>
      </c>
      <c r="S440" s="161" t="e">
        <f>L440/LOOKUP(A440,'Table 1'!$A$3:$A$999,'Table 1'!$E$3:$E$999)</f>
        <v>#N/A</v>
      </c>
    </row>
    <row r="441" spans="1:19" x14ac:dyDescent="0.2">
      <c r="A441" s="56">
        <f t="shared" ref="A441" si="1929">A440</f>
        <v>0</v>
      </c>
      <c r="B441" s="56" t="e">
        <f>LOOKUP(A441,'Table 1'!$A$3:$A$999,'Table 1'!$I$3:$I$999)</f>
        <v>#N/A</v>
      </c>
      <c r="C441" s="168"/>
      <c r="D441" s="204" t="s">
        <v>207</v>
      </c>
      <c r="E441" s="160"/>
      <c r="F441" s="207" t="e">
        <f t="shared" si="1725"/>
        <v>#DIV/0!</v>
      </c>
      <c r="G441" s="366" t="e">
        <f t="shared" ref="G441" si="1930">AVERAGE(C440:C444)</f>
        <v>#DIV/0!</v>
      </c>
      <c r="H441" s="209" t="e">
        <f t="shared" ref="H441" si="1931">_xlfn.STDEV.S(C440:C444)</f>
        <v>#DIV/0!</v>
      </c>
      <c r="I441" s="19" t="e">
        <f t="shared" si="1728"/>
        <v>#DIV/0!</v>
      </c>
      <c r="J441" s="221">
        <f>C441*'Table 2'!M441</f>
        <v>0</v>
      </c>
      <c r="K441" s="236" t="s">
        <v>207</v>
      </c>
      <c r="L441" s="218">
        <f>E441*'Table 2'!M441</f>
        <v>0</v>
      </c>
      <c r="M441" s="239" t="e">
        <f t="shared" si="1734"/>
        <v>#DIV/0!</v>
      </c>
      <c r="N441" s="22">
        <f t="shared" ref="N441" si="1932">AVERAGE(J440:J444)</f>
        <v>0</v>
      </c>
      <c r="O441" s="241">
        <f t="shared" ref="O441" si="1933">_xlfn.STDEV.S(J440:J444)</f>
        <v>0</v>
      </c>
      <c r="P441" s="19" t="e">
        <f t="shared" si="1731"/>
        <v>#DIV/0!</v>
      </c>
      <c r="Q441" s="190" t="e">
        <f>J441/LOOKUP(A441,'Table 1'!$A$3:$A$999,'Table 1'!$E$3:$E$999)</f>
        <v>#N/A</v>
      </c>
      <c r="R441" s="215" t="s">
        <v>207</v>
      </c>
      <c r="S441" s="160" t="e">
        <f>L441/LOOKUP(A441,'Table 1'!$A$3:$A$999,'Table 1'!$E$3:$E$999)</f>
        <v>#N/A</v>
      </c>
    </row>
    <row r="442" spans="1:19" x14ac:dyDescent="0.2">
      <c r="A442" s="56">
        <f t="shared" ref="A442" si="1934">A440</f>
        <v>0</v>
      </c>
      <c r="B442" s="56" t="e">
        <f>LOOKUP(A442,'Table 1'!$A$3:$A$999,'Table 1'!$I$3:$I$999)</f>
        <v>#N/A</v>
      </c>
      <c r="C442" s="168"/>
      <c r="D442" s="204" t="s">
        <v>207</v>
      </c>
      <c r="E442" s="160"/>
      <c r="F442" s="207" t="e">
        <f t="shared" si="1725"/>
        <v>#DIV/0!</v>
      </c>
      <c r="G442" s="366" t="e">
        <f t="shared" ref="G442" si="1935">AVERAGE(C440:C444)</f>
        <v>#DIV/0!</v>
      </c>
      <c r="H442" s="209" t="e">
        <f t="shared" ref="H442" si="1936">_xlfn.STDEV.S(C440:C444)</f>
        <v>#DIV/0!</v>
      </c>
      <c r="I442" s="19" t="e">
        <f t="shared" si="1728"/>
        <v>#DIV/0!</v>
      </c>
      <c r="J442" s="221">
        <f>C442*'Table 2'!M442</f>
        <v>0</v>
      </c>
      <c r="K442" s="236" t="s">
        <v>207</v>
      </c>
      <c r="L442" s="218">
        <f>E442*'Table 2'!M442</f>
        <v>0</v>
      </c>
      <c r="M442" s="239" t="e">
        <f t="shared" si="1734"/>
        <v>#DIV/0!</v>
      </c>
      <c r="N442" s="22">
        <f t="shared" ref="N442" si="1937">AVERAGE(J440:J444)</f>
        <v>0</v>
      </c>
      <c r="O442" s="241">
        <f t="shared" ref="O442" si="1938">_xlfn.STDEV.S(J440:J444)</f>
        <v>0</v>
      </c>
      <c r="P442" s="19" t="e">
        <f t="shared" si="1731"/>
        <v>#DIV/0!</v>
      </c>
      <c r="Q442" s="190" t="e">
        <f>J442/LOOKUP(A442,'Table 1'!$A$3:$A$999,'Table 1'!$E$3:$E$999)</f>
        <v>#N/A</v>
      </c>
      <c r="R442" s="215" t="s">
        <v>207</v>
      </c>
      <c r="S442" s="160" t="e">
        <f>L442/LOOKUP(A442,'Table 1'!$A$3:$A$999,'Table 1'!$E$3:$E$999)</f>
        <v>#N/A</v>
      </c>
    </row>
    <row r="443" spans="1:19" x14ac:dyDescent="0.2">
      <c r="A443" s="56">
        <f t="shared" ref="A443" si="1939">A440</f>
        <v>0</v>
      </c>
      <c r="B443" s="56" t="e">
        <f>LOOKUP(A443,'Table 1'!$A$3:$A$999,'Table 1'!$I$3:$I$999)</f>
        <v>#N/A</v>
      </c>
      <c r="C443" s="159"/>
      <c r="D443" s="200" t="s">
        <v>207</v>
      </c>
      <c r="E443" s="155"/>
      <c r="F443" s="207" t="e">
        <f t="shared" si="1725"/>
        <v>#DIV/0!</v>
      </c>
      <c r="G443" s="366" t="e">
        <f t="shared" ref="G443" si="1940">AVERAGE(C440:C444)</f>
        <v>#DIV/0!</v>
      </c>
      <c r="H443" s="209" t="e">
        <f t="shared" ref="H443" si="1941">_xlfn.STDEV.S(C440:C444)</f>
        <v>#DIV/0!</v>
      </c>
      <c r="I443" s="19" t="e">
        <f t="shared" si="1728"/>
        <v>#DIV/0!</v>
      </c>
      <c r="J443" s="221">
        <f>C443*'Table 2'!M443</f>
        <v>0</v>
      </c>
      <c r="K443" s="236" t="s">
        <v>207</v>
      </c>
      <c r="L443" s="218">
        <f>E443*'Table 2'!M443</f>
        <v>0</v>
      </c>
      <c r="M443" s="239" t="e">
        <f t="shared" si="1734"/>
        <v>#DIV/0!</v>
      </c>
      <c r="N443" s="22">
        <f t="shared" ref="N443" si="1942">AVERAGE(J440:J444)</f>
        <v>0</v>
      </c>
      <c r="O443" s="241">
        <f t="shared" ref="O443" si="1943">_xlfn.STDEV.S(J440:J444)</f>
        <v>0</v>
      </c>
      <c r="P443" s="19" t="e">
        <f t="shared" si="1731"/>
        <v>#DIV/0!</v>
      </c>
      <c r="Q443" s="190" t="e">
        <f>J443/LOOKUP(A443,'Table 1'!$A$3:$A$999,'Table 1'!$E$3:$E$999)</f>
        <v>#N/A</v>
      </c>
      <c r="R443" s="215" t="s">
        <v>207</v>
      </c>
      <c r="S443" s="160" t="e">
        <f>L443/LOOKUP(A443,'Table 1'!$A$3:$A$999,'Table 1'!$E$3:$E$999)</f>
        <v>#N/A</v>
      </c>
    </row>
    <row r="444" spans="1:19" ht="16" thickBot="1" x14ac:dyDescent="0.25">
      <c r="A444" s="55">
        <f t="shared" ref="A444" si="1944">A440</f>
        <v>0</v>
      </c>
      <c r="B444" s="55" t="e">
        <f>LOOKUP(A444,'Table 1'!$A$3:$A$999,'Table 1'!$I$3:$I$999)</f>
        <v>#N/A</v>
      </c>
      <c r="C444" s="167"/>
      <c r="D444" s="198" t="s">
        <v>207</v>
      </c>
      <c r="E444" s="157"/>
      <c r="F444" s="208" t="e">
        <f t="shared" si="1725"/>
        <v>#DIV/0!</v>
      </c>
      <c r="G444" s="370" t="e">
        <f t="shared" ref="G444" si="1945">AVERAGE(C440:C444)</f>
        <v>#DIV/0!</v>
      </c>
      <c r="H444" s="210" t="e">
        <f t="shared" ref="H444" si="1946">_xlfn.STDEV.S(C440:C444)</f>
        <v>#DIV/0!</v>
      </c>
      <c r="I444" s="18" t="e">
        <f t="shared" si="1728"/>
        <v>#DIV/0!</v>
      </c>
      <c r="J444" s="220">
        <f>C444*'Table 2'!M444</f>
        <v>0</v>
      </c>
      <c r="K444" s="230" t="s">
        <v>207</v>
      </c>
      <c r="L444" s="217">
        <f>E444*'Table 2'!M444</f>
        <v>0</v>
      </c>
      <c r="M444" s="240" t="e">
        <f t="shared" si="1734"/>
        <v>#DIV/0!</v>
      </c>
      <c r="N444" s="21">
        <f t="shared" ref="N444" si="1947">AVERAGE(J440:J444)</f>
        <v>0</v>
      </c>
      <c r="O444" s="242">
        <f t="shared" ref="O444" si="1948">_xlfn.STDEV.S(J440:J444)</f>
        <v>0</v>
      </c>
      <c r="P444" s="18" t="e">
        <f t="shared" si="1731"/>
        <v>#DIV/0!</v>
      </c>
      <c r="Q444" s="189" t="e">
        <f>J444/LOOKUP(A444,'Table 1'!$A$3:$A$999,'Table 1'!$E$3:$E$999)</f>
        <v>#N/A</v>
      </c>
      <c r="R444" s="214" t="s">
        <v>207</v>
      </c>
      <c r="S444" s="157" t="e">
        <f>L444/LOOKUP(A444,'Table 1'!$A$3:$A$999,'Table 1'!$E$3:$E$999)</f>
        <v>#N/A</v>
      </c>
    </row>
    <row r="445" spans="1:19" x14ac:dyDescent="0.2">
      <c r="A445" s="57"/>
      <c r="B445" s="57" t="e">
        <f>LOOKUP(A445,'Table 1'!$A$3:$A$999,'Table 1'!$I$3:$I$999)</f>
        <v>#N/A</v>
      </c>
      <c r="C445" s="169"/>
      <c r="D445" s="197" t="s">
        <v>207</v>
      </c>
      <c r="E445" s="161"/>
      <c r="F445" s="206" t="e">
        <f t="shared" si="1725"/>
        <v>#DIV/0!</v>
      </c>
      <c r="G445" s="365" t="e">
        <f t="shared" ref="G445" si="1949">AVERAGE(C445:C449)</f>
        <v>#DIV/0!</v>
      </c>
      <c r="H445" s="23" t="e">
        <f t="shared" ref="H445" si="1950">_xlfn.STDEV.S(C445:C449)</f>
        <v>#DIV/0!</v>
      </c>
      <c r="I445" s="39" t="e">
        <f t="shared" si="1728"/>
        <v>#DIV/0!</v>
      </c>
      <c r="J445" s="222">
        <f>C445*'Table 2'!M445</f>
        <v>0</v>
      </c>
      <c r="K445" s="229" t="s">
        <v>207</v>
      </c>
      <c r="L445" s="219">
        <f>E445*'Table 2'!M445</f>
        <v>0</v>
      </c>
      <c r="M445" s="238" t="e">
        <f t="shared" si="1734"/>
        <v>#DIV/0!</v>
      </c>
      <c r="N445" s="23">
        <f t="shared" ref="N445" si="1951">AVERAGE(J445:J449)</f>
        <v>0</v>
      </c>
      <c r="O445" s="23">
        <f t="shared" ref="O445" si="1952">_xlfn.STDEV.S(J445:J449)</f>
        <v>0</v>
      </c>
      <c r="P445" s="39" t="e">
        <f t="shared" si="1731"/>
        <v>#DIV/0!</v>
      </c>
      <c r="Q445" s="191" t="e">
        <f>J445/LOOKUP(A445,'Table 1'!$A$3:$A$999,'Table 1'!$E$3:$E$999)</f>
        <v>#N/A</v>
      </c>
      <c r="R445" s="216" t="s">
        <v>207</v>
      </c>
      <c r="S445" s="161" t="e">
        <f>L445/LOOKUP(A445,'Table 1'!$A$3:$A$999,'Table 1'!$E$3:$E$999)</f>
        <v>#N/A</v>
      </c>
    </row>
    <row r="446" spans="1:19" x14ac:dyDescent="0.2">
      <c r="A446" s="56">
        <f t="shared" ref="A446" si="1953">A445</f>
        <v>0</v>
      </c>
      <c r="B446" s="56" t="e">
        <f>LOOKUP(A446,'Table 1'!$A$3:$A$999,'Table 1'!$I$3:$I$999)</f>
        <v>#N/A</v>
      </c>
      <c r="C446" s="168"/>
      <c r="D446" s="204" t="s">
        <v>207</v>
      </c>
      <c r="E446" s="160"/>
      <c r="F446" s="207" t="e">
        <f t="shared" si="1725"/>
        <v>#DIV/0!</v>
      </c>
      <c r="G446" s="366" t="e">
        <f t="shared" ref="G446" si="1954">AVERAGE(C445:C449)</f>
        <v>#DIV/0!</v>
      </c>
      <c r="H446" s="209" t="e">
        <f t="shared" ref="H446" si="1955">_xlfn.STDEV.S(C445:C449)</f>
        <v>#DIV/0!</v>
      </c>
      <c r="I446" s="19" t="e">
        <f t="shared" si="1728"/>
        <v>#DIV/0!</v>
      </c>
      <c r="J446" s="221">
        <f>C446*'Table 2'!M446</f>
        <v>0</v>
      </c>
      <c r="K446" s="236" t="s">
        <v>207</v>
      </c>
      <c r="L446" s="218">
        <f>E446*'Table 2'!M446</f>
        <v>0</v>
      </c>
      <c r="M446" s="239" t="e">
        <f t="shared" si="1734"/>
        <v>#DIV/0!</v>
      </c>
      <c r="N446" s="22">
        <f t="shared" ref="N446" si="1956">AVERAGE(J445:J449)</f>
        <v>0</v>
      </c>
      <c r="O446" s="241">
        <f t="shared" ref="O446" si="1957">_xlfn.STDEV.S(J445:J449)</f>
        <v>0</v>
      </c>
      <c r="P446" s="19" t="e">
        <f t="shared" si="1731"/>
        <v>#DIV/0!</v>
      </c>
      <c r="Q446" s="190" t="e">
        <f>J446/LOOKUP(A446,'Table 1'!$A$3:$A$999,'Table 1'!$E$3:$E$999)</f>
        <v>#N/A</v>
      </c>
      <c r="R446" s="215" t="s">
        <v>207</v>
      </c>
      <c r="S446" s="160" t="e">
        <f>L446/LOOKUP(A446,'Table 1'!$A$3:$A$999,'Table 1'!$E$3:$E$999)</f>
        <v>#N/A</v>
      </c>
    </row>
    <row r="447" spans="1:19" x14ac:dyDescent="0.2">
      <c r="A447" s="56">
        <f t="shared" ref="A447" si="1958">A445</f>
        <v>0</v>
      </c>
      <c r="B447" s="56" t="e">
        <f>LOOKUP(A447,'Table 1'!$A$3:$A$999,'Table 1'!$I$3:$I$999)</f>
        <v>#N/A</v>
      </c>
      <c r="C447" s="168"/>
      <c r="D447" s="204" t="s">
        <v>207</v>
      </c>
      <c r="E447" s="160"/>
      <c r="F447" s="207" t="e">
        <f t="shared" si="1725"/>
        <v>#DIV/0!</v>
      </c>
      <c r="G447" s="366" t="e">
        <f t="shared" ref="G447" si="1959">AVERAGE(C445:C449)</f>
        <v>#DIV/0!</v>
      </c>
      <c r="H447" s="209" t="e">
        <f t="shared" ref="H447" si="1960">_xlfn.STDEV.S(C445:C449)</f>
        <v>#DIV/0!</v>
      </c>
      <c r="I447" s="19" t="e">
        <f t="shared" si="1728"/>
        <v>#DIV/0!</v>
      </c>
      <c r="J447" s="221">
        <f>C447*'Table 2'!M447</f>
        <v>0</v>
      </c>
      <c r="K447" s="236" t="s">
        <v>207</v>
      </c>
      <c r="L447" s="218">
        <f>E447*'Table 2'!M447</f>
        <v>0</v>
      </c>
      <c r="M447" s="239" t="e">
        <f t="shared" si="1734"/>
        <v>#DIV/0!</v>
      </c>
      <c r="N447" s="22">
        <f t="shared" ref="N447" si="1961">AVERAGE(J445:J449)</f>
        <v>0</v>
      </c>
      <c r="O447" s="241">
        <f t="shared" ref="O447" si="1962">_xlfn.STDEV.S(J445:J449)</f>
        <v>0</v>
      </c>
      <c r="P447" s="19" t="e">
        <f t="shared" si="1731"/>
        <v>#DIV/0!</v>
      </c>
      <c r="Q447" s="190" t="e">
        <f>J447/LOOKUP(A447,'Table 1'!$A$3:$A$999,'Table 1'!$E$3:$E$999)</f>
        <v>#N/A</v>
      </c>
      <c r="R447" s="215" t="s">
        <v>207</v>
      </c>
      <c r="S447" s="160" t="e">
        <f>L447/LOOKUP(A447,'Table 1'!$A$3:$A$999,'Table 1'!$E$3:$E$999)</f>
        <v>#N/A</v>
      </c>
    </row>
    <row r="448" spans="1:19" x14ac:dyDescent="0.2">
      <c r="A448" s="56">
        <f t="shared" ref="A448" si="1963">A445</f>
        <v>0</v>
      </c>
      <c r="B448" s="56" t="e">
        <f>LOOKUP(A448,'Table 1'!$A$3:$A$999,'Table 1'!$I$3:$I$999)</f>
        <v>#N/A</v>
      </c>
      <c r="C448" s="159"/>
      <c r="D448" s="200" t="s">
        <v>207</v>
      </c>
      <c r="E448" s="155"/>
      <c r="F448" s="207" t="e">
        <f t="shared" si="1725"/>
        <v>#DIV/0!</v>
      </c>
      <c r="G448" s="366" t="e">
        <f t="shared" ref="G448" si="1964">AVERAGE(C445:C449)</f>
        <v>#DIV/0!</v>
      </c>
      <c r="H448" s="209" t="e">
        <f t="shared" ref="H448" si="1965">_xlfn.STDEV.S(C445:C449)</f>
        <v>#DIV/0!</v>
      </c>
      <c r="I448" s="19" t="e">
        <f t="shared" si="1728"/>
        <v>#DIV/0!</v>
      </c>
      <c r="J448" s="221">
        <f>C448*'Table 2'!M448</f>
        <v>0</v>
      </c>
      <c r="K448" s="236" t="s">
        <v>207</v>
      </c>
      <c r="L448" s="218">
        <f>E448*'Table 2'!M448</f>
        <v>0</v>
      </c>
      <c r="M448" s="239" t="e">
        <f t="shared" si="1734"/>
        <v>#DIV/0!</v>
      </c>
      <c r="N448" s="22">
        <f t="shared" ref="N448" si="1966">AVERAGE(J445:J449)</f>
        <v>0</v>
      </c>
      <c r="O448" s="241">
        <f t="shared" ref="O448" si="1967">_xlfn.STDEV.S(J445:J449)</f>
        <v>0</v>
      </c>
      <c r="P448" s="19" t="e">
        <f t="shared" si="1731"/>
        <v>#DIV/0!</v>
      </c>
      <c r="Q448" s="190" t="e">
        <f>J448/LOOKUP(A448,'Table 1'!$A$3:$A$999,'Table 1'!$E$3:$E$999)</f>
        <v>#N/A</v>
      </c>
      <c r="R448" s="215" t="s">
        <v>207</v>
      </c>
      <c r="S448" s="160" t="e">
        <f>L448/LOOKUP(A448,'Table 1'!$A$3:$A$999,'Table 1'!$E$3:$E$999)</f>
        <v>#N/A</v>
      </c>
    </row>
    <row r="449" spans="1:19" ht="16" thickBot="1" x14ac:dyDescent="0.25">
      <c r="A449" s="55">
        <f t="shared" ref="A449" si="1968">A445</f>
        <v>0</v>
      </c>
      <c r="B449" s="55" t="e">
        <f>LOOKUP(A449,'Table 1'!$A$3:$A$999,'Table 1'!$I$3:$I$999)</f>
        <v>#N/A</v>
      </c>
      <c r="C449" s="167"/>
      <c r="D449" s="198" t="s">
        <v>207</v>
      </c>
      <c r="E449" s="157"/>
      <c r="F449" s="208" t="e">
        <f t="shared" si="1725"/>
        <v>#DIV/0!</v>
      </c>
      <c r="G449" s="370" t="e">
        <f t="shared" ref="G449" si="1969">AVERAGE(C445:C449)</f>
        <v>#DIV/0!</v>
      </c>
      <c r="H449" s="210" t="e">
        <f t="shared" ref="H449" si="1970">_xlfn.STDEV.S(C445:C449)</f>
        <v>#DIV/0!</v>
      </c>
      <c r="I449" s="18" t="e">
        <f t="shared" si="1728"/>
        <v>#DIV/0!</v>
      </c>
      <c r="J449" s="220">
        <f>C449*'Table 2'!M449</f>
        <v>0</v>
      </c>
      <c r="K449" s="230" t="s">
        <v>207</v>
      </c>
      <c r="L449" s="217">
        <f>E449*'Table 2'!M449</f>
        <v>0</v>
      </c>
      <c r="M449" s="240" t="e">
        <f t="shared" si="1734"/>
        <v>#DIV/0!</v>
      </c>
      <c r="N449" s="21">
        <f t="shared" ref="N449" si="1971">AVERAGE(J445:J449)</f>
        <v>0</v>
      </c>
      <c r="O449" s="242">
        <f t="shared" ref="O449" si="1972">_xlfn.STDEV.S(J445:J449)</f>
        <v>0</v>
      </c>
      <c r="P449" s="18" t="e">
        <f t="shared" si="1731"/>
        <v>#DIV/0!</v>
      </c>
      <c r="Q449" s="189" t="e">
        <f>J449/LOOKUP(A449,'Table 1'!$A$3:$A$999,'Table 1'!$E$3:$E$999)</f>
        <v>#N/A</v>
      </c>
      <c r="R449" s="214" t="s">
        <v>207</v>
      </c>
      <c r="S449" s="157" t="e">
        <f>L449/LOOKUP(A449,'Table 1'!$A$3:$A$999,'Table 1'!$E$3:$E$999)</f>
        <v>#N/A</v>
      </c>
    </row>
    <row r="450" spans="1:19" x14ac:dyDescent="0.2">
      <c r="A450" s="57"/>
      <c r="B450" s="57" t="e">
        <f>LOOKUP(A450,'Table 1'!$A$3:$A$999,'Table 1'!$I$3:$I$999)</f>
        <v>#N/A</v>
      </c>
      <c r="C450" s="169"/>
      <c r="D450" s="197" t="s">
        <v>207</v>
      </c>
      <c r="E450" s="161"/>
      <c r="F450" s="206" t="e">
        <f t="shared" si="1725"/>
        <v>#DIV/0!</v>
      </c>
      <c r="G450" s="365" t="e">
        <f t="shared" ref="G450" si="1973">AVERAGE(C450:C454)</f>
        <v>#DIV/0!</v>
      </c>
      <c r="H450" s="23" t="e">
        <f t="shared" ref="H450" si="1974">_xlfn.STDEV.S(C450:C454)</f>
        <v>#DIV/0!</v>
      </c>
      <c r="I450" s="39" t="e">
        <f t="shared" si="1728"/>
        <v>#DIV/0!</v>
      </c>
      <c r="J450" s="222">
        <f>C450*'Table 2'!M450</f>
        <v>0</v>
      </c>
      <c r="K450" s="229" t="s">
        <v>207</v>
      </c>
      <c r="L450" s="219">
        <f>E450*'Table 2'!M450</f>
        <v>0</v>
      </c>
      <c r="M450" s="238" t="e">
        <f t="shared" si="1734"/>
        <v>#DIV/0!</v>
      </c>
      <c r="N450" s="23">
        <f t="shared" ref="N450" si="1975">AVERAGE(J450:J454)</f>
        <v>0</v>
      </c>
      <c r="O450" s="23">
        <f t="shared" ref="O450" si="1976">_xlfn.STDEV.S(J450:J454)</f>
        <v>0</v>
      </c>
      <c r="P450" s="39" t="e">
        <f t="shared" si="1731"/>
        <v>#DIV/0!</v>
      </c>
      <c r="Q450" s="191" t="e">
        <f>J450/LOOKUP(A450,'Table 1'!$A$3:$A$999,'Table 1'!$E$3:$E$999)</f>
        <v>#N/A</v>
      </c>
      <c r="R450" s="216" t="s">
        <v>207</v>
      </c>
      <c r="S450" s="161" t="e">
        <f>L450/LOOKUP(A450,'Table 1'!$A$3:$A$999,'Table 1'!$E$3:$E$999)</f>
        <v>#N/A</v>
      </c>
    </row>
    <row r="451" spans="1:19" x14ac:dyDescent="0.2">
      <c r="A451" s="56">
        <f t="shared" ref="A451" si="1977">A450</f>
        <v>0</v>
      </c>
      <c r="B451" s="56" t="e">
        <f>LOOKUP(A451,'Table 1'!$A$3:$A$999,'Table 1'!$I$3:$I$999)</f>
        <v>#N/A</v>
      </c>
      <c r="C451" s="168"/>
      <c r="D451" s="204" t="s">
        <v>207</v>
      </c>
      <c r="E451" s="160"/>
      <c r="F451" s="207" t="e">
        <f t="shared" si="1725"/>
        <v>#DIV/0!</v>
      </c>
      <c r="G451" s="366" t="e">
        <f t="shared" ref="G451" si="1978">AVERAGE(C450:C454)</f>
        <v>#DIV/0!</v>
      </c>
      <c r="H451" s="209" t="e">
        <f t="shared" ref="H451" si="1979">_xlfn.STDEV.S(C450:C454)</f>
        <v>#DIV/0!</v>
      </c>
      <c r="I451" s="19" t="e">
        <f t="shared" si="1728"/>
        <v>#DIV/0!</v>
      </c>
      <c r="J451" s="221">
        <f>C451*'Table 2'!M451</f>
        <v>0</v>
      </c>
      <c r="K451" s="236" t="s">
        <v>207</v>
      </c>
      <c r="L451" s="218">
        <f>E451*'Table 2'!M451</f>
        <v>0</v>
      </c>
      <c r="M451" s="239" t="e">
        <f t="shared" si="1734"/>
        <v>#DIV/0!</v>
      </c>
      <c r="N451" s="22">
        <f t="shared" ref="N451" si="1980">AVERAGE(J450:J454)</f>
        <v>0</v>
      </c>
      <c r="O451" s="241">
        <f t="shared" ref="O451" si="1981">_xlfn.STDEV.S(J450:J454)</f>
        <v>0</v>
      </c>
      <c r="P451" s="19" t="e">
        <f t="shared" si="1731"/>
        <v>#DIV/0!</v>
      </c>
      <c r="Q451" s="190" t="e">
        <f>J451/LOOKUP(A451,'Table 1'!$A$3:$A$999,'Table 1'!$E$3:$E$999)</f>
        <v>#N/A</v>
      </c>
      <c r="R451" s="215" t="s">
        <v>207</v>
      </c>
      <c r="S451" s="160" t="e">
        <f>L451/LOOKUP(A451,'Table 1'!$A$3:$A$999,'Table 1'!$E$3:$E$999)</f>
        <v>#N/A</v>
      </c>
    </row>
    <row r="452" spans="1:19" x14ac:dyDescent="0.2">
      <c r="A452" s="56">
        <f t="shared" ref="A452" si="1982">A450</f>
        <v>0</v>
      </c>
      <c r="B452" s="56" t="e">
        <f>LOOKUP(A452,'Table 1'!$A$3:$A$999,'Table 1'!$I$3:$I$999)</f>
        <v>#N/A</v>
      </c>
      <c r="C452" s="168"/>
      <c r="D452" s="204" t="s">
        <v>207</v>
      </c>
      <c r="E452" s="160"/>
      <c r="F452" s="207" t="e">
        <f t="shared" si="1725"/>
        <v>#DIV/0!</v>
      </c>
      <c r="G452" s="366" t="e">
        <f t="shared" ref="G452" si="1983">AVERAGE(C450:C454)</f>
        <v>#DIV/0!</v>
      </c>
      <c r="H452" s="209" t="e">
        <f t="shared" ref="H452" si="1984">_xlfn.STDEV.S(C450:C454)</f>
        <v>#DIV/0!</v>
      </c>
      <c r="I452" s="19" t="e">
        <f t="shared" si="1728"/>
        <v>#DIV/0!</v>
      </c>
      <c r="J452" s="221">
        <f>C452*'Table 2'!M452</f>
        <v>0</v>
      </c>
      <c r="K452" s="236" t="s">
        <v>207</v>
      </c>
      <c r="L452" s="218">
        <f>E452*'Table 2'!M452</f>
        <v>0</v>
      </c>
      <c r="M452" s="239" t="e">
        <f t="shared" si="1734"/>
        <v>#DIV/0!</v>
      </c>
      <c r="N452" s="22">
        <f t="shared" ref="N452" si="1985">AVERAGE(J450:J454)</f>
        <v>0</v>
      </c>
      <c r="O452" s="241">
        <f t="shared" ref="O452" si="1986">_xlfn.STDEV.S(J450:J454)</f>
        <v>0</v>
      </c>
      <c r="P452" s="19" t="e">
        <f t="shared" si="1731"/>
        <v>#DIV/0!</v>
      </c>
      <c r="Q452" s="190" t="e">
        <f>J452/LOOKUP(A452,'Table 1'!$A$3:$A$999,'Table 1'!$E$3:$E$999)</f>
        <v>#N/A</v>
      </c>
      <c r="R452" s="215" t="s">
        <v>207</v>
      </c>
      <c r="S452" s="160" t="e">
        <f>L452/LOOKUP(A452,'Table 1'!$A$3:$A$999,'Table 1'!$E$3:$E$999)</f>
        <v>#N/A</v>
      </c>
    </row>
    <row r="453" spans="1:19" x14ac:dyDescent="0.2">
      <c r="A453" s="56">
        <f t="shared" ref="A453" si="1987">A450</f>
        <v>0</v>
      </c>
      <c r="B453" s="56" t="e">
        <f>LOOKUP(A453,'Table 1'!$A$3:$A$999,'Table 1'!$I$3:$I$999)</f>
        <v>#N/A</v>
      </c>
      <c r="C453" s="159"/>
      <c r="D453" s="200" t="s">
        <v>207</v>
      </c>
      <c r="E453" s="155"/>
      <c r="F453" s="207" t="e">
        <f t="shared" si="1725"/>
        <v>#DIV/0!</v>
      </c>
      <c r="G453" s="366" t="e">
        <f t="shared" ref="G453" si="1988">AVERAGE(C450:C454)</f>
        <v>#DIV/0!</v>
      </c>
      <c r="H453" s="209" t="e">
        <f t="shared" ref="H453" si="1989">_xlfn.STDEV.S(C450:C454)</f>
        <v>#DIV/0!</v>
      </c>
      <c r="I453" s="19" t="e">
        <f t="shared" si="1728"/>
        <v>#DIV/0!</v>
      </c>
      <c r="J453" s="221">
        <f>C453*'Table 2'!M453</f>
        <v>0</v>
      </c>
      <c r="K453" s="236" t="s">
        <v>207</v>
      </c>
      <c r="L453" s="218">
        <f>E453*'Table 2'!M453</f>
        <v>0</v>
      </c>
      <c r="M453" s="239" t="e">
        <f t="shared" si="1734"/>
        <v>#DIV/0!</v>
      </c>
      <c r="N453" s="22">
        <f t="shared" ref="N453" si="1990">AVERAGE(J450:J454)</f>
        <v>0</v>
      </c>
      <c r="O453" s="241">
        <f t="shared" ref="O453" si="1991">_xlfn.STDEV.S(J450:J454)</f>
        <v>0</v>
      </c>
      <c r="P453" s="19" t="e">
        <f t="shared" si="1731"/>
        <v>#DIV/0!</v>
      </c>
      <c r="Q453" s="190" t="e">
        <f>J453/LOOKUP(A453,'Table 1'!$A$3:$A$999,'Table 1'!$E$3:$E$999)</f>
        <v>#N/A</v>
      </c>
      <c r="R453" s="215" t="s">
        <v>207</v>
      </c>
      <c r="S453" s="160" t="e">
        <f>L453/LOOKUP(A453,'Table 1'!$A$3:$A$999,'Table 1'!$E$3:$E$999)</f>
        <v>#N/A</v>
      </c>
    </row>
    <row r="454" spans="1:19" ht="16" thickBot="1" x14ac:dyDescent="0.25">
      <c r="A454" s="55">
        <f t="shared" ref="A454" si="1992">A450</f>
        <v>0</v>
      </c>
      <c r="B454" s="55" t="e">
        <f>LOOKUP(A454,'Table 1'!$A$3:$A$999,'Table 1'!$I$3:$I$999)</f>
        <v>#N/A</v>
      </c>
      <c r="C454" s="167"/>
      <c r="D454" s="198" t="s">
        <v>207</v>
      </c>
      <c r="E454" s="157"/>
      <c r="F454" s="208" t="e">
        <f t="shared" si="1725"/>
        <v>#DIV/0!</v>
      </c>
      <c r="G454" s="370" t="e">
        <f t="shared" ref="G454" si="1993">AVERAGE(C450:C454)</f>
        <v>#DIV/0!</v>
      </c>
      <c r="H454" s="210" t="e">
        <f t="shared" ref="H454" si="1994">_xlfn.STDEV.S(C450:C454)</f>
        <v>#DIV/0!</v>
      </c>
      <c r="I454" s="18" t="e">
        <f t="shared" si="1728"/>
        <v>#DIV/0!</v>
      </c>
      <c r="J454" s="220">
        <f>C454*'Table 2'!M454</f>
        <v>0</v>
      </c>
      <c r="K454" s="230" t="s">
        <v>207</v>
      </c>
      <c r="L454" s="217">
        <f>E454*'Table 2'!M454</f>
        <v>0</v>
      </c>
      <c r="M454" s="240" t="e">
        <f t="shared" si="1734"/>
        <v>#DIV/0!</v>
      </c>
      <c r="N454" s="21">
        <f t="shared" ref="N454" si="1995">AVERAGE(J450:J454)</f>
        <v>0</v>
      </c>
      <c r="O454" s="242">
        <f t="shared" ref="O454" si="1996">_xlfn.STDEV.S(J450:J454)</f>
        <v>0</v>
      </c>
      <c r="P454" s="18" t="e">
        <f t="shared" si="1731"/>
        <v>#DIV/0!</v>
      </c>
      <c r="Q454" s="189" t="e">
        <f>J454/LOOKUP(A454,'Table 1'!$A$3:$A$999,'Table 1'!$E$3:$E$999)</f>
        <v>#N/A</v>
      </c>
      <c r="R454" s="214" t="s">
        <v>207</v>
      </c>
      <c r="S454" s="157" t="e">
        <f>L454/LOOKUP(A454,'Table 1'!$A$3:$A$999,'Table 1'!$E$3:$E$999)</f>
        <v>#N/A</v>
      </c>
    </row>
    <row r="455" spans="1:19" x14ac:dyDescent="0.2">
      <c r="A455" s="57"/>
      <c r="B455" s="57" t="e">
        <f>LOOKUP(A455,'Table 1'!$A$3:$A$999,'Table 1'!$I$3:$I$999)</f>
        <v>#N/A</v>
      </c>
      <c r="C455" s="169"/>
      <c r="D455" s="197" t="s">
        <v>207</v>
      </c>
      <c r="E455" s="161"/>
      <c r="F455" s="206" t="e">
        <f t="shared" si="1725"/>
        <v>#DIV/0!</v>
      </c>
      <c r="G455" s="365" t="e">
        <f t="shared" ref="G455" si="1997">AVERAGE(C455:C459)</f>
        <v>#DIV/0!</v>
      </c>
      <c r="H455" s="23" t="e">
        <f t="shared" ref="H455" si="1998">_xlfn.STDEV.S(C455:C459)</f>
        <v>#DIV/0!</v>
      </c>
      <c r="I455" s="39" t="e">
        <f t="shared" si="1728"/>
        <v>#DIV/0!</v>
      </c>
      <c r="J455" s="222">
        <f>C455*'Table 2'!M455</f>
        <v>0</v>
      </c>
      <c r="K455" s="229" t="s">
        <v>207</v>
      </c>
      <c r="L455" s="219">
        <f>E455*'Table 2'!M455</f>
        <v>0</v>
      </c>
      <c r="M455" s="238" t="e">
        <f t="shared" si="1734"/>
        <v>#DIV/0!</v>
      </c>
      <c r="N455" s="23">
        <f t="shared" ref="N455" si="1999">AVERAGE(J455:J459)</f>
        <v>0</v>
      </c>
      <c r="O455" s="23">
        <f t="shared" ref="O455" si="2000">_xlfn.STDEV.S(J455:J459)</f>
        <v>0</v>
      </c>
      <c r="P455" s="39" t="e">
        <f t="shared" si="1731"/>
        <v>#DIV/0!</v>
      </c>
      <c r="Q455" s="191" t="e">
        <f>J455/LOOKUP(A455,'Table 1'!$A$3:$A$999,'Table 1'!$E$3:$E$999)</f>
        <v>#N/A</v>
      </c>
      <c r="R455" s="216" t="s">
        <v>207</v>
      </c>
      <c r="S455" s="161" t="e">
        <f>L455/LOOKUP(A455,'Table 1'!$A$3:$A$999,'Table 1'!$E$3:$E$999)</f>
        <v>#N/A</v>
      </c>
    </row>
    <row r="456" spans="1:19" x14ac:dyDescent="0.2">
      <c r="A456" s="56">
        <f t="shared" ref="A456" si="2001">A455</f>
        <v>0</v>
      </c>
      <c r="B456" s="56" t="e">
        <f>LOOKUP(A456,'Table 1'!$A$3:$A$999,'Table 1'!$I$3:$I$999)</f>
        <v>#N/A</v>
      </c>
      <c r="C456" s="168"/>
      <c r="D456" s="204" t="s">
        <v>207</v>
      </c>
      <c r="E456" s="160"/>
      <c r="F456" s="207" t="e">
        <f t="shared" si="1725"/>
        <v>#DIV/0!</v>
      </c>
      <c r="G456" s="366" t="e">
        <f t="shared" ref="G456" si="2002">AVERAGE(C455:C459)</f>
        <v>#DIV/0!</v>
      </c>
      <c r="H456" s="209" t="e">
        <f t="shared" ref="H456" si="2003">_xlfn.STDEV.S(C455:C459)</f>
        <v>#DIV/0!</v>
      </c>
      <c r="I456" s="19" t="e">
        <f t="shared" si="1728"/>
        <v>#DIV/0!</v>
      </c>
      <c r="J456" s="221">
        <f>C456*'Table 2'!M456</f>
        <v>0</v>
      </c>
      <c r="K456" s="236" t="s">
        <v>207</v>
      </c>
      <c r="L456" s="218">
        <f>E456*'Table 2'!M456</f>
        <v>0</v>
      </c>
      <c r="M456" s="239" t="e">
        <f t="shared" si="1734"/>
        <v>#DIV/0!</v>
      </c>
      <c r="N456" s="22">
        <f t="shared" ref="N456" si="2004">AVERAGE(J455:J459)</f>
        <v>0</v>
      </c>
      <c r="O456" s="241">
        <f t="shared" ref="O456" si="2005">_xlfn.STDEV.S(J455:J459)</f>
        <v>0</v>
      </c>
      <c r="P456" s="19" t="e">
        <f t="shared" si="1731"/>
        <v>#DIV/0!</v>
      </c>
      <c r="Q456" s="190" t="e">
        <f>J456/LOOKUP(A456,'Table 1'!$A$3:$A$999,'Table 1'!$E$3:$E$999)</f>
        <v>#N/A</v>
      </c>
      <c r="R456" s="215" t="s">
        <v>207</v>
      </c>
      <c r="S456" s="160" t="e">
        <f>L456/LOOKUP(A456,'Table 1'!$A$3:$A$999,'Table 1'!$E$3:$E$999)</f>
        <v>#N/A</v>
      </c>
    </row>
    <row r="457" spans="1:19" x14ac:dyDescent="0.2">
      <c r="A457" s="56">
        <f t="shared" ref="A457" si="2006">A455</f>
        <v>0</v>
      </c>
      <c r="B457" s="56" t="e">
        <f>LOOKUP(A457,'Table 1'!$A$3:$A$999,'Table 1'!$I$3:$I$999)</f>
        <v>#N/A</v>
      </c>
      <c r="C457" s="168"/>
      <c r="D457" s="204" t="s">
        <v>207</v>
      </c>
      <c r="E457" s="160"/>
      <c r="F457" s="207" t="e">
        <f t="shared" si="1725"/>
        <v>#DIV/0!</v>
      </c>
      <c r="G457" s="366" t="e">
        <f t="shared" ref="G457" si="2007">AVERAGE(C455:C459)</f>
        <v>#DIV/0!</v>
      </c>
      <c r="H457" s="209" t="e">
        <f t="shared" ref="H457" si="2008">_xlfn.STDEV.S(C455:C459)</f>
        <v>#DIV/0!</v>
      </c>
      <c r="I457" s="19" t="e">
        <f t="shared" si="1728"/>
        <v>#DIV/0!</v>
      </c>
      <c r="J457" s="221">
        <f>C457*'Table 2'!M457</f>
        <v>0</v>
      </c>
      <c r="K457" s="236" t="s">
        <v>207</v>
      </c>
      <c r="L457" s="218">
        <f>E457*'Table 2'!M457</f>
        <v>0</v>
      </c>
      <c r="M457" s="239" t="e">
        <f t="shared" si="1734"/>
        <v>#DIV/0!</v>
      </c>
      <c r="N457" s="22">
        <f t="shared" ref="N457" si="2009">AVERAGE(J455:J459)</f>
        <v>0</v>
      </c>
      <c r="O457" s="241">
        <f t="shared" ref="O457" si="2010">_xlfn.STDEV.S(J455:J459)</f>
        <v>0</v>
      </c>
      <c r="P457" s="19" t="e">
        <f t="shared" si="1731"/>
        <v>#DIV/0!</v>
      </c>
      <c r="Q457" s="190" t="e">
        <f>J457/LOOKUP(A457,'Table 1'!$A$3:$A$999,'Table 1'!$E$3:$E$999)</f>
        <v>#N/A</v>
      </c>
      <c r="R457" s="215" t="s">
        <v>207</v>
      </c>
      <c r="S457" s="160" t="e">
        <f>L457/LOOKUP(A457,'Table 1'!$A$3:$A$999,'Table 1'!$E$3:$E$999)</f>
        <v>#N/A</v>
      </c>
    </row>
    <row r="458" spans="1:19" x14ac:dyDescent="0.2">
      <c r="A458" s="56">
        <f t="shared" ref="A458" si="2011">A455</f>
        <v>0</v>
      </c>
      <c r="B458" s="56" t="e">
        <f>LOOKUP(A458,'Table 1'!$A$3:$A$999,'Table 1'!$I$3:$I$999)</f>
        <v>#N/A</v>
      </c>
      <c r="C458" s="159"/>
      <c r="D458" s="200" t="s">
        <v>207</v>
      </c>
      <c r="E458" s="155"/>
      <c r="F458" s="207" t="e">
        <f t="shared" si="1725"/>
        <v>#DIV/0!</v>
      </c>
      <c r="G458" s="366" t="e">
        <f t="shared" ref="G458" si="2012">AVERAGE(C455:C459)</f>
        <v>#DIV/0!</v>
      </c>
      <c r="H458" s="209" t="e">
        <f t="shared" ref="H458" si="2013">_xlfn.STDEV.S(C455:C459)</f>
        <v>#DIV/0!</v>
      </c>
      <c r="I458" s="19" t="e">
        <f t="shared" si="1728"/>
        <v>#DIV/0!</v>
      </c>
      <c r="J458" s="221">
        <f>C458*'Table 2'!M458</f>
        <v>0</v>
      </c>
      <c r="K458" s="236" t="s">
        <v>207</v>
      </c>
      <c r="L458" s="218">
        <f>E458*'Table 2'!M458</f>
        <v>0</v>
      </c>
      <c r="M458" s="239" t="e">
        <f t="shared" si="1734"/>
        <v>#DIV/0!</v>
      </c>
      <c r="N458" s="22">
        <f t="shared" ref="N458" si="2014">AVERAGE(J455:J459)</f>
        <v>0</v>
      </c>
      <c r="O458" s="241">
        <f t="shared" ref="O458" si="2015">_xlfn.STDEV.S(J455:J459)</f>
        <v>0</v>
      </c>
      <c r="P458" s="19" t="e">
        <f t="shared" si="1731"/>
        <v>#DIV/0!</v>
      </c>
      <c r="Q458" s="190" t="e">
        <f>J458/LOOKUP(A458,'Table 1'!$A$3:$A$999,'Table 1'!$E$3:$E$999)</f>
        <v>#N/A</v>
      </c>
      <c r="R458" s="215" t="s">
        <v>207</v>
      </c>
      <c r="S458" s="160" t="e">
        <f>L458/LOOKUP(A458,'Table 1'!$A$3:$A$999,'Table 1'!$E$3:$E$999)</f>
        <v>#N/A</v>
      </c>
    </row>
    <row r="459" spans="1:19" ht="16" thickBot="1" x14ac:dyDescent="0.25">
      <c r="A459" s="55">
        <f t="shared" ref="A459" si="2016">A455</f>
        <v>0</v>
      </c>
      <c r="B459" s="55" t="e">
        <f>LOOKUP(A459,'Table 1'!$A$3:$A$999,'Table 1'!$I$3:$I$999)</f>
        <v>#N/A</v>
      </c>
      <c r="C459" s="167"/>
      <c r="D459" s="198" t="s">
        <v>207</v>
      </c>
      <c r="E459" s="157"/>
      <c r="F459" s="208" t="e">
        <f t="shared" si="1725"/>
        <v>#DIV/0!</v>
      </c>
      <c r="G459" s="370" t="e">
        <f t="shared" ref="G459" si="2017">AVERAGE(C455:C459)</f>
        <v>#DIV/0!</v>
      </c>
      <c r="H459" s="210" t="e">
        <f t="shared" ref="H459" si="2018">_xlfn.STDEV.S(C455:C459)</f>
        <v>#DIV/0!</v>
      </c>
      <c r="I459" s="18" t="e">
        <f t="shared" si="1728"/>
        <v>#DIV/0!</v>
      </c>
      <c r="J459" s="220">
        <f>C459*'Table 2'!M459</f>
        <v>0</v>
      </c>
      <c r="K459" s="230" t="s">
        <v>207</v>
      </c>
      <c r="L459" s="217">
        <f>E459*'Table 2'!M459</f>
        <v>0</v>
      </c>
      <c r="M459" s="240" t="e">
        <f t="shared" si="1734"/>
        <v>#DIV/0!</v>
      </c>
      <c r="N459" s="21">
        <f t="shared" ref="N459" si="2019">AVERAGE(J455:J459)</f>
        <v>0</v>
      </c>
      <c r="O459" s="242">
        <f t="shared" ref="O459" si="2020">_xlfn.STDEV.S(J455:J459)</f>
        <v>0</v>
      </c>
      <c r="P459" s="18" t="e">
        <f t="shared" si="1731"/>
        <v>#DIV/0!</v>
      </c>
      <c r="Q459" s="189" t="e">
        <f>J459/LOOKUP(A459,'Table 1'!$A$3:$A$999,'Table 1'!$E$3:$E$999)</f>
        <v>#N/A</v>
      </c>
      <c r="R459" s="214" t="s">
        <v>207</v>
      </c>
      <c r="S459" s="157" t="e">
        <f>L459/LOOKUP(A459,'Table 1'!$A$3:$A$999,'Table 1'!$E$3:$E$999)</f>
        <v>#N/A</v>
      </c>
    </row>
    <row r="460" spans="1:19" x14ac:dyDescent="0.2">
      <c r="A460" s="57"/>
      <c r="B460" s="57" t="e">
        <f>LOOKUP(A460,'Table 1'!$A$3:$A$999,'Table 1'!$I$3:$I$999)</f>
        <v>#N/A</v>
      </c>
      <c r="C460" s="169"/>
      <c r="D460" s="197" t="s">
        <v>207</v>
      </c>
      <c r="E460" s="161"/>
      <c r="F460" s="206" t="e">
        <f t="shared" si="1725"/>
        <v>#DIV/0!</v>
      </c>
      <c r="G460" s="365" t="e">
        <f t="shared" ref="G460" si="2021">AVERAGE(C460:C464)</f>
        <v>#DIV/0!</v>
      </c>
      <c r="H460" s="23" t="e">
        <f t="shared" ref="H460" si="2022">_xlfn.STDEV.S(C460:C464)</f>
        <v>#DIV/0!</v>
      </c>
      <c r="I460" s="39" t="e">
        <f t="shared" si="1728"/>
        <v>#DIV/0!</v>
      </c>
      <c r="J460" s="222">
        <f>C460*'Table 2'!M460</f>
        <v>0</v>
      </c>
      <c r="K460" s="229" t="s">
        <v>207</v>
      </c>
      <c r="L460" s="219">
        <f>E460*'Table 2'!M460</f>
        <v>0</v>
      </c>
      <c r="M460" s="238" t="e">
        <f t="shared" si="1734"/>
        <v>#DIV/0!</v>
      </c>
      <c r="N460" s="23">
        <f t="shared" ref="N460" si="2023">AVERAGE(J460:J464)</f>
        <v>0</v>
      </c>
      <c r="O460" s="23">
        <f t="shared" ref="O460" si="2024">_xlfn.STDEV.S(J460:J464)</f>
        <v>0</v>
      </c>
      <c r="P460" s="39" t="e">
        <f t="shared" si="1731"/>
        <v>#DIV/0!</v>
      </c>
      <c r="Q460" s="191" t="e">
        <f>J460/LOOKUP(A460,'Table 1'!$A$3:$A$999,'Table 1'!$E$3:$E$999)</f>
        <v>#N/A</v>
      </c>
      <c r="R460" s="216" t="s">
        <v>207</v>
      </c>
      <c r="S460" s="161" t="e">
        <f>L460/LOOKUP(A460,'Table 1'!$A$3:$A$999,'Table 1'!$E$3:$E$999)</f>
        <v>#N/A</v>
      </c>
    </row>
    <row r="461" spans="1:19" x14ac:dyDescent="0.2">
      <c r="A461" s="56">
        <f t="shared" ref="A461" si="2025">A460</f>
        <v>0</v>
      </c>
      <c r="B461" s="56" t="e">
        <f>LOOKUP(A461,'Table 1'!$A$3:$A$999,'Table 1'!$I$3:$I$999)</f>
        <v>#N/A</v>
      </c>
      <c r="C461" s="168"/>
      <c r="D461" s="204" t="s">
        <v>207</v>
      </c>
      <c r="E461" s="160"/>
      <c r="F461" s="207" t="e">
        <f t="shared" si="1725"/>
        <v>#DIV/0!</v>
      </c>
      <c r="G461" s="366" t="e">
        <f t="shared" ref="G461" si="2026">AVERAGE(C460:C464)</f>
        <v>#DIV/0!</v>
      </c>
      <c r="H461" s="209" t="e">
        <f t="shared" ref="H461" si="2027">_xlfn.STDEV.S(C460:C464)</f>
        <v>#DIV/0!</v>
      </c>
      <c r="I461" s="19" t="e">
        <f t="shared" si="1728"/>
        <v>#DIV/0!</v>
      </c>
      <c r="J461" s="221">
        <f>C461*'Table 2'!M461</f>
        <v>0</v>
      </c>
      <c r="K461" s="236" t="s">
        <v>207</v>
      </c>
      <c r="L461" s="218">
        <f>E461*'Table 2'!M461</f>
        <v>0</v>
      </c>
      <c r="M461" s="239" t="e">
        <f t="shared" si="1734"/>
        <v>#DIV/0!</v>
      </c>
      <c r="N461" s="22">
        <f t="shared" ref="N461" si="2028">AVERAGE(J460:J464)</f>
        <v>0</v>
      </c>
      <c r="O461" s="241">
        <f t="shared" ref="O461" si="2029">_xlfn.STDEV.S(J460:J464)</f>
        <v>0</v>
      </c>
      <c r="P461" s="19" t="e">
        <f t="shared" si="1731"/>
        <v>#DIV/0!</v>
      </c>
      <c r="Q461" s="190" t="e">
        <f>J461/LOOKUP(A461,'Table 1'!$A$3:$A$999,'Table 1'!$E$3:$E$999)</f>
        <v>#N/A</v>
      </c>
      <c r="R461" s="215" t="s">
        <v>207</v>
      </c>
      <c r="S461" s="160" t="e">
        <f>L461/LOOKUP(A461,'Table 1'!$A$3:$A$999,'Table 1'!$E$3:$E$999)</f>
        <v>#N/A</v>
      </c>
    </row>
    <row r="462" spans="1:19" x14ac:dyDescent="0.2">
      <c r="A462" s="56">
        <f t="shared" ref="A462" si="2030">A460</f>
        <v>0</v>
      </c>
      <c r="B462" s="56" t="e">
        <f>LOOKUP(A462,'Table 1'!$A$3:$A$999,'Table 1'!$I$3:$I$999)</f>
        <v>#N/A</v>
      </c>
      <c r="C462" s="168"/>
      <c r="D462" s="204" t="s">
        <v>207</v>
      </c>
      <c r="E462" s="160"/>
      <c r="F462" s="207" t="e">
        <f t="shared" si="1725"/>
        <v>#DIV/0!</v>
      </c>
      <c r="G462" s="366" t="e">
        <f t="shared" ref="G462" si="2031">AVERAGE(C460:C464)</f>
        <v>#DIV/0!</v>
      </c>
      <c r="H462" s="209" t="e">
        <f t="shared" ref="H462" si="2032">_xlfn.STDEV.S(C460:C464)</f>
        <v>#DIV/0!</v>
      </c>
      <c r="I462" s="19" t="e">
        <f t="shared" si="1728"/>
        <v>#DIV/0!</v>
      </c>
      <c r="J462" s="221">
        <f>C462*'Table 2'!M462</f>
        <v>0</v>
      </c>
      <c r="K462" s="236" t="s">
        <v>207</v>
      </c>
      <c r="L462" s="218">
        <f>E462*'Table 2'!M462</f>
        <v>0</v>
      </c>
      <c r="M462" s="239" t="e">
        <f t="shared" si="1734"/>
        <v>#DIV/0!</v>
      </c>
      <c r="N462" s="22">
        <f t="shared" ref="N462" si="2033">AVERAGE(J460:J464)</f>
        <v>0</v>
      </c>
      <c r="O462" s="241">
        <f t="shared" ref="O462" si="2034">_xlfn.STDEV.S(J460:J464)</f>
        <v>0</v>
      </c>
      <c r="P462" s="19" t="e">
        <f t="shared" si="1731"/>
        <v>#DIV/0!</v>
      </c>
      <c r="Q462" s="190" t="e">
        <f>J462/LOOKUP(A462,'Table 1'!$A$3:$A$999,'Table 1'!$E$3:$E$999)</f>
        <v>#N/A</v>
      </c>
      <c r="R462" s="215" t="s">
        <v>207</v>
      </c>
      <c r="S462" s="160" t="e">
        <f>L462/LOOKUP(A462,'Table 1'!$A$3:$A$999,'Table 1'!$E$3:$E$999)</f>
        <v>#N/A</v>
      </c>
    </row>
    <row r="463" spans="1:19" x14ac:dyDescent="0.2">
      <c r="A463" s="56">
        <f t="shared" ref="A463" si="2035">A460</f>
        <v>0</v>
      </c>
      <c r="B463" s="56" t="e">
        <f>LOOKUP(A463,'Table 1'!$A$3:$A$999,'Table 1'!$I$3:$I$999)</f>
        <v>#N/A</v>
      </c>
      <c r="C463" s="159"/>
      <c r="D463" s="200" t="s">
        <v>207</v>
      </c>
      <c r="E463" s="155"/>
      <c r="F463" s="207" t="e">
        <f t="shared" ref="F463:F526" si="2036">(C463-G463)/G463</f>
        <v>#DIV/0!</v>
      </c>
      <c r="G463" s="366" t="e">
        <f t="shared" ref="G463" si="2037">AVERAGE(C460:C464)</f>
        <v>#DIV/0!</v>
      </c>
      <c r="H463" s="209" t="e">
        <f t="shared" ref="H463" si="2038">_xlfn.STDEV.S(C460:C464)</f>
        <v>#DIV/0!</v>
      </c>
      <c r="I463" s="19" t="e">
        <f t="shared" ref="I463:I526" si="2039">H463/G463</f>
        <v>#DIV/0!</v>
      </c>
      <c r="J463" s="221">
        <f>C463*'Table 2'!M463</f>
        <v>0</v>
      </c>
      <c r="K463" s="236" t="s">
        <v>207</v>
      </c>
      <c r="L463" s="218">
        <f>E463*'Table 2'!M463</f>
        <v>0</v>
      </c>
      <c r="M463" s="239" t="e">
        <f t="shared" si="1734"/>
        <v>#DIV/0!</v>
      </c>
      <c r="N463" s="22">
        <f t="shared" ref="N463" si="2040">AVERAGE(J460:J464)</f>
        <v>0</v>
      </c>
      <c r="O463" s="241">
        <f t="shared" ref="O463" si="2041">_xlfn.STDEV.S(J460:J464)</f>
        <v>0</v>
      </c>
      <c r="P463" s="19" t="e">
        <f t="shared" ref="P463:P526" si="2042">O463/N463</f>
        <v>#DIV/0!</v>
      </c>
      <c r="Q463" s="190" t="e">
        <f>J463/LOOKUP(A463,'Table 1'!$A$3:$A$999,'Table 1'!$E$3:$E$999)</f>
        <v>#N/A</v>
      </c>
      <c r="R463" s="215" t="s">
        <v>207</v>
      </c>
      <c r="S463" s="160" t="e">
        <f>L463/LOOKUP(A463,'Table 1'!$A$3:$A$999,'Table 1'!$E$3:$E$999)</f>
        <v>#N/A</v>
      </c>
    </row>
    <row r="464" spans="1:19" ht="16" thickBot="1" x14ac:dyDescent="0.25">
      <c r="A464" s="55">
        <f t="shared" ref="A464" si="2043">A460</f>
        <v>0</v>
      </c>
      <c r="B464" s="55" t="e">
        <f>LOOKUP(A464,'Table 1'!$A$3:$A$999,'Table 1'!$I$3:$I$999)</f>
        <v>#N/A</v>
      </c>
      <c r="C464" s="167"/>
      <c r="D464" s="198" t="s">
        <v>207</v>
      </c>
      <c r="E464" s="157"/>
      <c r="F464" s="208" t="e">
        <f t="shared" si="2036"/>
        <v>#DIV/0!</v>
      </c>
      <c r="G464" s="370" t="e">
        <f t="shared" ref="G464" si="2044">AVERAGE(C460:C464)</f>
        <v>#DIV/0!</v>
      </c>
      <c r="H464" s="210" t="e">
        <f t="shared" ref="H464" si="2045">_xlfn.STDEV.S(C460:C464)</f>
        <v>#DIV/0!</v>
      </c>
      <c r="I464" s="18" t="e">
        <f t="shared" si="2039"/>
        <v>#DIV/0!</v>
      </c>
      <c r="J464" s="220">
        <f>C464*'Table 2'!M464</f>
        <v>0</v>
      </c>
      <c r="K464" s="230" t="s">
        <v>207</v>
      </c>
      <c r="L464" s="217">
        <f>E464*'Table 2'!M464</f>
        <v>0</v>
      </c>
      <c r="M464" s="240" t="e">
        <f t="shared" ref="M464:M527" si="2046">(J464-N464)/N464</f>
        <v>#DIV/0!</v>
      </c>
      <c r="N464" s="21">
        <f t="shared" ref="N464" si="2047">AVERAGE(J460:J464)</f>
        <v>0</v>
      </c>
      <c r="O464" s="242">
        <f t="shared" ref="O464" si="2048">_xlfn.STDEV.S(J460:J464)</f>
        <v>0</v>
      </c>
      <c r="P464" s="18" t="e">
        <f t="shared" si="2042"/>
        <v>#DIV/0!</v>
      </c>
      <c r="Q464" s="189" t="e">
        <f>J464/LOOKUP(A464,'Table 1'!$A$3:$A$999,'Table 1'!$E$3:$E$999)</f>
        <v>#N/A</v>
      </c>
      <c r="R464" s="214" t="s">
        <v>207</v>
      </c>
      <c r="S464" s="157" t="e">
        <f>L464/LOOKUP(A464,'Table 1'!$A$3:$A$999,'Table 1'!$E$3:$E$999)</f>
        <v>#N/A</v>
      </c>
    </row>
    <row r="465" spans="1:19" x14ac:dyDescent="0.2">
      <c r="A465" s="57"/>
      <c r="B465" s="57" t="e">
        <f>LOOKUP(A465,'Table 1'!$A$3:$A$999,'Table 1'!$I$3:$I$999)</f>
        <v>#N/A</v>
      </c>
      <c r="C465" s="169"/>
      <c r="D465" s="197" t="s">
        <v>207</v>
      </c>
      <c r="E465" s="161"/>
      <c r="F465" s="206" t="e">
        <f t="shared" si="2036"/>
        <v>#DIV/0!</v>
      </c>
      <c r="G465" s="365" t="e">
        <f t="shared" ref="G465" si="2049">AVERAGE(C465:C469)</f>
        <v>#DIV/0!</v>
      </c>
      <c r="H465" s="23" t="e">
        <f t="shared" ref="H465" si="2050">_xlfn.STDEV.S(C465:C469)</f>
        <v>#DIV/0!</v>
      </c>
      <c r="I465" s="39" t="e">
        <f t="shared" si="2039"/>
        <v>#DIV/0!</v>
      </c>
      <c r="J465" s="222">
        <f>C465*'Table 2'!M465</f>
        <v>0</v>
      </c>
      <c r="K465" s="229" t="s">
        <v>207</v>
      </c>
      <c r="L465" s="219">
        <f>E465*'Table 2'!M465</f>
        <v>0</v>
      </c>
      <c r="M465" s="238" t="e">
        <f t="shared" si="2046"/>
        <v>#DIV/0!</v>
      </c>
      <c r="N465" s="23">
        <f t="shared" ref="N465" si="2051">AVERAGE(J465:J469)</f>
        <v>0</v>
      </c>
      <c r="O465" s="23">
        <f t="shared" ref="O465" si="2052">_xlfn.STDEV.S(J465:J469)</f>
        <v>0</v>
      </c>
      <c r="P465" s="39" t="e">
        <f t="shared" si="2042"/>
        <v>#DIV/0!</v>
      </c>
      <c r="Q465" s="191" t="e">
        <f>J465/LOOKUP(A465,'Table 1'!$A$3:$A$999,'Table 1'!$E$3:$E$999)</f>
        <v>#N/A</v>
      </c>
      <c r="R465" s="216" t="s">
        <v>207</v>
      </c>
      <c r="S465" s="161" t="e">
        <f>L465/LOOKUP(A465,'Table 1'!$A$3:$A$999,'Table 1'!$E$3:$E$999)</f>
        <v>#N/A</v>
      </c>
    </row>
    <row r="466" spans="1:19" x14ac:dyDescent="0.2">
      <c r="A466" s="56">
        <f t="shared" ref="A466" si="2053">A465</f>
        <v>0</v>
      </c>
      <c r="B466" s="56" t="e">
        <f>LOOKUP(A466,'Table 1'!$A$3:$A$999,'Table 1'!$I$3:$I$999)</f>
        <v>#N/A</v>
      </c>
      <c r="C466" s="168"/>
      <c r="D466" s="204" t="s">
        <v>207</v>
      </c>
      <c r="E466" s="160"/>
      <c r="F466" s="207" t="e">
        <f t="shared" si="2036"/>
        <v>#DIV/0!</v>
      </c>
      <c r="G466" s="366" t="e">
        <f t="shared" ref="G466" si="2054">AVERAGE(C465:C469)</f>
        <v>#DIV/0!</v>
      </c>
      <c r="H466" s="209" t="e">
        <f t="shared" ref="H466" si="2055">_xlfn.STDEV.S(C465:C469)</f>
        <v>#DIV/0!</v>
      </c>
      <c r="I466" s="19" t="e">
        <f t="shared" si="2039"/>
        <v>#DIV/0!</v>
      </c>
      <c r="J466" s="221">
        <f>C466*'Table 2'!M466</f>
        <v>0</v>
      </c>
      <c r="K466" s="236" t="s">
        <v>207</v>
      </c>
      <c r="L466" s="218">
        <f>E466*'Table 2'!M466</f>
        <v>0</v>
      </c>
      <c r="M466" s="239" t="e">
        <f t="shared" si="2046"/>
        <v>#DIV/0!</v>
      </c>
      <c r="N466" s="22">
        <f t="shared" ref="N466" si="2056">AVERAGE(J465:J469)</f>
        <v>0</v>
      </c>
      <c r="O466" s="241">
        <f t="shared" ref="O466" si="2057">_xlfn.STDEV.S(J465:J469)</f>
        <v>0</v>
      </c>
      <c r="P466" s="19" t="e">
        <f t="shared" si="2042"/>
        <v>#DIV/0!</v>
      </c>
      <c r="Q466" s="190" t="e">
        <f>J466/LOOKUP(A466,'Table 1'!$A$3:$A$999,'Table 1'!$E$3:$E$999)</f>
        <v>#N/A</v>
      </c>
      <c r="R466" s="215" t="s">
        <v>207</v>
      </c>
      <c r="S466" s="160" t="e">
        <f>L466/LOOKUP(A466,'Table 1'!$A$3:$A$999,'Table 1'!$E$3:$E$999)</f>
        <v>#N/A</v>
      </c>
    </row>
    <row r="467" spans="1:19" x14ac:dyDescent="0.2">
      <c r="A467" s="56">
        <f t="shared" ref="A467" si="2058">A465</f>
        <v>0</v>
      </c>
      <c r="B467" s="56" t="e">
        <f>LOOKUP(A467,'Table 1'!$A$3:$A$999,'Table 1'!$I$3:$I$999)</f>
        <v>#N/A</v>
      </c>
      <c r="C467" s="168"/>
      <c r="D467" s="204" t="s">
        <v>207</v>
      </c>
      <c r="E467" s="160"/>
      <c r="F467" s="207" t="e">
        <f t="shared" si="2036"/>
        <v>#DIV/0!</v>
      </c>
      <c r="G467" s="366" t="e">
        <f t="shared" ref="G467" si="2059">AVERAGE(C465:C469)</f>
        <v>#DIV/0!</v>
      </c>
      <c r="H467" s="209" t="e">
        <f t="shared" ref="H467" si="2060">_xlfn.STDEV.S(C465:C469)</f>
        <v>#DIV/0!</v>
      </c>
      <c r="I467" s="19" t="e">
        <f t="shared" si="2039"/>
        <v>#DIV/0!</v>
      </c>
      <c r="J467" s="221">
        <f>C467*'Table 2'!M467</f>
        <v>0</v>
      </c>
      <c r="K467" s="236" t="s">
        <v>207</v>
      </c>
      <c r="L467" s="218">
        <f>E467*'Table 2'!M467</f>
        <v>0</v>
      </c>
      <c r="M467" s="239" t="e">
        <f t="shared" si="2046"/>
        <v>#DIV/0!</v>
      </c>
      <c r="N467" s="22">
        <f t="shared" ref="N467" si="2061">AVERAGE(J465:J469)</f>
        <v>0</v>
      </c>
      <c r="O467" s="241">
        <f t="shared" ref="O467" si="2062">_xlfn.STDEV.S(J465:J469)</f>
        <v>0</v>
      </c>
      <c r="P467" s="19" t="e">
        <f t="shared" si="2042"/>
        <v>#DIV/0!</v>
      </c>
      <c r="Q467" s="190" t="e">
        <f>J467/LOOKUP(A467,'Table 1'!$A$3:$A$999,'Table 1'!$E$3:$E$999)</f>
        <v>#N/A</v>
      </c>
      <c r="R467" s="215" t="s">
        <v>207</v>
      </c>
      <c r="S467" s="160" t="e">
        <f>L467/LOOKUP(A467,'Table 1'!$A$3:$A$999,'Table 1'!$E$3:$E$999)</f>
        <v>#N/A</v>
      </c>
    </row>
    <row r="468" spans="1:19" x14ac:dyDescent="0.2">
      <c r="A468" s="56">
        <f t="shared" ref="A468" si="2063">A465</f>
        <v>0</v>
      </c>
      <c r="B468" s="56" t="e">
        <f>LOOKUP(A468,'Table 1'!$A$3:$A$999,'Table 1'!$I$3:$I$999)</f>
        <v>#N/A</v>
      </c>
      <c r="C468" s="159"/>
      <c r="D468" s="200" t="s">
        <v>207</v>
      </c>
      <c r="E468" s="155"/>
      <c r="F468" s="207" t="e">
        <f t="shared" si="2036"/>
        <v>#DIV/0!</v>
      </c>
      <c r="G468" s="366" t="e">
        <f t="shared" ref="G468" si="2064">AVERAGE(C465:C469)</f>
        <v>#DIV/0!</v>
      </c>
      <c r="H468" s="209" t="e">
        <f t="shared" ref="H468" si="2065">_xlfn.STDEV.S(C465:C469)</f>
        <v>#DIV/0!</v>
      </c>
      <c r="I468" s="19" t="e">
        <f t="shared" si="2039"/>
        <v>#DIV/0!</v>
      </c>
      <c r="J468" s="221">
        <f>C468*'Table 2'!M468</f>
        <v>0</v>
      </c>
      <c r="K468" s="236" t="s">
        <v>207</v>
      </c>
      <c r="L468" s="218">
        <f>E468*'Table 2'!M468</f>
        <v>0</v>
      </c>
      <c r="M468" s="239" t="e">
        <f t="shared" si="2046"/>
        <v>#DIV/0!</v>
      </c>
      <c r="N468" s="22">
        <f t="shared" ref="N468" si="2066">AVERAGE(J465:J469)</f>
        <v>0</v>
      </c>
      <c r="O468" s="241">
        <f t="shared" ref="O468" si="2067">_xlfn.STDEV.S(J465:J469)</f>
        <v>0</v>
      </c>
      <c r="P468" s="19" t="e">
        <f t="shared" si="2042"/>
        <v>#DIV/0!</v>
      </c>
      <c r="Q468" s="190" t="e">
        <f>J468/LOOKUP(A468,'Table 1'!$A$3:$A$999,'Table 1'!$E$3:$E$999)</f>
        <v>#N/A</v>
      </c>
      <c r="R468" s="215" t="s">
        <v>207</v>
      </c>
      <c r="S468" s="160" t="e">
        <f>L468/LOOKUP(A468,'Table 1'!$A$3:$A$999,'Table 1'!$E$3:$E$999)</f>
        <v>#N/A</v>
      </c>
    </row>
    <row r="469" spans="1:19" ht="16" thickBot="1" x14ac:dyDescent="0.25">
      <c r="A469" s="55">
        <f t="shared" ref="A469" si="2068">A465</f>
        <v>0</v>
      </c>
      <c r="B469" s="55" t="e">
        <f>LOOKUP(A469,'Table 1'!$A$3:$A$999,'Table 1'!$I$3:$I$999)</f>
        <v>#N/A</v>
      </c>
      <c r="C469" s="167"/>
      <c r="D469" s="198" t="s">
        <v>207</v>
      </c>
      <c r="E469" s="157"/>
      <c r="F469" s="208" t="e">
        <f t="shared" si="2036"/>
        <v>#DIV/0!</v>
      </c>
      <c r="G469" s="370" t="e">
        <f t="shared" ref="G469" si="2069">AVERAGE(C465:C469)</f>
        <v>#DIV/0!</v>
      </c>
      <c r="H469" s="210" t="e">
        <f t="shared" ref="H469" si="2070">_xlfn.STDEV.S(C465:C469)</f>
        <v>#DIV/0!</v>
      </c>
      <c r="I469" s="18" t="e">
        <f t="shared" si="2039"/>
        <v>#DIV/0!</v>
      </c>
      <c r="J469" s="220">
        <f>C469*'Table 2'!M469</f>
        <v>0</v>
      </c>
      <c r="K469" s="230" t="s">
        <v>207</v>
      </c>
      <c r="L469" s="217">
        <f>E469*'Table 2'!M469</f>
        <v>0</v>
      </c>
      <c r="M469" s="240" t="e">
        <f t="shared" si="2046"/>
        <v>#DIV/0!</v>
      </c>
      <c r="N469" s="21">
        <f t="shared" ref="N469" si="2071">AVERAGE(J465:J469)</f>
        <v>0</v>
      </c>
      <c r="O469" s="242">
        <f t="shared" ref="O469" si="2072">_xlfn.STDEV.S(J465:J469)</f>
        <v>0</v>
      </c>
      <c r="P469" s="18" t="e">
        <f t="shared" si="2042"/>
        <v>#DIV/0!</v>
      </c>
      <c r="Q469" s="189" t="e">
        <f>J469/LOOKUP(A469,'Table 1'!$A$3:$A$999,'Table 1'!$E$3:$E$999)</f>
        <v>#N/A</v>
      </c>
      <c r="R469" s="214" t="s">
        <v>207</v>
      </c>
      <c r="S469" s="157" t="e">
        <f>L469/LOOKUP(A469,'Table 1'!$A$3:$A$999,'Table 1'!$E$3:$E$999)</f>
        <v>#N/A</v>
      </c>
    </row>
    <row r="470" spans="1:19" x14ac:dyDescent="0.2">
      <c r="A470" s="57"/>
      <c r="B470" s="57" t="e">
        <f>LOOKUP(A470,'Table 1'!$A$3:$A$999,'Table 1'!$I$3:$I$999)</f>
        <v>#N/A</v>
      </c>
      <c r="C470" s="169"/>
      <c r="D470" s="197" t="s">
        <v>207</v>
      </c>
      <c r="E470" s="161"/>
      <c r="F470" s="206" t="e">
        <f t="shared" si="2036"/>
        <v>#DIV/0!</v>
      </c>
      <c r="G470" s="365" t="e">
        <f t="shared" ref="G470" si="2073">AVERAGE(C470:C474)</f>
        <v>#DIV/0!</v>
      </c>
      <c r="H470" s="23" t="e">
        <f t="shared" ref="H470" si="2074">_xlfn.STDEV.S(C470:C474)</f>
        <v>#DIV/0!</v>
      </c>
      <c r="I470" s="39" t="e">
        <f t="shared" si="2039"/>
        <v>#DIV/0!</v>
      </c>
      <c r="J470" s="222">
        <f>C470*'Table 2'!M470</f>
        <v>0</v>
      </c>
      <c r="K470" s="229" t="s">
        <v>207</v>
      </c>
      <c r="L470" s="219">
        <f>E470*'Table 2'!M470</f>
        <v>0</v>
      </c>
      <c r="M470" s="238" t="e">
        <f t="shared" si="2046"/>
        <v>#DIV/0!</v>
      </c>
      <c r="N470" s="23">
        <f t="shared" ref="N470" si="2075">AVERAGE(J470:J474)</f>
        <v>0</v>
      </c>
      <c r="O470" s="23">
        <f t="shared" ref="O470" si="2076">_xlfn.STDEV.S(J470:J474)</f>
        <v>0</v>
      </c>
      <c r="P470" s="39" t="e">
        <f t="shared" si="2042"/>
        <v>#DIV/0!</v>
      </c>
      <c r="Q470" s="191" t="e">
        <f>J470/LOOKUP(A470,'Table 1'!$A$3:$A$999,'Table 1'!$E$3:$E$999)</f>
        <v>#N/A</v>
      </c>
      <c r="R470" s="216" t="s">
        <v>207</v>
      </c>
      <c r="S470" s="161" t="e">
        <f>L470/LOOKUP(A470,'Table 1'!$A$3:$A$999,'Table 1'!$E$3:$E$999)</f>
        <v>#N/A</v>
      </c>
    </row>
    <row r="471" spans="1:19" x14ac:dyDescent="0.2">
      <c r="A471" s="56">
        <f t="shared" ref="A471" si="2077">A470</f>
        <v>0</v>
      </c>
      <c r="B471" s="56" t="e">
        <f>LOOKUP(A471,'Table 1'!$A$3:$A$999,'Table 1'!$I$3:$I$999)</f>
        <v>#N/A</v>
      </c>
      <c r="C471" s="168"/>
      <c r="D471" s="204" t="s">
        <v>207</v>
      </c>
      <c r="E471" s="160"/>
      <c r="F471" s="207" t="e">
        <f t="shared" si="2036"/>
        <v>#DIV/0!</v>
      </c>
      <c r="G471" s="366" t="e">
        <f t="shared" ref="G471" si="2078">AVERAGE(C470:C474)</f>
        <v>#DIV/0!</v>
      </c>
      <c r="H471" s="209" t="e">
        <f t="shared" ref="H471" si="2079">_xlfn.STDEV.S(C470:C474)</f>
        <v>#DIV/0!</v>
      </c>
      <c r="I471" s="19" t="e">
        <f t="shared" si="2039"/>
        <v>#DIV/0!</v>
      </c>
      <c r="J471" s="221">
        <f>C471*'Table 2'!M471</f>
        <v>0</v>
      </c>
      <c r="K471" s="236" t="s">
        <v>207</v>
      </c>
      <c r="L471" s="218">
        <f>E471*'Table 2'!M471</f>
        <v>0</v>
      </c>
      <c r="M471" s="239" t="e">
        <f t="shared" si="2046"/>
        <v>#DIV/0!</v>
      </c>
      <c r="N471" s="22">
        <f t="shared" ref="N471" si="2080">AVERAGE(J470:J474)</f>
        <v>0</v>
      </c>
      <c r="O471" s="241">
        <f t="shared" ref="O471" si="2081">_xlfn.STDEV.S(J470:J474)</f>
        <v>0</v>
      </c>
      <c r="P471" s="19" t="e">
        <f t="shared" si="2042"/>
        <v>#DIV/0!</v>
      </c>
      <c r="Q471" s="190" t="e">
        <f>J471/LOOKUP(A471,'Table 1'!$A$3:$A$999,'Table 1'!$E$3:$E$999)</f>
        <v>#N/A</v>
      </c>
      <c r="R471" s="215" t="s">
        <v>207</v>
      </c>
      <c r="S471" s="160" t="e">
        <f>L471/LOOKUP(A471,'Table 1'!$A$3:$A$999,'Table 1'!$E$3:$E$999)</f>
        <v>#N/A</v>
      </c>
    </row>
    <row r="472" spans="1:19" x14ac:dyDescent="0.2">
      <c r="A472" s="56">
        <f t="shared" ref="A472" si="2082">A470</f>
        <v>0</v>
      </c>
      <c r="B472" s="56" t="e">
        <f>LOOKUP(A472,'Table 1'!$A$3:$A$999,'Table 1'!$I$3:$I$999)</f>
        <v>#N/A</v>
      </c>
      <c r="C472" s="168"/>
      <c r="D472" s="204" t="s">
        <v>207</v>
      </c>
      <c r="E472" s="160"/>
      <c r="F472" s="207" t="e">
        <f t="shared" si="2036"/>
        <v>#DIV/0!</v>
      </c>
      <c r="G472" s="366" t="e">
        <f t="shared" ref="G472" si="2083">AVERAGE(C470:C474)</f>
        <v>#DIV/0!</v>
      </c>
      <c r="H472" s="209" t="e">
        <f t="shared" ref="H472" si="2084">_xlfn.STDEV.S(C470:C474)</f>
        <v>#DIV/0!</v>
      </c>
      <c r="I472" s="19" t="e">
        <f t="shared" si="2039"/>
        <v>#DIV/0!</v>
      </c>
      <c r="J472" s="221">
        <f>C472*'Table 2'!M472</f>
        <v>0</v>
      </c>
      <c r="K472" s="236" t="s">
        <v>207</v>
      </c>
      <c r="L472" s="218">
        <f>E472*'Table 2'!M472</f>
        <v>0</v>
      </c>
      <c r="M472" s="239" t="e">
        <f t="shared" si="2046"/>
        <v>#DIV/0!</v>
      </c>
      <c r="N472" s="22">
        <f t="shared" ref="N472" si="2085">AVERAGE(J470:J474)</f>
        <v>0</v>
      </c>
      <c r="O472" s="241">
        <f t="shared" ref="O472" si="2086">_xlfn.STDEV.S(J470:J474)</f>
        <v>0</v>
      </c>
      <c r="P472" s="19" t="e">
        <f t="shared" si="2042"/>
        <v>#DIV/0!</v>
      </c>
      <c r="Q472" s="190" t="e">
        <f>J472/LOOKUP(A472,'Table 1'!$A$3:$A$999,'Table 1'!$E$3:$E$999)</f>
        <v>#N/A</v>
      </c>
      <c r="R472" s="215" t="s">
        <v>207</v>
      </c>
      <c r="S472" s="160" t="e">
        <f>L472/LOOKUP(A472,'Table 1'!$A$3:$A$999,'Table 1'!$E$3:$E$999)</f>
        <v>#N/A</v>
      </c>
    </row>
    <row r="473" spans="1:19" x14ac:dyDescent="0.2">
      <c r="A473" s="56">
        <f t="shared" ref="A473" si="2087">A470</f>
        <v>0</v>
      </c>
      <c r="B473" s="56" t="e">
        <f>LOOKUP(A473,'Table 1'!$A$3:$A$999,'Table 1'!$I$3:$I$999)</f>
        <v>#N/A</v>
      </c>
      <c r="C473" s="159"/>
      <c r="D473" s="200" t="s">
        <v>207</v>
      </c>
      <c r="E473" s="155"/>
      <c r="F473" s="207" t="e">
        <f t="shared" si="2036"/>
        <v>#DIV/0!</v>
      </c>
      <c r="G473" s="366" t="e">
        <f t="shared" ref="G473" si="2088">AVERAGE(C470:C474)</f>
        <v>#DIV/0!</v>
      </c>
      <c r="H473" s="209" t="e">
        <f t="shared" ref="H473" si="2089">_xlfn.STDEV.S(C470:C474)</f>
        <v>#DIV/0!</v>
      </c>
      <c r="I473" s="19" t="e">
        <f t="shared" si="2039"/>
        <v>#DIV/0!</v>
      </c>
      <c r="J473" s="221">
        <f>C473*'Table 2'!M473</f>
        <v>0</v>
      </c>
      <c r="K473" s="236" t="s">
        <v>207</v>
      </c>
      <c r="L473" s="218">
        <f>E473*'Table 2'!M473</f>
        <v>0</v>
      </c>
      <c r="M473" s="239" t="e">
        <f t="shared" si="2046"/>
        <v>#DIV/0!</v>
      </c>
      <c r="N473" s="22">
        <f t="shared" ref="N473" si="2090">AVERAGE(J470:J474)</f>
        <v>0</v>
      </c>
      <c r="O473" s="241">
        <f t="shared" ref="O473" si="2091">_xlfn.STDEV.S(J470:J474)</f>
        <v>0</v>
      </c>
      <c r="P473" s="19" t="e">
        <f t="shared" si="2042"/>
        <v>#DIV/0!</v>
      </c>
      <c r="Q473" s="190" t="e">
        <f>J473/LOOKUP(A473,'Table 1'!$A$3:$A$999,'Table 1'!$E$3:$E$999)</f>
        <v>#N/A</v>
      </c>
      <c r="R473" s="215" t="s">
        <v>207</v>
      </c>
      <c r="S473" s="160" t="e">
        <f>L473/LOOKUP(A473,'Table 1'!$A$3:$A$999,'Table 1'!$E$3:$E$999)</f>
        <v>#N/A</v>
      </c>
    </row>
    <row r="474" spans="1:19" ht="16" thickBot="1" x14ac:dyDescent="0.25">
      <c r="A474" s="55">
        <f t="shared" ref="A474" si="2092">A470</f>
        <v>0</v>
      </c>
      <c r="B474" s="55" t="e">
        <f>LOOKUP(A474,'Table 1'!$A$3:$A$999,'Table 1'!$I$3:$I$999)</f>
        <v>#N/A</v>
      </c>
      <c r="C474" s="167"/>
      <c r="D474" s="198" t="s">
        <v>207</v>
      </c>
      <c r="E474" s="157"/>
      <c r="F474" s="208" t="e">
        <f t="shared" si="2036"/>
        <v>#DIV/0!</v>
      </c>
      <c r="G474" s="370" t="e">
        <f t="shared" ref="G474" si="2093">AVERAGE(C470:C474)</f>
        <v>#DIV/0!</v>
      </c>
      <c r="H474" s="210" t="e">
        <f t="shared" ref="H474" si="2094">_xlfn.STDEV.S(C470:C474)</f>
        <v>#DIV/0!</v>
      </c>
      <c r="I474" s="18" t="e">
        <f t="shared" si="2039"/>
        <v>#DIV/0!</v>
      </c>
      <c r="J474" s="220">
        <f>C474*'Table 2'!M474</f>
        <v>0</v>
      </c>
      <c r="K474" s="230" t="s">
        <v>207</v>
      </c>
      <c r="L474" s="217">
        <f>E474*'Table 2'!M474</f>
        <v>0</v>
      </c>
      <c r="M474" s="240" t="e">
        <f t="shared" si="2046"/>
        <v>#DIV/0!</v>
      </c>
      <c r="N474" s="21">
        <f t="shared" ref="N474" si="2095">AVERAGE(J470:J474)</f>
        <v>0</v>
      </c>
      <c r="O474" s="242">
        <f t="shared" ref="O474" si="2096">_xlfn.STDEV.S(J470:J474)</f>
        <v>0</v>
      </c>
      <c r="P474" s="18" t="e">
        <f t="shared" si="2042"/>
        <v>#DIV/0!</v>
      </c>
      <c r="Q474" s="189" t="e">
        <f>J474/LOOKUP(A474,'Table 1'!$A$3:$A$999,'Table 1'!$E$3:$E$999)</f>
        <v>#N/A</v>
      </c>
      <c r="R474" s="214" t="s">
        <v>207</v>
      </c>
      <c r="S474" s="157" t="e">
        <f>L474/LOOKUP(A474,'Table 1'!$A$3:$A$999,'Table 1'!$E$3:$E$999)</f>
        <v>#N/A</v>
      </c>
    </row>
    <row r="475" spans="1:19" x14ac:dyDescent="0.2">
      <c r="A475" s="57"/>
      <c r="B475" s="57" t="e">
        <f>LOOKUP(A475,'Table 1'!$A$3:$A$999,'Table 1'!$I$3:$I$999)</f>
        <v>#N/A</v>
      </c>
      <c r="C475" s="169"/>
      <c r="D475" s="197" t="s">
        <v>207</v>
      </c>
      <c r="E475" s="161"/>
      <c r="F475" s="206" t="e">
        <f t="shared" si="2036"/>
        <v>#DIV/0!</v>
      </c>
      <c r="G475" s="365" t="e">
        <f t="shared" ref="G475" si="2097">AVERAGE(C475:C479)</f>
        <v>#DIV/0!</v>
      </c>
      <c r="H475" s="23" t="e">
        <f t="shared" ref="H475" si="2098">_xlfn.STDEV.S(C475:C479)</f>
        <v>#DIV/0!</v>
      </c>
      <c r="I475" s="39" t="e">
        <f t="shared" si="2039"/>
        <v>#DIV/0!</v>
      </c>
      <c r="J475" s="222">
        <f>C475*'Table 2'!M475</f>
        <v>0</v>
      </c>
      <c r="K475" s="229" t="s">
        <v>207</v>
      </c>
      <c r="L475" s="219">
        <f>E475*'Table 2'!M475</f>
        <v>0</v>
      </c>
      <c r="M475" s="238" t="e">
        <f t="shared" si="2046"/>
        <v>#DIV/0!</v>
      </c>
      <c r="N475" s="23">
        <f t="shared" ref="N475" si="2099">AVERAGE(J475:J479)</f>
        <v>0</v>
      </c>
      <c r="O475" s="23">
        <f t="shared" ref="O475" si="2100">_xlfn.STDEV.S(J475:J479)</f>
        <v>0</v>
      </c>
      <c r="P475" s="39" t="e">
        <f t="shared" si="2042"/>
        <v>#DIV/0!</v>
      </c>
      <c r="Q475" s="191" t="e">
        <f>J475/LOOKUP(A475,'Table 1'!$A$3:$A$999,'Table 1'!$E$3:$E$999)</f>
        <v>#N/A</v>
      </c>
      <c r="R475" s="216" t="s">
        <v>207</v>
      </c>
      <c r="S475" s="161" t="e">
        <f>L475/LOOKUP(A475,'Table 1'!$A$3:$A$999,'Table 1'!$E$3:$E$999)</f>
        <v>#N/A</v>
      </c>
    </row>
    <row r="476" spans="1:19" x14ac:dyDescent="0.2">
      <c r="A476" s="56">
        <f t="shared" ref="A476" si="2101">A475</f>
        <v>0</v>
      </c>
      <c r="B476" s="56" t="e">
        <f>LOOKUP(A476,'Table 1'!$A$3:$A$999,'Table 1'!$I$3:$I$999)</f>
        <v>#N/A</v>
      </c>
      <c r="C476" s="168"/>
      <c r="D476" s="204" t="s">
        <v>207</v>
      </c>
      <c r="E476" s="160"/>
      <c r="F476" s="207" t="e">
        <f t="shared" si="2036"/>
        <v>#DIV/0!</v>
      </c>
      <c r="G476" s="366" t="e">
        <f t="shared" ref="G476" si="2102">AVERAGE(C475:C479)</f>
        <v>#DIV/0!</v>
      </c>
      <c r="H476" s="209" t="e">
        <f t="shared" ref="H476" si="2103">_xlfn.STDEV.S(C475:C479)</f>
        <v>#DIV/0!</v>
      </c>
      <c r="I476" s="19" t="e">
        <f t="shared" si="2039"/>
        <v>#DIV/0!</v>
      </c>
      <c r="J476" s="221">
        <f>C476*'Table 2'!M476</f>
        <v>0</v>
      </c>
      <c r="K476" s="236" t="s">
        <v>207</v>
      </c>
      <c r="L476" s="218">
        <f>E476*'Table 2'!M476</f>
        <v>0</v>
      </c>
      <c r="M476" s="239" t="e">
        <f t="shared" si="2046"/>
        <v>#DIV/0!</v>
      </c>
      <c r="N476" s="22">
        <f t="shared" ref="N476" si="2104">AVERAGE(J475:J479)</f>
        <v>0</v>
      </c>
      <c r="O476" s="241">
        <f t="shared" ref="O476" si="2105">_xlfn.STDEV.S(J475:J479)</f>
        <v>0</v>
      </c>
      <c r="P476" s="19" t="e">
        <f t="shared" si="2042"/>
        <v>#DIV/0!</v>
      </c>
      <c r="Q476" s="190" t="e">
        <f>J476/LOOKUP(A476,'Table 1'!$A$3:$A$999,'Table 1'!$E$3:$E$999)</f>
        <v>#N/A</v>
      </c>
      <c r="R476" s="215" t="s">
        <v>207</v>
      </c>
      <c r="S476" s="160" t="e">
        <f>L476/LOOKUP(A476,'Table 1'!$A$3:$A$999,'Table 1'!$E$3:$E$999)</f>
        <v>#N/A</v>
      </c>
    </row>
    <row r="477" spans="1:19" x14ac:dyDescent="0.2">
      <c r="A477" s="56">
        <f t="shared" ref="A477" si="2106">A475</f>
        <v>0</v>
      </c>
      <c r="B477" s="56" t="e">
        <f>LOOKUP(A477,'Table 1'!$A$3:$A$999,'Table 1'!$I$3:$I$999)</f>
        <v>#N/A</v>
      </c>
      <c r="C477" s="168"/>
      <c r="D477" s="204" t="s">
        <v>207</v>
      </c>
      <c r="E477" s="160"/>
      <c r="F477" s="207" t="e">
        <f t="shared" si="2036"/>
        <v>#DIV/0!</v>
      </c>
      <c r="G477" s="366" t="e">
        <f t="shared" ref="G477" si="2107">AVERAGE(C475:C479)</f>
        <v>#DIV/0!</v>
      </c>
      <c r="H477" s="209" t="e">
        <f t="shared" ref="H477" si="2108">_xlfn.STDEV.S(C475:C479)</f>
        <v>#DIV/0!</v>
      </c>
      <c r="I477" s="19" t="e">
        <f t="shared" si="2039"/>
        <v>#DIV/0!</v>
      </c>
      <c r="J477" s="221">
        <f>C477*'Table 2'!M477</f>
        <v>0</v>
      </c>
      <c r="K477" s="236" t="s">
        <v>207</v>
      </c>
      <c r="L477" s="218">
        <f>E477*'Table 2'!M477</f>
        <v>0</v>
      </c>
      <c r="M477" s="239" t="e">
        <f t="shared" si="2046"/>
        <v>#DIV/0!</v>
      </c>
      <c r="N477" s="22">
        <f t="shared" ref="N477" si="2109">AVERAGE(J475:J479)</f>
        <v>0</v>
      </c>
      <c r="O477" s="241">
        <f t="shared" ref="O477" si="2110">_xlfn.STDEV.S(J475:J479)</f>
        <v>0</v>
      </c>
      <c r="P477" s="19" t="e">
        <f t="shared" si="2042"/>
        <v>#DIV/0!</v>
      </c>
      <c r="Q477" s="190" t="e">
        <f>J477/LOOKUP(A477,'Table 1'!$A$3:$A$999,'Table 1'!$E$3:$E$999)</f>
        <v>#N/A</v>
      </c>
      <c r="R477" s="215" t="s">
        <v>207</v>
      </c>
      <c r="S477" s="160" t="e">
        <f>L477/LOOKUP(A477,'Table 1'!$A$3:$A$999,'Table 1'!$E$3:$E$999)</f>
        <v>#N/A</v>
      </c>
    </row>
    <row r="478" spans="1:19" x14ac:dyDescent="0.2">
      <c r="A478" s="56">
        <f t="shared" ref="A478" si="2111">A475</f>
        <v>0</v>
      </c>
      <c r="B478" s="56" t="e">
        <f>LOOKUP(A478,'Table 1'!$A$3:$A$999,'Table 1'!$I$3:$I$999)</f>
        <v>#N/A</v>
      </c>
      <c r="C478" s="159"/>
      <c r="D478" s="200" t="s">
        <v>207</v>
      </c>
      <c r="E478" s="155"/>
      <c r="F478" s="207" t="e">
        <f t="shared" si="2036"/>
        <v>#DIV/0!</v>
      </c>
      <c r="G478" s="366" t="e">
        <f t="shared" ref="G478" si="2112">AVERAGE(C475:C479)</f>
        <v>#DIV/0!</v>
      </c>
      <c r="H478" s="209" t="e">
        <f t="shared" ref="H478" si="2113">_xlfn.STDEV.S(C475:C479)</f>
        <v>#DIV/0!</v>
      </c>
      <c r="I478" s="19" t="e">
        <f t="shared" si="2039"/>
        <v>#DIV/0!</v>
      </c>
      <c r="J478" s="221">
        <f>C478*'Table 2'!M478</f>
        <v>0</v>
      </c>
      <c r="K478" s="236" t="s">
        <v>207</v>
      </c>
      <c r="L478" s="218">
        <f>E478*'Table 2'!M478</f>
        <v>0</v>
      </c>
      <c r="M478" s="239" t="e">
        <f t="shared" si="2046"/>
        <v>#DIV/0!</v>
      </c>
      <c r="N478" s="22">
        <f t="shared" ref="N478" si="2114">AVERAGE(J475:J479)</f>
        <v>0</v>
      </c>
      <c r="O478" s="241">
        <f t="shared" ref="O478" si="2115">_xlfn.STDEV.S(J475:J479)</f>
        <v>0</v>
      </c>
      <c r="P478" s="19" t="e">
        <f t="shared" si="2042"/>
        <v>#DIV/0!</v>
      </c>
      <c r="Q478" s="190" t="e">
        <f>J478/LOOKUP(A478,'Table 1'!$A$3:$A$999,'Table 1'!$E$3:$E$999)</f>
        <v>#N/A</v>
      </c>
      <c r="R478" s="215" t="s">
        <v>207</v>
      </c>
      <c r="S478" s="160" t="e">
        <f>L478/LOOKUP(A478,'Table 1'!$A$3:$A$999,'Table 1'!$E$3:$E$999)</f>
        <v>#N/A</v>
      </c>
    </row>
    <row r="479" spans="1:19" ht="16" thickBot="1" x14ac:dyDescent="0.25">
      <c r="A479" s="55">
        <f t="shared" ref="A479" si="2116">A475</f>
        <v>0</v>
      </c>
      <c r="B479" s="55" t="e">
        <f>LOOKUP(A479,'Table 1'!$A$3:$A$999,'Table 1'!$I$3:$I$999)</f>
        <v>#N/A</v>
      </c>
      <c r="C479" s="167"/>
      <c r="D479" s="198" t="s">
        <v>207</v>
      </c>
      <c r="E479" s="157"/>
      <c r="F479" s="208" t="e">
        <f t="shared" si="2036"/>
        <v>#DIV/0!</v>
      </c>
      <c r="G479" s="370" t="e">
        <f t="shared" ref="G479" si="2117">AVERAGE(C475:C479)</f>
        <v>#DIV/0!</v>
      </c>
      <c r="H479" s="210" t="e">
        <f t="shared" ref="H479" si="2118">_xlfn.STDEV.S(C475:C479)</f>
        <v>#DIV/0!</v>
      </c>
      <c r="I479" s="18" t="e">
        <f t="shared" si="2039"/>
        <v>#DIV/0!</v>
      </c>
      <c r="J479" s="220">
        <f>C479*'Table 2'!M479</f>
        <v>0</v>
      </c>
      <c r="K479" s="230" t="s">
        <v>207</v>
      </c>
      <c r="L479" s="217">
        <f>E479*'Table 2'!M479</f>
        <v>0</v>
      </c>
      <c r="M479" s="240" t="e">
        <f t="shared" si="2046"/>
        <v>#DIV/0!</v>
      </c>
      <c r="N479" s="21">
        <f t="shared" ref="N479" si="2119">AVERAGE(J475:J479)</f>
        <v>0</v>
      </c>
      <c r="O479" s="242">
        <f t="shared" ref="O479" si="2120">_xlfn.STDEV.S(J475:J479)</f>
        <v>0</v>
      </c>
      <c r="P479" s="18" t="e">
        <f t="shared" si="2042"/>
        <v>#DIV/0!</v>
      </c>
      <c r="Q479" s="189" t="e">
        <f>J479/LOOKUP(A479,'Table 1'!$A$3:$A$999,'Table 1'!$E$3:$E$999)</f>
        <v>#N/A</v>
      </c>
      <c r="R479" s="214" t="s">
        <v>207</v>
      </c>
      <c r="S479" s="157" t="e">
        <f>L479/LOOKUP(A479,'Table 1'!$A$3:$A$999,'Table 1'!$E$3:$E$999)</f>
        <v>#N/A</v>
      </c>
    </row>
    <row r="480" spans="1:19" x14ac:dyDescent="0.2">
      <c r="A480" s="57"/>
      <c r="B480" s="57" t="e">
        <f>LOOKUP(A480,'Table 1'!$A$3:$A$999,'Table 1'!$I$3:$I$999)</f>
        <v>#N/A</v>
      </c>
      <c r="C480" s="169"/>
      <c r="D480" s="197" t="s">
        <v>207</v>
      </c>
      <c r="E480" s="161"/>
      <c r="F480" s="206" t="e">
        <f t="shared" si="2036"/>
        <v>#DIV/0!</v>
      </c>
      <c r="G480" s="365" t="e">
        <f t="shared" ref="G480" si="2121">AVERAGE(C480:C484)</f>
        <v>#DIV/0!</v>
      </c>
      <c r="H480" s="23" t="e">
        <f t="shared" ref="H480" si="2122">_xlfn.STDEV.S(C480:C484)</f>
        <v>#DIV/0!</v>
      </c>
      <c r="I480" s="39" t="e">
        <f t="shared" si="2039"/>
        <v>#DIV/0!</v>
      </c>
      <c r="J480" s="222">
        <f>C480*'Table 2'!M480</f>
        <v>0</v>
      </c>
      <c r="K480" s="229" t="s">
        <v>207</v>
      </c>
      <c r="L480" s="219">
        <f>E480*'Table 2'!M480</f>
        <v>0</v>
      </c>
      <c r="M480" s="238" t="e">
        <f t="shared" si="2046"/>
        <v>#DIV/0!</v>
      </c>
      <c r="N480" s="23">
        <f t="shared" ref="N480" si="2123">AVERAGE(J480:J484)</f>
        <v>0</v>
      </c>
      <c r="O480" s="23">
        <f t="shared" ref="O480" si="2124">_xlfn.STDEV.S(J480:J484)</f>
        <v>0</v>
      </c>
      <c r="P480" s="39" t="e">
        <f t="shared" si="2042"/>
        <v>#DIV/0!</v>
      </c>
      <c r="Q480" s="191" t="e">
        <f>J480/LOOKUP(A480,'Table 1'!$A$3:$A$999,'Table 1'!$E$3:$E$999)</f>
        <v>#N/A</v>
      </c>
      <c r="R480" s="216" t="s">
        <v>207</v>
      </c>
      <c r="S480" s="161" t="e">
        <f>L480/LOOKUP(A480,'Table 1'!$A$3:$A$999,'Table 1'!$E$3:$E$999)</f>
        <v>#N/A</v>
      </c>
    </row>
    <row r="481" spans="1:19" x14ac:dyDescent="0.2">
      <c r="A481" s="56">
        <f t="shared" ref="A481" si="2125">A480</f>
        <v>0</v>
      </c>
      <c r="B481" s="56" t="e">
        <f>LOOKUP(A481,'Table 1'!$A$3:$A$999,'Table 1'!$I$3:$I$999)</f>
        <v>#N/A</v>
      </c>
      <c r="C481" s="168"/>
      <c r="D481" s="204" t="s">
        <v>207</v>
      </c>
      <c r="E481" s="160"/>
      <c r="F481" s="207" t="e">
        <f t="shared" si="2036"/>
        <v>#DIV/0!</v>
      </c>
      <c r="G481" s="366" t="e">
        <f t="shared" ref="G481" si="2126">AVERAGE(C480:C484)</f>
        <v>#DIV/0!</v>
      </c>
      <c r="H481" s="209" t="e">
        <f t="shared" ref="H481" si="2127">_xlfn.STDEV.S(C480:C484)</f>
        <v>#DIV/0!</v>
      </c>
      <c r="I481" s="19" t="e">
        <f t="shared" si="2039"/>
        <v>#DIV/0!</v>
      </c>
      <c r="J481" s="221">
        <f>C481*'Table 2'!M481</f>
        <v>0</v>
      </c>
      <c r="K481" s="236" t="s">
        <v>207</v>
      </c>
      <c r="L481" s="218">
        <f>E481*'Table 2'!M481</f>
        <v>0</v>
      </c>
      <c r="M481" s="239" t="e">
        <f t="shared" si="2046"/>
        <v>#DIV/0!</v>
      </c>
      <c r="N481" s="22">
        <f t="shared" ref="N481" si="2128">AVERAGE(J480:J484)</f>
        <v>0</v>
      </c>
      <c r="O481" s="241">
        <f t="shared" ref="O481" si="2129">_xlfn.STDEV.S(J480:J484)</f>
        <v>0</v>
      </c>
      <c r="P481" s="19" t="e">
        <f t="shared" si="2042"/>
        <v>#DIV/0!</v>
      </c>
      <c r="Q481" s="190" t="e">
        <f>J481/LOOKUP(A481,'Table 1'!$A$3:$A$999,'Table 1'!$E$3:$E$999)</f>
        <v>#N/A</v>
      </c>
      <c r="R481" s="215" t="s">
        <v>207</v>
      </c>
      <c r="S481" s="160" t="e">
        <f>L481/LOOKUP(A481,'Table 1'!$A$3:$A$999,'Table 1'!$E$3:$E$999)</f>
        <v>#N/A</v>
      </c>
    </row>
    <row r="482" spans="1:19" x14ac:dyDescent="0.2">
      <c r="A482" s="56">
        <f t="shared" ref="A482" si="2130">A480</f>
        <v>0</v>
      </c>
      <c r="B482" s="56" t="e">
        <f>LOOKUP(A482,'Table 1'!$A$3:$A$999,'Table 1'!$I$3:$I$999)</f>
        <v>#N/A</v>
      </c>
      <c r="C482" s="168"/>
      <c r="D482" s="204" t="s">
        <v>207</v>
      </c>
      <c r="E482" s="160"/>
      <c r="F482" s="207" t="e">
        <f t="shared" si="2036"/>
        <v>#DIV/0!</v>
      </c>
      <c r="G482" s="366" t="e">
        <f t="shared" ref="G482" si="2131">AVERAGE(C480:C484)</f>
        <v>#DIV/0!</v>
      </c>
      <c r="H482" s="209" t="e">
        <f t="shared" ref="H482" si="2132">_xlfn.STDEV.S(C480:C484)</f>
        <v>#DIV/0!</v>
      </c>
      <c r="I482" s="19" t="e">
        <f t="shared" si="2039"/>
        <v>#DIV/0!</v>
      </c>
      <c r="J482" s="221">
        <f>C482*'Table 2'!M482</f>
        <v>0</v>
      </c>
      <c r="K482" s="236" t="s">
        <v>207</v>
      </c>
      <c r="L482" s="218">
        <f>E482*'Table 2'!M482</f>
        <v>0</v>
      </c>
      <c r="M482" s="239" t="e">
        <f t="shared" si="2046"/>
        <v>#DIV/0!</v>
      </c>
      <c r="N482" s="22">
        <f t="shared" ref="N482" si="2133">AVERAGE(J480:J484)</f>
        <v>0</v>
      </c>
      <c r="O482" s="241">
        <f t="shared" ref="O482" si="2134">_xlfn.STDEV.S(J480:J484)</f>
        <v>0</v>
      </c>
      <c r="P482" s="19" t="e">
        <f t="shared" si="2042"/>
        <v>#DIV/0!</v>
      </c>
      <c r="Q482" s="190" t="e">
        <f>J482/LOOKUP(A482,'Table 1'!$A$3:$A$999,'Table 1'!$E$3:$E$999)</f>
        <v>#N/A</v>
      </c>
      <c r="R482" s="215" t="s">
        <v>207</v>
      </c>
      <c r="S482" s="160" t="e">
        <f>L482/LOOKUP(A482,'Table 1'!$A$3:$A$999,'Table 1'!$E$3:$E$999)</f>
        <v>#N/A</v>
      </c>
    </row>
    <row r="483" spans="1:19" x14ac:dyDescent="0.2">
      <c r="A483" s="56">
        <f t="shared" ref="A483" si="2135">A480</f>
        <v>0</v>
      </c>
      <c r="B483" s="56" t="e">
        <f>LOOKUP(A483,'Table 1'!$A$3:$A$999,'Table 1'!$I$3:$I$999)</f>
        <v>#N/A</v>
      </c>
      <c r="C483" s="159"/>
      <c r="D483" s="200" t="s">
        <v>207</v>
      </c>
      <c r="E483" s="155"/>
      <c r="F483" s="207" t="e">
        <f t="shared" si="2036"/>
        <v>#DIV/0!</v>
      </c>
      <c r="G483" s="366" t="e">
        <f t="shared" ref="G483" si="2136">AVERAGE(C480:C484)</f>
        <v>#DIV/0!</v>
      </c>
      <c r="H483" s="209" t="e">
        <f t="shared" ref="H483" si="2137">_xlfn.STDEV.S(C480:C484)</f>
        <v>#DIV/0!</v>
      </c>
      <c r="I483" s="19" t="e">
        <f t="shared" si="2039"/>
        <v>#DIV/0!</v>
      </c>
      <c r="J483" s="221">
        <f>C483*'Table 2'!M483</f>
        <v>0</v>
      </c>
      <c r="K483" s="236" t="s">
        <v>207</v>
      </c>
      <c r="L483" s="218">
        <f>E483*'Table 2'!M483</f>
        <v>0</v>
      </c>
      <c r="M483" s="239" t="e">
        <f t="shared" si="2046"/>
        <v>#DIV/0!</v>
      </c>
      <c r="N483" s="22">
        <f t="shared" ref="N483" si="2138">AVERAGE(J480:J484)</f>
        <v>0</v>
      </c>
      <c r="O483" s="241">
        <f t="shared" ref="O483" si="2139">_xlfn.STDEV.S(J480:J484)</f>
        <v>0</v>
      </c>
      <c r="P483" s="19" t="e">
        <f t="shared" si="2042"/>
        <v>#DIV/0!</v>
      </c>
      <c r="Q483" s="190" t="e">
        <f>J483/LOOKUP(A483,'Table 1'!$A$3:$A$999,'Table 1'!$E$3:$E$999)</f>
        <v>#N/A</v>
      </c>
      <c r="R483" s="215" t="s">
        <v>207</v>
      </c>
      <c r="S483" s="160" t="e">
        <f>L483/LOOKUP(A483,'Table 1'!$A$3:$A$999,'Table 1'!$E$3:$E$999)</f>
        <v>#N/A</v>
      </c>
    </row>
    <row r="484" spans="1:19" ht="16" thickBot="1" x14ac:dyDescent="0.25">
      <c r="A484" s="55">
        <f t="shared" ref="A484" si="2140">A480</f>
        <v>0</v>
      </c>
      <c r="B484" s="55" t="e">
        <f>LOOKUP(A484,'Table 1'!$A$3:$A$999,'Table 1'!$I$3:$I$999)</f>
        <v>#N/A</v>
      </c>
      <c r="C484" s="167"/>
      <c r="D484" s="198" t="s">
        <v>207</v>
      </c>
      <c r="E484" s="157"/>
      <c r="F484" s="208" t="e">
        <f t="shared" si="2036"/>
        <v>#DIV/0!</v>
      </c>
      <c r="G484" s="370" t="e">
        <f t="shared" ref="G484" si="2141">AVERAGE(C480:C484)</f>
        <v>#DIV/0!</v>
      </c>
      <c r="H484" s="210" t="e">
        <f t="shared" ref="H484" si="2142">_xlfn.STDEV.S(C480:C484)</f>
        <v>#DIV/0!</v>
      </c>
      <c r="I484" s="18" t="e">
        <f t="shared" si="2039"/>
        <v>#DIV/0!</v>
      </c>
      <c r="J484" s="220">
        <f>C484*'Table 2'!M484</f>
        <v>0</v>
      </c>
      <c r="K484" s="230" t="s">
        <v>207</v>
      </c>
      <c r="L484" s="217">
        <f>E484*'Table 2'!M484</f>
        <v>0</v>
      </c>
      <c r="M484" s="240" t="e">
        <f t="shared" si="2046"/>
        <v>#DIV/0!</v>
      </c>
      <c r="N484" s="21">
        <f t="shared" ref="N484" si="2143">AVERAGE(J480:J484)</f>
        <v>0</v>
      </c>
      <c r="O484" s="242">
        <f t="shared" ref="O484" si="2144">_xlfn.STDEV.S(J480:J484)</f>
        <v>0</v>
      </c>
      <c r="P484" s="18" t="e">
        <f t="shared" si="2042"/>
        <v>#DIV/0!</v>
      </c>
      <c r="Q484" s="189" t="e">
        <f>J484/LOOKUP(A484,'Table 1'!$A$3:$A$999,'Table 1'!$E$3:$E$999)</f>
        <v>#N/A</v>
      </c>
      <c r="R484" s="214" t="s">
        <v>207</v>
      </c>
      <c r="S484" s="157" t="e">
        <f>L484/LOOKUP(A484,'Table 1'!$A$3:$A$999,'Table 1'!$E$3:$E$999)</f>
        <v>#N/A</v>
      </c>
    </row>
    <row r="485" spans="1:19" x14ac:dyDescent="0.2">
      <c r="A485" s="57"/>
      <c r="B485" s="57" t="e">
        <f>LOOKUP(A485,'Table 1'!$A$3:$A$999,'Table 1'!$I$3:$I$999)</f>
        <v>#N/A</v>
      </c>
      <c r="C485" s="169"/>
      <c r="D485" s="197" t="s">
        <v>207</v>
      </c>
      <c r="E485" s="161"/>
      <c r="F485" s="206" t="e">
        <f t="shared" si="2036"/>
        <v>#DIV/0!</v>
      </c>
      <c r="G485" s="365" t="e">
        <f t="shared" ref="G485" si="2145">AVERAGE(C485:C489)</f>
        <v>#DIV/0!</v>
      </c>
      <c r="H485" s="23" t="e">
        <f t="shared" ref="H485" si="2146">_xlfn.STDEV.S(C485:C489)</f>
        <v>#DIV/0!</v>
      </c>
      <c r="I485" s="39" t="e">
        <f t="shared" si="2039"/>
        <v>#DIV/0!</v>
      </c>
      <c r="J485" s="222">
        <f>C485*'Table 2'!M485</f>
        <v>0</v>
      </c>
      <c r="K485" s="229" t="s">
        <v>207</v>
      </c>
      <c r="L485" s="219">
        <f>E485*'Table 2'!M485</f>
        <v>0</v>
      </c>
      <c r="M485" s="238" t="e">
        <f t="shared" si="2046"/>
        <v>#DIV/0!</v>
      </c>
      <c r="N485" s="23">
        <f t="shared" ref="N485" si="2147">AVERAGE(J485:J489)</f>
        <v>0</v>
      </c>
      <c r="O485" s="23">
        <f t="shared" ref="O485" si="2148">_xlfn.STDEV.S(J485:J489)</f>
        <v>0</v>
      </c>
      <c r="P485" s="39" t="e">
        <f t="shared" si="2042"/>
        <v>#DIV/0!</v>
      </c>
      <c r="Q485" s="191" t="e">
        <f>J485/LOOKUP(A485,'Table 1'!$A$3:$A$999,'Table 1'!$E$3:$E$999)</f>
        <v>#N/A</v>
      </c>
      <c r="R485" s="216" t="s">
        <v>207</v>
      </c>
      <c r="S485" s="161" t="e">
        <f>L485/LOOKUP(A485,'Table 1'!$A$3:$A$999,'Table 1'!$E$3:$E$999)</f>
        <v>#N/A</v>
      </c>
    </row>
    <row r="486" spans="1:19" x14ac:dyDescent="0.2">
      <c r="A486" s="56">
        <f t="shared" ref="A486" si="2149">A485</f>
        <v>0</v>
      </c>
      <c r="B486" s="56" t="e">
        <f>LOOKUP(A486,'Table 1'!$A$3:$A$999,'Table 1'!$I$3:$I$999)</f>
        <v>#N/A</v>
      </c>
      <c r="C486" s="168"/>
      <c r="D486" s="204" t="s">
        <v>207</v>
      </c>
      <c r="E486" s="160"/>
      <c r="F486" s="207" t="e">
        <f t="shared" si="2036"/>
        <v>#DIV/0!</v>
      </c>
      <c r="G486" s="366" t="e">
        <f t="shared" ref="G486" si="2150">AVERAGE(C485:C489)</f>
        <v>#DIV/0!</v>
      </c>
      <c r="H486" s="209" t="e">
        <f t="shared" ref="H486" si="2151">_xlfn.STDEV.S(C485:C489)</f>
        <v>#DIV/0!</v>
      </c>
      <c r="I486" s="19" t="e">
        <f t="shared" si="2039"/>
        <v>#DIV/0!</v>
      </c>
      <c r="J486" s="221">
        <f>C486*'Table 2'!M486</f>
        <v>0</v>
      </c>
      <c r="K486" s="236" t="s">
        <v>207</v>
      </c>
      <c r="L486" s="218">
        <f>E486*'Table 2'!M486</f>
        <v>0</v>
      </c>
      <c r="M486" s="239" t="e">
        <f t="shared" si="2046"/>
        <v>#DIV/0!</v>
      </c>
      <c r="N486" s="22">
        <f t="shared" ref="N486" si="2152">AVERAGE(J485:J489)</f>
        <v>0</v>
      </c>
      <c r="O486" s="241">
        <f t="shared" ref="O486" si="2153">_xlfn.STDEV.S(J485:J489)</f>
        <v>0</v>
      </c>
      <c r="P486" s="19" t="e">
        <f t="shared" si="2042"/>
        <v>#DIV/0!</v>
      </c>
      <c r="Q486" s="190" t="e">
        <f>J486/LOOKUP(A486,'Table 1'!$A$3:$A$999,'Table 1'!$E$3:$E$999)</f>
        <v>#N/A</v>
      </c>
      <c r="R486" s="215" t="s">
        <v>207</v>
      </c>
      <c r="S486" s="160" t="e">
        <f>L486/LOOKUP(A486,'Table 1'!$A$3:$A$999,'Table 1'!$E$3:$E$999)</f>
        <v>#N/A</v>
      </c>
    </row>
    <row r="487" spans="1:19" x14ac:dyDescent="0.2">
      <c r="A487" s="56">
        <f t="shared" ref="A487" si="2154">A485</f>
        <v>0</v>
      </c>
      <c r="B487" s="56" t="e">
        <f>LOOKUP(A487,'Table 1'!$A$3:$A$999,'Table 1'!$I$3:$I$999)</f>
        <v>#N/A</v>
      </c>
      <c r="C487" s="168"/>
      <c r="D487" s="204" t="s">
        <v>207</v>
      </c>
      <c r="E487" s="160"/>
      <c r="F487" s="207" t="e">
        <f t="shared" si="2036"/>
        <v>#DIV/0!</v>
      </c>
      <c r="G487" s="366" t="e">
        <f t="shared" ref="G487" si="2155">AVERAGE(C485:C489)</f>
        <v>#DIV/0!</v>
      </c>
      <c r="H487" s="209" t="e">
        <f t="shared" ref="H487" si="2156">_xlfn.STDEV.S(C485:C489)</f>
        <v>#DIV/0!</v>
      </c>
      <c r="I487" s="19" t="e">
        <f t="shared" si="2039"/>
        <v>#DIV/0!</v>
      </c>
      <c r="J487" s="221">
        <f>C487*'Table 2'!M487</f>
        <v>0</v>
      </c>
      <c r="K487" s="236" t="s">
        <v>207</v>
      </c>
      <c r="L487" s="218">
        <f>E487*'Table 2'!M487</f>
        <v>0</v>
      </c>
      <c r="M487" s="239" t="e">
        <f t="shared" si="2046"/>
        <v>#DIV/0!</v>
      </c>
      <c r="N487" s="22">
        <f t="shared" ref="N487" si="2157">AVERAGE(J485:J489)</f>
        <v>0</v>
      </c>
      <c r="O487" s="241">
        <f t="shared" ref="O487" si="2158">_xlfn.STDEV.S(J485:J489)</f>
        <v>0</v>
      </c>
      <c r="P487" s="19" t="e">
        <f t="shared" si="2042"/>
        <v>#DIV/0!</v>
      </c>
      <c r="Q487" s="190" t="e">
        <f>J487/LOOKUP(A487,'Table 1'!$A$3:$A$999,'Table 1'!$E$3:$E$999)</f>
        <v>#N/A</v>
      </c>
      <c r="R487" s="215" t="s">
        <v>207</v>
      </c>
      <c r="S487" s="160" t="e">
        <f>L487/LOOKUP(A487,'Table 1'!$A$3:$A$999,'Table 1'!$E$3:$E$999)</f>
        <v>#N/A</v>
      </c>
    </row>
    <row r="488" spans="1:19" x14ac:dyDescent="0.2">
      <c r="A488" s="56">
        <f t="shared" ref="A488" si="2159">A485</f>
        <v>0</v>
      </c>
      <c r="B488" s="56" t="e">
        <f>LOOKUP(A488,'Table 1'!$A$3:$A$999,'Table 1'!$I$3:$I$999)</f>
        <v>#N/A</v>
      </c>
      <c r="C488" s="159"/>
      <c r="D488" s="200" t="s">
        <v>207</v>
      </c>
      <c r="E488" s="155"/>
      <c r="F488" s="207" t="e">
        <f t="shared" si="2036"/>
        <v>#DIV/0!</v>
      </c>
      <c r="G488" s="366" t="e">
        <f t="shared" ref="G488" si="2160">AVERAGE(C485:C489)</f>
        <v>#DIV/0!</v>
      </c>
      <c r="H488" s="209" t="e">
        <f t="shared" ref="H488" si="2161">_xlfn.STDEV.S(C485:C489)</f>
        <v>#DIV/0!</v>
      </c>
      <c r="I488" s="19" t="e">
        <f t="shared" si="2039"/>
        <v>#DIV/0!</v>
      </c>
      <c r="J488" s="221">
        <f>C488*'Table 2'!M488</f>
        <v>0</v>
      </c>
      <c r="K488" s="236" t="s">
        <v>207</v>
      </c>
      <c r="L488" s="218">
        <f>E488*'Table 2'!M488</f>
        <v>0</v>
      </c>
      <c r="M488" s="239" t="e">
        <f t="shared" si="2046"/>
        <v>#DIV/0!</v>
      </c>
      <c r="N488" s="22">
        <f t="shared" ref="N488" si="2162">AVERAGE(J485:J489)</f>
        <v>0</v>
      </c>
      <c r="O488" s="241">
        <f t="shared" ref="O488" si="2163">_xlfn.STDEV.S(J485:J489)</f>
        <v>0</v>
      </c>
      <c r="P488" s="19" t="e">
        <f t="shared" si="2042"/>
        <v>#DIV/0!</v>
      </c>
      <c r="Q488" s="190" t="e">
        <f>J488/LOOKUP(A488,'Table 1'!$A$3:$A$999,'Table 1'!$E$3:$E$999)</f>
        <v>#N/A</v>
      </c>
      <c r="R488" s="215" t="s">
        <v>207</v>
      </c>
      <c r="S488" s="160" t="e">
        <f>L488/LOOKUP(A488,'Table 1'!$A$3:$A$999,'Table 1'!$E$3:$E$999)</f>
        <v>#N/A</v>
      </c>
    </row>
    <row r="489" spans="1:19" ht="16" thickBot="1" x14ac:dyDescent="0.25">
      <c r="A489" s="55">
        <f t="shared" ref="A489" si="2164">A485</f>
        <v>0</v>
      </c>
      <c r="B489" s="55" t="e">
        <f>LOOKUP(A489,'Table 1'!$A$3:$A$999,'Table 1'!$I$3:$I$999)</f>
        <v>#N/A</v>
      </c>
      <c r="C489" s="167"/>
      <c r="D489" s="198" t="s">
        <v>207</v>
      </c>
      <c r="E489" s="157"/>
      <c r="F489" s="208" t="e">
        <f t="shared" si="2036"/>
        <v>#DIV/0!</v>
      </c>
      <c r="G489" s="370" t="e">
        <f t="shared" ref="G489" si="2165">AVERAGE(C485:C489)</f>
        <v>#DIV/0!</v>
      </c>
      <c r="H489" s="210" t="e">
        <f t="shared" ref="H489" si="2166">_xlfn.STDEV.S(C485:C489)</f>
        <v>#DIV/0!</v>
      </c>
      <c r="I489" s="18" t="e">
        <f t="shared" si="2039"/>
        <v>#DIV/0!</v>
      </c>
      <c r="J489" s="220">
        <f>C489*'Table 2'!M489</f>
        <v>0</v>
      </c>
      <c r="K489" s="230" t="s">
        <v>207</v>
      </c>
      <c r="L489" s="217">
        <f>E489*'Table 2'!M489</f>
        <v>0</v>
      </c>
      <c r="M489" s="240" t="e">
        <f t="shared" si="2046"/>
        <v>#DIV/0!</v>
      </c>
      <c r="N489" s="21">
        <f t="shared" ref="N489" si="2167">AVERAGE(J485:J489)</f>
        <v>0</v>
      </c>
      <c r="O489" s="242">
        <f t="shared" ref="O489" si="2168">_xlfn.STDEV.S(J485:J489)</f>
        <v>0</v>
      </c>
      <c r="P489" s="18" t="e">
        <f t="shared" si="2042"/>
        <v>#DIV/0!</v>
      </c>
      <c r="Q489" s="189" t="e">
        <f>J489/LOOKUP(A489,'Table 1'!$A$3:$A$999,'Table 1'!$E$3:$E$999)</f>
        <v>#N/A</v>
      </c>
      <c r="R489" s="214" t="s">
        <v>207</v>
      </c>
      <c r="S489" s="157" t="e">
        <f>L489/LOOKUP(A489,'Table 1'!$A$3:$A$999,'Table 1'!$E$3:$E$999)</f>
        <v>#N/A</v>
      </c>
    </row>
    <row r="490" spans="1:19" x14ac:dyDescent="0.2">
      <c r="A490" s="57"/>
      <c r="B490" s="57" t="e">
        <f>LOOKUP(A490,'Table 1'!$A$3:$A$999,'Table 1'!$I$3:$I$999)</f>
        <v>#N/A</v>
      </c>
      <c r="C490" s="169"/>
      <c r="D490" s="197" t="s">
        <v>207</v>
      </c>
      <c r="E490" s="161"/>
      <c r="F490" s="206" t="e">
        <f t="shared" si="2036"/>
        <v>#DIV/0!</v>
      </c>
      <c r="G490" s="365" t="e">
        <f t="shared" ref="G490" si="2169">AVERAGE(C490:C494)</f>
        <v>#DIV/0!</v>
      </c>
      <c r="H490" s="23" t="e">
        <f t="shared" ref="H490" si="2170">_xlfn.STDEV.S(C490:C494)</f>
        <v>#DIV/0!</v>
      </c>
      <c r="I490" s="39" t="e">
        <f t="shared" si="2039"/>
        <v>#DIV/0!</v>
      </c>
      <c r="J490" s="222">
        <f>C490*'Table 2'!M490</f>
        <v>0</v>
      </c>
      <c r="K490" s="229" t="s">
        <v>207</v>
      </c>
      <c r="L490" s="219">
        <f>E490*'Table 2'!M490</f>
        <v>0</v>
      </c>
      <c r="M490" s="238" t="e">
        <f t="shared" si="2046"/>
        <v>#DIV/0!</v>
      </c>
      <c r="N490" s="23">
        <f t="shared" ref="N490" si="2171">AVERAGE(J490:J494)</f>
        <v>0</v>
      </c>
      <c r="O490" s="23">
        <f t="shared" ref="O490" si="2172">_xlfn.STDEV.S(J490:J494)</f>
        <v>0</v>
      </c>
      <c r="P490" s="39" t="e">
        <f t="shared" si="2042"/>
        <v>#DIV/0!</v>
      </c>
      <c r="Q490" s="191" t="e">
        <f>J490/LOOKUP(A490,'Table 1'!$A$3:$A$999,'Table 1'!$E$3:$E$999)</f>
        <v>#N/A</v>
      </c>
      <c r="R490" s="216" t="s">
        <v>207</v>
      </c>
      <c r="S490" s="161" t="e">
        <f>L490/LOOKUP(A490,'Table 1'!$A$3:$A$999,'Table 1'!$E$3:$E$999)</f>
        <v>#N/A</v>
      </c>
    </row>
    <row r="491" spans="1:19" x14ac:dyDescent="0.2">
      <c r="A491" s="56">
        <f t="shared" ref="A491" si="2173">A490</f>
        <v>0</v>
      </c>
      <c r="B491" s="56" t="e">
        <f>LOOKUP(A491,'Table 1'!$A$3:$A$999,'Table 1'!$I$3:$I$999)</f>
        <v>#N/A</v>
      </c>
      <c r="C491" s="168"/>
      <c r="D491" s="204" t="s">
        <v>207</v>
      </c>
      <c r="E491" s="160"/>
      <c r="F491" s="207" t="e">
        <f t="shared" si="2036"/>
        <v>#DIV/0!</v>
      </c>
      <c r="G491" s="366" t="e">
        <f t="shared" ref="G491" si="2174">AVERAGE(C490:C494)</f>
        <v>#DIV/0!</v>
      </c>
      <c r="H491" s="209" t="e">
        <f t="shared" ref="H491" si="2175">_xlfn.STDEV.S(C490:C494)</f>
        <v>#DIV/0!</v>
      </c>
      <c r="I491" s="19" t="e">
        <f t="shared" si="2039"/>
        <v>#DIV/0!</v>
      </c>
      <c r="J491" s="221">
        <f>C491*'Table 2'!M491</f>
        <v>0</v>
      </c>
      <c r="K491" s="236" t="s">
        <v>207</v>
      </c>
      <c r="L491" s="218">
        <f>E491*'Table 2'!M491</f>
        <v>0</v>
      </c>
      <c r="M491" s="239" t="e">
        <f t="shared" si="2046"/>
        <v>#DIV/0!</v>
      </c>
      <c r="N491" s="22">
        <f t="shared" ref="N491" si="2176">AVERAGE(J490:J494)</f>
        <v>0</v>
      </c>
      <c r="O491" s="241">
        <f t="shared" ref="O491" si="2177">_xlfn.STDEV.S(J490:J494)</f>
        <v>0</v>
      </c>
      <c r="P491" s="19" t="e">
        <f t="shared" si="2042"/>
        <v>#DIV/0!</v>
      </c>
      <c r="Q491" s="190" t="e">
        <f>J491/LOOKUP(A491,'Table 1'!$A$3:$A$999,'Table 1'!$E$3:$E$999)</f>
        <v>#N/A</v>
      </c>
      <c r="R491" s="215" t="s">
        <v>207</v>
      </c>
      <c r="S491" s="160" t="e">
        <f>L491/LOOKUP(A491,'Table 1'!$A$3:$A$999,'Table 1'!$E$3:$E$999)</f>
        <v>#N/A</v>
      </c>
    </row>
    <row r="492" spans="1:19" x14ac:dyDescent="0.2">
      <c r="A492" s="56">
        <f t="shared" ref="A492" si="2178">A490</f>
        <v>0</v>
      </c>
      <c r="B492" s="56" t="e">
        <f>LOOKUP(A492,'Table 1'!$A$3:$A$999,'Table 1'!$I$3:$I$999)</f>
        <v>#N/A</v>
      </c>
      <c r="C492" s="168"/>
      <c r="D492" s="204" t="s">
        <v>207</v>
      </c>
      <c r="E492" s="160"/>
      <c r="F492" s="207" t="e">
        <f t="shared" si="2036"/>
        <v>#DIV/0!</v>
      </c>
      <c r="G492" s="366" t="e">
        <f t="shared" ref="G492" si="2179">AVERAGE(C490:C494)</f>
        <v>#DIV/0!</v>
      </c>
      <c r="H492" s="209" t="e">
        <f t="shared" ref="H492" si="2180">_xlfn.STDEV.S(C490:C494)</f>
        <v>#DIV/0!</v>
      </c>
      <c r="I492" s="19" t="e">
        <f t="shared" si="2039"/>
        <v>#DIV/0!</v>
      </c>
      <c r="J492" s="221">
        <f>C492*'Table 2'!M492</f>
        <v>0</v>
      </c>
      <c r="K492" s="236" t="s">
        <v>207</v>
      </c>
      <c r="L492" s="218">
        <f>E492*'Table 2'!M492</f>
        <v>0</v>
      </c>
      <c r="M492" s="239" t="e">
        <f t="shared" si="2046"/>
        <v>#DIV/0!</v>
      </c>
      <c r="N492" s="22">
        <f t="shared" ref="N492" si="2181">AVERAGE(J490:J494)</f>
        <v>0</v>
      </c>
      <c r="O492" s="241">
        <f t="shared" ref="O492" si="2182">_xlfn.STDEV.S(J490:J494)</f>
        <v>0</v>
      </c>
      <c r="P492" s="19" t="e">
        <f t="shared" si="2042"/>
        <v>#DIV/0!</v>
      </c>
      <c r="Q492" s="190" t="e">
        <f>J492/LOOKUP(A492,'Table 1'!$A$3:$A$999,'Table 1'!$E$3:$E$999)</f>
        <v>#N/A</v>
      </c>
      <c r="R492" s="215" t="s">
        <v>207</v>
      </c>
      <c r="S492" s="160" t="e">
        <f>L492/LOOKUP(A492,'Table 1'!$A$3:$A$999,'Table 1'!$E$3:$E$999)</f>
        <v>#N/A</v>
      </c>
    </row>
    <row r="493" spans="1:19" x14ac:dyDescent="0.2">
      <c r="A493" s="56">
        <f t="shared" ref="A493" si="2183">A490</f>
        <v>0</v>
      </c>
      <c r="B493" s="56" t="e">
        <f>LOOKUP(A493,'Table 1'!$A$3:$A$999,'Table 1'!$I$3:$I$999)</f>
        <v>#N/A</v>
      </c>
      <c r="C493" s="159"/>
      <c r="D493" s="200" t="s">
        <v>207</v>
      </c>
      <c r="E493" s="155"/>
      <c r="F493" s="207" t="e">
        <f t="shared" si="2036"/>
        <v>#DIV/0!</v>
      </c>
      <c r="G493" s="366" t="e">
        <f t="shared" ref="G493" si="2184">AVERAGE(C490:C494)</f>
        <v>#DIV/0!</v>
      </c>
      <c r="H493" s="209" t="e">
        <f t="shared" ref="H493" si="2185">_xlfn.STDEV.S(C490:C494)</f>
        <v>#DIV/0!</v>
      </c>
      <c r="I493" s="19" t="e">
        <f t="shared" si="2039"/>
        <v>#DIV/0!</v>
      </c>
      <c r="J493" s="221">
        <f>C493*'Table 2'!M493</f>
        <v>0</v>
      </c>
      <c r="K493" s="236" t="s">
        <v>207</v>
      </c>
      <c r="L493" s="218">
        <f>E493*'Table 2'!M493</f>
        <v>0</v>
      </c>
      <c r="M493" s="239" t="e">
        <f t="shared" si="2046"/>
        <v>#DIV/0!</v>
      </c>
      <c r="N493" s="22">
        <f t="shared" ref="N493" si="2186">AVERAGE(J490:J494)</f>
        <v>0</v>
      </c>
      <c r="O493" s="241">
        <f t="shared" ref="O493" si="2187">_xlfn.STDEV.S(J490:J494)</f>
        <v>0</v>
      </c>
      <c r="P493" s="19" t="e">
        <f t="shared" si="2042"/>
        <v>#DIV/0!</v>
      </c>
      <c r="Q493" s="190" t="e">
        <f>J493/LOOKUP(A493,'Table 1'!$A$3:$A$999,'Table 1'!$E$3:$E$999)</f>
        <v>#N/A</v>
      </c>
      <c r="R493" s="215" t="s">
        <v>207</v>
      </c>
      <c r="S493" s="160" t="e">
        <f>L493/LOOKUP(A493,'Table 1'!$A$3:$A$999,'Table 1'!$E$3:$E$999)</f>
        <v>#N/A</v>
      </c>
    </row>
    <row r="494" spans="1:19" ht="16" thickBot="1" x14ac:dyDescent="0.25">
      <c r="A494" s="55">
        <f t="shared" ref="A494" si="2188">A490</f>
        <v>0</v>
      </c>
      <c r="B494" s="55" t="e">
        <f>LOOKUP(A494,'Table 1'!$A$3:$A$999,'Table 1'!$I$3:$I$999)</f>
        <v>#N/A</v>
      </c>
      <c r="C494" s="167"/>
      <c r="D494" s="198" t="s">
        <v>207</v>
      </c>
      <c r="E494" s="157"/>
      <c r="F494" s="208" t="e">
        <f t="shared" si="2036"/>
        <v>#DIV/0!</v>
      </c>
      <c r="G494" s="370" t="e">
        <f t="shared" ref="G494" si="2189">AVERAGE(C490:C494)</f>
        <v>#DIV/0!</v>
      </c>
      <c r="H494" s="210" t="e">
        <f t="shared" ref="H494" si="2190">_xlfn.STDEV.S(C490:C494)</f>
        <v>#DIV/0!</v>
      </c>
      <c r="I494" s="18" t="e">
        <f t="shared" si="2039"/>
        <v>#DIV/0!</v>
      </c>
      <c r="J494" s="220">
        <f>C494*'Table 2'!M494</f>
        <v>0</v>
      </c>
      <c r="K494" s="230" t="s">
        <v>207</v>
      </c>
      <c r="L494" s="217">
        <f>E494*'Table 2'!M494</f>
        <v>0</v>
      </c>
      <c r="M494" s="240" t="e">
        <f t="shared" si="2046"/>
        <v>#DIV/0!</v>
      </c>
      <c r="N494" s="21">
        <f t="shared" ref="N494" si="2191">AVERAGE(J490:J494)</f>
        <v>0</v>
      </c>
      <c r="O494" s="242">
        <f t="shared" ref="O494" si="2192">_xlfn.STDEV.S(J490:J494)</f>
        <v>0</v>
      </c>
      <c r="P494" s="18" t="e">
        <f t="shared" si="2042"/>
        <v>#DIV/0!</v>
      </c>
      <c r="Q494" s="189" t="e">
        <f>J494/LOOKUP(A494,'Table 1'!$A$3:$A$999,'Table 1'!$E$3:$E$999)</f>
        <v>#N/A</v>
      </c>
      <c r="R494" s="214" t="s">
        <v>207</v>
      </c>
      <c r="S494" s="157" t="e">
        <f>L494/LOOKUP(A494,'Table 1'!$A$3:$A$999,'Table 1'!$E$3:$E$999)</f>
        <v>#N/A</v>
      </c>
    </row>
    <row r="495" spans="1:19" x14ac:dyDescent="0.2">
      <c r="A495" s="57"/>
      <c r="B495" s="57" t="e">
        <f>LOOKUP(A495,'Table 1'!$A$3:$A$999,'Table 1'!$I$3:$I$999)</f>
        <v>#N/A</v>
      </c>
      <c r="C495" s="169"/>
      <c r="D495" s="197" t="s">
        <v>207</v>
      </c>
      <c r="E495" s="161"/>
      <c r="F495" s="206" t="e">
        <f t="shared" si="2036"/>
        <v>#DIV/0!</v>
      </c>
      <c r="G495" s="365" t="e">
        <f t="shared" ref="G495" si="2193">AVERAGE(C495:C499)</f>
        <v>#DIV/0!</v>
      </c>
      <c r="H495" s="23" t="e">
        <f t="shared" ref="H495" si="2194">_xlfn.STDEV.S(C495:C499)</f>
        <v>#DIV/0!</v>
      </c>
      <c r="I495" s="39" t="e">
        <f t="shared" si="2039"/>
        <v>#DIV/0!</v>
      </c>
      <c r="J495" s="222">
        <f>C495*'Table 2'!M495</f>
        <v>0</v>
      </c>
      <c r="K495" s="229" t="s">
        <v>207</v>
      </c>
      <c r="L495" s="219">
        <f>E495*'Table 2'!M495</f>
        <v>0</v>
      </c>
      <c r="M495" s="238" t="e">
        <f t="shared" si="2046"/>
        <v>#DIV/0!</v>
      </c>
      <c r="N495" s="23">
        <f t="shared" ref="N495" si="2195">AVERAGE(J495:J499)</f>
        <v>0</v>
      </c>
      <c r="O495" s="23">
        <f t="shared" ref="O495" si="2196">_xlfn.STDEV.S(J495:J499)</f>
        <v>0</v>
      </c>
      <c r="P495" s="39" t="e">
        <f t="shared" si="2042"/>
        <v>#DIV/0!</v>
      </c>
      <c r="Q495" s="191" t="e">
        <f>J495/LOOKUP(A495,'Table 1'!$A$3:$A$999,'Table 1'!$E$3:$E$999)</f>
        <v>#N/A</v>
      </c>
      <c r="R495" s="216" t="s">
        <v>207</v>
      </c>
      <c r="S495" s="161" t="e">
        <f>L495/LOOKUP(A495,'Table 1'!$A$3:$A$999,'Table 1'!$E$3:$E$999)</f>
        <v>#N/A</v>
      </c>
    </row>
    <row r="496" spans="1:19" x14ac:dyDescent="0.2">
      <c r="A496" s="56">
        <f t="shared" ref="A496" si="2197">A495</f>
        <v>0</v>
      </c>
      <c r="B496" s="56" t="e">
        <f>LOOKUP(A496,'Table 1'!$A$3:$A$999,'Table 1'!$I$3:$I$999)</f>
        <v>#N/A</v>
      </c>
      <c r="C496" s="168"/>
      <c r="D496" s="204" t="s">
        <v>207</v>
      </c>
      <c r="E496" s="160"/>
      <c r="F496" s="207" t="e">
        <f t="shared" si="2036"/>
        <v>#DIV/0!</v>
      </c>
      <c r="G496" s="366" t="e">
        <f t="shared" ref="G496" si="2198">AVERAGE(C495:C499)</f>
        <v>#DIV/0!</v>
      </c>
      <c r="H496" s="209" t="e">
        <f t="shared" ref="H496" si="2199">_xlfn.STDEV.S(C495:C499)</f>
        <v>#DIV/0!</v>
      </c>
      <c r="I496" s="19" t="e">
        <f t="shared" si="2039"/>
        <v>#DIV/0!</v>
      </c>
      <c r="J496" s="221">
        <f>C496*'Table 2'!M496</f>
        <v>0</v>
      </c>
      <c r="K496" s="236" t="s">
        <v>207</v>
      </c>
      <c r="L496" s="218">
        <f>E496*'Table 2'!M496</f>
        <v>0</v>
      </c>
      <c r="M496" s="239" t="e">
        <f t="shared" si="2046"/>
        <v>#DIV/0!</v>
      </c>
      <c r="N496" s="22">
        <f t="shared" ref="N496" si="2200">AVERAGE(J495:J499)</f>
        <v>0</v>
      </c>
      <c r="O496" s="241">
        <f t="shared" ref="O496" si="2201">_xlfn.STDEV.S(J495:J499)</f>
        <v>0</v>
      </c>
      <c r="P496" s="19" t="e">
        <f t="shared" si="2042"/>
        <v>#DIV/0!</v>
      </c>
      <c r="Q496" s="190" t="e">
        <f>J496/LOOKUP(A496,'Table 1'!$A$3:$A$999,'Table 1'!$E$3:$E$999)</f>
        <v>#N/A</v>
      </c>
      <c r="R496" s="215" t="s">
        <v>207</v>
      </c>
      <c r="S496" s="160" t="e">
        <f>L496/LOOKUP(A496,'Table 1'!$A$3:$A$999,'Table 1'!$E$3:$E$999)</f>
        <v>#N/A</v>
      </c>
    </row>
    <row r="497" spans="1:19" x14ac:dyDescent="0.2">
      <c r="A497" s="56">
        <f t="shared" ref="A497" si="2202">A495</f>
        <v>0</v>
      </c>
      <c r="B497" s="56" t="e">
        <f>LOOKUP(A497,'Table 1'!$A$3:$A$999,'Table 1'!$I$3:$I$999)</f>
        <v>#N/A</v>
      </c>
      <c r="C497" s="168"/>
      <c r="D497" s="204" t="s">
        <v>207</v>
      </c>
      <c r="E497" s="160"/>
      <c r="F497" s="207" t="e">
        <f t="shared" si="2036"/>
        <v>#DIV/0!</v>
      </c>
      <c r="G497" s="366" t="e">
        <f t="shared" ref="G497" si="2203">AVERAGE(C495:C499)</f>
        <v>#DIV/0!</v>
      </c>
      <c r="H497" s="209" t="e">
        <f t="shared" ref="H497" si="2204">_xlfn.STDEV.S(C495:C499)</f>
        <v>#DIV/0!</v>
      </c>
      <c r="I497" s="19" t="e">
        <f t="shared" si="2039"/>
        <v>#DIV/0!</v>
      </c>
      <c r="J497" s="221">
        <f>C497*'Table 2'!M497</f>
        <v>0</v>
      </c>
      <c r="K497" s="236" t="s">
        <v>207</v>
      </c>
      <c r="L497" s="218">
        <f>E497*'Table 2'!M497</f>
        <v>0</v>
      </c>
      <c r="M497" s="239" t="e">
        <f t="shared" si="2046"/>
        <v>#DIV/0!</v>
      </c>
      <c r="N497" s="22">
        <f t="shared" ref="N497" si="2205">AVERAGE(J495:J499)</f>
        <v>0</v>
      </c>
      <c r="O497" s="241">
        <f t="shared" ref="O497" si="2206">_xlfn.STDEV.S(J495:J499)</f>
        <v>0</v>
      </c>
      <c r="P497" s="19" t="e">
        <f t="shared" si="2042"/>
        <v>#DIV/0!</v>
      </c>
      <c r="Q497" s="190" t="e">
        <f>J497/LOOKUP(A497,'Table 1'!$A$3:$A$999,'Table 1'!$E$3:$E$999)</f>
        <v>#N/A</v>
      </c>
      <c r="R497" s="215" t="s">
        <v>207</v>
      </c>
      <c r="S497" s="160" t="e">
        <f>L497/LOOKUP(A497,'Table 1'!$A$3:$A$999,'Table 1'!$E$3:$E$999)</f>
        <v>#N/A</v>
      </c>
    </row>
    <row r="498" spans="1:19" x14ac:dyDescent="0.2">
      <c r="A498" s="56">
        <f t="shared" ref="A498" si="2207">A495</f>
        <v>0</v>
      </c>
      <c r="B498" s="56" t="e">
        <f>LOOKUP(A498,'Table 1'!$A$3:$A$999,'Table 1'!$I$3:$I$999)</f>
        <v>#N/A</v>
      </c>
      <c r="C498" s="159"/>
      <c r="D498" s="200" t="s">
        <v>207</v>
      </c>
      <c r="E498" s="155"/>
      <c r="F498" s="207" t="e">
        <f t="shared" si="2036"/>
        <v>#DIV/0!</v>
      </c>
      <c r="G498" s="366" t="e">
        <f t="shared" ref="G498" si="2208">AVERAGE(C495:C499)</f>
        <v>#DIV/0!</v>
      </c>
      <c r="H498" s="209" t="e">
        <f t="shared" ref="H498" si="2209">_xlfn.STDEV.S(C495:C499)</f>
        <v>#DIV/0!</v>
      </c>
      <c r="I498" s="19" t="e">
        <f t="shared" si="2039"/>
        <v>#DIV/0!</v>
      </c>
      <c r="J498" s="221">
        <f>C498*'Table 2'!M498</f>
        <v>0</v>
      </c>
      <c r="K498" s="236" t="s">
        <v>207</v>
      </c>
      <c r="L498" s="218">
        <f>E498*'Table 2'!M498</f>
        <v>0</v>
      </c>
      <c r="M498" s="239" t="e">
        <f t="shared" si="2046"/>
        <v>#DIV/0!</v>
      </c>
      <c r="N498" s="22">
        <f t="shared" ref="N498" si="2210">AVERAGE(J495:J499)</f>
        <v>0</v>
      </c>
      <c r="O498" s="241">
        <f t="shared" ref="O498" si="2211">_xlfn.STDEV.S(J495:J499)</f>
        <v>0</v>
      </c>
      <c r="P498" s="19" t="e">
        <f t="shared" si="2042"/>
        <v>#DIV/0!</v>
      </c>
      <c r="Q498" s="190" t="e">
        <f>J498/LOOKUP(A498,'Table 1'!$A$3:$A$999,'Table 1'!$E$3:$E$999)</f>
        <v>#N/A</v>
      </c>
      <c r="R498" s="215" t="s">
        <v>207</v>
      </c>
      <c r="S498" s="160" t="e">
        <f>L498/LOOKUP(A498,'Table 1'!$A$3:$A$999,'Table 1'!$E$3:$E$999)</f>
        <v>#N/A</v>
      </c>
    </row>
    <row r="499" spans="1:19" ht="16" thickBot="1" x14ac:dyDescent="0.25">
      <c r="A499" s="55">
        <f t="shared" ref="A499" si="2212">A495</f>
        <v>0</v>
      </c>
      <c r="B499" s="55" t="e">
        <f>LOOKUP(A499,'Table 1'!$A$3:$A$999,'Table 1'!$I$3:$I$999)</f>
        <v>#N/A</v>
      </c>
      <c r="C499" s="167"/>
      <c r="D499" s="198" t="s">
        <v>207</v>
      </c>
      <c r="E499" s="157"/>
      <c r="F499" s="208" t="e">
        <f t="shared" si="2036"/>
        <v>#DIV/0!</v>
      </c>
      <c r="G499" s="370" t="e">
        <f t="shared" ref="G499" si="2213">AVERAGE(C495:C499)</f>
        <v>#DIV/0!</v>
      </c>
      <c r="H499" s="210" t="e">
        <f t="shared" ref="H499" si="2214">_xlfn.STDEV.S(C495:C499)</f>
        <v>#DIV/0!</v>
      </c>
      <c r="I499" s="18" t="e">
        <f t="shared" si="2039"/>
        <v>#DIV/0!</v>
      </c>
      <c r="J499" s="220">
        <f>C499*'Table 2'!M499</f>
        <v>0</v>
      </c>
      <c r="K499" s="230" t="s">
        <v>207</v>
      </c>
      <c r="L499" s="217">
        <f>E499*'Table 2'!M499</f>
        <v>0</v>
      </c>
      <c r="M499" s="240" t="e">
        <f t="shared" si="2046"/>
        <v>#DIV/0!</v>
      </c>
      <c r="N499" s="21">
        <f t="shared" ref="N499" si="2215">AVERAGE(J495:J499)</f>
        <v>0</v>
      </c>
      <c r="O499" s="242">
        <f t="shared" ref="O499" si="2216">_xlfn.STDEV.S(J495:J499)</f>
        <v>0</v>
      </c>
      <c r="P499" s="18" t="e">
        <f t="shared" si="2042"/>
        <v>#DIV/0!</v>
      </c>
      <c r="Q499" s="189" t="e">
        <f>J499/LOOKUP(A499,'Table 1'!$A$3:$A$999,'Table 1'!$E$3:$E$999)</f>
        <v>#N/A</v>
      </c>
      <c r="R499" s="214" t="s">
        <v>207</v>
      </c>
      <c r="S499" s="157" t="e">
        <f>L499/LOOKUP(A499,'Table 1'!$A$3:$A$999,'Table 1'!$E$3:$E$999)</f>
        <v>#N/A</v>
      </c>
    </row>
    <row r="500" spans="1:19" x14ac:dyDescent="0.2">
      <c r="A500" s="57"/>
      <c r="B500" s="57" t="e">
        <f>LOOKUP(A500,'Table 1'!$A$3:$A$999,'Table 1'!$I$3:$I$999)</f>
        <v>#N/A</v>
      </c>
      <c r="C500" s="169"/>
      <c r="D500" s="197" t="s">
        <v>207</v>
      </c>
      <c r="E500" s="161"/>
      <c r="F500" s="206" t="e">
        <f t="shared" si="2036"/>
        <v>#DIV/0!</v>
      </c>
      <c r="G500" s="365" t="e">
        <f t="shared" ref="G500" si="2217">AVERAGE(C500:C504)</f>
        <v>#DIV/0!</v>
      </c>
      <c r="H500" s="23" t="e">
        <f t="shared" ref="H500" si="2218">_xlfn.STDEV.S(C500:C504)</f>
        <v>#DIV/0!</v>
      </c>
      <c r="I500" s="39" t="e">
        <f t="shared" si="2039"/>
        <v>#DIV/0!</v>
      </c>
      <c r="J500" s="222">
        <f>C500*'Table 2'!M500</f>
        <v>0</v>
      </c>
      <c r="K500" s="229" t="s">
        <v>207</v>
      </c>
      <c r="L500" s="219">
        <f>E500*'Table 2'!M500</f>
        <v>0</v>
      </c>
      <c r="M500" s="238" t="e">
        <f t="shared" si="2046"/>
        <v>#DIV/0!</v>
      </c>
      <c r="N500" s="23">
        <f t="shared" ref="N500" si="2219">AVERAGE(J500:J504)</f>
        <v>0</v>
      </c>
      <c r="O500" s="23">
        <f t="shared" ref="O500" si="2220">_xlfn.STDEV.S(J500:J504)</f>
        <v>0</v>
      </c>
      <c r="P500" s="39" t="e">
        <f t="shared" si="2042"/>
        <v>#DIV/0!</v>
      </c>
      <c r="Q500" s="191" t="e">
        <f>J500/LOOKUP(A500,'Table 1'!$A$3:$A$999,'Table 1'!$E$3:$E$999)</f>
        <v>#N/A</v>
      </c>
      <c r="R500" s="216" t="s">
        <v>207</v>
      </c>
      <c r="S500" s="161" t="e">
        <f>L500/LOOKUP(A500,'Table 1'!$A$3:$A$999,'Table 1'!$E$3:$E$999)</f>
        <v>#N/A</v>
      </c>
    </row>
    <row r="501" spans="1:19" x14ac:dyDescent="0.2">
      <c r="A501" s="56">
        <f t="shared" ref="A501" si="2221">A500</f>
        <v>0</v>
      </c>
      <c r="B501" s="56" t="e">
        <f>LOOKUP(A501,'Table 1'!$A$3:$A$999,'Table 1'!$I$3:$I$999)</f>
        <v>#N/A</v>
      </c>
      <c r="C501" s="168"/>
      <c r="D501" s="204" t="s">
        <v>207</v>
      </c>
      <c r="E501" s="160"/>
      <c r="F501" s="207" t="e">
        <f t="shared" si="2036"/>
        <v>#DIV/0!</v>
      </c>
      <c r="G501" s="366" t="e">
        <f t="shared" ref="G501" si="2222">AVERAGE(C500:C504)</f>
        <v>#DIV/0!</v>
      </c>
      <c r="H501" s="209" t="e">
        <f t="shared" ref="H501" si="2223">_xlfn.STDEV.S(C500:C504)</f>
        <v>#DIV/0!</v>
      </c>
      <c r="I501" s="19" t="e">
        <f t="shared" si="2039"/>
        <v>#DIV/0!</v>
      </c>
      <c r="J501" s="221">
        <f>C501*'Table 2'!M501</f>
        <v>0</v>
      </c>
      <c r="K501" s="236" t="s">
        <v>207</v>
      </c>
      <c r="L501" s="218">
        <f>E501*'Table 2'!M501</f>
        <v>0</v>
      </c>
      <c r="M501" s="239" t="e">
        <f t="shared" si="2046"/>
        <v>#DIV/0!</v>
      </c>
      <c r="N501" s="22">
        <f t="shared" ref="N501" si="2224">AVERAGE(J500:J504)</f>
        <v>0</v>
      </c>
      <c r="O501" s="241">
        <f t="shared" ref="O501" si="2225">_xlfn.STDEV.S(J500:J504)</f>
        <v>0</v>
      </c>
      <c r="P501" s="19" t="e">
        <f t="shared" si="2042"/>
        <v>#DIV/0!</v>
      </c>
      <c r="Q501" s="190" t="e">
        <f>J501/LOOKUP(A501,'Table 1'!$A$3:$A$999,'Table 1'!$E$3:$E$999)</f>
        <v>#N/A</v>
      </c>
      <c r="R501" s="215" t="s">
        <v>207</v>
      </c>
      <c r="S501" s="160" t="e">
        <f>L501/LOOKUP(A501,'Table 1'!$A$3:$A$999,'Table 1'!$E$3:$E$999)</f>
        <v>#N/A</v>
      </c>
    </row>
    <row r="502" spans="1:19" x14ac:dyDescent="0.2">
      <c r="A502" s="56">
        <f t="shared" ref="A502" si="2226">A500</f>
        <v>0</v>
      </c>
      <c r="B502" s="56" t="e">
        <f>LOOKUP(A502,'Table 1'!$A$3:$A$999,'Table 1'!$I$3:$I$999)</f>
        <v>#N/A</v>
      </c>
      <c r="C502" s="168"/>
      <c r="D502" s="204" t="s">
        <v>207</v>
      </c>
      <c r="E502" s="160"/>
      <c r="F502" s="207" t="e">
        <f t="shared" si="2036"/>
        <v>#DIV/0!</v>
      </c>
      <c r="G502" s="366" t="e">
        <f t="shared" ref="G502" si="2227">AVERAGE(C500:C504)</f>
        <v>#DIV/0!</v>
      </c>
      <c r="H502" s="209" t="e">
        <f t="shared" ref="H502" si="2228">_xlfn.STDEV.S(C500:C504)</f>
        <v>#DIV/0!</v>
      </c>
      <c r="I502" s="19" t="e">
        <f t="shared" si="2039"/>
        <v>#DIV/0!</v>
      </c>
      <c r="J502" s="221">
        <f>C502*'Table 2'!M502</f>
        <v>0</v>
      </c>
      <c r="K502" s="236" t="s">
        <v>207</v>
      </c>
      <c r="L502" s="218">
        <f>E502*'Table 2'!M502</f>
        <v>0</v>
      </c>
      <c r="M502" s="239" t="e">
        <f t="shared" si="2046"/>
        <v>#DIV/0!</v>
      </c>
      <c r="N502" s="22">
        <f t="shared" ref="N502" si="2229">AVERAGE(J500:J504)</f>
        <v>0</v>
      </c>
      <c r="O502" s="241">
        <f t="shared" ref="O502" si="2230">_xlfn.STDEV.S(J500:J504)</f>
        <v>0</v>
      </c>
      <c r="P502" s="19" t="e">
        <f t="shared" si="2042"/>
        <v>#DIV/0!</v>
      </c>
      <c r="Q502" s="190" t="e">
        <f>J502/LOOKUP(A502,'Table 1'!$A$3:$A$999,'Table 1'!$E$3:$E$999)</f>
        <v>#N/A</v>
      </c>
      <c r="R502" s="215" t="s">
        <v>207</v>
      </c>
      <c r="S502" s="160" t="e">
        <f>L502/LOOKUP(A502,'Table 1'!$A$3:$A$999,'Table 1'!$E$3:$E$999)</f>
        <v>#N/A</v>
      </c>
    </row>
    <row r="503" spans="1:19" x14ac:dyDescent="0.2">
      <c r="A503" s="56">
        <f t="shared" ref="A503" si="2231">A500</f>
        <v>0</v>
      </c>
      <c r="B503" s="56" t="e">
        <f>LOOKUP(A503,'Table 1'!$A$3:$A$999,'Table 1'!$I$3:$I$999)</f>
        <v>#N/A</v>
      </c>
      <c r="C503" s="159"/>
      <c r="D503" s="200" t="s">
        <v>207</v>
      </c>
      <c r="E503" s="155"/>
      <c r="F503" s="207" t="e">
        <f t="shared" si="2036"/>
        <v>#DIV/0!</v>
      </c>
      <c r="G503" s="366" t="e">
        <f t="shared" ref="G503" si="2232">AVERAGE(C500:C504)</f>
        <v>#DIV/0!</v>
      </c>
      <c r="H503" s="209" t="e">
        <f t="shared" ref="H503" si="2233">_xlfn.STDEV.S(C500:C504)</f>
        <v>#DIV/0!</v>
      </c>
      <c r="I503" s="19" t="e">
        <f t="shared" si="2039"/>
        <v>#DIV/0!</v>
      </c>
      <c r="J503" s="221">
        <f>C503*'Table 2'!M503</f>
        <v>0</v>
      </c>
      <c r="K503" s="236" t="s">
        <v>207</v>
      </c>
      <c r="L503" s="218">
        <f>E503*'Table 2'!M503</f>
        <v>0</v>
      </c>
      <c r="M503" s="239" t="e">
        <f t="shared" si="2046"/>
        <v>#DIV/0!</v>
      </c>
      <c r="N503" s="22">
        <f t="shared" ref="N503" si="2234">AVERAGE(J500:J504)</f>
        <v>0</v>
      </c>
      <c r="O503" s="241">
        <f t="shared" ref="O503" si="2235">_xlfn.STDEV.S(J500:J504)</f>
        <v>0</v>
      </c>
      <c r="P503" s="19" t="e">
        <f t="shared" si="2042"/>
        <v>#DIV/0!</v>
      </c>
      <c r="Q503" s="190" t="e">
        <f>J503/LOOKUP(A503,'Table 1'!$A$3:$A$999,'Table 1'!$E$3:$E$999)</f>
        <v>#N/A</v>
      </c>
      <c r="R503" s="215" t="s">
        <v>207</v>
      </c>
      <c r="S503" s="160" t="e">
        <f>L503/LOOKUP(A503,'Table 1'!$A$3:$A$999,'Table 1'!$E$3:$E$999)</f>
        <v>#N/A</v>
      </c>
    </row>
    <row r="504" spans="1:19" ht="16" thickBot="1" x14ac:dyDescent="0.25">
      <c r="A504" s="55">
        <f t="shared" ref="A504" si="2236">A500</f>
        <v>0</v>
      </c>
      <c r="B504" s="55" t="e">
        <f>LOOKUP(A504,'Table 1'!$A$3:$A$999,'Table 1'!$I$3:$I$999)</f>
        <v>#N/A</v>
      </c>
      <c r="C504" s="167"/>
      <c r="D504" s="198" t="s">
        <v>207</v>
      </c>
      <c r="E504" s="157"/>
      <c r="F504" s="208" t="e">
        <f t="shared" si="2036"/>
        <v>#DIV/0!</v>
      </c>
      <c r="G504" s="370" t="e">
        <f t="shared" ref="G504" si="2237">AVERAGE(C500:C504)</f>
        <v>#DIV/0!</v>
      </c>
      <c r="H504" s="210" t="e">
        <f t="shared" ref="H504" si="2238">_xlfn.STDEV.S(C500:C504)</f>
        <v>#DIV/0!</v>
      </c>
      <c r="I504" s="18" t="e">
        <f t="shared" si="2039"/>
        <v>#DIV/0!</v>
      </c>
      <c r="J504" s="220">
        <f>C504*'Table 2'!M504</f>
        <v>0</v>
      </c>
      <c r="K504" s="230" t="s">
        <v>207</v>
      </c>
      <c r="L504" s="217">
        <f>E504*'Table 2'!M504</f>
        <v>0</v>
      </c>
      <c r="M504" s="240" t="e">
        <f t="shared" si="2046"/>
        <v>#DIV/0!</v>
      </c>
      <c r="N504" s="21">
        <f t="shared" ref="N504" si="2239">AVERAGE(J500:J504)</f>
        <v>0</v>
      </c>
      <c r="O504" s="242">
        <f t="shared" ref="O504" si="2240">_xlfn.STDEV.S(J500:J504)</f>
        <v>0</v>
      </c>
      <c r="P504" s="18" t="e">
        <f t="shared" si="2042"/>
        <v>#DIV/0!</v>
      </c>
      <c r="Q504" s="189" t="e">
        <f>J504/LOOKUP(A504,'Table 1'!$A$3:$A$999,'Table 1'!$E$3:$E$999)</f>
        <v>#N/A</v>
      </c>
      <c r="R504" s="214" t="s">
        <v>207</v>
      </c>
      <c r="S504" s="157" t="e">
        <f>L504/LOOKUP(A504,'Table 1'!$A$3:$A$999,'Table 1'!$E$3:$E$999)</f>
        <v>#N/A</v>
      </c>
    </row>
    <row r="505" spans="1:19" x14ac:dyDescent="0.2">
      <c r="A505" s="57"/>
      <c r="B505" s="57" t="e">
        <f>LOOKUP(A505,'Table 1'!$A$3:$A$999,'Table 1'!$I$3:$I$999)</f>
        <v>#N/A</v>
      </c>
      <c r="C505" s="169"/>
      <c r="D505" s="197" t="s">
        <v>207</v>
      </c>
      <c r="E505" s="161"/>
      <c r="F505" s="206" t="e">
        <f t="shared" si="2036"/>
        <v>#DIV/0!</v>
      </c>
      <c r="G505" s="365" t="e">
        <f t="shared" ref="G505" si="2241">AVERAGE(C505:C509)</f>
        <v>#DIV/0!</v>
      </c>
      <c r="H505" s="23" t="e">
        <f t="shared" ref="H505" si="2242">_xlfn.STDEV.S(C505:C509)</f>
        <v>#DIV/0!</v>
      </c>
      <c r="I505" s="39" t="e">
        <f t="shared" si="2039"/>
        <v>#DIV/0!</v>
      </c>
      <c r="J505" s="222">
        <f>C505*'Table 2'!M505</f>
        <v>0</v>
      </c>
      <c r="K505" s="229" t="s">
        <v>207</v>
      </c>
      <c r="L505" s="219">
        <f>E505*'Table 2'!M505</f>
        <v>0</v>
      </c>
      <c r="M505" s="238" t="e">
        <f t="shared" si="2046"/>
        <v>#DIV/0!</v>
      </c>
      <c r="N505" s="23">
        <f t="shared" ref="N505" si="2243">AVERAGE(J505:J509)</f>
        <v>0</v>
      </c>
      <c r="O505" s="23">
        <f t="shared" ref="O505" si="2244">_xlfn.STDEV.S(J505:J509)</f>
        <v>0</v>
      </c>
      <c r="P505" s="39" t="e">
        <f t="shared" si="2042"/>
        <v>#DIV/0!</v>
      </c>
      <c r="Q505" s="191" t="e">
        <f>J505/LOOKUP(A505,'Table 1'!$A$3:$A$999,'Table 1'!$E$3:$E$999)</f>
        <v>#N/A</v>
      </c>
      <c r="R505" s="216" t="s">
        <v>207</v>
      </c>
      <c r="S505" s="161" t="e">
        <f>L505/LOOKUP(A505,'Table 1'!$A$3:$A$999,'Table 1'!$E$3:$E$999)</f>
        <v>#N/A</v>
      </c>
    </row>
    <row r="506" spans="1:19" x14ac:dyDescent="0.2">
      <c r="A506" s="56">
        <f t="shared" ref="A506" si="2245">A505</f>
        <v>0</v>
      </c>
      <c r="B506" s="56" t="e">
        <f>LOOKUP(A506,'Table 1'!$A$3:$A$999,'Table 1'!$I$3:$I$999)</f>
        <v>#N/A</v>
      </c>
      <c r="C506" s="168"/>
      <c r="D506" s="204" t="s">
        <v>207</v>
      </c>
      <c r="E506" s="160"/>
      <c r="F506" s="207" t="e">
        <f t="shared" si="2036"/>
        <v>#DIV/0!</v>
      </c>
      <c r="G506" s="366" t="e">
        <f t="shared" ref="G506" si="2246">AVERAGE(C505:C509)</f>
        <v>#DIV/0!</v>
      </c>
      <c r="H506" s="209" t="e">
        <f t="shared" ref="H506" si="2247">_xlfn.STDEV.S(C505:C509)</f>
        <v>#DIV/0!</v>
      </c>
      <c r="I506" s="19" t="e">
        <f t="shared" si="2039"/>
        <v>#DIV/0!</v>
      </c>
      <c r="J506" s="221">
        <f>C506*'Table 2'!M506</f>
        <v>0</v>
      </c>
      <c r="K506" s="236" t="s">
        <v>207</v>
      </c>
      <c r="L506" s="218">
        <f>E506*'Table 2'!M506</f>
        <v>0</v>
      </c>
      <c r="M506" s="239" t="e">
        <f t="shared" si="2046"/>
        <v>#DIV/0!</v>
      </c>
      <c r="N506" s="22">
        <f t="shared" ref="N506" si="2248">AVERAGE(J505:J509)</f>
        <v>0</v>
      </c>
      <c r="O506" s="241">
        <f t="shared" ref="O506" si="2249">_xlfn.STDEV.S(J505:J509)</f>
        <v>0</v>
      </c>
      <c r="P506" s="19" t="e">
        <f t="shared" si="2042"/>
        <v>#DIV/0!</v>
      </c>
      <c r="Q506" s="190" t="e">
        <f>J506/LOOKUP(A506,'Table 1'!$A$3:$A$999,'Table 1'!$E$3:$E$999)</f>
        <v>#N/A</v>
      </c>
      <c r="R506" s="215" t="s">
        <v>207</v>
      </c>
      <c r="S506" s="160" t="e">
        <f>L506/LOOKUP(A506,'Table 1'!$A$3:$A$999,'Table 1'!$E$3:$E$999)</f>
        <v>#N/A</v>
      </c>
    </row>
    <row r="507" spans="1:19" x14ac:dyDescent="0.2">
      <c r="A507" s="56">
        <f t="shared" ref="A507" si="2250">A505</f>
        <v>0</v>
      </c>
      <c r="B507" s="56" t="e">
        <f>LOOKUP(A507,'Table 1'!$A$3:$A$999,'Table 1'!$I$3:$I$999)</f>
        <v>#N/A</v>
      </c>
      <c r="C507" s="168"/>
      <c r="D507" s="204" t="s">
        <v>207</v>
      </c>
      <c r="E507" s="160"/>
      <c r="F507" s="207" t="e">
        <f t="shared" si="2036"/>
        <v>#DIV/0!</v>
      </c>
      <c r="G507" s="366" t="e">
        <f t="shared" ref="G507" si="2251">AVERAGE(C505:C509)</f>
        <v>#DIV/0!</v>
      </c>
      <c r="H507" s="209" t="e">
        <f t="shared" ref="H507" si="2252">_xlfn.STDEV.S(C505:C509)</f>
        <v>#DIV/0!</v>
      </c>
      <c r="I507" s="19" t="e">
        <f t="shared" si="2039"/>
        <v>#DIV/0!</v>
      </c>
      <c r="J507" s="221">
        <f>C507*'Table 2'!M507</f>
        <v>0</v>
      </c>
      <c r="K507" s="236" t="s">
        <v>207</v>
      </c>
      <c r="L507" s="218">
        <f>E507*'Table 2'!M507</f>
        <v>0</v>
      </c>
      <c r="M507" s="239" t="e">
        <f t="shared" si="2046"/>
        <v>#DIV/0!</v>
      </c>
      <c r="N507" s="22">
        <f t="shared" ref="N507" si="2253">AVERAGE(J505:J509)</f>
        <v>0</v>
      </c>
      <c r="O507" s="241">
        <f t="shared" ref="O507" si="2254">_xlfn.STDEV.S(J505:J509)</f>
        <v>0</v>
      </c>
      <c r="P507" s="19" t="e">
        <f t="shared" si="2042"/>
        <v>#DIV/0!</v>
      </c>
      <c r="Q507" s="190" t="e">
        <f>J507/LOOKUP(A507,'Table 1'!$A$3:$A$999,'Table 1'!$E$3:$E$999)</f>
        <v>#N/A</v>
      </c>
      <c r="R507" s="215" t="s">
        <v>207</v>
      </c>
      <c r="S507" s="160" t="e">
        <f>L507/LOOKUP(A507,'Table 1'!$A$3:$A$999,'Table 1'!$E$3:$E$999)</f>
        <v>#N/A</v>
      </c>
    </row>
    <row r="508" spans="1:19" x14ac:dyDescent="0.2">
      <c r="A508" s="56">
        <f t="shared" ref="A508" si="2255">A505</f>
        <v>0</v>
      </c>
      <c r="B508" s="56" t="e">
        <f>LOOKUP(A508,'Table 1'!$A$3:$A$999,'Table 1'!$I$3:$I$999)</f>
        <v>#N/A</v>
      </c>
      <c r="C508" s="159"/>
      <c r="D508" s="200" t="s">
        <v>207</v>
      </c>
      <c r="E508" s="155"/>
      <c r="F508" s="207" t="e">
        <f t="shared" si="2036"/>
        <v>#DIV/0!</v>
      </c>
      <c r="G508" s="366" t="e">
        <f t="shared" ref="G508" si="2256">AVERAGE(C505:C509)</f>
        <v>#DIV/0!</v>
      </c>
      <c r="H508" s="209" t="e">
        <f t="shared" ref="H508" si="2257">_xlfn.STDEV.S(C505:C509)</f>
        <v>#DIV/0!</v>
      </c>
      <c r="I508" s="19" t="e">
        <f t="shared" si="2039"/>
        <v>#DIV/0!</v>
      </c>
      <c r="J508" s="221">
        <f>C508*'Table 2'!M508</f>
        <v>0</v>
      </c>
      <c r="K508" s="236" t="s">
        <v>207</v>
      </c>
      <c r="L508" s="218">
        <f>E508*'Table 2'!M508</f>
        <v>0</v>
      </c>
      <c r="M508" s="239" t="e">
        <f t="shared" si="2046"/>
        <v>#DIV/0!</v>
      </c>
      <c r="N508" s="22">
        <f t="shared" ref="N508" si="2258">AVERAGE(J505:J509)</f>
        <v>0</v>
      </c>
      <c r="O508" s="241">
        <f t="shared" ref="O508" si="2259">_xlfn.STDEV.S(J505:J509)</f>
        <v>0</v>
      </c>
      <c r="P508" s="19" t="e">
        <f t="shared" si="2042"/>
        <v>#DIV/0!</v>
      </c>
      <c r="Q508" s="190" t="e">
        <f>J508/LOOKUP(A508,'Table 1'!$A$3:$A$999,'Table 1'!$E$3:$E$999)</f>
        <v>#N/A</v>
      </c>
      <c r="R508" s="215" t="s">
        <v>207</v>
      </c>
      <c r="S508" s="160" t="e">
        <f>L508/LOOKUP(A508,'Table 1'!$A$3:$A$999,'Table 1'!$E$3:$E$999)</f>
        <v>#N/A</v>
      </c>
    </row>
    <row r="509" spans="1:19" ht="16" thickBot="1" x14ac:dyDescent="0.25">
      <c r="A509" s="55">
        <f t="shared" ref="A509" si="2260">A505</f>
        <v>0</v>
      </c>
      <c r="B509" s="55" t="e">
        <f>LOOKUP(A509,'Table 1'!$A$3:$A$999,'Table 1'!$I$3:$I$999)</f>
        <v>#N/A</v>
      </c>
      <c r="C509" s="167"/>
      <c r="D509" s="198" t="s">
        <v>207</v>
      </c>
      <c r="E509" s="157"/>
      <c r="F509" s="208" t="e">
        <f t="shared" si="2036"/>
        <v>#DIV/0!</v>
      </c>
      <c r="G509" s="370" t="e">
        <f t="shared" ref="G509" si="2261">AVERAGE(C505:C509)</f>
        <v>#DIV/0!</v>
      </c>
      <c r="H509" s="210" t="e">
        <f t="shared" ref="H509" si="2262">_xlfn.STDEV.S(C505:C509)</f>
        <v>#DIV/0!</v>
      </c>
      <c r="I509" s="18" t="e">
        <f t="shared" si="2039"/>
        <v>#DIV/0!</v>
      </c>
      <c r="J509" s="220">
        <f>C509*'Table 2'!M509</f>
        <v>0</v>
      </c>
      <c r="K509" s="230" t="s">
        <v>207</v>
      </c>
      <c r="L509" s="217">
        <f>E509*'Table 2'!M509</f>
        <v>0</v>
      </c>
      <c r="M509" s="240" t="e">
        <f t="shared" si="2046"/>
        <v>#DIV/0!</v>
      </c>
      <c r="N509" s="21">
        <f t="shared" ref="N509" si="2263">AVERAGE(J505:J509)</f>
        <v>0</v>
      </c>
      <c r="O509" s="242">
        <f t="shared" ref="O509" si="2264">_xlfn.STDEV.S(J505:J509)</f>
        <v>0</v>
      </c>
      <c r="P509" s="18" t="e">
        <f t="shared" si="2042"/>
        <v>#DIV/0!</v>
      </c>
      <c r="Q509" s="189" t="e">
        <f>J509/LOOKUP(A509,'Table 1'!$A$3:$A$999,'Table 1'!$E$3:$E$999)</f>
        <v>#N/A</v>
      </c>
      <c r="R509" s="214" t="s">
        <v>207</v>
      </c>
      <c r="S509" s="157" t="e">
        <f>L509/LOOKUP(A509,'Table 1'!$A$3:$A$999,'Table 1'!$E$3:$E$999)</f>
        <v>#N/A</v>
      </c>
    </row>
    <row r="510" spans="1:19" x14ac:dyDescent="0.2">
      <c r="A510" s="57"/>
      <c r="B510" s="57" t="e">
        <f>LOOKUP(A510,'Table 1'!$A$3:$A$999,'Table 1'!$I$3:$I$999)</f>
        <v>#N/A</v>
      </c>
      <c r="C510" s="169"/>
      <c r="D510" s="197" t="s">
        <v>207</v>
      </c>
      <c r="E510" s="161"/>
      <c r="F510" s="206" t="e">
        <f t="shared" si="2036"/>
        <v>#DIV/0!</v>
      </c>
      <c r="G510" s="365" t="e">
        <f t="shared" ref="G510" si="2265">AVERAGE(C510:C514)</f>
        <v>#DIV/0!</v>
      </c>
      <c r="H510" s="23" t="e">
        <f t="shared" ref="H510" si="2266">_xlfn.STDEV.S(C510:C514)</f>
        <v>#DIV/0!</v>
      </c>
      <c r="I510" s="39" t="e">
        <f t="shared" si="2039"/>
        <v>#DIV/0!</v>
      </c>
      <c r="J510" s="222">
        <f>C510*'Table 2'!M510</f>
        <v>0</v>
      </c>
      <c r="K510" s="229" t="s">
        <v>207</v>
      </c>
      <c r="L510" s="219">
        <f>E510*'Table 2'!M510</f>
        <v>0</v>
      </c>
      <c r="M510" s="238" t="e">
        <f t="shared" si="2046"/>
        <v>#DIV/0!</v>
      </c>
      <c r="N510" s="23">
        <f t="shared" ref="N510" si="2267">AVERAGE(J510:J514)</f>
        <v>0</v>
      </c>
      <c r="O510" s="23">
        <f t="shared" ref="O510" si="2268">_xlfn.STDEV.S(J510:J514)</f>
        <v>0</v>
      </c>
      <c r="P510" s="39" t="e">
        <f t="shared" si="2042"/>
        <v>#DIV/0!</v>
      </c>
      <c r="Q510" s="191" t="e">
        <f>J510/LOOKUP(A510,'Table 1'!$A$3:$A$999,'Table 1'!$E$3:$E$999)</f>
        <v>#N/A</v>
      </c>
      <c r="R510" s="216" t="s">
        <v>207</v>
      </c>
      <c r="S510" s="161" t="e">
        <f>L510/LOOKUP(A510,'Table 1'!$A$3:$A$999,'Table 1'!$E$3:$E$999)</f>
        <v>#N/A</v>
      </c>
    </row>
    <row r="511" spans="1:19" x14ac:dyDescent="0.2">
      <c r="A511" s="56">
        <f t="shared" ref="A511" si="2269">A510</f>
        <v>0</v>
      </c>
      <c r="B511" s="56" t="e">
        <f>LOOKUP(A511,'Table 1'!$A$3:$A$999,'Table 1'!$I$3:$I$999)</f>
        <v>#N/A</v>
      </c>
      <c r="C511" s="168"/>
      <c r="D511" s="204" t="s">
        <v>207</v>
      </c>
      <c r="E511" s="160"/>
      <c r="F511" s="207" t="e">
        <f t="shared" si="2036"/>
        <v>#DIV/0!</v>
      </c>
      <c r="G511" s="366" t="e">
        <f t="shared" ref="G511" si="2270">AVERAGE(C510:C514)</f>
        <v>#DIV/0!</v>
      </c>
      <c r="H511" s="209" t="e">
        <f t="shared" ref="H511" si="2271">_xlfn.STDEV.S(C510:C514)</f>
        <v>#DIV/0!</v>
      </c>
      <c r="I511" s="19" t="e">
        <f t="shared" si="2039"/>
        <v>#DIV/0!</v>
      </c>
      <c r="J511" s="221">
        <f>C511*'Table 2'!M511</f>
        <v>0</v>
      </c>
      <c r="K511" s="236" t="s">
        <v>207</v>
      </c>
      <c r="L511" s="218">
        <f>E511*'Table 2'!M511</f>
        <v>0</v>
      </c>
      <c r="M511" s="239" t="e">
        <f t="shared" si="2046"/>
        <v>#DIV/0!</v>
      </c>
      <c r="N511" s="22">
        <f t="shared" ref="N511" si="2272">AVERAGE(J510:J514)</f>
        <v>0</v>
      </c>
      <c r="O511" s="241">
        <f t="shared" ref="O511" si="2273">_xlfn.STDEV.S(J510:J514)</f>
        <v>0</v>
      </c>
      <c r="P511" s="19" t="e">
        <f t="shared" si="2042"/>
        <v>#DIV/0!</v>
      </c>
      <c r="Q511" s="190" t="e">
        <f>J511/LOOKUP(A511,'Table 1'!$A$3:$A$999,'Table 1'!$E$3:$E$999)</f>
        <v>#N/A</v>
      </c>
      <c r="R511" s="215" t="s">
        <v>207</v>
      </c>
      <c r="S511" s="160" t="e">
        <f>L511/LOOKUP(A511,'Table 1'!$A$3:$A$999,'Table 1'!$E$3:$E$999)</f>
        <v>#N/A</v>
      </c>
    </row>
    <row r="512" spans="1:19" x14ac:dyDescent="0.2">
      <c r="A512" s="56">
        <f t="shared" ref="A512" si="2274">A510</f>
        <v>0</v>
      </c>
      <c r="B512" s="56" t="e">
        <f>LOOKUP(A512,'Table 1'!$A$3:$A$999,'Table 1'!$I$3:$I$999)</f>
        <v>#N/A</v>
      </c>
      <c r="C512" s="168"/>
      <c r="D512" s="204" t="s">
        <v>207</v>
      </c>
      <c r="E512" s="160"/>
      <c r="F512" s="207" t="e">
        <f t="shared" si="2036"/>
        <v>#DIV/0!</v>
      </c>
      <c r="G512" s="366" t="e">
        <f t="shared" ref="G512" si="2275">AVERAGE(C510:C514)</f>
        <v>#DIV/0!</v>
      </c>
      <c r="H512" s="209" t="e">
        <f t="shared" ref="H512" si="2276">_xlfn.STDEV.S(C510:C514)</f>
        <v>#DIV/0!</v>
      </c>
      <c r="I512" s="19" t="e">
        <f t="shared" si="2039"/>
        <v>#DIV/0!</v>
      </c>
      <c r="J512" s="221">
        <f>C512*'Table 2'!M512</f>
        <v>0</v>
      </c>
      <c r="K512" s="236" t="s">
        <v>207</v>
      </c>
      <c r="L512" s="218">
        <f>E512*'Table 2'!M512</f>
        <v>0</v>
      </c>
      <c r="M512" s="239" t="e">
        <f t="shared" si="2046"/>
        <v>#DIV/0!</v>
      </c>
      <c r="N512" s="22">
        <f t="shared" ref="N512" si="2277">AVERAGE(J510:J514)</f>
        <v>0</v>
      </c>
      <c r="O512" s="241">
        <f t="shared" ref="O512" si="2278">_xlfn.STDEV.S(J510:J514)</f>
        <v>0</v>
      </c>
      <c r="P512" s="19" t="e">
        <f t="shared" si="2042"/>
        <v>#DIV/0!</v>
      </c>
      <c r="Q512" s="190" t="e">
        <f>J512/LOOKUP(A512,'Table 1'!$A$3:$A$999,'Table 1'!$E$3:$E$999)</f>
        <v>#N/A</v>
      </c>
      <c r="R512" s="215" t="s">
        <v>207</v>
      </c>
      <c r="S512" s="160" t="e">
        <f>L512/LOOKUP(A512,'Table 1'!$A$3:$A$999,'Table 1'!$E$3:$E$999)</f>
        <v>#N/A</v>
      </c>
    </row>
    <row r="513" spans="1:19" x14ac:dyDescent="0.2">
      <c r="A513" s="56">
        <f t="shared" ref="A513" si="2279">A510</f>
        <v>0</v>
      </c>
      <c r="B513" s="56" t="e">
        <f>LOOKUP(A513,'Table 1'!$A$3:$A$999,'Table 1'!$I$3:$I$999)</f>
        <v>#N/A</v>
      </c>
      <c r="C513" s="159"/>
      <c r="D513" s="200" t="s">
        <v>207</v>
      </c>
      <c r="E513" s="155"/>
      <c r="F513" s="207" t="e">
        <f t="shared" si="2036"/>
        <v>#DIV/0!</v>
      </c>
      <c r="G513" s="366" t="e">
        <f t="shared" ref="G513" si="2280">AVERAGE(C510:C514)</f>
        <v>#DIV/0!</v>
      </c>
      <c r="H513" s="209" t="e">
        <f t="shared" ref="H513" si="2281">_xlfn.STDEV.S(C510:C514)</f>
        <v>#DIV/0!</v>
      </c>
      <c r="I513" s="19" t="e">
        <f t="shared" si="2039"/>
        <v>#DIV/0!</v>
      </c>
      <c r="J513" s="221">
        <f>C513*'Table 2'!M513</f>
        <v>0</v>
      </c>
      <c r="K513" s="236" t="s">
        <v>207</v>
      </c>
      <c r="L513" s="218">
        <f>E513*'Table 2'!M513</f>
        <v>0</v>
      </c>
      <c r="M513" s="239" t="e">
        <f t="shared" si="2046"/>
        <v>#DIV/0!</v>
      </c>
      <c r="N513" s="22">
        <f t="shared" ref="N513" si="2282">AVERAGE(J510:J514)</f>
        <v>0</v>
      </c>
      <c r="O513" s="241">
        <f t="shared" ref="O513" si="2283">_xlfn.STDEV.S(J510:J514)</f>
        <v>0</v>
      </c>
      <c r="P513" s="19" t="e">
        <f t="shared" si="2042"/>
        <v>#DIV/0!</v>
      </c>
      <c r="Q513" s="190" t="e">
        <f>J513/LOOKUP(A513,'Table 1'!$A$3:$A$999,'Table 1'!$E$3:$E$999)</f>
        <v>#N/A</v>
      </c>
      <c r="R513" s="215" t="s">
        <v>207</v>
      </c>
      <c r="S513" s="160" t="e">
        <f>L513/LOOKUP(A513,'Table 1'!$A$3:$A$999,'Table 1'!$E$3:$E$999)</f>
        <v>#N/A</v>
      </c>
    </row>
    <row r="514" spans="1:19" ht="16" thickBot="1" x14ac:dyDescent="0.25">
      <c r="A514" s="55">
        <f t="shared" ref="A514" si="2284">A510</f>
        <v>0</v>
      </c>
      <c r="B514" s="55" t="e">
        <f>LOOKUP(A514,'Table 1'!$A$3:$A$999,'Table 1'!$I$3:$I$999)</f>
        <v>#N/A</v>
      </c>
      <c r="C514" s="167"/>
      <c r="D514" s="198" t="s">
        <v>207</v>
      </c>
      <c r="E514" s="157"/>
      <c r="F514" s="208" t="e">
        <f t="shared" si="2036"/>
        <v>#DIV/0!</v>
      </c>
      <c r="G514" s="370" t="e">
        <f t="shared" ref="G514" si="2285">AVERAGE(C510:C514)</f>
        <v>#DIV/0!</v>
      </c>
      <c r="H514" s="210" t="e">
        <f t="shared" ref="H514" si="2286">_xlfn.STDEV.S(C510:C514)</f>
        <v>#DIV/0!</v>
      </c>
      <c r="I514" s="18" t="e">
        <f t="shared" si="2039"/>
        <v>#DIV/0!</v>
      </c>
      <c r="J514" s="220">
        <f>C514*'Table 2'!M514</f>
        <v>0</v>
      </c>
      <c r="K514" s="230" t="s">
        <v>207</v>
      </c>
      <c r="L514" s="217">
        <f>E514*'Table 2'!M514</f>
        <v>0</v>
      </c>
      <c r="M514" s="240" t="e">
        <f t="shared" si="2046"/>
        <v>#DIV/0!</v>
      </c>
      <c r="N514" s="21">
        <f t="shared" ref="N514" si="2287">AVERAGE(J510:J514)</f>
        <v>0</v>
      </c>
      <c r="O514" s="242">
        <f t="shared" ref="O514" si="2288">_xlfn.STDEV.S(J510:J514)</f>
        <v>0</v>
      </c>
      <c r="P514" s="18" t="e">
        <f t="shared" si="2042"/>
        <v>#DIV/0!</v>
      </c>
      <c r="Q514" s="189" t="e">
        <f>J514/LOOKUP(A514,'Table 1'!$A$3:$A$999,'Table 1'!$E$3:$E$999)</f>
        <v>#N/A</v>
      </c>
      <c r="R514" s="214" t="s">
        <v>207</v>
      </c>
      <c r="S514" s="157" t="e">
        <f>L514/LOOKUP(A514,'Table 1'!$A$3:$A$999,'Table 1'!$E$3:$E$999)</f>
        <v>#N/A</v>
      </c>
    </row>
    <row r="515" spans="1:19" x14ac:dyDescent="0.2">
      <c r="A515" s="57"/>
      <c r="B515" s="57" t="e">
        <f>LOOKUP(A515,'Table 1'!$A$3:$A$999,'Table 1'!$I$3:$I$999)</f>
        <v>#N/A</v>
      </c>
      <c r="C515" s="169"/>
      <c r="D515" s="197" t="s">
        <v>207</v>
      </c>
      <c r="E515" s="161"/>
      <c r="F515" s="206" t="e">
        <f t="shared" si="2036"/>
        <v>#DIV/0!</v>
      </c>
      <c r="G515" s="365" t="e">
        <f t="shared" ref="G515" si="2289">AVERAGE(C515:C519)</f>
        <v>#DIV/0!</v>
      </c>
      <c r="H515" s="23" t="e">
        <f t="shared" ref="H515" si="2290">_xlfn.STDEV.S(C515:C519)</f>
        <v>#DIV/0!</v>
      </c>
      <c r="I515" s="39" t="e">
        <f t="shared" si="2039"/>
        <v>#DIV/0!</v>
      </c>
      <c r="J515" s="222">
        <f>C515*'Table 2'!M515</f>
        <v>0</v>
      </c>
      <c r="K515" s="229" t="s">
        <v>207</v>
      </c>
      <c r="L515" s="219">
        <f>E515*'Table 2'!M515</f>
        <v>0</v>
      </c>
      <c r="M515" s="238" t="e">
        <f t="shared" si="2046"/>
        <v>#DIV/0!</v>
      </c>
      <c r="N515" s="23">
        <f t="shared" ref="N515" si="2291">AVERAGE(J515:J519)</f>
        <v>0</v>
      </c>
      <c r="O515" s="23">
        <f t="shared" ref="O515" si="2292">_xlfn.STDEV.S(J515:J519)</f>
        <v>0</v>
      </c>
      <c r="P515" s="39" t="e">
        <f t="shared" si="2042"/>
        <v>#DIV/0!</v>
      </c>
      <c r="Q515" s="191" t="e">
        <f>J515/LOOKUP(A515,'Table 1'!$A$3:$A$999,'Table 1'!$E$3:$E$999)</f>
        <v>#N/A</v>
      </c>
      <c r="R515" s="216" t="s">
        <v>207</v>
      </c>
      <c r="S515" s="161" t="e">
        <f>L515/LOOKUP(A515,'Table 1'!$A$3:$A$999,'Table 1'!$E$3:$E$999)</f>
        <v>#N/A</v>
      </c>
    </row>
    <row r="516" spans="1:19" x14ac:dyDescent="0.2">
      <c r="A516" s="56">
        <f t="shared" ref="A516" si="2293">A515</f>
        <v>0</v>
      </c>
      <c r="B516" s="56" t="e">
        <f>LOOKUP(A516,'Table 1'!$A$3:$A$999,'Table 1'!$I$3:$I$999)</f>
        <v>#N/A</v>
      </c>
      <c r="C516" s="168"/>
      <c r="D516" s="204" t="s">
        <v>207</v>
      </c>
      <c r="E516" s="160"/>
      <c r="F516" s="207" t="e">
        <f t="shared" si="2036"/>
        <v>#DIV/0!</v>
      </c>
      <c r="G516" s="366" t="e">
        <f t="shared" ref="G516" si="2294">AVERAGE(C515:C519)</f>
        <v>#DIV/0!</v>
      </c>
      <c r="H516" s="209" t="e">
        <f t="shared" ref="H516" si="2295">_xlfn.STDEV.S(C515:C519)</f>
        <v>#DIV/0!</v>
      </c>
      <c r="I516" s="19" t="e">
        <f t="shared" si="2039"/>
        <v>#DIV/0!</v>
      </c>
      <c r="J516" s="221">
        <f>C516*'Table 2'!M516</f>
        <v>0</v>
      </c>
      <c r="K516" s="236" t="s">
        <v>207</v>
      </c>
      <c r="L516" s="218">
        <f>E516*'Table 2'!M516</f>
        <v>0</v>
      </c>
      <c r="M516" s="239" t="e">
        <f t="shared" si="2046"/>
        <v>#DIV/0!</v>
      </c>
      <c r="N516" s="22">
        <f t="shared" ref="N516" si="2296">AVERAGE(J515:J519)</f>
        <v>0</v>
      </c>
      <c r="O516" s="241">
        <f t="shared" ref="O516" si="2297">_xlfn.STDEV.S(J515:J519)</f>
        <v>0</v>
      </c>
      <c r="P516" s="19" t="e">
        <f t="shared" si="2042"/>
        <v>#DIV/0!</v>
      </c>
      <c r="Q516" s="190" t="e">
        <f>J516/LOOKUP(A516,'Table 1'!$A$3:$A$999,'Table 1'!$E$3:$E$999)</f>
        <v>#N/A</v>
      </c>
      <c r="R516" s="215" t="s">
        <v>207</v>
      </c>
      <c r="S516" s="160" t="e">
        <f>L516/LOOKUP(A516,'Table 1'!$A$3:$A$999,'Table 1'!$E$3:$E$999)</f>
        <v>#N/A</v>
      </c>
    </row>
    <row r="517" spans="1:19" x14ac:dyDescent="0.2">
      <c r="A517" s="56">
        <f t="shared" ref="A517" si="2298">A515</f>
        <v>0</v>
      </c>
      <c r="B517" s="56" t="e">
        <f>LOOKUP(A517,'Table 1'!$A$3:$A$999,'Table 1'!$I$3:$I$999)</f>
        <v>#N/A</v>
      </c>
      <c r="C517" s="168"/>
      <c r="D517" s="204" t="s">
        <v>207</v>
      </c>
      <c r="E517" s="160"/>
      <c r="F517" s="207" t="e">
        <f t="shared" si="2036"/>
        <v>#DIV/0!</v>
      </c>
      <c r="G517" s="366" t="e">
        <f t="shared" ref="G517" si="2299">AVERAGE(C515:C519)</f>
        <v>#DIV/0!</v>
      </c>
      <c r="H517" s="209" t="e">
        <f t="shared" ref="H517" si="2300">_xlfn.STDEV.S(C515:C519)</f>
        <v>#DIV/0!</v>
      </c>
      <c r="I517" s="19" t="e">
        <f t="shared" si="2039"/>
        <v>#DIV/0!</v>
      </c>
      <c r="J517" s="221">
        <f>C517*'Table 2'!M517</f>
        <v>0</v>
      </c>
      <c r="K517" s="236" t="s">
        <v>207</v>
      </c>
      <c r="L517" s="218">
        <f>E517*'Table 2'!M517</f>
        <v>0</v>
      </c>
      <c r="M517" s="239" t="e">
        <f t="shared" si="2046"/>
        <v>#DIV/0!</v>
      </c>
      <c r="N517" s="22">
        <f t="shared" ref="N517" si="2301">AVERAGE(J515:J519)</f>
        <v>0</v>
      </c>
      <c r="O517" s="241">
        <f t="shared" ref="O517" si="2302">_xlfn.STDEV.S(J515:J519)</f>
        <v>0</v>
      </c>
      <c r="P517" s="19" t="e">
        <f t="shared" si="2042"/>
        <v>#DIV/0!</v>
      </c>
      <c r="Q517" s="190" t="e">
        <f>J517/LOOKUP(A517,'Table 1'!$A$3:$A$999,'Table 1'!$E$3:$E$999)</f>
        <v>#N/A</v>
      </c>
      <c r="R517" s="215" t="s">
        <v>207</v>
      </c>
      <c r="S517" s="160" t="e">
        <f>L517/LOOKUP(A517,'Table 1'!$A$3:$A$999,'Table 1'!$E$3:$E$999)</f>
        <v>#N/A</v>
      </c>
    </row>
    <row r="518" spans="1:19" x14ac:dyDescent="0.2">
      <c r="A518" s="56">
        <f t="shared" ref="A518" si="2303">A515</f>
        <v>0</v>
      </c>
      <c r="B518" s="56" t="e">
        <f>LOOKUP(A518,'Table 1'!$A$3:$A$999,'Table 1'!$I$3:$I$999)</f>
        <v>#N/A</v>
      </c>
      <c r="C518" s="159"/>
      <c r="D518" s="200" t="s">
        <v>207</v>
      </c>
      <c r="E518" s="155"/>
      <c r="F518" s="207" t="e">
        <f t="shared" si="2036"/>
        <v>#DIV/0!</v>
      </c>
      <c r="G518" s="366" t="e">
        <f t="shared" ref="G518" si="2304">AVERAGE(C515:C519)</f>
        <v>#DIV/0!</v>
      </c>
      <c r="H518" s="209" t="e">
        <f t="shared" ref="H518" si="2305">_xlfn.STDEV.S(C515:C519)</f>
        <v>#DIV/0!</v>
      </c>
      <c r="I518" s="19" t="e">
        <f t="shared" si="2039"/>
        <v>#DIV/0!</v>
      </c>
      <c r="J518" s="221">
        <f>C518*'Table 2'!M518</f>
        <v>0</v>
      </c>
      <c r="K518" s="236" t="s">
        <v>207</v>
      </c>
      <c r="L518" s="218">
        <f>E518*'Table 2'!M518</f>
        <v>0</v>
      </c>
      <c r="M518" s="239" t="e">
        <f t="shared" si="2046"/>
        <v>#DIV/0!</v>
      </c>
      <c r="N518" s="22">
        <f t="shared" ref="N518" si="2306">AVERAGE(J515:J519)</f>
        <v>0</v>
      </c>
      <c r="O518" s="241">
        <f t="shared" ref="O518" si="2307">_xlfn.STDEV.S(J515:J519)</f>
        <v>0</v>
      </c>
      <c r="P518" s="19" t="e">
        <f t="shared" si="2042"/>
        <v>#DIV/0!</v>
      </c>
      <c r="Q518" s="190" t="e">
        <f>J518/LOOKUP(A518,'Table 1'!$A$3:$A$999,'Table 1'!$E$3:$E$999)</f>
        <v>#N/A</v>
      </c>
      <c r="R518" s="215" t="s">
        <v>207</v>
      </c>
      <c r="S518" s="160" t="e">
        <f>L518/LOOKUP(A518,'Table 1'!$A$3:$A$999,'Table 1'!$E$3:$E$999)</f>
        <v>#N/A</v>
      </c>
    </row>
    <row r="519" spans="1:19" ht="16" thickBot="1" x14ac:dyDescent="0.25">
      <c r="A519" s="55">
        <f t="shared" ref="A519" si="2308">A515</f>
        <v>0</v>
      </c>
      <c r="B519" s="55" t="e">
        <f>LOOKUP(A519,'Table 1'!$A$3:$A$999,'Table 1'!$I$3:$I$999)</f>
        <v>#N/A</v>
      </c>
      <c r="C519" s="167"/>
      <c r="D519" s="198" t="s">
        <v>207</v>
      </c>
      <c r="E519" s="157"/>
      <c r="F519" s="208" t="e">
        <f t="shared" si="2036"/>
        <v>#DIV/0!</v>
      </c>
      <c r="G519" s="370" t="e">
        <f t="shared" ref="G519" si="2309">AVERAGE(C515:C519)</f>
        <v>#DIV/0!</v>
      </c>
      <c r="H519" s="210" t="e">
        <f t="shared" ref="H519" si="2310">_xlfn.STDEV.S(C515:C519)</f>
        <v>#DIV/0!</v>
      </c>
      <c r="I519" s="18" t="e">
        <f t="shared" si="2039"/>
        <v>#DIV/0!</v>
      </c>
      <c r="J519" s="220">
        <f>C519*'Table 2'!M519</f>
        <v>0</v>
      </c>
      <c r="K519" s="230" t="s">
        <v>207</v>
      </c>
      <c r="L519" s="217">
        <f>E519*'Table 2'!M519</f>
        <v>0</v>
      </c>
      <c r="M519" s="240" t="e">
        <f t="shared" si="2046"/>
        <v>#DIV/0!</v>
      </c>
      <c r="N519" s="21">
        <f t="shared" ref="N519" si="2311">AVERAGE(J515:J519)</f>
        <v>0</v>
      </c>
      <c r="O519" s="242">
        <f t="shared" ref="O519" si="2312">_xlfn.STDEV.S(J515:J519)</f>
        <v>0</v>
      </c>
      <c r="P519" s="18" t="e">
        <f t="shared" si="2042"/>
        <v>#DIV/0!</v>
      </c>
      <c r="Q519" s="189" t="e">
        <f>J519/LOOKUP(A519,'Table 1'!$A$3:$A$999,'Table 1'!$E$3:$E$999)</f>
        <v>#N/A</v>
      </c>
      <c r="R519" s="214" t="s">
        <v>207</v>
      </c>
      <c r="S519" s="157" t="e">
        <f>L519/LOOKUP(A519,'Table 1'!$A$3:$A$999,'Table 1'!$E$3:$E$999)</f>
        <v>#N/A</v>
      </c>
    </row>
    <row r="520" spans="1:19" x14ac:dyDescent="0.2">
      <c r="A520" s="57"/>
      <c r="B520" s="57" t="e">
        <f>LOOKUP(A520,'Table 1'!$A$3:$A$999,'Table 1'!$I$3:$I$999)</f>
        <v>#N/A</v>
      </c>
      <c r="C520" s="169"/>
      <c r="D520" s="197" t="s">
        <v>207</v>
      </c>
      <c r="E520" s="161"/>
      <c r="F520" s="206" t="e">
        <f t="shared" si="2036"/>
        <v>#DIV/0!</v>
      </c>
      <c r="G520" s="365" t="e">
        <f t="shared" ref="G520" si="2313">AVERAGE(C520:C524)</f>
        <v>#DIV/0!</v>
      </c>
      <c r="H520" s="23" t="e">
        <f t="shared" ref="H520" si="2314">_xlfn.STDEV.S(C520:C524)</f>
        <v>#DIV/0!</v>
      </c>
      <c r="I520" s="39" t="e">
        <f t="shared" si="2039"/>
        <v>#DIV/0!</v>
      </c>
      <c r="J520" s="222">
        <f>C520*'Table 2'!M520</f>
        <v>0</v>
      </c>
      <c r="K520" s="229" t="s">
        <v>207</v>
      </c>
      <c r="L520" s="219">
        <f>E520*'Table 2'!M520</f>
        <v>0</v>
      </c>
      <c r="M520" s="238" t="e">
        <f t="shared" si="2046"/>
        <v>#DIV/0!</v>
      </c>
      <c r="N520" s="23">
        <f t="shared" ref="N520" si="2315">AVERAGE(J520:J524)</f>
        <v>0</v>
      </c>
      <c r="O520" s="23">
        <f t="shared" ref="O520" si="2316">_xlfn.STDEV.S(J520:J524)</f>
        <v>0</v>
      </c>
      <c r="P520" s="39" t="e">
        <f t="shared" si="2042"/>
        <v>#DIV/0!</v>
      </c>
      <c r="Q520" s="191" t="e">
        <f>J520/LOOKUP(A520,'Table 1'!$A$3:$A$999,'Table 1'!$E$3:$E$999)</f>
        <v>#N/A</v>
      </c>
      <c r="R520" s="216" t="s">
        <v>207</v>
      </c>
      <c r="S520" s="161" t="e">
        <f>L520/LOOKUP(A520,'Table 1'!$A$3:$A$999,'Table 1'!$E$3:$E$999)</f>
        <v>#N/A</v>
      </c>
    </row>
    <row r="521" spans="1:19" x14ac:dyDescent="0.2">
      <c r="A521" s="56">
        <f t="shared" ref="A521" si="2317">A520</f>
        <v>0</v>
      </c>
      <c r="B521" s="56" t="e">
        <f>LOOKUP(A521,'Table 1'!$A$3:$A$999,'Table 1'!$I$3:$I$999)</f>
        <v>#N/A</v>
      </c>
      <c r="C521" s="168"/>
      <c r="D521" s="204" t="s">
        <v>207</v>
      </c>
      <c r="E521" s="160"/>
      <c r="F521" s="207" t="e">
        <f t="shared" si="2036"/>
        <v>#DIV/0!</v>
      </c>
      <c r="G521" s="366" t="e">
        <f t="shared" ref="G521" si="2318">AVERAGE(C520:C524)</f>
        <v>#DIV/0!</v>
      </c>
      <c r="H521" s="209" t="e">
        <f t="shared" ref="H521" si="2319">_xlfn.STDEV.S(C520:C524)</f>
        <v>#DIV/0!</v>
      </c>
      <c r="I521" s="19" t="e">
        <f t="shared" si="2039"/>
        <v>#DIV/0!</v>
      </c>
      <c r="J521" s="221">
        <f>C521*'Table 2'!M521</f>
        <v>0</v>
      </c>
      <c r="K521" s="236" t="s">
        <v>207</v>
      </c>
      <c r="L521" s="218">
        <f>E521*'Table 2'!M521</f>
        <v>0</v>
      </c>
      <c r="M521" s="239" t="e">
        <f t="shared" si="2046"/>
        <v>#DIV/0!</v>
      </c>
      <c r="N521" s="22">
        <f t="shared" ref="N521" si="2320">AVERAGE(J520:J524)</f>
        <v>0</v>
      </c>
      <c r="O521" s="241">
        <f t="shared" ref="O521" si="2321">_xlfn.STDEV.S(J520:J524)</f>
        <v>0</v>
      </c>
      <c r="P521" s="19" t="e">
        <f t="shared" si="2042"/>
        <v>#DIV/0!</v>
      </c>
      <c r="Q521" s="190" t="e">
        <f>J521/LOOKUP(A521,'Table 1'!$A$3:$A$999,'Table 1'!$E$3:$E$999)</f>
        <v>#N/A</v>
      </c>
      <c r="R521" s="215" t="s">
        <v>207</v>
      </c>
      <c r="S521" s="160" t="e">
        <f>L521/LOOKUP(A521,'Table 1'!$A$3:$A$999,'Table 1'!$E$3:$E$999)</f>
        <v>#N/A</v>
      </c>
    </row>
    <row r="522" spans="1:19" x14ac:dyDescent="0.2">
      <c r="A522" s="56">
        <f t="shared" ref="A522" si="2322">A520</f>
        <v>0</v>
      </c>
      <c r="B522" s="56" t="e">
        <f>LOOKUP(A522,'Table 1'!$A$3:$A$999,'Table 1'!$I$3:$I$999)</f>
        <v>#N/A</v>
      </c>
      <c r="C522" s="168"/>
      <c r="D522" s="204" t="s">
        <v>207</v>
      </c>
      <c r="E522" s="160"/>
      <c r="F522" s="207" t="e">
        <f t="shared" si="2036"/>
        <v>#DIV/0!</v>
      </c>
      <c r="G522" s="366" t="e">
        <f t="shared" ref="G522" si="2323">AVERAGE(C520:C524)</f>
        <v>#DIV/0!</v>
      </c>
      <c r="H522" s="209" t="e">
        <f t="shared" ref="H522" si="2324">_xlfn.STDEV.S(C520:C524)</f>
        <v>#DIV/0!</v>
      </c>
      <c r="I522" s="19" t="e">
        <f t="shared" si="2039"/>
        <v>#DIV/0!</v>
      </c>
      <c r="J522" s="221">
        <f>C522*'Table 2'!M522</f>
        <v>0</v>
      </c>
      <c r="K522" s="236" t="s">
        <v>207</v>
      </c>
      <c r="L522" s="218">
        <f>E522*'Table 2'!M522</f>
        <v>0</v>
      </c>
      <c r="M522" s="239" t="e">
        <f t="shared" si="2046"/>
        <v>#DIV/0!</v>
      </c>
      <c r="N522" s="22">
        <f t="shared" ref="N522" si="2325">AVERAGE(J520:J524)</f>
        <v>0</v>
      </c>
      <c r="O522" s="241">
        <f t="shared" ref="O522" si="2326">_xlfn.STDEV.S(J520:J524)</f>
        <v>0</v>
      </c>
      <c r="P522" s="19" t="e">
        <f t="shared" si="2042"/>
        <v>#DIV/0!</v>
      </c>
      <c r="Q522" s="190" t="e">
        <f>J522/LOOKUP(A522,'Table 1'!$A$3:$A$999,'Table 1'!$E$3:$E$999)</f>
        <v>#N/A</v>
      </c>
      <c r="R522" s="215" t="s">
        <v>207</v>
      </c>
      <c r="S522" s="160" t="e">
        <f>L522/LOOKUP(A522,'Table 1'!$A$3:$A$999,'Table 1'!$E$3:$E$999)</f>
        <v>#N/A</v>
      </c>
    </row>
    <row r="523" spans="1:19" x14ac:dyDescent="0.2">
      <c r="A523" s="56">
        <f t="shared" ref="A523" si="2327">A520</f>
        <v>0</v>
      </c>
      <c r="B523" s="56" t="e">
        <f>LOOKUP(A523,'Table 1'!$A$3:$A$999,'Table 1'!$I$3:$I$999)</f>
        <v>#N/A</v>
      </c>
      <c r="C523" s="159"/>
      <c r="D523" s="200" t="s">
        <v>207</v>
      </c>
      <c r="E523" s="155"/>
      <c r="F523" s="207" t="e">
        <f t="shared" si="2036"/>
        <v>#DIV/0!</v>
      </c>
      <c r="G523" s="366" t="e">
        <f t="shared" ref="G523" si="2328">AVERAGE(C520:C524)</f>
        <v>#DIV/0!</v>
      </c>
      <c r="H523" s="209" t="e">
        <f t="shared" ref="H523" si="2329">_xlfn.STDEV.S(C520:C524)</f>
        <v>#DIV/0!</v>
      </c>
      <c r="I523" s="19" t="e">
        <f t="shared" si="2039"/>
        <v>#DIV/0!</v>
      </c>
      <c r="J523" s="221">
        <f>C523*'Table 2'!M523</f>
        <v>0</v>
      </c>
      <c r="K523" s="236" t="s">
        <v>207</v>
      </c>
      <c r="L523" s="218">
        <f>E523*'Table 2'!M523</f>
        <v>0</v>
      </c>
      <c r="M523" s="239" t="e">
        <f t="shared" si="2046"/>
        <v>#DIV/0!</v>
      </c>
      <c r="N523" s="22">
        <f t="shared" ref="N523" si="2330">AVERAGE(J520:J524)</f>
        <v>0</v>
      </c>
      <c r="O523" s="241">
        <f t="shared" ref="O523" si="2331">_xlfn.STDEV.S(J520:J524)</f>
        <v>0</v>
      </c>
      <c r="P523" s="19" t="e">
        <f t="shared" si="2042"/>
        <v>#DIV/0!</v>
      </c>
      <c r="Q523" s="190" t="e">
        <f>J523/LOOKUP(A523,'Table 1'!$A$3:$A$999,'Table 1'!$E$3:$E$999)</f>
        <v>#N/A</v>
      </c>
      <c r="R523" s="215" t="s">
        <v>207</v>
      </c>
      <c r="S523" s="160" t="e">
        <f>L523/LOOKUP(A523,'Table 1'!$A$3:$A$999,'Table 1'!$E$3:$E$999)</f>
        <v>#N/A</v>
      </c>
    </row>
    <row r="524" spans="1:19" ht="16" thickBot="1" x14ac:dyDescent="0.25">
      <c r="A524" s="55">
        <f t="shared" ref="A524" si="2332">A520</f>
        <v>0</v>
      </c>
      <c r="B524" s="55" t="e">
        <f>LOOKUP(A524,'Table 1'!$A$3:$A$999,'Table 1'!$I$3:$I$999)</f>
        <v>#N/A</v>
      </c>
      <c r="C524" s="167"/>
      <c r="D524" s="198" t="s">
        <v>207</v>
      </c>
      <c r="E524" s="157"/>
      <c r="F524" s="208" t="e">
        <f t="shared" si="2036"/>
        <v>#DIV/0!</v>
      </c>
      <c r="G524" s="370" t="e">
        <f t="shared" ref="G524" si="2333">AVERAGE(C520:C524)</f>
        <v>#DIV/0!</v>
      </c>
      <c r="H524" s="210" t="e">
        <f t="shared" ref="H524" si="2334">_xlfn.STDEV.S(C520:C524)</f>
        <v>#DIV/0!</v>
      </c>
      <c r="I524" s="18" t="e">
        <f t="shared" si="2039"/>
        <v>#DIV/0!</v>
      </c>
      <c r="J524" s="220">
        <f>C524*'Table 2'!M524</f>
        <v>0</v>
      </c>
      <c r="K524" s="230" t="s">
        <v>207</v>
      </c>
      <c r="L524" s="217">
        <f>E524*'Table 2'!M524</f>
        <v>0</v>
      </c>
      <c r="M524" s="240" t="e">
        <f t="shared" si="2046"/>
        <v>#DIV/0!</v>
      </c>
      <c r="N524" s="21">
        <f t="shared" ref="N524" si="2335">AVERAGE(J520:J524)</f>
        <v>0</v>
      </c>
      <c r="O524" s="242">
        <f t="shared" ref="O524" si="2336">_xlfn.STDEV.S(J520:J524)</f>
        <v>0</v>
      </c>
      <c r="P524" s="18" t="e">
        <f t="shared" si="2042"/>
        <v>#DIV/0!</v>
      </c>
      <c r="Q524" s="189" t="e">
        <f>J524/LOOKUP(A524,'Table 1'!$A$3:$A$999,'Table 1'!$E$3:$E$999)</f>
        <v>#N/A</v>
      </c>
      <c r="R524" s="214" t="s">
        <v>207</v>
      </c>
      <c r="S524" s="157" t="e">
        <f>L524/LOOKUP(A524,'Table 1'!$A$3:$A$999,'Table 1'!$E$3:$E$999)</f>
        <v>#N/A</v>
      </c>
    </row>
    <row r="525" spans="1:19" x14ac:dyDescent="0.2">
      <c r="A525" s="57"/>
      <c r="B525" s="57" t="e">
        <f>LOOKUP(A525,'Table 1'!$A$3:$A$999,'Table 1'!$I$3:$I$999)</f>
        <v>#N/A</v>
      </c>
      <c r="C525" s="169"/>
      <c r="D525" s="197" t="s">
        <v>207</v>
      </c>
      <c r="E525" s="161"/>
      <c r="F525" s="206" t="e">
        <f t="shared" si="2036"/>
        <v>#DIV/0!</v>
      </c>
      <c r="G525" s="365" t="e">
        <f t="shared" ref="G525" si="2337">AVERAGE(C525:C529)</f>
        <v>#DIV/0!</v>
      </c>
      <c r="H525" s="23" t="e">
        <f t="shared" ref="H525" si="2338">_xlfn.STDEV.S(C525:C529)</f>
        <v>#DIV/0!</v>
      </c>
      <c r="I525" s="39" t="e">
        <f t="shared" si="2039"/>
        <v>#DIV/0!</v>
      </c>
      <c r="J525" s="222">
        <f>C525*'Table 2'!M525</f>
        <v>0</v>
      </c>
      <c r="K525" s="229" t="s">
        <v>207</v>
      </c>
      <c r="L525" s="219">
        <f>E525*'Table 2'!M525</f>
        <v>0</v>
      </c>
      <c r="M525" s="238" t="e">
        <f t="shared" si="2046"/>
        <v>#DIV/0!</v>
      </c>
      <c r="N525" s="23">
        <f t="shared" ref="N525" si="2339">AVERAGE(J525:J529)</f>
        <v>0</v>
      </c>
      <c r="O525" s="23">
        <f t="shared" ref="O525" si="2340">_xlfn.STDEV.S(J525:J529)</f>
        <v>0</v>
      </c>
      <c r="P525" s="39" t="e">
        <f t="shared" si="2042"/>
        <v>#DIV/0!</v>
      </c>
      <c r="Q525" s="191" t="e">
        <f>J525/LOOKUP(A525,'Table 1'!$A$3:$A$999,'Table 1'!$E$3:$E$999)</f>
        <v>#N/A</v>
      </c>
      <c r="R525" s="216" t="s">
        <v>207</v>
      </c>
      <c r="S525" s="161" t="e">
        <f>L525/LOOKUP(A525,'Table 1'!$A$3:$A$999,'Table 1'!$E$3:$E$999)</f>
        <v>#N/A</v>
      </c>
    </row>
    <row r="526" spans="1:19" x14ac:dyDescent="0.2">
      <c r="A526" s="56">
        <f t="shared" ref="A526" si="2341">A525</f>
        <v>0</v>
      </c>
      <c r="B526" s="56" t="e">
        <f>LOOKUP(A526,'Table 1'!$A$3:$A$999,'Table 1'!$I$3:$I$999)</f>
        <v>#N/A</v>
      </c>
      <c r="C526" s="168"/>
      <c r="D526" s="204" t="s">
        <v>207</v>
      </c>
      <c r="E526" s="160"/>
      <c r="F526" s="207" t="e">
        <f t="shared" si="2036"/>
        <v>#DIV/0!</v>
      </c>
      <c r="G526" s="366" t="e">
        <f t="shared" ref="G526" si="2342">AVERAGE(C525:C529)</f>
        <v>#DIV/0!</v>
      </c>
      <c r="H526" s="209" t="e">
        <f t="shared" ref="H526" si="2343">_xlfn.STDEV.S(C525:C529)</f>
        <v>#DIV/0!</v>
      </c>
      <c r="I526" s="19" t="e">
        <f t="shared" si="2039"/>
        <v>#DIV/0!</v>
      </c>
      <c r="J526" s="221">
        <f>C526*'Table 2'!M526</f>
        <v>0</v>
      </c>
      <c r="K526" s="236" t="s">
        <v>207</v>
      </c>
      <c r="L526" s="218">
        <f>E526*'Table 2'!M526</f>
        <v>0</v>
      </c>
      <c r="M526" s="239" t="e">
        <f t="shared" si="2046"/>
        <v>#DIV/0!</v>
      </c>
      <c r="N526" s="22">
        <f t="shared" ref="N526" si="2344">AVERAGE(J525:J529)</f>
        <v>0</v>
      </c>
      <c r="O526" s="241">
        <f t="shared" ref="O526" si="2345">_xlfn.STDEV.S(J525:J529)</f>
        <v>0</v>
      </c>
      <c r="P526" s="19" t="e">
        <f t="shared" si="2042"/>
        <v>#DIV/0!</v>
      </c>
      <c r="Q526" s="190" t="e">
        <f>J526/LOOKUP(A526,'Table 1'!$A$3:$A$999,'Table 1'!$E$3:$E$999)</f>
        <v>#N/A</v>
      </c>
      <c r="R526" s="215" t="s">
        <v>207</v>
      </c>
      <c r="S526" s="160" t="e">
        <f>L526/LOOKUP(A526,'Table 1'!$A$3:$A$999,'Table 1'!$E$3:$E$999)</f>
        <v>#N/A</v>
      </c>
    </row>
    <row r="527" spans="1:19" x14ac:dyDescent="0.2">
      <c r="A527" s="56">
        <f t="shared" ref="A527" si="2346">A525</f>
        <v>0</v>
      </c>
      <c r="B527" s="56" t="e">
        <f>LOOKUP(A527,'Table 1'!$A$3:$A$999,'Table 1'!$I$3:$I$999)</f>
        <v>#N/A</v>
      </c>
      <c r="C527" s="168"/>
      <c r="D527" s="204" t="s">
        <v>207</v>
      </c>
      <c r="E527" s="160"/>
      <c r="F527" s="207" t="e">
        <f t="shared" ref="F527:F529" si="2347">(C527-G527)/G527</f>
        <v>#DIV/0!</v>
      </c>
      <c r="G527" s="366" t="e">
        <f t="shared" ref="G527" si="2348">AVERAGE(C525:C529)</f>
        <v>#DIV/0!</v>
      </c>
      <c r="H527" s="209" t="e">
        <f t="shared" ref="H527" si="2349">_xlfn.STDEV.S(C525:C529)</f>
        <v>#DIV/0!</v>
      </c>
      <c r="I527" s="19" t="e">
        <f t="shared" ref="I527:I529" si="2350">H527/G527</f>
        <v>#DIV/0!</v>
      </c>
      <c r="J527" s="221">
        <f>C527*'Table 2'!M527</f>
        <v>0</v>
      </c>
      <c r="K527" s="236" t="s">
        <v>207</v>
      </c>
      <c r="L527" s="218">
        <f>E527*'Table 2'!M527</f>
        <v>0</v>
      </c>
      <c r="M527" s="239" t="e">
        <f t="shared" si="2046"/>
        <v>#DIV/0!</v>
      </c>
      <c r="N527" s="22">
        <f t="shared" ref="N527" si="2351">AVERAGE(J525:J529)</f>
        <v>0</v>
      </c>
      <c r="O527" s="241">
        <f t="shared" ref="O527" si="2352">_xlfn.STDEV.S(J525:J529)</f>
        <v>0</v>
      </c>
      <c r="P527" s="19" t="e">
        <f t="shared" ref="P527:P529" si="2353">O527/N527</f>
        <v>#DIV/0!</v>
      </c>
      <c r="Q527" s="190" t="e">
        <f>J527/LOOKUP(A527,'Table 1'!$A$3:$A$999,'Table 1'!$E$3:$E$999)</f>
        <v>#N/A</v>
      </c>
      <c r="R527" s="215" t="s">
        <v>207</v>
      </c>
      <c r="S527" s="160" t="e">
        <f>L527/LOOKUP(A527,'Table 1'!$A$3:$A$999,'Table 1'!$E$3:$E$999)</f>
        <v>#N/A</v>
      </c>
    </row>
    <row r="528" spans="1:19" x14ac:dyDescent="0.2">
      <c r="A528" s="56">
        <f t="shared" ref="A528" si="2354">A525</f>
        <v>0</v>
      </c>
      <c r="B528" s="56" t="e">
        <f>LOOKUP(A528,'Table 1'!$A$3:$A$999,'Table 1'!$I$3:$I$999)</f>
        <v>#N/A</v>
      </c>
      <c r="C528" s="159"/>
      <c r="D528" s="200" t="s">
        <v>207</v>
      </c>
      <c r="E528" s="155"/>
      <c r="F528" s="207" t="e">
        <f t="shared" si="2347"/>
        <v>#DIV/0!</v>
      </c>
      <c r="G528" s="366" t="e">
        <f t="shared" ref="G528" si="2355">AVERAGE(C525:C529)</f>
        <v>#DIV/0!</v>
      </c>
      <c r="H528" s="209" t="e">
        <f t="shared" ref="H528" si="2356">_xlfn.STDEV.S(C525:C529)</f>
        <v>#DIV/0!</v>
      </c>
      <c r="I528" s="19" t="e">
        <f t="shared" si="2350"/>
        <v>#DIV/0!</v>
      </c>
      <c r="J528" s="221">
        <f>C528*'Table 2'!M528</f>
        <v>0</v>
      </c>
      <c r="K528" s="236" t="s">
        <v>207</v>
      </c>
      <c r="L528" s="218">
        <f>E528*'Table 2'!M528</f>
        <v>0</v>
      </c>
      <c r="M528" s="239" t="e">
        <f t="shared" ref="M528:M529" si="2357">(J528-N528)/N528</f>
        <v>#DIV/0!</v>
      </c>
      <c r="N528" s="22">
        <f t="shared" ref="N528" si="2358">AVERAGE(J525:J529)</f>
        <v>0</v>
      </c>
      <c r="O528" s="241">
        <f t="shared" ref="O528" si="2359">_xlfn.STDEV.S(J525:J529)</f>
        <v>0</v>
      </c>
      <c r="P528" s="19" t="e">
        <f t="shared" si="2353"/>
        <v>#DIV/0!</v>
      </c>
      <c r="Q528" s="190" t="e">
        <f>J528/LOOKUP(A528,'Table 1'!$A$3:$A$999,'Table 1'!$E$3:$E$999)</f>
        <v>#N/A</v>
      </c>
      <c r="R528" s="215" t="s">
        <v>207</v>
      </c>
      <c r="S528" s="160" t="e">
        <f>L528/LOOKUP(A528,'Table 1'!$A$3:$A$999,'Table 1'!$E$3:$E$999)</f>
        <v>#N/A</v>
      </c>
    </row>
    <row r="529" spans="1:19" ht="16" thickBot="1" x14ac:dyDescent="0.25">
      <c r="A529" s="55">
        <f t="shared" ref="A529" si="2360">A525</f>
        <v>0</v>
      </c>
      <c r="B529" s="55" t="e">
        <f>LOOKUP(A529,'Table 1'!$A$3:$A$999,'Table 1'!$I$3:$I$999)</f>
        <v>#N/A</v>
      </c>
      <c r="C529" s="167"/>
      <c r="D529" s="198" t="s">
        <v>207</v>
      </c>
      <c r="E529" s="157"/>
      <c r="F529" s="208" t="e">
        <f t="shared" si="2347"/>
        <v>#DIV/0!</v>
      </c>
      <c r="G529" s="370" t="e">
        <f t="shared" ref="G529" si="2361">AVERAGE(C525:C529)</f>
        <v>#DIV/0!</v>
      </c>
      <c r="H529" s="210" t="e">
        <f t="shared" ref="H529" si="2362">_xlfn.STDEV.S(C525:C529)</f>
        <v>#DIV/0!</v>
      </c>
      <c r="I529" s="18" t="e">
        <f t="shared" si="2350"/>
        <v>#DIV/0!</v>
      </c>
      <c r="J529" s="220">
        <f>C529*'Table 2'!M529</f>
        <v>0</v>
      </c>
      <c r="K529" s="230" t="s">
        <v>207</v>
      </c>
      <c r="L529" s="217">
        <f>E529*'Table 2'!M529</f>
        <v>0</v>
      </c>
      <c r="M529" s="240" t="e">
        <f t="shared" si="2357"/>
        <v>#DIV/0!</v>
      </c>
      <c r="N529" s="21">
        <f t="shared" ref="N529" si="2363">AVERAGE(J525:J529)</f>
        <v>0</v>
      </c>
      <c r="O529" s="242">
        <f t="shared" ref="O529" si="2364">_xlfn.STDEV.S(J525:J529)</f>
        <v>0</v>
      </c>
      <c r="P529" s="18" t="e">
        <f t="shared" si="2353"/>
        <v>#DIV/0!</v>
      </c>
      <c r="Q529" s="189" t="e">
        <f>J529/LOOKUP(A529,'Table 1'!$A$3:$A$999,'Table 1'!$E$3:$E$999)</f>
        <v>#N/A</v>
      </c>
      <c r="R529" s="214" t="s">
        <v>207</v>
      </c>
      <c r="S529" s="157" t="e">
        <f>L529/LOOKUP(A529,'Table 1'!$A$3:$A$999,'Table 1'!$E$3:$E$999)</f>
        <v>#N/A</v>
      </c>
    </row>
    <row r="530" spans="1:19" x14ac:dyDescent="0.2">
      <c r="A530" s="108"/>
      <c r="B530" s="108"/>
    </row>
  </sheetData>
  <mergeCells count="3">
    <mergeCell ref="C1:E1"/>
    <mergeCell ref="J1:L1"/>
    <mergeCell ref="Q1:S1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20"/>
  <sheetViews>
    <sheetView showRuler="0" zoomScale="85" zoomScaleNormal="85" workbookViewId="0">
      <selection activeCell="W1" sqref="W1:W1048576"/>
    </sheetView>
  </sheetViews>
  <sheetFormatPr baseColWidth="10" defaultColWidth="8.83203125" defaultRowHeight="15" x14ac:dyDescent="0.2"/>
  <cols>
    <col min="1" max="1" width="12.1640625" style="227" bestFit="1" customWidth="1"/>
    <col min="2" max="5" width="10.83203125" style="227" customWidth="1"/>
    <col min="6" max="6" width="7.1640625" style="226" bestFit="1" customWidth="1"/>
    <col min="7" max="7" width="2" style="243" bestFit="1" customWidth="1"/>
    <col min="8" max="8" width="6.5" style="226" customWidth="1"/>
    <col min="9" max="12" width="8.83203125" style="226"/>
    <col min="13" max="13" width="5.5" style="226" customWidth="1"/>
    <col min="14" max="14" width="2" style="226" bestFit="1" customWidth="1"/>
    <col min="15" max="15" width="5.5" style="226" customWidth="1"/>
    <col min="16" max="19" width="8.83203125" style="226"/>
    <col min="20" max="20" width="8.5" style="226" bestFit="1" customWidth="1"/>
    <col min="21" max="21" width="2" style="226" bestFit="1" customWidth="1"/>
    <col min="22" max="22" width="7.1640625" style="226" customWidth="1"/>
    <col min="23" max="16384" width="8.83203125" style="226"/>
  </cols>
  <sheetData>
    <row r="1" spans="1:22" ht="16" thickBot="1" x14ac:dyDescent="0.25">
      <c r="A1" s="54" t="s">
        <v>139</v>
      </c>
      <c r="B1" s="108" t="s">
        <v>192</v>
      </c>
      <c r="C1" s="362" t="s">
        <v>209</v>
      </c>
      <c r="D1" s="362"/>
      <c r="E1" s="363"/>
      <c r="F1" s="356" t="s">
        <v>205</v>
      </c>
      <c r="G1" s="357"/>
      <c r="H1" s="357"/>
      <c r="I1" s="125" t="s">
        <v>179</v>
      </c>
      <c r="J1" s="125" t="s">
        <v>180</v>
      </c>
      <c r="K1" s="125" t="s">
        <v>181</v>
      </c>
      <c r="L1" s="125" t="s">
        <v>182</v>
      </c>
      <c r="M1" s="358" t="s">
        <v>208</v>
      </c>
      <c r="N1" s="359"/>
      <c r="O1" s="360"/>
      <c r="P1" s="125" t="s">
        <v>179</v>
      </c>
      <c r="Q1" s="125" t="s">
        <v>180</v>
      </c>
      <c r="R1" s="125" t="s">
        <v>181</v>
      </c>
      <c r="S1" s="124" t="s">
        <v>182</v>
      </c>
      <c r="T1" s="356" t="s">
        <v>206</v>
      </c>
      <c r="U1" s="357"/>
      <c r="V1" s="361"/>
    </row>
    <row r="2" spans="1:22" x14ac:dyDescent="0.2">
      <c r="A2" s="53" t="s">
        <v>177</v>
      </c>
      <c r="B2" s="53" t="s">
        <v>193</v>
      </c>
      <c r="C2" s="277">
        <v>85.924199999999999</v>
      </c>
      <c r="D2" s="276">
        <v>84.6922</v>
      </c>
      <c r="E2" s="251">
        <v>82.266800000000003</v>
      </c>
      <c r="F2" s="169">
        <f t="shared" ref="F2:F65" si="0">AVERAGE(C2:E2)/100</f>
        <v>0.84294399999999992</v>
      </c>
      <c r="G2" s="229" t="s">
        <v>207</v>
      </c>
      <c r="H2" s="161">
        <f t="shared" ref="H2:H65" si="1">_xlfn.STDEV.S(C2:E2)/100</f>
        <v>1.8608673569064486E-2</v>
      </c>
      <c r="I2" s="238">
        <f t="shared" ref="I2:I65" si="2">(F2-J2)/J2</f>
        <v>2.780089697083946E-3</v>
      </c>
      <c r="J2" s="23">
        <f>AVERAGE(F2:F10)</f>
        <v>0.84060703703703699</v>
      </c>
      <c r="K2" s="23">
        <f>_xlfn.STDEV.S(F2:F10)</f>
        <v>2.5334448362218216E-2</v>
      </c>
      <c r="L2" s="20">
        <f t="shared" ref="L2:L65" si="3">K2/J2</f>
        <v>3.0138277751655302E-2</v>
      </c>
      <c r="M2" s="222">
        <f>F2*'Table 2'!M2</f>
        <v>524.56405119999999</v>
      </c>
      <c r="N2" s="229" t="s">
        <v>207</v>
      </c>
      <c r="O2" s="219">
        <v>4.5659069868410382</v>
      </c>
      <c r="P2" s="238">
        <f t="shared" ref="P2:P65" si="4">(M2-Q2)/Q2</f>
        <v>5.1615456155729173E-3</v>
      </c>
      <c r="Q2" s="23">
        <f>AVERAGE(M2:M10)</f>
        <v>521.8703933592592</v>
      </c>
      <c r="R2" s="23">
        <f>_xlfn.STDEV.S(M2:M10)</f>
        <v>19.708305131738275</v>
      </c>
      <c r="S2" s="213">
        <f t="shared" ref="S2:S65" si="5">R2/Q2</f>
        <v>3.7764750371977782E-2</v>
      </c>
      <c r="T2" s="191">
        <f t="shared" ref="T2:T10" si="6">M2/500</f>
        <v>1.0491281024000001</v>
      </c>
      <c r="U2" s="216" t="s">
        <v>207</v>
      </c>
      <c r="V2" s="161">
        <f t="shared" ref="V2:V10" si="7">O2/500</f>
        <v>9.1318139736820767E-3</v>
      </c>
    </row>
    <row r="3" spans="1:22" x14ac:dyDescent="0.2">
      <c r="A3" s="52" t="s">
        <v>177</v>
      </c>
      <c r="B3" s="52" t="s">
        <v>193</v>
      </c>
      <c r="C3" s="260">
        <v>80.852000000000004</v>
      </c>
      <c r="D3" s="275">
        <v>80.509600000000006</v>
      </c>
      <c r="E3" s="261">
        <v>82.117000000000004</v>
      </c>
      <c r="F3" s="168">
        <f t="shared" si="0"/>
        <v>0.81159533333333345</v>
      </c>
      <c r="G3" s="236" t="s">
        <v>207</v>
      </c>
      <c r="H3" s="160">
        <f t="shared" si="1"/>
        <v>8.466795458338016E-3</v>
      </c>
      <c r="I3" s="239">
        <f t="shared" si="2"/>
        <v>-3.451280137502024E-2</v>
      </c>
      <c r="J3" s="22">
        <f>AVERAGE(F2:F10)</f>
        <v>0.84060703703703699</v>
      </c>
      <c r="K3" s="22">
        <f>_xlfn.STDEV.S(F2:F10)</f>
        <v>2.5334448362218216E-2</v>
      </c>
      <c r="L3" s="19">
        <f t="shared" si="3"/>
        <v>3.0138277751655302E-2</v>
      </c>
      <c r="M3" s="221">
        <f>F3*'Table 2'!M3</f>
        <v>504.64997826666672</v>
      </c>
      <c r="N3" s="236" t="s">
        <v>207</v>
      </c>
      <c r="O3" s="218">
        <v>5.56590698684104</v>
      </c>
      <c r="P3" s="239">
        <f t="shared" si="4"/>
        <v>-3.2997493844679211E-2</v>
      </c>
      <c r="Q3" s="22">
        <f>AVERAGE(M2:M10)</f>
        <v>521.8703933592592</v>
      </c>
      <c r="R3" s="22">
        <f>_xlfn.STDEV.S(M2:M10)</f>
        <v>19.708305131738275</v>
      </c>
      <c r="S3" s="212">
        <f t="shared" si="5"/>
        <v>3.7764750371977782E-2</v>
      </c>
      <c r="T3" s="190">
        <f t="shared" si="6"/>
        <v>1.0092999565333334</v>
      </c>
      <c r="U3" s="215" t="s">
        <v>207</v>
      </c>
      <c r="V3" s="160">
        <f t="shared" si="7"/>
        <v>1.113181397368208E-2</v>
      </c>
    </row>
    <row r="4" spans="1:22" x14ac:dyDescent="0.2">
      <c r="A4" s="52" t="s">
        <v>177</v>
      </c>
      <c r="B4" s="52" t="s">
        <v>193</v>
      </c>
      <c r="C4" s="256">
        <v>83.914400000000001</v>
      </c>
      <c r="D4" s="274">
        <v>81.3553</v>
      </c>
      <c r="E4" s="257">
        <v>81.5792</v>
      </c>
      <c r="F4" s="168">
        <f t="shared" si="0"/>
        <v>0.82282966666666668</v>
      </c>
      <c r="G4" s="236" t="s">
        <v>207</v>
      </c>
      <c r="H4" s="160">
        <f t="shared" si="1"/>
        <v>1.4172910228084191E-2</v>
      </c>
      <c r="I4" s="239">
        <f t="shared" si="2"/>
        <v>-2.114825309223177E-2</v>
      </c>
      <c r="J4" s="22">
        <f>AVERAGE(F2:F10)</f>
        <v>0.84060703703703699</v>
      </c>
      <c r="K4" s="22">
        <f>_xlfn.STDEV.S(F2:F10)</f>
        <v>2.5334448362218216E-2</v>
      </c>
      <c r="L4" s="19">
        <f t="shared" si="3"/>
        <v>3.0138277751655302E-2</v>
      </c>
      <c r="M4" s="221">
        <f>F4*'Table 2'!M4</f>
        <v>520.11063229999991</v>
      </c>
      <c r="N4" s="236" t="s">
        <v>207</v>
      </c>
      <c r="O4" s="218">
        <v>6.56590698684104</v>
      </c>
      <c r="P4" s="239">
        <f t="shared" si="4"/>
        <v>-3.3720270045054239E-3</v>
      </c>
      <c r="Q4" s="22">
        <f>AVERAGE(M2:M10)</f>
        <v>521.8703933592592</v>
      </c>
      <c r="R4" s="22">
        <f>_xlfn.STDEV.S(M2:M10)</f>
        <v>19.708305131738275</v>
      </c>
      <c r="S4" s="212">
        <f t="shared" si="5"/>
        <v>3.7764750371977782E-2</v>
      </c>
      <c r="T4" s="190">
        <f t="shared" si="6"/>
        <v>1.0402212645999998</v>
      </c>
      <c r="U4" s="215" t="s">
        <v>207</v>
      </c>
      <c r="V4" s="160">
        <f t="shared" si="7"/>
        <v>1.313181397368208E-2</v>
      </c>
    </row>
    <row r="5" spans="1:22" x14ac:dyDescent="0.2">
      <c r="A5" s="52" t="s">
        <v>177</v>
      </c>
      <c r="B5" s="52" t="s">
        <v>193</v>
      </c>
      <c r="C5" s="256">
        <v>83.252799999999993</v>
      </c>
      <c r="D5" s="275">
        <v>82.355000000000004</v>
      </c>
      <c r="E5" s="257">
        <v>83.008799999999994</v>
      </c>
      <c r="F5" s="168">
        <f t="shared" si="0"/>
        <v>0.82872200000000007</v>
      </c>
      <c r="G5" s="236" t="s">
        <v>207</v>
      </c>
      <c r="H5" s="160">
        <f t="shared" si="1"/>
        <v>4.6422610870134676E-3</v>
      </c>
      <c r="I5" s="239">
        <f t="shared" si="2"/>
        <v>-1.413863614433823E-2</v>
      </c>
      <c r="J5" s="22">
        <f>AVERAGE(F2:F10)</f>
        <v>0.84060703703703699</v>
      </c>
      <c r="K5" s="22">
        <f>_xlfn.STDEV.S(F2:F10)</f>
        <v>2.5334448362218216E-2</v>
      </c>
      <c r="L5" s="19">
        <f t="shared" si="3"/>
        <v>3.0138277751655302E-2</v>
      </c>
      <c r="M5" s="221">
        <f>F5*'Table 2'!M5</f>
        <v>508.25520260000002</v>
      </c>
      <c r="N5" s="236" t="s">
        <v>207</v>
      </c>
      <c r="O5" s="218">
        <v>7.56590698684104</v>
      </c>
      <c r="P5" s="239">
        <f t="shared" si="4"/>
        <v>-2.6089218573252894E-2</v>
      </c>
      <c r="Q5" s="22">
        <f>AVERAGE(M2:M10)</f>
        <v>521.8703933592592</v>
      </c>
      <c r="R5" s="22">
        <f>_xlfn.STDEV.S(M2:M10)</f>
        <v>19.708305131738275</v>
      </c>
      <c r="S5" s="212">
        <f t="shared" si="5"/>
        <v>3.7764750371977782E-2</v>
      </c>
      <c r="T5" s="190">
        <f t="shared" si="6"/>
        <v>1.0165104052</v>
      </c>
      <c r="U5" s="215" t="s">
        <v>207</v>
      </c>
      <c r="V5" s="160">
        <f t="shared" si="7"/>
        <v>1.513181397368208E-2</v>
      </c>
    </row>
    <row r="6" spans="1:22" x14ac:dyDescent="0.2">
      <c r="A6" s="52" t="s">
        <v>177</v>
      </c>
      <c r="B6" s="52" t="s">
        <v>193</v>
      </c>
      <c r="C6" s="256">
        <v>81.669899999999998</v>
      </c>
      <c r="D6" s="274">
        <v>84.705600000000004</v>
      </c>
      <c r="E6" s="257">
        <v>82.415199999999999</v>
      </c>
      <c r="F6" s="168">
        <f t="shared" si="0"/>
        <v>0.82930233333333336</v>
      </c>
      <c r="G6" s="236" t="s">
        <v>207</v>
      </c>
      <c r="H6" s="160">
        <f t="shared" si="1"/>
        <v>1.582028167680128E-2</v>
      </c>
      <c r="I6" s="239">
        <f t="shared" si="2"/>
        <v>-1.3448262036385427E-2</v>
      </c>
      <c r="J6" s="22">
        <f>AVERAGE(F2:F10)</f>
        <v>0.84060703703703699</v>
      </c>
      <c r="K6" s="22">
        <f>_xlfn.STDEV.S(F2:F10)</f>
        <v>2.5334448362218216E-2</v>
      </c>
      <c r="L6" s="19">
        <f t="shared" si="3"/>
        <v>3.0138277751655302E-2</v>
      </c>
      <c r="M6" s="221">
        <f>F6*'Table 2'!M6</f>
        <v>512.84056293333333</v>
      </c>
      <c r="N6" s="236" t="s">
        <v>207</v>
      </c>
      <c r="O6" s="218">
        <v>8.5659069868410391</v>
      </c>
      <c r="P6" s="239">
        <f t="shared" si="4"/>
        <v>-1.7302821813288165E-2</v>
      </c>
      <c r="Q6" s="22">
        <f>AVERAGE(M2:M10)</f>
        <v>521.8703933592592</v>
      </c>
      <c r="R6" s="22">
        <f>_xlfn.STDEV.S(M2:M10)</f>
        <v>19.708305131738275</v>
      </c>
      <c r="S6" s="212">
        <f t="shared" si="5"/>
        <v>3.7764750371977782E-2</v>
      </c>
      <c r="T6" s="190">
        <f t="shared" si="6"/>
        <v>1.0256811258666667</v>
      </c>
      <c r="U6" s="215" t="s">
        <v>207</v>
      </c>
      <c r="V6" s="160">
        <f t="shared" si="7"/>
        <v>1.7131813973682079E-2</v>
      </c>
    </row>
    <row r="7" spans="1:22" x14ac:dyDescent="0.2">
      <c r="A7" s="52" t="s">
        <v>177</v>
      </c>
      <c r="B7" s="52" t="s">
        <v>193</v>
      </c>
      <c r="C7" s="256">
        <v>82.557100000000005</v>
      </c>
      <c r="D7" s="274">
        <v>81.953900000000004</v>
      </c>
      <c r="E7" s="257">
        <v>82.1554</v>
      </c>
      <c r="F7" s="168">
        <f t="shared" si="0"/>
        <v>0.82222133333333336</v>
      </c>
      <c r="G7" s="236" t="s">
        <v>207</v>
      </c>
      <c r="H7" s="160">
        <f t="shared" si="1"/>
        <v>3.0708722430823131E-3</v>
      </c>
      <c r="I7" s="239">
        <f t="shared" si="2"/>
        <v>-2.1871936462142128E-2</v>
      </c>
      <c r="J7" s="22">
        <f>AVERAGE(F2:F10)</f>
        <v>0.84060703703703699</v>
      </c>
      <c r="K7" s="22">
        <f>_xlfn.STDEV.S(F2:F10)</f>
        <v>2.5334448362218216E-2</v>
      </c>
      <c r="L7" s="19">
        <f t="shared" si="3"/>
        <v>3.0138277751655302E-2</v>
      </c>
      <c r="M7" s="221">
        <f>F7*'Table 2'!M7</f>
        <v>497.03279600000002</v>
      </c>
      <c r="N7" s="236" t="s">
        <v>207</v>
      </c>
      <c r="O7" s="218">
        <v>9.5659069868410391</v>
      </c>
      <c r="P7" s="239">
        <f t="shared" si="4"/>
        <v>-4.7593421039619707E-2</v>
      </c>
      <c r="Q7" s="22">
        <f>AVERAGE(M2:M10)</f>
        <v>521.8703933592592</v>
      </c>
      <c r="R7" s="22">
        <f>_xlfn.STDEV.S(M2:M10)</f>
        <v>19.708305131738275</v>
      </c>
      <c r="S7" s="212">
        <f t="shared" si="5"/>
        <v>3.7764750371977782E-2</v>
      </c>
      <c r="T7" s="190">
        <f t="shared" si="6"/>
        <v>0.994065592</v>
      </c>
      <c r="U7" s="215" t="s">
        <v>207</v>
      </c>
      <c r="V7" s="160">
        <f t="shared" si="7"/>
        <v>1.9131813973682077E-2</v>
      </c>
    </row>
    <row r="8" spans="1:22" x14ac:dyDescent="0.2">
      <c r="A8" s="52" t="s">
        <v>177</v>
      </c>
      <c r="B8" s="52" t="s">
        <v>193</v>
      </c>
      <c r="C8" s="256">
        <v>83.988299999999995</v>
      </c>
      <c r="D8" s="274">
        <v>82.972999999999999</v>
      </c>
      <c r="E8" s="257">
        <v>86.691299999999998</v>
      </c>
      <c r="F8" s="168">
        <f t="shared" si="0"/>
        <v>0.84550866666666669</v>
      </c>
      <c r="G8" s="236" t="s">
        <v>207</v>
      </c>
      <c r="H8" s="160">
        <f t="shared" si="1"/>
        <v>1.9219260296206339E-2</v>
      </c>
      <c r="I8" s="239">
        <f t="shared" si="2"/>
        <v>5.8310594768596199E-3</v>
      </c>
      <c r="J8" s="22">
        <f>AVERAGE(F2:F10)</f>
        <v>0.84060703703703699</v>
      </c>
      <c r="K8" s="22">
        <f>_xlfn.STDEV.S(F2:F10)</f>
        <v>2.5334448362218216E-2</v>
      </c>
      <c r="L8" s="19">
        <f t="shared" si="3"/>
        <v>3.0138277751655302E-2</v>
      </c>
      <c r="M8" s="221">
        <f>F8*'Table 2'!M8</f>
        <v>524.72267853333335</v>
      </c>
      <c r="N8" s="236" t="s">
        <v>207</v>
      </c>
      <c r="O8" s="218">
        <v>10.565906986841</v>
      </c>
      <c r="P8" s="239">
        <f t="shared" si="4"/>
        <v>5.4655048655167177E-3</v>
      </c>
      <c r="Q8" s="22">
        <f>AVERAGE(M2:M10)</f>
        <v>521.8703933592592</v>
      </c>
      <c r="R8" s="22">
        <f>_xlfn.STDEV.S(M2:M10)</f>
        <v>19.708305131738275</v>
      </c>
      <c r="S8" s="212">
        <f t="shared" si="5"/>
        <v>3.7764750371977782E-2</v>
      </c>
      <c r="T8" s="190">
        <f t="shared" si="6"/>
        <v>1.0494453570666666</v>
      </c>
      <c r="U8" s="215" t="s">
        <v>207</v>
      </c>
      <c r="V8" s="160">
        <f t="shared" si="7"/>
        <v>2.1131813973681999E-2</v>
      </c>
    </row>
    <row r="9" spans="1:22" x14ac:dyDescent="0.2">
      <c r="A9" s="52" t="s">
        <v>177</v>
      </c>
      <c r="B9" s="52" t="s">
        <v>193</v>
      </c>
      <c r="C9" s="256">
        <v>91.573400000000007</v>
      </c>
      <c r="D9" s="274">
        <v>87.310500000000005</v>
      </c>
      <c r="E9" s="257">
        <v>86.962299999999999</v>
      </c>
      <c r="F9" s="168">
        <f t="shared" si="0"/>
        <v>0.88615400000000011</v>
      </c>
      <c r="G9" s="236" t="s">
        <v>207</v>
      </c>
      <c r="H9" s="160">
        <f t="shared" si="1"/>
        <v>2.5676124727068948E-2</v>
      </c>
      <c r="I9" s="239">
        <f t="shared" si="2"/>
        <v>5.4183418596525895E-2</v>
      </c>
      <c r="J9" s="22">
        <f>AVERAGE(F2:F10)</f>
        <v>0.84060703703703699</v>
      </c>
      <c r="K9" s="22">
        <f>_xlfn.STDEV.S(F2:F10)</f>
        <v>2.5334448362218216E-2</v>
      </c>
      <c r="L9" s="19">
        <f t="shared" si="3"/>
        <v>3.0138277751655302E-2</v>
      </c>
      <c r="M9" s="221">
        <f>F9*'Table 2'!M9</f>
        <v>557.47948140000005</v>
      </c>
      <c r="N9" s="236" t="s">
        <v>207</v>
      </c>
      <c r="O9" s="218">
        <v>11.565906986841</v>
      </c>
      <c r="P9" s="239">
        <f t="shared" si="4"/>
        <v>6.8233585376488895E-2</v>
      </c>
      <c r="Q9" s="22">
        <f>AVERAGE(M2:M10)</f>
        <v>521.8703933592592</v>
      </c>
      <c r="R9" s="22">
        <f>_xlfn.STDEV.S(M2:M10)</f>
        <v>19.708305131738275</v>
      </c>
      <c r="S9" s="212">
        <f t="shared" si="5"/>
        <v>3.7764750371977782E-2</v>
      </c>
      <c r="T9" s="190">
        <f t="shared" si="6"/>
        <v>1.1149589628000001</v>
      </c>
      <c r="U9" s="215" t="s">
        <v>207</v>
      </c>
      <c r="V9" s="160">
        <f t="shared" si="7"/>
        <v>2.3131813973682001E-2</v>
      </c>
    </row>
    <row r="10" spans="1:22" ht="16" thickBot="1" x14ac:dyDescent="0.25">
      <c r="A10" s="52" t="s">
        <v>177</v>
      </c>
      <c r="B10" s="52" t="s">
        <v>193</v>
      </c>
      <c r="C10" s="258">
        <v>85.688599999999994</v>
      </c>
      <c r="D10" s="273">
        <v>86.230699999999999</v>
      </c>
      <c r="E10" s="259">
        <v>90.936499999999995</v>
      </c>
      <c r="F10" s="167">
        <f t="shared" si="0"/>
        <v>0.87618600000000002</v>
      </c>
      <c r="G10" s="230" t="s">
        <v>207</v>
      </c>
      <c r="H10" s="157">
        <f t="shared" si="1"/>
        <v>2.8861416129497174E-2</v>
      </c>
      <c r="I10" s="239">
        <f t="shared" si="2"/>
        <v>4.2325321339649259E-2</v>
      </c>
      <c r="J10" s="22">
        <f>AVERAGE(F2:F10)</f>
        <v>0.84060703703703699</v>
      </c>
      <c r="K10" s="22">
        <f>_xlfn.STDEV.S(F2:F10)</f>
        <v>2.5334448362218216E-2</v>
      </c>
      <c r="L10" s="19">
        <f t="shared" si="3"/>
        <v>3.0138277751655302E-2</v>
      </c>
      <c r="M10" s="220">
        <f>F10*'Table 2'!M10</f>
        <v>547.17815700000006</v>
      </c>
      <c r="N10" s="230" t="s">
        <v>207</v>
      </c>
      <c r="O10" s="217">
        <v>12.565906986841</v>
      </c>
      <c r="P10" s="239">
        <f t="shared" si="4"/>
        <v>4.8494346417768175E-2</v>
      </c>
      <c r="Q10" s="22">
        <f>AVERAGE(M2:M10)</f>
        <v>521.8703933592592</v>
      </c>
      <c r="R10" s="22">
        <f>_xlfn.STDEV.S(M2:M10)</f>
        <v>19.708305131738275</v>
      </c>
      <c r="S10" s="212">
        <f t="shared" si="5"/>
        <v>3.7764750371977782E-2</v>
      </c>
      <c r="T10" s="189">
        <f t="shared" si="6"/>
        <v>1.0943563140000001</v>
      </c>
      <c r="U10" s="214" t="s">
        <v>207</v>
      </c>
      <c r="V10" s="157">
        <f t="shared" si="7"/>
        <v>2.5131813973681999E-2</v>
      </c>
    </row>
    <row r="11" spans="1:22" x14ac:dyDescent="0.2">
      <c r="A11" s="57" t="s">
        <v>127</v>
      </c>
      <c r="B11" s="57" t="str">
        <f>LOOKUP(A11,'Table 1'!$A$3:$A$999,'Table 1'!$I$3:$I$999)</f>
        <v>DRC</v>
      </c>
      <c r="C11" s="277">
        <v>90.827299999999994</v>
      </c>
      <c r="D11" s="276">
        <v>88.589399999999998</v>
      </c>
      <c r="E11" s="278">
        <v>85.001099999999994</v>
      </c>
      <c r="F11" s="169">
        <f t="shared" si="0"/>
        <v>0.88139266666666671</v>
      </c>
      <c r="G11" s="229" t="s">
        <v>207</v>
      </c>
      <c r="H11" s="161">
        <f t="shared" si="1"/>
        <v>2.9390673050022752E-2</v>
      </c>
      <c r="I11" s="238">
        <f t="shared" si="2"/>
        <v>-7.2519045851586342E-3</v>
      </c>
      <c r="J11" s="23">
        <f>AVERAGE(F11:F15)</f>
        <v>0.8878311333333333</v>
      </c>
      <c r="K11" s="23">
        <f>_xlfn.STDEV.S(F11:F15)</f>
        <v>7.779864296874224E-3</v>
      </c>
      <c r="L11" s="39">
        <f t="shared" si="3"/>
        <v>8.762774816946298E-3</v>
      </c>
      <c r="M11" s="222">
        <f>F11*'Table 2'!M11</f>
        <v>496.84104619999999</v>
      </c>
      <c r="N11" s="229" t="s">
        <v>207</v>
      </c>
      <c r="O11" s="219">
        <f>H11*'Table 2'!M10</f>
        <v>18.354475319739208</v>
      </c>
      <c r="P11" s="238">
        <f t="shared" si="4"/>
        <v>1.2597535565538538E-2</v>
      </c>
      <c r="Q11" s="23">
        <f>AVERAGE(M11:M15)</f>
        <v>490.65994015333337</v>
      </c>
      <c r="R11" s="23">
        <f>_xlfn.STDEV.S(M11:M15)</f>
        <v>14.950860383769182</v>
      </c>
      <c r="S11" s="39">
        <f t="shared" si="5"/>
        <v>3.0470921223152991E-2</v>
      </c>
      <c r="T11" s="190">
        <f>M11/LOOKUP(A11,'Table 1'!$A$3:$A$999,'Table 1'!$E$3:$E$999)</f>
        <v>0.99368209239999994</v>
      </c>
      <c r="U11" s="215" t="s">
        <v>207</v>
      </c>
      <c r="V11" s="160">
        <f>O11/LOOKUP(A11,'Table 1'!$A$3:$A$999,'Table 1'!$E$3:$E$999)</f>
        <v>3.6708950639478419E-2</v>
      </c>
    </row>
    <row r="12" spans="1:22" x14ac:dyDescent="0.2">
      <c r="A12" s="56" t="s">
        <v>127</v>
      </c>
      <c r="B12" s="56" t="str">
        <f>LOOKUP(A12,'Table 1'!$A$3:$A$999,'Table 1'!$I$3:$I$999)</f>
        <v>DRC</v>
      </c>
      <c r="C12" s="256">
        <v>89.429699999999997</v>
      </c>
      <c r="D12" s="274">
        <v>89.624499999999998</v>
      </c>
      <c r="E12" s="257">
        <v>85.494799999999998</v>
      </c>
      <c r="F12" s="168">
        <f t="shared" si="0"/>
        <v>0.88182999999999989</v>
      </c>
      <c r="G12" s="236" t="s">
        <v>207</v>
      </c>
      <c r="H12" s="160">
        <f t="shared" si="1"/>
        <v>2.3300860906842042E-2</v>
      </c>
      <c r="I12" s="239">
        <f t="shared" si="2"/>
        <v>-6.7593184199368486E-3</v>
      </c>
      <c r="J12" s="22">
        <f>AVERAGE(F11:F15)</f>
        <v>0.8878311333333333</v>
      </c>
      <c r="K12" s="241">
        <f>_xlfn.STDEV.S(F11:F15)</f>
        <v>7.779864296874224E-3</v>
      </c>
      <c r="L12" s="19">
        <f t="shared" si="3"/>
        <v>8.762774816946298E-3</v>
      </c>
      <c r="M12" s="221">
        <f>F12*'Table 2'!M12</f>
        <v>500.52670799999999</v>
      </c>
      <c r="N12" s="236" t="s">
        <v>207</v>
      </c>
      <c r="O12" s="218">
        <f>H12*'Table 2'!M11</f>
        <v>13.134695293186857</v>
      </c>
      <c r="P12" s="239">
        <f t="shared" si="4"/>
        <v>2.0109177536652392E-2</v>
      </c>
      <c r="Q12" s="22">
        <f>AVERAGE(M11:M15)</f>
        <v>490.65994015333337</v>
      </c>
      <c r="R12" s="241">
        <f>_xlfn.STDEV.S(M11:M15)</f>
        <v>14.950860383769182</v>
      </c>
      <c r="S12" s="19">
        <f t="shared" si="5"/>
        <v>3.0470921223152991E-2</v>
      </c>
      <c r="T12" s="190">
        <f>M12/LOOKUP(A12,'Table 1'!$A$3:$A$999,'Table 1'!$E$3:$E$999)</f>
        <v>1.001053416</v>
      </c>
      <c r="U12" s="215" t="s">
        <v>207</v>
      </c>
      <c r="V12" s="160">
        <f>O12/LOOKUP(A12,'Table 1'!$A$3:$A$999,'Table 1'!$E$3:$E$999)</f>
        <v>2.6269390586373714E-2</v>
      </c>
    </row>
    <row r="13" spans="1:22" x14ac:dyDescent="0.2">
      <c r="A13" s="56" t="s">
        <v>127</v>
      </c>
      <c r="B13" s="56" t="str">
        <f>LOOKUP(A13,'Table 1'!$A$3:$A$999,'Table 1'!$I$3:$I$999)</f>
        <v>DRC</v>
      </c>
      <c r="C13" s="256">
        <v>88.622200000000007</v>
      </c>
      <c r="D13" s="274">
        <v>87.610500000000002</v>
      </c>
      <c r="E13" s="257">
        <v>92.935000000000002</v>
      </c>
      <c r="F13" s="168">
        <f t="shared" si="0"/>
        <v>0.89722566666666681</v>
      </c>
      <c r="G13" s="236" t="s">
        <v>207</v>
      </c>
      <c r="H13" s="160">
        <f t="shared" si="1"/>
        <v>2.8276633751798196E-2</v>
      </c>
      <c r="I13" s="239">
        <f t="shared" si="2"/>
        <v>1.0581441651028882E-2</v>
      </c>
      <c r="J13" s="22">
        <f>AVERAGE(F11:F15)</f>
        <v>0.8878311333333333</v>
      </c>
      <c r="K13" s="241">
        <f>_xlfn.STDEV.S(F11:F15)</f>
        <v>7.779864296874224E-3</v>
      </c>
      <c r="L13" s="19">
        <f t="shared" si="3"/>
        <v>8.762774816946298E-3</v>
      </c>
      <c r="M13" s="221">
        <f>F13*'Table 2'!M13</f>
        <v>481.00267990000009</v>
      </c>
      <c r="N13" s="236" t="s">
        <v>207</v>
      </c>
      <c r="O13" s="218">
        <f>H13*'Table 2'!M12</f>
        <v>16.049817317520656</v>
      </c>
      <c r="P13" s="239">
        <f t="shared" si="4"/>
        <v>-1.9682186098818954E-2</v>
      </c>
      <c r="Q13" s="22">
        <f>AVERAGE(M11:M15)</f>
        <v>490.65994015333337</v>
      </c>
      <c r="R13" s="241">
        <f>_xlfn.STDEV.S(M11:M15)</f>
        <v>14.950860383769182</v>
      </c>
      <c r="S13" s="19">
        <f t="shared" si="5"/>
        <v>3.0470921223152991E-2</v>
      </c>
      <c r="T13" s="190">
        <f>M13/LOOKUP(A13,'Table 1'!$A$3:$A$999,'Table 1'!$E$3:$E$999)</f>
        <v>0.96200535980000013</v>
      </c>
      <c r="U13" s="215" t="s">
        <v>207</v>
      </c>
      <c r="V13" s="160">
        <f>O13/LOOKUP(A13,'Table 1'!$A$3:$A$999,'Table 1'!$E$3:$E$999)</f>
        <v>3.2099634635041313E-2</v>
      </c>
    </row>
    <row r="14" spans="1:22" x14ac:dyDescent="0.2">
      <c r="A14" s="56" t="s">
        <v>127</v>
      </c>
      <c r="B14" s="56" t="str">
        <f>LOOKUP(A14,'Table 1'!$A$3:$A$999,'Table 1'!$I$3:$I$999)</f>
        <v>DRC</v>
      </c>
      <c r="C14" s="256">
        <v>87.5334</v>
      </c>
      <c r="D14" s="274">
        <v>86.627799999999993</v>
      </c>
      <c r="E14" s="257">
        <v>90.848100000000002</v>
      </c>
      <c r="F14" s="168">
        <f t="shared" si="0"/>
        <v>0.88336433333333331</v>
      </c>
      <c r="G14" s="236" t="s">
        <v>207</v>
      </c>
      <c r="H14" s="160">
        <f t="shared" si="1"/>
        <v>2.2217965530924179E-2</v>
      </c>
      <c r="I14" s="239">
        <f t="shared" si="2"/>
        <v>-5.0311369271648955E-3</v>
      </c>
      <c r="J14" s="22">
        <f>AVERAGE(F11:F15)</f>
        <v>0.8878311333333333</v>
      </c>
      <c r="K14" s="241">
        <f>_xlfn.STDEV.S(F11:F15)</f>
        <v>7.779864296874224E-3</v>
      </c>
      <c r="L14" s="19">
        <f t="shared" si="3"/>
        <v>8.762774816946298E-3</v>
      </c>
      <c r="M14" s="221">
        <f>F14*'Table 2'!M14</f>
        <v>469.50814316666663</v>
      </c>
      <c r="N14" s="236" t="s">
        <v>207</v>
      </c>
      <c r="O14" s="218">
        <f>H14*'Table 2'!M13</f>
        <v>11.911051321128452</v>
      </c>
      <c r="P14" s="239">
        <f t="shared" si="4"/>
        <v>-4.3108872878549469E-2</v>
      </c>
      <c r="Q14" s="22">
        <f>AVERAGE(M11:M15)</f>
        <v>490.65994015333337</v>
      </c>
      <c r="R14" s="241">
        <f>_xlfn.STDEV.S(M11:M15)</f>
        <v>14.950860383769182</v>
      </c>
      <c r="S14" s="19">
        <f t="shared" si="5"/>
        <v>3.0470921223152991E-2</v>
      </c>
      <c r="T14" s="190">
        <f>M14/LOOKUP(A14,'Table 1'!$A$3:$A$999,'Table 1'!$E$3:$E$999)</f>
        <v>0.93901628633333323</v>
      </c>
      <c r="U14" s="215" t="s">
        <v>207</v>
      </c>
      <c r="V14" s="160">
        <f>O14/LOOKUP(A14,'Table 1'!$A$3:$A$999,'Table 1'!$E$3:$E$999)</f>
        <v>2.3822102642256905E-2</v>
      </c>
    </row>
    <row r="15" spans="1:22" ht="16" thickBot="1" x14ac:dyDescent="0.25">
      <c r="A15" s="55" t="s">
        <v>127</v>
      </c>
      <c r="B15" s="55" t="str">
        <f>LOOKUP(A15,'Table 1'!$A$3:$A$999,'Table 1'!$I$3:$I$999)</f>
        <v>DRC</v>
      </c>
      <c r="C15" s="258">
        <v>89.984899999999996</v>
      </c>
      <c r="D15" s="273">
        <v>86.440700000000007</v>
      </c>
      <c r="E15" s="259">
        <v>92.177300000000002</v>
      </c>
      <c r="F15" s="167">
        <f t="shared" si="0"/>
        <v>0.89534299999999989</v>
      </c>
      <c r="G15" s="230" t="s">
        <v>207</v>
      </c>
      <c r="H15" s="157">
        <f t="shared" si="1"/>
        <v>2.894723675931778E-2</v>
      </c>
      <c r="I15" s="240">
        <f t="shared" si="2"/>
        <v>8.4609182812316209E-3</v>
      </c>
      <c r="J15" s="21">
        <f>AVERAGE(F11:F15)</f>
        <v>0.8878311333333333</v>
      </c>
      <c r="K15" s="242">
        <f>_xlfn.STDEV.S(F11:F15)</f>
        <v>7.779864296874224E-3</v>
      </c>
      <c r="L15" s="18">
        <f t="shared" si="3"/>
        <v>8.762774816946298E-3</v>
      </c>
      <c r="M15" s="220">
        <f>F15*'Table 2'!M15</f>
        <v>505.42112349999996</v>
      </c>
      <c r="N15" s="230" t="s">
        <v>207</v>
      </c>
      <c r="O15" s="217">
        <f>H15*'Table 2'!M14</f>
        <v>15.3854563375774</v>
      </c>
      <c r="P15" s="240">
        <f t="shared" si="4"/>
        <v>3.0084345875177144E-2</v>
      </c>
      <c r="Q15" s="21">
        <f>AVERAGE(M11:M15)</f>
        <v>490.65994015333337</v>
      </c>
      <c r="R15" s="242">
        <f>_xlfn.STDEV.S(M11:M15)</f>
        <v>14.950860383769182</v>
      </c>
      <c r="S15" s="18">
        <f t="shared" si="5"/>
        <v>3.0470921223152991E-2</v>
      </c>
      <c r="T15" s="190">
        <f>M15/LOOKUP(A15,'Table 1'!$A$3:$A$999,'Table 1'!$E$3:$E$999)</f>
        <v>1.010842247</v>
      </c>
      <c r="U15" s="214" t="s">
        <v>207</v>
      </c>
      <c r="V15" s="157">
        <f>O15/LOOKUP(A15,'Table 1'!$A$3:$A$999,'Table 1'!$E$3:$E$999)</f>
        <v>3.0770912675154801E-2</v>
      </c>
    </row>
    <row r="16" spans="1:22" x14ac:dyDescent="0.2">
      <c r="A16" s="4" t="s">
        <v>124</v>
      </c>
      <c r="B16" s="57" t="str">
        <f>LOOKUP(A16,'Table 1'!$A$3:$A$999,'Table 1'!$I$3:$I$999)</f>
        <v>DRC</v>
      </c>
      <c r="C16" s="277">
        <v>84.610299999999995</v>
      </c>
      <c r="D16" s="276">
        <v>81.938800000000001</v>
      </c>
      <c r="E16" s="278">
        <v>83.974699999999999</v>
      </c>
      <c r="F16" s="169">
        <f t="shared" si="0"/>
        <v>0.83507933333333328</v>
      </c>
      <c r="G16" s="229" t="s">
        <v>207</v>
      </c>
      <c r="H16" s="161">
        <f t="shared" si="1"/>
        <v>1.395575653031152E-2</v>
      </c>
      <c r="I16" s="238">
        <f t="shared" si="2"/>
        <v>-2.5408398726561247E-2</v>
      </c>
      <c r="J16" s="23">
        <f>AVERAGE(F16:F20)</f>
        <v>0.85685053333333328</v>
      </c>
      <c r="K16" s="23">
        <f>_xlfn.STDEV.S(F16:F20)</f>
        <v>2.2671713530790394E-2</v>
      </c>
      <c r="L16" s="39">
        <f t="shared" si="3"/>
        <v>2.645935626904793E-2</v>
      </c>
      <c r="M16" s="222">
        <f>F16*'Table 2'!M16</f>
        <v>466.97636320000004</v>
      </c>
      <c r="N16" s="229" t="s">
        <v>207</v>
      </c>
      <c r="O16" s="219">
        <f>H16*'Table 2'!M15</f>
        <v>7.8780245613608528</v>
      </c>
      <c r="P16" s="238">
        <f t="shared" si="4"/>
        <v>-3.384453538138104E-2</v>
      </c>
      <c r="Q16" s="23">
        <f>AVERAGE(M16:M20)</f>
        <v>483.3345981066667</v>
      </c>
      <c r="R16" s="23">
        <f>_xlfn.STDEV.S(M16:M20)</f>
        <v>13.932375307877473</v>
      </c>
      <c r="S16" s="39">
        <f t="shared" si="5"/>
        <v>2.8825528655415537E-2</v>
      </c>
      <c r="T16" s="191">
        <f>M16/LOOKUP(A16,'Table 1'!$A$3:$A$999,'Table 1'!$E$3:$E$999)</f>
        <v>0.93395272640000004</v>
      </c>
      <c r="U16" s="216" t="s">
        <v>207</v>
      </c>
      <c r="V16" s="161">
        <f>O16/LOOKUP(A16,'Table 1'!$A$3:$A$999,'Table 1'!$E$3:$E$999)</f>
        <v>1.5756049122721705E-2</v>
      </c>
    </row>
    <row r="17" spans="1:22" x14ac:dyDescent="0.2">
      <c r="A17" s="4" t="s">
        <v>124</v>
      </c>
      <c r="B17" s="56" t="str">
        <f>LOOKUP(A17,'Table 1'!$A$3:$A$999,'Table 1'!$I$3:$I$999)</f>
        <v>DRC</v>
      </c>
      <c r="C17" s="256">
        <v>85.090699999999998</v>
      </c>
      <c r="D17" s="274">
        <v>87.955299999999994</v>
      </c>
      <c r="E17" s="257">
        <v>94.871499999999997</v>
      </c>
      <c r="F17" s="168">
        <f t="shared" si="0"/>
        <v>0.8930583333333334</v>
      </c>
      <c r="G17" s="236" t="s">
        <v>207</v>
      </c>
      <c r="H17" s="160">
        <f t="shared" si="1"/>
        <v>5.0283165546068528E-2</v>
      </c>
      <c r="I17" s="239">
        <f t="shared" si="2"/>
        <v>4.2256844795490731E-2</v>
      </c>
      <c r="J17" s="22">
        <f>AVERAGE(F16:F20)</f>
        <v>0.85685053333333328</v>
      </c>
      <c r="K17" s="241">
        <f>_xlfn.STDEV.S(F16:F20)</f>
        <v>2.2671713530790394E-2</v>
      </c>
      <c r="L17" s="19">
        <f t="shared" si="3"/>
        <v>2.645935626904793E-2</v>
      </c>
      <c r="M17" s="221">
        <f>F17*'Table 2'!M17</f>
        <v>494.57570499999997</v>
      </c>
      <c r="N17" s="236" t="s">
        <v>207</v>
      </c>
      <c r="O17" s="218">
        <f>H17*'Table 2'!M16</f>
        <v>28.118346173361523</v>
      </c>
      <c r="P17" s="239">
        <f t="shared" si="4"/>
        <v>2.3257401678603767E-2</v>
      </c>
      <c r="Q17" s="22">
        <f>AVERAGE(M16:M20)</f>
        <v>483.3345981066667</v>
      </c>
      <c r="R17" s="241">
        <f>_xlfn.STDEV.S(M16:M20)</f>
        <v>13.932375307877473</v>
      </c>
      <c r="S17" s="19">
        <f t="shared" si="5"/>
        <v>2.8825528655415537E-2</v>
      </c>
      <c r="T17" s="190">
        <f>M17/LOOKUP(A17,'Table 1'!$A$3:$A$999,'Table 1'!$E$3:$E$999)</f>
        <v>0.98915140999999995</v>
      </c>
      <c r="U17" s="215" t="s">
        <v>207</v>
      </c>
      <c r="V17" s="160">
        <f>O17/LOOKUP(A17,'Table 1'!$A$3:$A$999,'Table 1'!$E$3:$E$999)</f>
        <v>5.6236692346723044E-2</v>
      </c>
    </row>
    <row r="18" spans="1:22" x14ac:dyDescent="0.2">
      <c r="A18" s="4" t="s">
        <v>124</v>
      </c>
      <c r="B18" s="56" t="str">
        <f>LOOKUP(A18,'Table 1'!$A$3:$A$999,'Table 1'!$I$3:$I$999)</f>
        <v>DRC</v>
      </c>
      <c r="C18" s="256">
        <v>85.957599999999999</v>
      </c>
      <c r="D18" s="274">
        <v>85.797300000000007</v>
      </c>
      <c r="E18" s="257">
        <v>85.996399999999994</v>
      </c>
      <c r="F18" s="168">
        <f t="shared" si="0"/>
        <v>0.85917100000000002</v>
      </c>
      <c r="G18" s="235" t="s">
        <v>207</v>
      </c>
      <c r="H18" s="160">
        <f t="shared" si="1"/>
        <v>1.0554804593169251E-3</v>
      </c>
      <c r="I18" s="239">
        <f t="shared" si="2"/>
        <v>2.7081347054072865E-3</v>
      </c>
      <c r="J18" s="22">
        <f>AVERAGE(F16:F20)</f>
        <v>0.85685053333333328</v>
      </c>
      <c r="K18" s="241">
        <f>_xlfn.STDEV.S(F16:F20)</f>
        <v>2.2671713530790394E-2</v>
      </c>
      <c r="L18" s="19">
        <f t="shared" si="3"/>
        <v>2.645935626904793E-2</v>
      </c>
      <c r="M18" s="221">
        <f>F18*'Table 2'!M18</f>
        <v>497.28817479999998</v>
      </c>
      <c r="N18" s="236" t="s">
        <v>207</v>
      </c>
      <c r="O18" s="218">
        <f>H18*'Table 2'!M17</f>
        <v>0.58452507836971312</v>
      </c>
      <c r="P18" s="239">
        <f t="shared" si="4"/>
        <v>2.8869393476057083E-2</v>
      </c>
      <c r="Q18" s="22">
        <f>AVERAGE(M16:M20)</f>
        <v>483.3345981066667</v>
      </c>
      <c r="R18" s="241">
        <f>_xlfn.STDEV.S(M16:M20)</f>
        <v>13.932375307877473</v>
      </c>
      <c r="S18" s="19">
        <f t="shared" si="5"/>
        <v>2.8825528655415537E-2</v>
      </c>
      <c r="T18" s="190">
        <f>M18/LOOKUP(A18,'Table 1'!$A$3:$A$999,'Table 1'!$E$3:$E$999)</f>
        <v>0.99457634959999996</v>
      </c>
      <c r="U18" s="215" t="s">
        <v>207</v>
      </c>
      <c r="V18" s="160">
        <f>O18/LOOKUP(A18,'Table 1'!$A$3:$A$999,'Table 1'!$E$3:$E$999)</f>
        <v>1.1690501567394262E-3</v>
      </c>
    </row>
    <row r="19" spans="1:22" x14ac:dyDescent="0.2">
      <c r="A19" s="4" t="s">
        <v>124</v>
      </c>
      <c r="B19" s="56" t="str">
        <f>LOOKUP(A19,'Table 1'!$A$3:$A$999,'Table 1'!$I$3:$I$999)</f>
        <v>DRC</v>
      </c>
      <c r="C19" s="256">
        <v>84.184799999999996</v>
      </c>
      <c r="D19" s="274">
        <v>87.563400000000001</v>
      </c>
      <c r="E19" s="257">
        <v>85.167500000000004</v>
      </c>
      <c r="F19" s="168">
        <f t="shared" si="0"/>
        <v>0.85638566666666671</v>
      </c>
      <c r="G19" s="236" t="s">
        <v>207</v>
      </c>
      <c r="H19" s="160">
        <f t="shared" si="1"/>
        <v>1.7378614281159877E-2</v>
      </c>
      <c r="I19" s="239">
        <f t="shared" si="2"/>
        <v>-5.4252947110639232E-4</v>
      </c>
      <c r="J19" s="22">
        <f>AVERAGE(F16:F20)</f>
        <v>0.85685053333333328</v>
      </c>
      <c r="K19" s="241">
        <f>_xlfn.STDEV.S(F16:F20)</f>
        <v>2.2671713530790394E-2</v>
      </c>
      <c r="L19" s="19">
        <f t="shared" si="3"/>
        <v>2.645935626904793E-2</v>
      </c>
      <c r="M19" s="221">
        <f>F19*'Table 2'!M19</f>
        <v>487.5403600333334</v>
      </c>
      <c r="N19" s="236" t="s">
        <v>207</v>
      </c>
      <c r="O19" s="218">
        <f>H19*'Table 2'!M18</f>
        <v>10.058741945935337</v>
      </c>
      <c r="P19" s="239">
        <f t="shared" si="4"/>
        <v>8.7015536300145638E-3</v>
      </c>
      <c r="Q19" s="22">
        <f>AVERAGE(M16:M20)</f>
        <v>483.3345981066667</v>
      </c>
      <c r="R19" s="241">
        <f>_xlfn.STDEV.S(M16:M20)</f>
        <v>13.932375307877473</v>
      </c>
      <c r="S19" s="19">
        <f t="shared" si="5"/>
        <v>2.8825528655415537E-2</v>
      </c>
      <c r="T19" s="190">
        <f>M19/LOOKUP(A19,'Table 1'!$A$3:$A$999,'Table 1'!$E$3:$E$999)</f>
        <v>0.9750807200666668</v>
      </c>
      <c r="U19" s="215" t="s">
        <v>207</v>
      </c>
      <c r="V19" s="160">
        <f>O19/LOOKUP(A19,'Table 1'!$A$3:$A$999,'Table 1'!$E$3:$E$999)</f>
        <v>2.0117483891870673E-2</v>
      </c>
    </row>
    <row r="20" spans="1:22" ht="16" thickBot="1" x14ac:dyDescent="0.25">
      <c r="A20" s="4" t="s">
        <v>124</v>
      </c>
      <c r="B20" s="55" t="str">
        <f>LOOKUP(A20,'Table 1'!$A$3:$A$999,'Table 1'!$I$3:$I$999)</f>
        <v>DRC</v>
      </c>
      <c r="C20" s="258">
        <v>82.111199999999997</v>
      </c>
      <c r="D20" s="273">
        <v>85.132099999999994</v>
      </c>
      <c r="E20" s="259">
        <v>84.924199999999999</v>
      </c>
      <c r="F20" s="168">
        <f t="shared" si="0"/>
        <v>0.8405583333333333</v>
      </c>
      <c r="G20" s="235" t="s">
        <v>207</v>
      </c>
      <c r="H20" s="160">
        <f t="shared" si="1"/>
        <v>1.68730693809198E-2</v>
      </c>
      <c r="I20" s="240">
        <f t="shared" si="2"/>
        <v>-1.901405130322999E-2</v>
      </c>
      <c r="J20" s="21">
        <f>AVERAGE(F16:F20)</f>
        <v>0.85685053333333328</v>
      </c>
      <c r="K20" s="242">
        <f>_xlfn.STDEV.S(F16:F20)</f>
        <v>2.2671713530790394E-2</v>
      </c>
      <c r="L20" s="18">
        <f t="shared" si="3"/>
        <v>2.645935626904793E-2</v>
      </c>
      <c r="M20" s="220">
        <f>F20*'Table 2'!M20</f>
        <v>470.29238749999996</v>
      </c>
      <c r="N20" s="230" t="s">
        <v>207</v>
      </c>
      <c r="O20" s="217">
        <f>H20*'Table 2'!M19</f>
        <v>9.6058383985576441</v>
      </c>
      <c r="P20" s="240">
        <f t="shared" si="4"/>
        <v>-2.6983813403294726E-2</v>
      </c>
      <c r="Q20" s="21">
        <f>AVERAGE(M16:M20)</f>
        <v>483.3345981066667</v>
      </c>
      <c r="R20" s="242">
        <f>_xlfn.STDEV.S(M16:M20)</f>
        <v>13.932375307877473</v>
      </c>
      <c r="S20" s="18">
        <f t="shared" si="5"/>
        <v>2.8825528655415537E-2</v>
      </c>
      <c r="T20" s="189">
        <f>M20/LOOKUP(A20,'Table 1'!$A$3:$A$999,'Table 1'!$E$3:$E$999)</f>
        <v>0.94058477499999993</v>
      </c>
      <c r="U20" s="214" t="s">
        <v>207</v>
      </c>
      <c r="V20" s="157">
        <f>O20/LOOKUP(A20,'Table 1'!$A$3:$A$999,'Table 1'!$E$3:$E$999)</f>
        <v>1.9211676797115287E-2</v>
      </c>
    </row>
    <row r="21" spans="1:22" x14ac:dyDescent="0.2">
      <c r="A21" s="57" t="s">
        <v>120</v>
      </c>
      <c r="B21" s="57" t="str">
        <f>LOOKUP(A21,'Table 1'!$A$3:$A$999,'Table 1'!$I$3:$I$999)</f>
        <v>DRC</v>
      </c>
      <c r="C21" s="277">
        <v>83.148499999999999</v>
      </c>
      <c r="D21" s="276">
        <v>87.133899999999997</v>
      </c>
      <c r="E21" s="278">
        <v>86.883899999999997</v>
      </c>
      <c r="F21" s="169">
        <f t="shared" si="0"/>
        <v>0.85722100000000001</v>
      </c>
      <c r="G21" s="237" t="s">
        <v>207</v>
      </c>
      <c r="H21" s="161">
        <f t="shared" si="1"/>
        <v>2.2323054719280686E-2</v>
      </c>
      <c r="I21" s="238">
        <f t="shared" si="2"/>
        <v>2.0737965076667438E-4</v>
      </c>
      <c r="J21" s="23">
        <f>AVERAGE(F21:F25)</f>
        <v>0.85704326666666675</v>
      </c>
      <c r="K21" s="23">
        <f>_xlfn.STDEV.S(F21:F25)</f>
        <v>1.1088279796954769E-2</v>
      </c>
      <c r="L21" s="39">
        <f t="shared" si="3"/>
        <v>1.2937829661833605E-2</v>
      </c>
      <c r="M21" s="222">
        <f>F21*'Table 2'!M21</f>
        <v>489.13030260000005</v>
      </c>
      <c r="N21" s="229" t="s">
        <v>207</v>
      </c>
      <c r="O21" s="219">
        <f>H21*'Table 2'!M20</f>
        <v>12.489749115437544</v>
      </c>
      <c r="P21" s="238">
        <f t="shared" si="4"/>
        <v>-1.7740603043357974E-2</v>
      </c>
      <c r="Q21" s="23">
        <f>AVERAGE(M21:M25)</f>
        <v>497.96449300000006</v>
      </c>
      <c r="R21" s="23">
        <f>_xlfn.STDEV.S(M21:M25)</f>
        <v>11.522426056932634</v>
      </c>
      <c r="S21" s="39">
        <f t="shared" si="5"/>
        <v>2.3139051516535804E-2</v>
      </c>
      <c r="T21" s="191">
        <f>M21/LOOKUP(A21,'Table 1'!$A$3:$A$999,'Table 1'!$E$3:$E$999)</f>
        <v>0.97826060520000013</v>
      </c>
      <c r="U21" s="216" t="s">
        <v>207</v>
      </c>
      <c r="V21" s="161">
        <f>O21/LOOKUP(A21,'Table 1'!$A$3:$A$999,'Table 1'!$E$3:$E$999)</f>
        <v>2.4979498230875089E-2</v>
      </c>
    </row>
    <row r="22" spans="1:22" x14ac:dyDescent="0.2">
      <c r="A22" s="56" t="s">
        <v>120</v>
      </c>
      <c r="B22" s="56" t="str">
        <f>LOOKUP(A22,'Table 1'!$A$3:$A$999,'Table 1'!$I$3:$I$999)</f>
        <v>DRC</v>
      </c>
      <c r="C22" s="260">
        <v>86.46</v>
      </c>
      <c r="D22" s="274">
        <v>83.014300000000006</v>
      </c>
      <c r="E22" s="257">
        <v>85.096299999999999</v>
      </c>
      <c r="F22" s="168">
        <f t="shared" si="0"/>
        <v>0.84856866666666675</v>
      </c>
      <c r="G22" s="232" t="s">
        <v>207</v>
      </c>
      <c r="H22" s="160">
        <f t="shared" si="1"/>
        <v>1.7352833668693172E-2</v>
      </c>
      <c r="I22" s="239">
        <f t="shared" si="2"/>
        <v>-9.8881822302397931E-3</v>
      </c>
      <c r="J22" s="22">
        <f>AVERAGE(F21:F25)</f>
        <v>0.85704326666666675</v>
      </c>
      <c r="K22" s="241">
        <f>_xlfn.STDEV.S(F21:F25)</f>
        <v>1.1088279796954769E-2</v>
      </c>
      <c r="L22" s="19">
        <f t="shared" si="3"/>
        <v>1.2937829661833605E-2</v>
      </c>
      <c r="M22" s="221">
        <f>F22*'Table 2'!M22</f>
        <v>497.51580926666668</v>
      </c>
      <c r="N22" s="236" t="s">
        <v>207</v>
      </c>
      <c r="O22" s="218">
        <f>H22*'Table 2'!M21</f>
        <v>9.9015268913563244</v>
      </c>
      <c r="P22" s="239">
        <f t="shared" si="4"/>
        <v>-9.0103559518927862E-4</v>
      </c>
      <c r="Q22" s="22">
        <f>AVERAGE(M21:M25)</f>
        <v>497.96449300000006</v>
      </c>
      <c r="R22" s="241">
        <f>_xlfn.STDEV.S(M21:M25)</f>
        <v>11.522426056932634</v>
      </c>
      <c r="S22" s="19">
        <f t="shared" si="5"/>
        <v>2.3139051516535804E-2</v>
      </c>
      <c r="T22" s="190">
        <f>M22/LOOKUP(A22,'Table 1'!$A$3:$A$999,'Table 1'!$E$3:$E$999)</f>
        <v>0.99503161853333333</v>
      </c>
      <c r="U22" s="215" t="s">
        <v>207</v>
      </c>
      <c r="V22" s="160">
        <f>O22/LOOKUP(A22,'Table 1'!$A$3:$A$999,'Table 1'!$E$3:$E$999)</f>
        <v>1.9803053782712649E-2</v>
      </c>
    </row>
    <row r="23" spans="1:22" x14ac:dyDescent="0.2">
      <c r="A23" s="56" t="s">
        <v>120</v>
      </c>
      <c r="B23" s="56" t="str">
        <f>LOOKUP(A23,'Table 1'!$A$3:$A$999,'Table 1'!$I$3:$I$999)</f>
        <v>DRC</v>
      </c>
      <c r="C23" s="256">
        <v>86.856499999999997</v>
      </c>
      <c r="D23" s="274">
        <v>81.757199999999997</v>
      </c>
      <c r="E23" s="257">
        <v>85.094999999999999</v>
      </c>
      <c r="F23" s="168">
        <f t="shared" si="0"/>
        <v>0.84569566666666662</v>
      </c>
      <c r="G23" s="236" t="s">
        <v>207</v>
      </c>
      <c r="H23" s="160">
        <f t="shared" si="1"/>
        <v>2.5899373087650855E-2</v>
      </c>
      <c r="I23" s="239">
        <f t="shared" si="2"/>
        <v>-1.3240405054618546E-2</v>
      </c>
      <c r="J23" s="22">
        <f>AVERAGE(F21:F25)</f>
        <v>0.85704326666666675</v>
      </c>
      <c r="K23" s="241">
        <f>_xlfn.STDEV.S(F21:F25)</f>
        <v>1.1088279796954769E-2</v>
      </c>
      <c r="L23" s="19">
        <f t="shared" si="3"/>
        <v>1.2937829661833605E-2</v>
      </c>
      <c r="M23" s="221">
        <f>F23*'Table 2'!M23</f>
        <v>484.24533873333331</v>
      </c>
      <c r="N23" s="236" t="s">
        <v>207</v>
      </c>
      <c r="O23" s="218">
        <f>H23*'Table 2'!M22</f>
        <v>15.184802441289696</v>
      </c>
      <c r="P23" s="239">
        <f t="shared" si="4"/>
        <v>-2.7550466869666442E-2</v>
      </c>
      <c r="Q23" s="22">
        <f>AVERAGE(M21:M25)</f>
        <v>497.96449300000006</v>
      </c>
      <c r="R23" s="241">
        <f>_xlfn.STDEV.S(M21:M25)</f>
        <v>11.522426056932634</v>
      </c>
      <c r="S23" s="19">
        <f t="shared" si="5"/>
        <v>2.3139051516535804E-2</v>
      </c>
      <c r="T23" s="190">
        <f>M23/LOOKUP(A23,'Table 1'!$A$3:$A$999,'Table 1'!$E$3:$E$999)</f>
        <v>0.96849067746666662</v>
      </c>
      <c r="U23" s="215" t="s">
        <v>207</v>
      </c>
      <c r="V23" s="160">
        <f>O23/LOOKUP(A23,'Table 1'!$A$3:$A$999,'Table 1'!$E$3:$E$999)</f>
        <v>3.0369604882579393E-2</v>
      </c>
    </row>
    <row r="24" spans="1:22" x14ac:dyDescent="0.2">
      <c r="A24" s="56" t="s">
        <v>120</v>
      </c>
      <c r="B24" s="56" t="str">
        <f>LOOKUP(A24,'Table 1'!$A$3:$A$999,'Table 1'!$I$3:$I$999)</f>
        <v>DRC</v>
      </c>
      <c r="C24" s="256">
        <v>87.316699999999997</v>
      </c>
      <c r="D24" s="274">
        <v>85.588300000000004</v>
      </c>
      <c r="E24" s="257">
        <v>85.052199999999999</v>
      </c>
      <c r="F24" s="168">
        <f t="shared" si="0"/>
        <v>0.85985733333333325</v>
      </c>
      <c r="G24" s="232" t="s">
        <v>207</v>
      </c>
      <c r="H24" s="160">
        <f t="shared" si="1"/>
        <v>1.1834082150016237E-2</v>
      </c>
      <c r="I24" s="239">
        <f t="shared" si="2"/>
        <v>3.2834592792629568E-3</v>
      </c>
      <c r="J24" s="22">
        <f>AVERAGE(F21:F25)</f>
        <v>0.85704326666666675</v>
      </c>
      <c r="K24" s="241">
        <f>_xlfn.STDEV.S(F21:F25)</f>
        <v>1.1088279796954769E-2</v>
      </c>
      <c r="L24" s="19">
        <f t="shared" si="3"/>
        <v>1.2937829661833605E-2</v>
      </c>
      <c r="M24" s="221">
        <f>F24*'Table 2'!M24</f>
        <v>509.63744146666664</v>
      </c>
      <c r="N24" s="236" t="s">
        <v>207</v>
      </c>
      <c r="O24" s="218">
        <f>H24*'Table 2'!M23</f>
        <v>6.7761954390992969</v>
      </c>
      <c r="P24" s="239">
        <f t="shared" si="4"/>
        <v>2.3441326903335218E-2</v>
      </c>
      <c r="Q24" s="22">
        <f>AVERAGE(M21:M25)</f>
        <v>497.96449300000006</v>
      </c>
      <c r="R24" s="241">
        <f>_xlfn.STDEV.S(M21:M25)</f>
        <v>11.522426056932634</v>
      </c>
      <c r="S24" s="19">
        <f t="shared" si="5"/>
        <v>2.3139051516535804E-2</v>
      </c>
      <c r="T24" s="190">
        <f>M24/LOOKUP(A24,'Table 1'!$A$3:$A$999,'Table 1'!$E$3:$E$999)</f>
        <v>1.0192748829333333</v>
      </c>
      <c r="U24" s="215" t="s">
        <v>207</v>
      </c>
      <c r="V24" s="160">
        <f>O24/LOOKUP(A24,'Table 1'!$A$3:$A$999,'Table 1'!$E$3:$E$999)</f>
        <v>1.3552390878198593E-2</v>
      </c>
    </row>
    <row r="25" spans="1:22" ht="16" thickBot="1" x14ac:dyDescent="0.25">
      <c r="A25" s="55" t="s">
        <v>120</v>
      </c>
      <c r="B25" s="55" t="str">
        <f>LOOKUP(A25,'Table 1'!$A$3:$A$999,'Table 1'!$I$3:$I$999)</f>
        <v>DRC</v>
      </c>
      <c r="C25" s="258">
        <v>87.572299999999998</v>
      </c>
      <c r="D25" s="273">
        <v>87.499200000000002</v>
      </c>
      <c r="E25" s="259">
        <v>87.090599999999995</v>
      </c>
      <c r="F25" s="168">
        <f t="shared" si="0"/>
        <v>0.87387366666666666</v>
      </c>
      <c r="G25" s="232" t="s">
        <v>207</v>
      </c>
      <c r="H25" s="160">
        <f t="shared" si="1"/>
        <v>2.5959341927971669E-3</v>
      </c>
      <c r="I25" s="240">
        <f t="shared" si="2"/>
        <v>1.9637748354828188E-2</v>
      </c>
      <c r="J25" s="21">
        <f>AVERAGE(F21:F25)</f>
        <v>0.85704326666666675</v>
      </c>
      <c r="K25" s="242">
        <f>_xlfn.STDEV.S(F21:F25)</f>
        <v>1.1088279796954769E-2</v>
      </c>
      <c r="L25" s="18">
        <f t="shared" si="3"/>
        <v>1.2937829661833605E-2</v>
      </c>
      <c r="M25" s="220">
        <f>F25*'Table 2'!M25</f>
        <v>509.29357293333339</v>
      </c>
      <c r="N25" s="230" t="s">
        <v>207</v>
      </c>
      <c r="O25" s="217">
        <f>H25*'Table 2'!M24</f>
        <v>1.5386101960708809</v>
      </c>
      <c r="P25" s="240">
        <f t="shared" si="4"/>
        <v>2.2750778604878022E-2</v>
      </c>
      <c r="Q25" s="21">
        <f>AVERAGE(M21:M25)</f>
        <v>497.96449300000006</v>
      </c>
      <c r="R25" s="242">
        <f>_xlfn.STDEV.S(M21:M25)</f>
        <v>11.522426056932634</v>
      </c>
      <c r="S25" s="18">
        <f t="shared" si="5"/>
        <v>2.3139051516535804E-2</v>
      </c>
      <c r="T25" s="189">
        <f>M25/LOOKUP(A25,'Table 1'!$A$3:$A$999,'Table 1'!$E$3:$E$999)</f>
        <v>1.0185871458666669</v>
      </c>
      <c r="U25" s="214" t="s">
        <v>207</v>
      </c>
      <c r="V25" s="157">
        <f>O25/LOOKUP(A25,'Table 1'!$A$3:$A$999,'Table 1'!$E$3:$E$999)</f>
        <v>3.0772203921417616E-3</v>
      </c>
    </row>
    <row r="26" spans="1:22" x14ac:dyDescent="0.2">
      <c r="A26" s="57" t="s">
        <v>116</v>
      </c>
      <c r="B26" s="57" t="str">
        <f>LOOKUP(A26,'Table 1'!$A$3:$A$999,'Table 1'!$I$3:$I$999)</f>
        <v>DRC</v>
      </c>
      <c r="C26" s="279">
        <v>86.252499999999998</v>
      </c>
      <c r="D26" s="272">
        <v>85.371600000000001</v>
      </c>
      <c r="E26" s="280">
        <v>83.977800000000002</v>
      </c>
      <c r="F26" s="169">
        <f t="shared" si="0"/>
        <v>0.85200633333333331</v>
      </c>
      <c r="G26" s="229" t="s">
        <v>207</v>
      </c>
      <c r="H26" s="161">
        <f t="shared" si="1"/>
        <v>1.1469469139124656E-2</v>
      </c>
      <c r="I26" s="238">
        <f t="shared" si="2"/>
        <v>-1.2629746865026228E-2</v>
      </c>
      <c r="J26" s="23">
        <f>AVERAGE(F26:F30)</f>
        <v>0.86290460000000002</v>
      </c>
      <c r="K26" s="23">
        <f>_xlfn.STDEV.S(F26:F30)</f>
        <v>9.3173722881269433E-3</v>
      </c>
      <c r="L26" s="39">
        <f t="shared" si="3"/>
        <v>1.0797685269179168E-2</v>
      </c>
      <c r="M26" s="222">
        <f>F26*'Table 2'!M26</f>
        <v>489.56283913333334</v>
      </c>
      <c r="N26" s="229" t="s">
        <v>207</v>
      </c>
      <c r="O26" s="219">
        <f>H26*'Table 2'!M25</f>
        <v>6.6844066142818503</v>
      </c>
      <c r="P26" s="238">
        <f t="shared" si="4"/>
        <v>-1.0868692031573155E-2</v>
      </c>
      <c r="Q26" s="23">
        <f>AVERAGE(M26:M30)</f>
        <v>494.94221362666667</v>
      </c>
      <c r="R26" s="23">
        <f>_xlfn.STDEV.S(M26:M30)</f>
        <v>10.559047222755179</v>
      </c>
      <c r="S26" s="39">
        <f t="shared" si="5"/>
        <v>2.1333899053354609E-2</v>
      </c>
      <c r="T26" s="191">
        <f>M26/LOOKUP(A26,'Table 1'!$A$3:$A$999,'Table 1'!$E$3:$E$999)</f>
        <v>0.97912567826666663</v>
      </c>
      <c r="U26" s="216" t="s">
        <v>207</v>
      </c>
      <c r="V26" s="161">
        <f>O26/LOOKUP(A26,'Table 1'!$A$3:$A$999,'Table 1'!$E$3:$E$999)</f>
        <v>1.3368813228563701E-2</v>
      </c>
    </row>
    <row r="27" spans="1:22" x14ac:dyDescent="0.2">
      <c r="A27" s="56" t="s">
        <v>116</v>
      </c>
      <c r="B27" s="56" t="str">
        <f>LOOKUP(A27,'Table 1'!$A$3:$A$999,'Table 1'!$I$3:$I$999)</f>
        <v>DRC</v>
      </c>
      <c r="C27" s="260">
        <v>86.533000000000001</v>
      </c>
      <c r="D27" s="275">
        <v>89.845399999999998</v>
      </c>
      <c r="E27" s="261">
        <v>84.380499999999998</v>
      </c>
      <c r="F27" s="168">
        <f t="shared" si="0"/>
        <v>0.86919633333333324</v>
      </c>
      <c r="G27" s="236" t="s">
        <v>207</v>
      </c>
      <c r="H27" s="160">
        <f t="shared" si="1"/>
        <v>2.7528888468903591E-2</v>
      </c>
      <c r="I27" s="239">
        <f t="shared" si="2"/>
        <v>7.2913429054998844E-3</v>
      </c>
      <c r="J27" s="22">
        <f>AVERAGE(F26:F30)</f>
        <v>0.86290460000000002</v>
      </c>
      <c r="K27" s="241">
        <f>_xlfn.STDEV.S(F26:F30)</f>
        <v>9.3173722881269433E-3</v>
      </c>
      <c r="L27" s="19">
        <f t="shared" si="3"/>
        <v>1.0797685269179168E-2</v>
      </c>
      <c r="M27" s="221">
        <f>F27*'Table 2'!M27</f>
        <v>503.87311443333334</v>
      </c>
      <c r="N27" s="236" t="s">
        <v>207</v>
      </c>
      <c r="O27" s="218">
        <f>H27*'Table 2'!M26</f>
        <v>15.818099314232004</v>
      </c>
      <c r="P27" s="239">
        <f t="shared" si="4"/>
        <v>1.8044330349650112E-2</v>
      </c>
      <c r="Q27" s="22">
        <f>AVERAGE(M26:M30)</f>
        <v>494.94221362666667</v>
      </c>
      <c r="R27" s="241">
        <f>_xlfn.STDEV.S(M26:M30)</f>
        <v>10.559047222755179</v>
      </c>
      <c r="S27" s="19">
        <f t="shared" si="5"/>
        <v>2.1333899053354609E-2</v>
      </c>
      <c r="T27" s="190">
        <f>M27/LOOKUP(A27,'Table 1'!$A$3:$A$999,'Table 1'!$E$3:$E$999)</f>
        <v>1.0077462288666668</v>
      </c>
      <c r="U27" s="215" t="s">
        <v>207</v>
      </c>
      <c r="V27" s="160">
        <f>O27/LOOKUP(A27,'Table 1'!$A$3:$A$999,'Table 1'!$E$3:$E$999)</f>
        <v>3.1636198628464007E-2</v>
      </c>
    </row>
    <row r="28" spans="1:22" x14ac:dyDescent="0.2">
      <c r="A28" s="56" t="s">
        <v>116</v>
      </c>
      <c r="B28" s="56" t="str">
        <f>LOOKUP(A28,'Table 1'!$A$3:$A$999,'Table 1'!$I$3:$I$999)</f>
        <v>DRC</v>
      </c>
      <c r="C28" s="260">
        <v>87.550399999999996</v>
      </c>
      <c r="D28" s="275">
        <v>86.452500000000001</v>
      </c>
      <c r="E28" s="261">
        <v>87.367400000000004</v>
      </c>
      <c r="F28" s="168">
        <f t="shared" si="0"/>
        <v>0.87123433333333355</v>
      </c>
      <c r="G28" s="236" t="s">
        <v>207</v>
      </c>
      <c r="H28" s="160">
        <f t="shared" si="1"/>
        <v>5.882056641459109E-3</v>
      </c>
      <c r="I28" s="239">
        <f t="shared" si="2"/>
        <v>9.6531335368168544E-3</v>
      </c>
      <c r="J28" s="22">
        <f>AVERAGE(F26:F30)</f>
        <v>0.86290460000000002</v>
      </c>
      <c r="K28" s="241">
        <f>_xlfn.STDEV.S(F26:F30)</f>
        <v>9.3173722881269433E-3</v>
      </c>
      <c r="L28" s="19">
        <f t="shared" si="3"/>
        <v>1.0797685269179168E-2</v>
      </c>
      <c r="M28" s="221">
        <f>F28*'Table 2'!M28</f>
        <v>505.6644070666668</v>
      </c>
      <c r="N28" s="236" t="s">
        <v>207</v>
      </c>
      <c r="O28" s="218">
        <f>H28*'Table 2'!M27</f>
        <v>3.4098282350538458</v>
      </c>
      <c r="P28" s="239">
        <f t="shared" si="4"/>
        <v>2.1663525851702441E-2</v>
      </c>
      <c r="Q28" s="22">
        <f>AVERAGE(M26:M30)</f>
        <v>494.94221362666667</v>
      </c>
      <c r="R28" s="241">
        <f>_xlfn.STDEV.S(M26:M30)</f>
        <v>10.559047222755179</v>
      </c>
      <c r="S28" s="19">
        <f t="shared" si="5"/>
        <v>2.1333899053354609E-2</v>
      </c>
      <c r="T28" s="190">
        <f>M28/LOOKUP(A28,'Table 1'!$A$3:$A$999,'Table 1'!$E$3:$E$999)</f>
        <v>1.0113288141333336</v>
      </c>
      <c r="U28" s="215" t="s">
        <v>207</v>
      </c>
      <c r="V28" s="160">
        <f>O28/LOOKUP(A28,'Table 1'!$A$3:$A$999,'Table 1'!$E$3:$E$999)</f>
        <v>6.8196564701076918E-3</v>
      </c>
    </row>
    <row r="29" spans="1:22" x14ac:dyDescent="0.2">
      <c r="A29" s="56" t="s">
        <v>116</v>
      </c>
      <c r="B29" s="56" t="str">
        <f>LOOKUP(A29,'Table 1'!$A$3:$A$999,'Table 1'!$I$3:$I$999)</f>
        <v>DRC</v>
      </c>
      <c r="C29" s="260">
        <v>89.663499999999999</v>
      </c>
      <c r="D29" s="275">
        <v>83.124899999999997</v>
      </c>
      <c r="E29" s="261">
        <v>87.775300000000001</v>
      </c>
      <c r="F29" s="168">
        <f t="shared" si="0"/>
        <v>0.86854566666666655</v>
      </c>
      <c r="G29" s="232" t="s">
        <v>207</v>
      </c>
      <c r="H29" s="160">
        <f t="shared" si="1"/>
        <v>3.3651351968878376E-2</v>
      </c>
      <c r="I29" s="239">
        <f t="shared" si="2"/>
        <v>6.5373004926228551E-3</v>
      </c>
      <c r="J29" s="22">
        <f>AVERAGE(F26:F30)</f>
        <v>0.86290460000000002</v>
      </c>
      <c r="K29" s="241">
        <f>_xlfn.STDEV.S(F26:F30)</f>
        <v>9.3173722881269433E-3</v>
      </c>
      <c r="L29" s="19">
        <f t="shared" si="3"/>
        <v>1.0797685269179168E-2</v>
      </c>
      <c r="M29" s="221">
        <f>F29*'Table 2'!M29</f>
        <v>480.04518996666656</v>
      </c>
      <c r="N29" s="236" t="s">
        <v>207</v>
      </c>
      <c r="O29" s="218">
        <f>H29*'Table 2'!M28</f>
        <v>19.531244682737007</v>
      </c>
      <c r="P29" s="239">
        <f t="shared" si="4"/>
        <v>-3.009851099756242E-2</v>
      </c>
      <c r="Q29" s="22">
        <f>AVERAGE(M26:M30)</f>
        <v>494.94221362666667</v>
      </c>
      <c r="R29" s="241">
        <f>_xlfn.STDEV.S(M26:M30)</f>
        <v>10.559047222755179</v>
      </c>
      <c r="S29" s="19">
        <f t="shared" si="5"/>
        <v>2.1333899053354609E-2</v>
      </c>
      <c r="T29" s="190">
        <f>M29/LOOKUP(A29,'Table 1'!$A$3:$A$999,'Table 1'!$E$3:$E$999)</f>
        <v>0.96009037993333313</v>
      </c>
      <c r="U29" s="215" t="s">
        <v>207</v>
      </c>
      <c r="V29" s="160">
        <f>O29/LOOKUP(A29,'Table 1'!$A$3:$A$999,'Table 1'!$E$3:$E$999)</f>
        <v>3.9062489365474018E-2</v>
      </c>
    </row>
    <row r="30" spans="1:22" ht="16" thickBot="1" x14ac:dyDescent="0.25">
      <c r="A30" s="55" t="s">
        <v>116</v>
      </c>
      <c r="B30" s="55" t="str">
        <f>LOOKUP(A30,'Table 1'!$A$3:$A$999,'Table 1'!$I$3:$I$999)</f>
        <v>DRC</v>
      </c>
      <c r="C30" s="262">
        <v>84.050700000000006</v>
      </c>
      <c r="D30" s="271">
        <v>85.365099999999998</v>
      </c>
      <c r="E30" s="263">
        <v>86.646299999999997</v>
      </c>
      <c r="F30" s="168">
        <f t="shared" si="0"/>
        <v>0.85354033333333335</v>
      </c>
      <c r="G30" s="232" t="s">
        <v>207</v>
      </c>
      <c r="H30" s="160">
        <f t="shared" si="1"/>
        <v>1.2978353876102012E-2</v>
      </c>
      <c r="I30" s="240">
        <f t="shared" si="2"/>
        <v>-1.0852030069913494E-2</v>
      </c>
      <c r="J30" s="21">
        <f>AVERAGE(F26:F30)</f>
        <v>0.86290460000000002</v>
      </c>
      <c r="K30" s="242">
        <f>_xlfn.STDEV.S(F26:F30)</f>
        <v>9.3173722881269433E-3</v>
      </c>
      <c r="L30" s="18">
        <f t="shared" si="3"/>
        <v>1.0797685269179168E-2</v>
      </c>
      <c r="M30" s="220">
        <f>F30*'Table 2'!M30</f>
        <v>495.56551753333338</v>
      </c>
      <c r="N30" s="230" t="s">
        <v>207</v>
      </c>
      <c r="O30" s="217">
        <f>H30*'Table 2'!M29</f>
        <v>7.1731361873215809</v>
      </c>
      <c r="P30" s="240">
        <f t="shared" si="4"/>
        <v>1.2593468277831365E-3</v>
      </c>
      <c r="Q30" s="21">
        <f>AVERAGE(M26:M30)</f>
        <v>494.94221362666667</v>
      </c>
      <c r="R30" s="242">
        <f>_xlfn.STDEV.S(M26:M30)</f>
        <v>10.559047222755179</v>
      </c>
      <c r="S30" s="18">
        <f t="shared" si="5"/>
        <v>2.1333899053354609E-2</v>
      </c>
      <c r="T30" s="189">
        <f>M30/LOOKUP(A30,'Table 1'!$A$3:$A$999,'Table 1'!$E$3:$E$999)</f>
        <v>0.99113103506666678</v>
      </c>
      <c r="U30" s="214" t="s">
        <v>207</v>
      </c>
      <c r="V30" s="157">
        <f>O30/LOOKUP(A30,'Table 1'!$A$3:$A$999,'Table 1'!$E$3:$E$999)</f>
        <v>1.4346272374643162E-2</v>
      </c>
    </row>
    <row r="31" spans="1:22" x14ac:dyDescent="0.2">
      <c r="A31" s="57" t="s">
        <v>114</v>
      </c>
      <c r="B31" s="57" t="str">
        <f>LOOKUP(A31,'Table 1'!$A$3:$A$999,'Table 1'!$I$3:$I$999)</f>
        <v>DRC</v>
      </c>
      <c r="C31" s="277">
        <v>77.829700000000003</v>
      </c>
      <c r="D31" s="276">
        <v>84.124499999999998</v>
      </c>
      <c r="E31" s="278">
        <v>80.406599999999997</v>
      </c>
      <c r="F31" s="169">
        <f t="shared" si="0"/>
        <v>0.80786933333333333</v>
      </c>
      <c r="G31" s="229" t="s">
        <v>207</v>
      </c>
      <c r="H31" s="161">
        <f t="shared" si="1"/>
        <v>3.16458794210768E-2</v>
      </c>
      <c r="I31" s="238">
        <f t="shared" si="2"/>
        <v>-6.7809016098665076E-2</v>
      </c>
      <c r="J31" s="23">
        <f>AVERAGE(F31:F35)</f>
        <v>0.86663499999999993</v>
      </c>
      <c r="K31" s="23">
        <f>_xlfn.STDEV.S(F31:F35)</f>
        <v>4.1559022561626476E-2</v>
      </c>
      <c r="L31" s="39">
        <f t="shared" si="3"/>
        <v>4.7954470522915044E-2</v>
      </c>
      <c r="M31" s="222">
        <f>F31*'Table 2'!M31</f>
        <v>487.06442106666674</v>
      </c>
      <c r="N31" s="229" t="s">
        <v>207</v>
      </c>
      <c r="O31" s="219">
        <f>H31*'Table 2'!M30</f>
        <v>18.373597591877189</v>
      </c>
      <c r="P31" s="238">
        <f t="shared" si="4"/>
        <v>-4.6771798400687424E-2</v>
      </c>
      <c r="Q31" s="23">
        <f>AVERAGE(M31:M35)</f>
        <v>510.96308339333336</v>
      </c>
      <c r="R31" s="23">
        <f>_xlfn.STDEV.S(M31:M35)</f>
        <v>22.877615827375681</v>
      </c>
      <c r="S31" s="39">
        <f t="shared" si="5"/>
        <v>4.4773519987871144E-2</v>
      </c>
      <c r="T31" s="191">
        <f>M31/LOOKUP(A31,'Table 1'!$A$3:$A$999,'Table 1'!$E$3:$E$999)</f>
        <v>0.97412884213333351</v>
      </c>
      <c r="U31" s="216" t="s">
        <v>207</v>
      </c>
      <c r="V31" s="161">
        <f>O31/LOOKUP(A31,'Table 1'!$A$3:$A$999,'Table 1'!$E$3:$E$999)</f>
        <v>3.6747195183754376E-2</v>
      </c>
    </row>
    <row r="32" spans="1:22" x14ac:dyDescent="0.2">
      <c r="A32" s="56" t="s">
        <v>114</v>
      </c>
      <c r="B32" s="56" t="str">
        <f>LOOKUP(A32,'Table 1'!$A$3:$A$999,'Table 1'!$I$3:$I$999)</f>
        <v>DRC</v>
      </c>
      <c r="C32" s="256">
        <v>88.543899999999994</v>
      </c>
      <c r="D32" s="275">
        <v>83.424999999999997</v>
      </c>
      <c r="E32" s="257">
        <v>85.565600000000003</v>
      </c>
      <c r="F32" s="168">
        <f t="shared" si="0"/>
        <v>0.85844833333333326</v>
      </c>
      <c r="G32" s="236" t="s">
        <v>207</v>
      </c>
      <c r="H32" s="160">
        <f t="shared" si="1"/>
        <v>2.5708486426340472E-2</v>
      </c>
      <c r="I32" s="239">
        <f t="shared" si="2"/>
        <v>-9.4464990066944858E-3</v>
      </c>
      <c r="J32" s="22">
        <f>AVERAGE(F31:F35)</f>
        <v>0.86663499999999993</v>
      </c>
      <c r="K32" s="241">
        <f>_xlfn.STDEV.S(F31:F35)</f>
        <v>4.1559022561626476E-2</v>
      </c>
      <c r="L32" s="19">
        <f t="shared" si="3"/>
        <v>4.7954470522915044E-2</v>
      </c>
      <c r="M32" s="221">
        <f>F32*'Table 2'!M32</f>
        <v>507.6863443333333</v>
      </c>
      <c r="N32" s="236" t="s">
        <v>207</v>
      </c>
      <c r="O32" s="218">
        <f>H32*'Table 2'!M31</f>
        <v>15.499646466440673</v>
      </c>
      <c r="P32" s="239">
        <f t="shared" si="4"/>
        <v>-6.4128684957806886E-3</v>
      </c>
      <c r="Q32" s="22">
        <f>AVERAGE(M31:M35)</f>
        <v>510.96308339333336</v>
      </c>
      <c r="R32" s="241">
        <f>_xlfn.STDEV.S(M31:M35)</f>
        <v>22.877615827375681</v>
      </c>
      <c r="S32" s="19">
        <f t="shared" si="5"/>
        <v>4.4773519987871144E-2</v>
      </c>
      <c r="T32" s="190">
        <f>M32/LOOKUP(A32,'Table 1'!$A$3:$A$999,'Table 1'!$E$3:$E$999)</f>
        <v>1.0153726886666665</v>
      </c>
      <c r="U32" s="215" t="s">
        <v>207</v>
      </c>
      <c r="V32" s="160">
        <f>O32/LOOKUP(A32,'Table 1'!$A$3:$A$999,'Table 1'!$E$3:$E$999)</f>
        <v>3.0999292932881346E-2</v>
      </c>
    </row>
    <row r="33" spans="1:22" x14ac:dyDescent="0.2">
      <c r="A33" s="56" t="s">
        <v>114</v>
      </c>
      <c r="B33" s="56" t="str">
        <f>LOOKUP(A33,'Table 1'!$A$3:$A$999,'Table 1'!$I$3:$I$999)</f>
        <v>DRC</v>
      </c>
      <c r="C33" s="256">
        <v>88.480900000000005</v>
      </c>
      <c r="D33" s="274">
        <v>84.791799999999995</v>
      </c>
      <c r="E33" s="257">
        <v>87.042400000000001</v>
      </c>
      <c r="F33" s="168">
        <f t="shared" si="0"/>
        <v>0.86771699999999996</v>
      </c>
      <c r="G33" s="236" t="s">
        <v>207</v>
      </c>
      <c r="H33" s="160">
        <f t="shared" si="1"/>
        <v>1.8593879557531879E-2</v>
      </c>
      <c r="I33" s="239">
        <f t="shared" si="2"/>
        <v>1.2485071569923064E-3</v>
      </c>
      <c r="J33" s="22">
        <f>AVERAGE(F31:F35)</f>
        <v>0.86663499999999993</v>
      </c>
      <c r="K33" s="241">
        <f>_xlfn.STDEV.S(F31:F35)</f>
        <v>4.1559022561626476E-2</v>
      </c>
      <c r="L33" s="19">
        <f t="shared" si="3"/>
        <v>4.7954470522915044E-2</v>
      </c>
      <c r="M33" s="221">
        <f>F33*'Table 2'!M33</f>
        <v>502.32137129999995</v>
      </c>
      <c r="N33" s="236" t="s">
        <v>207</v>
      </c>
      <c r="O33" s="218">
        <f>H33*'Table 2'!M32</f>
        <v>10.996420370324353</v>
      </c>
      <c r="P33" s="239">
        <f t="shared" si="4"/>
        <v>-1.6912595790567364E-2</v>
      </c>
      <c r="Q33" s="22">
        <f>AVERAGE(M31:M35)</f>
        <v>510.96308339333336</v>
      </c>
      <c r="R33" s="241">
        <f>_xlfn.STDEV.S(M31:M35)</f>
        <v>22.877615827375681</v>
      </c>
      <c r="S33" s="19">
        <f t="shared" si="5"/>
        <v>4.4773519987871144E-2</v>
      </c>
      <c r="T33" s="190">
        <f>M33/LOOKUP(A33,'Table 1'!$A$3:$A$999,'Table 1'!$E$3:$E$999)</f>
        <v>1.0046427426</v>
      </c>
      <c r="U33" s="215" t="s">
        <v>207</v>
      </c>
      <c r="V33" s="160">
        <f>O33/LOOKUP(A33,'Table 1'!$A$3:$A$999,'Table 1'!$E$3:$E$999)</f>
        <v>2.1992840740648705E-2</v>
      </c>
    </row>
    <row r="34" spans="1:22" x14ac:dyDescent="0.2">
      <c r="A34" s="56" t="s">
        <v>114</v>
      </c>
      <c r="B34" s="56" t="str">
        <f>LOOKUP(A34,'Table 1'!$A$3:$A$999,'Table 1'!$I$3:$I$999)</f>
        <v>DRC</v>
      </c>
      <c r="C34" s="256">
        <v>85.0441</v>
      </c>
      <c r="D34" s="274">
        <v>94.185400000000001</v>
      </c>
      <c r="E34" s="257">
        <v>83.239500000000007</v>
      </c>
      <c r="F34" s="168">
        <f t="shared" si="0"/>
        <v>0.87489666666666666</v>
      </c>
      <c r="G34" s="232" t="s">
        <v>207</v>
      </c>
      <c r="H34" s="160">
        <f t="shared" si="1"/>
        <v>5.868456265776658E-2</v>
      </c>
      <c r="I34" s="239">
        <f t="shared" si="2"/>
        <v>9.5330406303307889E-3</v>
      </c>
      <c r="J34" s="22">
        <f>AVERAGE(F31:F35)</f>
        <v>0.86663499999999993</v>
      </c>
      <c r="K34" s="241">
        <f>_xlfn.STDEV.S(F31:F35)</f>
        <v>4.1559022561626476E-2</v>
      </c>
      <c r="L34" s="19">
        <f t="shared" si="3"/>
        <v>4.7954470522915044E-2</v>
      </c>
      <c r="M34" s="221">
        <f>F34*'Table 2'!M34</f>
        <v>508.92739099999994</v>
      </c>
      <c r="N34" s="236" t="s">
        <v>207</v>
      </c>
      <c r="O34" s="218">
        <f>H34*'Table 2'!M33</f>
        <v>33.972493322581073</v>
      </c>
      <c r="P34" s="239">
        <f t="shared" si="4"/>
        <v>-3.9840302743874905E-3</v>
      </c>
      <c r="Q34" s="22">
        <f>AVERAGE(M31:M35)</f>
        <v>510.96308339333336</v>
      </c>
      <c r="R34" s="241">
        <f>_xlfn.STDEV.S(M31:M35)</f>
        <v>22.877615827375681</v>
      </c>
      <c r="S34" s="19">
        <f t="shared" si="5"/>
        <v>4.4773519987871144E-2</v>
      </c>
      <c r="T34" s="190">
        <f>M34/LOOKUP(A34,'Table 1'!$A$3:$A$999,'Table 1'!$E$3:$E$999)</f>
        <v>1.0178547819999999</v>
      </c>
      <c r="U34" s="215" t="s">
        <v>207</v>
      </c>
      <c r="V34" s="160">
        <f>O34/LOOKUP(A34,'Table 1'!$A$3:$A$999,'Table 1'!$E$3:$E$999)</f>
        <v>6.7944986645162145E-2</v>
      </c>
    </row>
    <row r="35" spans="1:22" ht="16" thickBot="1" x14ac:dyDescent="0.25">
      <c r="A35" s="55" t="s">
        <v>114</v>
      </c>
      <c r="B35" s="55" t="str">
        <f>LOOKUP(A35,'Table 1'!$A$3:$A$999,'Table 1'!$I$3:$I$999)</f>
        <v>DRC</v>
      </c>
      <c r="C35" s="258">
        <v>83.501599999999996</v>
      </c>
      <c r="D35" s="273">
        <v>96.473799999999997</v>
      </c>
      <c r="E35" s="259">
        <v>97.297700000000006</v>
      </c>
      <c r="F35" s="168">
        <f t="shared" si="0"/>
        <v>0.92424366666666669</v>
      </c>
      <c r="G35" s="236" t="s">
        <v>207</v>
      </c>
      <c r="H35" s="160">
        <f t="shared" si="1"/>
        <v>7.7383154848670643E-2</v>
      </c>
      <c r="I35" s="240">
        <f t="shared" si="2"/>
        <v>6.6473967318036731E-2</v>
      </c>
      <c r="J35" s="21">
        <f>AVERAGE(F31:F35)</f>
        <v>0.86663499999999993</v>
      </c>
      <c r="K35" s="242">
        <f>_xlfn.STDEV.S(F31:F35)</f>
        <v>4.1559022561626476E-2</v>
      </c>
      <c r="L35" s="18">
        <f t="shared" si="3"/>
        <v>4.7954470522915044E-2</v>
      </c>
      <c r="M35" s="220">
        <f>F35*'Table 2'!M35</f>
        <v>548.81588926666666</v>
      </c>
      <c r="N35" s="230" t="s">
        <v>207</v>
      </c>
      <c r="O35" s="217">
        <f>H35*'Table 2'!M34</f>
        <v>45.013781175471706</v>
      </c>
      <c r="P35" s="240">
        <f t="shared" si="4"/>
        <v>7.4081292961422518E-2</v>
      </c>
      <c r="Q35" s="21">
        <f>AVERAGE(M31:M35)</f>
        <v>510.96308339333336</v>
      </c>
      <c r="R35" s="242">
        <f>_xlfn.STDEV.S(M31:M35)</f>
        <v>22.877615827375681</v>
      </c>
      <c r="S35" s="18">
        <f t="shared" si="5"/>
        <v>4.4773519987871144E-2</v>
      </c>
      <c r="T35" s="189">
        <f>M35/LOOKUP(A35,'Table 1'!$A$3:$A$999,'Table 1'!$E$3:$E$999)</f>
        <v>1.0976317785333334</v>
      </c>
      <c r="U35" s="214" t="s">
        <v>207</v>
      </c>
      <c r="V35" s="157">
        <f>O35/LOOKUP(A35,'Table 1'!$A$3:$A$999,'Table 1'!$E$3:$E$999)</f>
        <v>9.0027562350943419E-2</v>
      </c>
    </row>
    <row r="36" spans="1:22" x14ac:dyDescent="0.2">
      <c r="A36" s="98" t="s">
        <v>111</v>
      </c>
      <c r="B36" s="57" t="str">
        <f>LOOKUP(A36,'Table 1'!$A$3:$A$999,'Table 1'!$I$3:$I$999)</f>
        <v>DRC</v>
      </c>
      <c r="C36" s="277">
        <v>88.525899999999993</v>
      </c>
      <c r="D36" s="276">
        <v>85.047399999999996</v>
      </c>
      <c r="E36" s="278">
        <v>87.119500000000002</v>
      </c>
      <c r="F36" s="169">
        <f t="shared" si="0"/>
        <v>0.86897599999999997</v>
      </c>
      <c r="G36" s="229" t="s">
        <v>207</v>
      </c>
      <c r="H36" s="161">
        <f t="shared" si="1"/>
        <v>1.749834355017639E-2</v>
      </c>
      <c r="I36" s="238">
        <f t="shared" si="2"/>
        <v>1.5288478023012289E-2</v>
      </c>
      <c r="J36" s="23">
        <f>AVERAGE(F36:F40)</f>
        <v>0.85589073333333343</v>
      </c>
      <c r="K36" s="23">
        <f>_xlfn.STDEV.S(F36:F40)</f>
        <v>1.8220207543030675E-2</v>
      </c>
      <c r="L36" s="39">
        <f t="shared" si="3"/>
        <v>2.1288006556713906E-2</v>
      </c>
      <c r="M36" s="222">
        <f>F36*'Table 2'!M36</f>
        <v>264.08180639999995</v>
      </c>
      <c r="N36" s="229" t="s">
        <v>207</v>
      </c>
      <c r="O36" s="219">
        <f>H36*'Table 2'!M35</f>
        <v>10.390516400094739</v>
      </c>
      <c r="P36" s="238">
        <f t="shared" si="4"/>
        <v>-9.3982645015329557E-3</v>
      </c>
      <c r="Q36" s="23">
        <f>AVERAGE(M36:M40)</f>
        <v>266.58726401999991</v>
      </c>
      <c r="R36" s="23">
        <f>_xlfn.STDEV.S(M36:M40)</f>
        <v>5.8140355062210523</v>
      </c>
      <c r="S36" s="39">
        <f t="shared" si="5"/>
        <v>2.1809127032358423E-2</v>
      </c>
      <c r="T36" s="191">
        <f>M36/LOOKUP(A36,'Table 1'!$A$3:$A$999,'Table 1'!$E$3:$E$999)</f>
        <v>1.0563272255999998</v>
      </c>
      <c r="U36" s="216" t="s">
        <v>207</v>
      </c>
      <c r="V36" s="161">
        <f>O36/LOOKUP(A36,'Table 1'!$A$3:$A$999,'Table 1'!$E$3:$E$999)</f>
        <v>4.1562065600378957E-2</v>
      </c>
    </row>
    <row r="37" spans="1:22" x14ac:dyDescent="0.2">
      <c r="A37" s="4" t="s">
        <v>111</v>
      </c>
      <c r="B37" s="56" t="str">
        <f>LOOKUP(A37,'Table 1'!$A$3:$A$999,'Table 1'!$I$3:$I$999)</f>
        <v>DRC</v>
      </c>
      <c r="C37" s="256">
        <v>83.6721</v>
      </c>
      <c r="D37" s="274">
        <v>87.941999999999993</v>
      </c>
      <c r="E37" s="257">
        <v>84.272099999999995</v>
      </c>
      <c r="F37" s="168">
        <f t="shared" si="0"/>
        <v>0.85295399999999999</v>
      </c>
      <c r="G37" s="236" t="s">
        <v>207</v>
      </c>
      <c r="H37" s="160">
        <f t="shared" si="1"/>
        <v>2.3115727697825106E-2</v>
      </c>
      <c r="I37" s="239">
        <f t="shared" si="2"/>
        <v>-3.4312012257640685E-3</v>
      </c>
      <c r="J37" s="22">
        <f>AVERAGE(F36:F40)</f>
        <v>0.85589073333333343</v>
      </c>
      <c r="K37" s="241">
        <f>_xlfn.STDEV.S(F36:F40)</f>
        <v>1.8220207543030675E-2</v>
      </c>
      <c r="L37" s="19">
        <f t="shared" si="3"/>
        <v>2.1288006556713906E-2</v>
      </c>
      <c r="M37" s="221">
        <f>F37*'Table 2'!M37</f>
        <v>263.3068998</v>
      </c>
      <c r="N37" s="236" t="s">
        <v>207</v>
      </c>
      <c r="O37" s="218">
        <f>H37*'Table 2'!M36</f>
        <v>7.0248696473690488</v>
      </c>
      <c r="P37" s="239">
        <f t="shared" si="4"/>
        <v>-1.2305029769741028E-2</v>
      </c>
      <c r="Q37" s="22">
        <f>AVERAGE(M36:M40)</f>
        <v>266.58726401999991</v>
      </c>
      <c r="R37" s="241">
        <f>_xlfn.STDEV.S(M36:M40)</f>
        <v>5.8140355062210523</v>
      </c>
      <c r="S37" s="19">
        <f t="shared" si="5"/>
        <v>2.1809127032358423E-2</v>
      </c>
      <c r="T37" s="190">
        <f>M37/LOOKUP(A37,'Table 1'!$A$3:$A$999,'Table 1'!$E$3:$E$999)</f>
        <v>1.0532275992</v>
      </c>
      <c r="U37" s="215" t="s">
        <v>207</v>
      </c>
      <c r="V37" s="160">
        <f>O37/LOOKUP(A37,'Table 1'!$A$3:$A$999,'Table 1'!$E$3:$E$999)</f>
        <v>2.8099478589476194E-2</v>
      </c>
    </row>
    <row r="38" spans="1:22" x14ac:dyDescent="0.2">
      <c r="A38" s="4" t="s">
        <v>111</v>
      </c>
      <c r="B38" s="56" t="str">
        <f>LOOKUP(A38,'Table 1'!$A$3:$A$999,'Table 1'!$I$3:$I$999)</f>
        <v>DRC</v>
      </c>
      <c r="C38" s="256">
        <v>83.087299999999999</v>
      </c>
      <c r="D38" s="274">
        <v>84.235299999999995</v>
      </c>
      <c r="E38" s="257">
        <v>83.637799999999999</v>
      </c>
      <c r="F38" s="168">
        <f t="shared" si="0"/>
        <v>0.83653466666666665</v>
      </c>
      <c r="G38" s="236" t="s">
        <v>207</v>
      </c>
      <c r="H38" s="160">
        <f t="shared" si="1"/>
        <v>5.7416032894421678E-3</v>
      </c>
      <c r="I38" s="239">
        <f t="shared" si="2"/>
        <v>-2.2615114187862585E-2</v>
      </c>
      <c r="J38" s="22">
        <f>AVERAGE(F36:F40)</f>
        <v>0.85589073333333343</v>
      </c>
      <c r="K38" s="241">
        <f>_xlfn.STDEV.S(F36:F40)</f>
        <v>1.8220207543030675E-2</v>
      </c>
      <c r="L38" s="19">
        <f t="shared" si="3"/>
        <v>2.1288006556713906E-2</v>
      </c>
      <c r="M38" s="221">
        <f>F38*'Table 2'!M38</f>
        <v>272.71030133333335</v>
      </c>
      <c r="N38" s="236" t="s">
        <v>207</v>
      </c>
      <c r="O38" s="218">
        <f>H38*'Table 2'!M37</f>
        <v>1.7724329354507971</v>
      </c>
      <c r="P38" s="239">
        <f t="shared" si="4"/>
        <v>2.2968228943127899E-2</v>
      </c>
      <c r="Q38" s="22">
        <f>AVERAGE(M36:M40)</f>
        <v>266.58726401999991</v>
      </c>
      <c r="R38" s="241">
        <f>_xlfn.STDEV.S(M36:M40)</f>
        <v>5.8140355062210523</v>
      </c>
      <c r="S38" s="19">
        <f t="shared" si="5"/>
        <v>2.1809127032358423E-2</v>
      </c>
      <c r="T38" s="190">
        <f>M38/LOOKUP(A38,'Table 1'!$A$3:$A$999,'Table 1'!$E$3:$E$999)</f>
        <v>1.0908412053333334</v>
      </c>
      <c r="U38" s="215" t="s">
        <v>207</v>
      </c>
      <c r="V38" s="160">
        <f>O38/LOOKUP(A38,'Table 1'!$A$3:$A$999,'Table 1'!$E$3:$E$999)</f>
        <v>7.0897317418031885E-3</v>
      </c>
    </row>
    <row r="39" spans="1:22" x14ac:dyDescent="0.2">
      <c r="A39" s="4" t="s">
        <v>111</v>
      </c>
      <c r="B39" s="56" t="str">
        <f>LOOKUP(A39,'Table 1'!$A$3:$A$999,'Table 1'!$I$3:$I$999)</f>
        <v>DRC</v>
      </c>
      <c r="C39" s="256">
        <v>89.0441</v>
      </c>
      <c r="D39" s="274">
        <v>87.971999999999994</v>
      </c>
      <c r="E39" s="257">
        <v>86.867699999999999</v>
      </c>
      <c r="F39" s="168">
        <f t="shared" si="0"/>
        <v>0.87961266666666671</v>
      </c>
      <c r="G39" s="236" t="s">
        <v>207</v>
      </c>
      <c r="H39" s="160">
        <f t="shared" si="1"/>
        <v>1.0882396993922499E-2</v>
      </c>
      <c r="I39" s="239">
        <f t="shared" si="2"/>
        <v>2.7716076841895872E-2</v>
      </c>
      <c r="J39" s="22">
        <f>AVERAGE(F36:F40)</f>
        <v>0.85589073333333343</v>
      </c>
      <c r="K39" s="241">
        <f>_xlfn.STDEV.S(F36:F40)</f>
        <v>1.8220207543030675E-2</v>
      </c>
      <c r="L39" s="19">
        <f t="shared" si="3"/>
        <v>2.1288006556713906E-2</v>
      </c>
      <c r="M39" s="221">
        <f>F39*'Table 2'!M39</f>
        <v>272.76788793333333</v>
      </c>
      <c r="N39" s="236" t="s">
        <v>207</v>
      </c>
      <c r="O39" s="218">
        <f>H39*'Table 2'!M38</f>
        <v>3.5476614200187346</v>
      </c>
      <c r="P39" s="239">
        <f t="shared" si="4"/>
        <v>2.3184243013461205E-2</v>
      </c>
      <c r="Q39" s="22">
        <f>AVERAGE(M36:M40)</f>
        <v>266.58726401999991</v>
      </c>
      <c r="R39" s="241">
        <f>_xlfn.STDEV.S(M36:M40)</f>
        <v>5.8140355062210523</v>
      </c>
      <c r="S39" s="19">
        <f t="shared" si="5"/>
        <v>2.1809127032358423E-2</v>
      </c>
      <c r="T39" s="190">
        <f>M39/LOOKUP(A39,'Table 1'!$A$3:$A$999,'Table 1'!$E$3:$E$999)</f>
        <v>1.0910715517333334</v>
      </c>
      <c r="U39" s="215" t="s">
        <v>207</v>
      </c>
      <c r="V39" s="160">
        <f>O39/LOOKUP(A39,'Table 1'!$A$3:$A$999,'Table 1'!$E$3:$E$999)</f>
        <v>1.4190645680074939E-2</v>
      </c>
    </row>
    <row r="40" spans="1:22" ht="16" thickBot="1" x14ac:dyDescent="0.25">
      <c r="A40" s="97" t="s">
        <v>111</v>
      </c>
      <c r="B40" s="55" t="str">
        <f>LOOKUP(A40,'Table 1'!$A$3:$A$999,'Table 1'!$I$3:$I$999)</f>
        <v>DRC</v>
      </c>
      <c r="C40" s="258">
        <v>84.019499999999994</v>
      </c>
      <c r="D40" s="273">
        <v>82.020200000000003</v>
      </c>
      <c r="E40" s="259">
        <v>86.373199999999997</v>
      </c>
      <c r="F40" s="168">
        <f t="shared" si="0"/>
        <v>0.84137633333333328</v>
      </c>
      <c r="G40" s="236" t="s">
        <v>207</v>
      </c>
      <c r="H40" s="160">
        <f t="shared" si="1"/>
        <v>2.1789031330771275E-2</v>
      </c>
      <c r="I40" s="240">
        <f t="shared" si="2"/>
        <v>-1.6958239451282154E-2</v>
      </c>
      <c r="J40" s="21">
        <f>AVERAGE(F36:F40)</f>
        <v>0.85589073333333343</v>
      </c>
      <c r="K40" s="242">
        <f>_xlfn.STDEV.S(F36:F40)</f>
        <v>1.8220207543030675E-2</v>
      </c>
      <c r="L40" s="18">
        <f t="shared" si="3"/>
        <v>2.1288006556713906E-2</v>
      </c>
      <c r="M40" s="220">
        <f>F40*'Table 2'!M40</f>
        <v>260.06942463333331</v>
      </c>
      <c r="N40" s="230" t="s">
        <v>207</v>
      </c>
      <c r="O40" s="217">
        <f>H40*'Table 2'!M39</f>
        <v>6.7567786156721716</v>
      </c>
      <c r="P40" s="240">
        <f t="shared" si="4"/>
        <v>-2.4449177685313628E-2</v>
      </c>
      <c r="Q40" s="21">
        <f>AVERAGE(M36:M40)</f>
        <v>266.58726401999991</v>
      </c>
      <c r="R40" s="242">
        <f>_xlfn.STDEV.S(M36:M40)</f>
        <v>5.8140355062210523</v>
      </c>
      <c r="S40" s="18">
        <f t="shared" si="5"/>
        <v>2.1809127032358423E-2</v>
      </c>
      <c r="T40" s="189">
        <f>M40/LOOKUP(A40,'Table 1'!$A$3:$A$999,'Table 1'!$E$3:$E$999)</f>
        <v>1.0402776985333333</v>
      </c>
      <c r="U40" s="214" t="s">
        <v>207</v>
      </c>
      <c r="V40" s="157">
        <f>O40/LOOKUP(A40,'Table 1'!$A$3:$A$999,'Table 1'!$E$3:$E$999)</f>
        <v>2.7027114462688687E-2</v>
      </c>
    </row>
    <row r="41" spans="1:22" x14ac:dyDescent="0.2">
      <c r="A41" s="98" t="s">
        <v>107</v>
      </c>
      <c r="B41" s="57" t="str">
        <f>LOOKUP(A41,'Table 1'!$A$3:$A$999,'Table 1'!$I$3:$I$999)</f>
        <v>DRC</v>
      </c>
      <c r="C41" s="277">
        <v>83.426100000000005</v>
      </c>
      <c r="D41" s="276">
        <v>81.444500000000005</v>
      </c>
      <c r="E41" s="278">
        <v>82.327799999999996</v>
      </c>
      <c r="F41" s="169">
        <f t="shared" si="0"/>
        <v>0.82399466666666665</v>
      </c>
      <c r="G41" s="229" t="s">
        <v>207</v>
      </c>
      <c r="H41" s="161">
        <f t="shared" si="1"/>
        <v>9.9274202254832251E-3</v>
      </c>
      <c r="I41" s="238">
        <f t="shared" si="2"/>
        <v>-4.7435229199147061E-3</v>
      </c>
      <c r="J41" s="23">
        <f>AVERAGE(F41:F45)</f>
        <v>0.82792193333333342</v>
      </c>
      <c r="K41" s="23">
        <f>_xlfn.STDEV.S(F41:F45)</f>
        <v>1.1226285631399966E-2</v>
      </c>
      <c r="L41" s="39">
        <f t="shared" si="3"/>
        <v>1.3559594424804422E-2</v>
      </c>
      <c r="M41" s="222">
        <f>F41*'Table 2'!M41</f>
        <v>497.85757760000001</v>
      </c>
      <c r="N41" s="229" t="s">
        <v>207</v>
      </c>
      <c r="O41" s="219">
        <f>H41*'Table 2'!M40</f>
        <v>3.0685655916968653</v>
      </c>
      <c r="P41" s="238">
        <f t="shared" si="4"/>
        <v>1.3787195990847748E-2</v>
      </c>
      <c r="Q41" s="23">
        <f>AVERAGE(M41:M45)</f>
        <v>491.08686672000005</v>
      </c>
      <c r="R41" s="23">
        <f>_xlfn.STDEV.S(M41:M45)</f>
        <v>6.2711551087522137</v>
      </c>
      <c r="S41" s="39">
        <f t="shared" si="5"/>
        <v>1.2769950763777601E-2</v>
      </c>
      <c r="T41" s="191">
        <f>M41/LOOKUP(A41,'Table 1'!$A$3:$A$999,'Table 1'!$E$3:$E$999)</f>
        <v>0.99571515519999998</v>
      </c>
      <c r="U41" s="216" t="s">
        <v>207</v>
      </c>
      <c r="V41" s="161">
        <f>O41/LOOKUP(A41,'Table 1'!$A$3:$A$999,'Table 1'!$E$3:$E$999)</f>
        <v>6.1371311833937304E-3</v>
      </c>
    </row>
    <row r="42" spans="1:22" x14ac:dyDescent="0.2">
      <c r="A42" s="4" t="s">
        <v>107</v>
      </c>
      <c r="B42" s="56" t="str">
        <f>LOOKUP(A42,'Table 1'!$A$3:$A$999,'Table 1'!$I$3:$I$999)</f>
        <v>DRC</v>
      </c>
      <c r="C42" s="256">
        <v>79.044499999999999</v>
      </c>
      <c r="D42" s="274">
        <v>82.173699999999997</v>
      </c>
      <c r="E42" s="257">
        <v>82.226500000000001</v>
      </c>
      <c r="F42" s="168">
        <f t="shared" si="0"/>
        <v>0.81148233333333342</v>
      </c>
      <c r="G42" s="236" t="s">
        <v>207</v>
      </c>
      <c r="H42" s="160">
        <f t="shared" si="1"/>
        <v>1.8220777736785366E-2</v>
      </c>
      <c r="I42" s="239">
        <f t="shared" si="2"/>
        <v>-1.9856461506958502E-2</v>
      </c>
      <c r="J42" s="22">
        <f>AVERAGE(F41:F45)</f>
        <v>0.82792193333333342</v>
      </c>
      <c r="K42" s="241">
        <f>_xlfn.STDEV.S(F41:F45)</f>
        <v>1.1226285631399966E-2</v>
      </c>
      <c r="L42" s="19">
        <f t="shared" si="3"/>
        <v>1.3559594424804422E-2</v>
      </c>
      <c r="M42" s="221">
        <f>F42*'Table 2'!M42</f>
        <v>487.86317880000001</v>
      </c>
      <c r="N42" s="236" t="s">
        <v>207</v>
      </c>
      <c r="O42" s="218">
        <f>H42*'Table 2'!M41</f>
        <v>11.008993908565719</v>
      </c>
      <c r="P42" s="239">
        <f t="shared" si="4"/>
        <v>-6.5643944859109047E-3</v>
      </c>
      <c r="Q42" s="22">
        <f>AVERAGE(M41:M45)</f>
        <v>491.08686672000005</v>
      </c>
      <c r="R42" s="241">
        <f>_xlfn.STDEV.S(M41:M45)</f>
        <v>6.2711551087522137</v>
      </c>
      <c r="S42" s="19">
        <f t="shared" si="5"/>
        <v>1.2769950763777601E-2</v>
      </c>
      <c r="T42" s="190">
        <f>M42/LOOKUP(A42,'Table 1'!$A$3:$A$999,'Table 1'!$E$3:$E$999)</f>
        <v>0.97572635760000004</v>
      </c>
      <c r="U42" s="215" t="s">
        <v>207</v>
      </c>
      <c r="V42" s="160">
        <f>O42/LOOKUP(A42,'Table 1'!$A$3:$A$999,'Table 1'!$E$3:$E$999)</f>
        <v>2.2017987817131438E-2</v>
      </c>
    </row>
    <row r="43" spans="1:22" x14ac:dyDescent="0.2">
      <c r="A43" s="4" t="s">
        <v>107</v>
      </c>
      <c r="B43" s="56" t="str">
        <f>LOOKUP(A43,'Table 1'!$A$3:$A$999,'Table 1'!$I$3:$I$999)</f>
        <v>DRC</v>
      </c>
      <c r="C43" s="260">
        <v>84.078999999999994</v>
      </c>
      <c r="D43" s="274">
        <v>79.991100000000003</v>
      </c>
      <c r="E43" s="257">
        <v>84.621399999999994</v>
      </c>
      <c r="F43" s="168">
        <f t="shared" si="0"/>
        <v>0.82897166666666666</v>
      </c>
      <c r="G43" s="236" t="s">
        <v>207</v>
      </c>
      <c r="H43" s="160">
        <f t="shared" si="1"/>
        <v>2.531297501941111E-2</v>
      </c>
      <c r="I43" s="239">
        <f t="shared" si="2"/>
        <v>1.2679134240433381E-3</v>
      </c>
      <c r="J43" s="22">
        <f>AVERAGE(F41:F45)</f>
        <v>0.82792193333333342</v>
      </c>
      <c r="K43" s="241">
        <f>_xlfn.STDEV.S(F41:F45)</f>
        <v>1.1226285631399966E-2</v>
      </c>
      <c r="L43" s="19">
        <f t="shared" si="3"/>
        <v>1.3559594424804422E-2</v>
      </c>
      <c r="M43" s="221">
        <f>F43*'Table 2'!M43</f>
        <v>486.44057399999997</v>
      </c>
      <c r="N43" s="236" t="s">
        <v>207</v>
      </c>
      <c r="O43" s="218">
        <f>H43*'Table 2'!M42</f>
        <v>15.218160581669958</v>
      </c>
      <c r="P43" s="239">
        <f t="shared" si="4"/>
        <v>-9.4612440993035642E-3</v>
      </c>
      <c r="Q43" s="22">
        <f>AVERAGE(M41:M45)</f>
        <v>491.08686672000005</v>
      </c>
      <c r="R43" s="241">
        <f>_xlfn.STDEV.S(M41:M45)</f>
        <v>6.2711551087522137</v>
      </c>
      <c r="S43" s="19">
        <f t="shared" si="5"/>
        <v>1.2769950763777601E-2</v>
      </c>
      <c r="T43" s="190">
        <f>M43/LOOKUP(A43,'Table 1'!$A$3:$A$999,'Table 1'!$E$3:$E$999)</f>
        <v>0.97288114799999992</v>
      </c>
      <c r="U43" s="215" t="s">
        <v>207</v>
      </c>
      <c r="V43" s="160">
        <f>O43/LOOKUP(A43,'Table 1'!$A$3:$A$999,'Table 1'!$E$3:$E$999)</f>
        <v>3.0436321163339917E-2</v>
      </c>
    </row>
    <row r="44" spans="1:22" x14ac:dyDescent="0.2">
      <c r="A44" s="4" t="s">
        <v>107</v>
      </c>
      <c r="B44" s="56" t="str">
        <f>LOOKUP(A44,'Table 1'!$A$3:$A$999,'Table 1'!$I$3:$I$999)</f>
        <v>DRC</v>
      </c>
      <c r="C44" s="256">
        <v>83.5535</v>
      </c>
      <c r="D44" s="274">
        <v>83.779300000000006</v>
      </c>
      <c r="E44" s="257">
        <v>82.764899999999997</v>
      </c>
      <c r="F44" s="168">
        <f t="shared" si="0"/>
        <v>0.83365900000000015</v>
      </c>
      <c r="G44" s="236" t="s">
        <v>207</v>
      </c>
      <c r="H44" s="160">
        <f t="shared" si="1"/>
        <v>5.3258535466158309E-3</v>
      </c>
      <c r="I44" s="239">
        <f t="shared" si="2"/>
        <v>6.9294778114748993E-3</v>
      </c>
      <c r="J44" s="22">
        <f>AVERAGE(F41:F45)</f>
        <v>0.82792193333333342</v>
      </c>
      <c r="K44" s="241">
        <f>_xlfn.STDEV.S(F41:F45)</f>
        <v>1.1226285631399966E-2</v>
      </c>
      <c r="L44" s="19">
        <f t="shared" si="3"/>
        <v>1.3559594424804422E-2</v>
      </c>
      <c r="M44" s="221">
        <f>F44*'Table 2'!M44</f>
        <v>485.35626980000012</v>
      </c>
      <c r="N44" s="236" t="s">
        <v>207</v>
      </c>
      <c r="O44" s="218">
        <f>H44*'Table 2'!M43</f>
        <v>3.1252108611541694</v>
      </c>
      <c r="P44" s="239">
        <f t="shared" si="4"/>
        <v>-1.1669212329531314E-2</v>
      </c>
      <c r="Q44" s="22">
        <f>AVERAGE(M41:M45)</f>
        <v>491.08686672000005</v>
      </c>
      <c r="R44" s="241">
        <f>_xlfn.STDEV.S(M41:M45)</f>
        <v>6.2711551087522137</v>
      </c>
      <c r="S44" s="19">
        <f t="shared" si="5"/>
        <v>1.2769950763777601E-2</v>
      </c>
      <c r="T44" s="190">
        <f>M44/LOOKUP(A44,'Table 1'!$A$3:$A$999,'Table 1'!$E$3:$E$999)</f>
        <v>0.97071253960000026</v>
      </c>
      <c r="U44" s="215" t="s">
        <v>207</v>
      </c>
      <c r="V44" s="160">
        <f>O44/LOOKUP(A44,'Table 1'!$A$3:$A$999,'Table 1'!$E$3:$E$999)</f>
        <v>6.2504217223083389E-3</v>
      </c>
    </row>
    <row r="45" spans="1:22" ht="16" thickBot="1" x14ac:dyDescent="0.25">
      <c r="A45" s="97" t="s">
        <v>107</v>
      </c>
      <c r="B45" s="55" t="str">
        <f>LOOKUP(A45,'Table 1'!$A$3:$A$999,'Table 1'!$I$3:$I$999)</f>
        <v>DRC</v>
      </c>
      <c r="C45" s="258">
        <v>83.819800000000001</v>
      </c>
      <c r="D45" s="273">
        <v>86.593500000000006</v>
      </c>
      <c r="E45" s="259">
        <v>82.037300000000002</v>
      </c>
      <c r="F45" s="167">
        <f t="shared" si="0"/>
        <v>0.84150199999999997</v>
      </c>
      <c r="G45" s="230" t="s">
        <v>207</v>
      </c>
      <c r="H45" s="157">
        <f t="shared" si="1"/>
        <v>2.295999287891878E-2</v>
      </c>
      <c r="I45" s="240">
        <f t="shared" si="2"/>
        <v>1.6402593191354703E-2</v>
      </c>
      <c r="J45" s="21">
        <f>AVERAGE(F41:F45)</f>
        <v>0.82792193333333342</v>
      </c>
      <c r="K45" s="242">
        <f>_xlfn.STDEV.S(F41:F45)</f>
        <v>1.1226285631399966E-2</v>
      </c>
      <c r="L45" s="18">
        <f t="shared" si="3"/>
        <v>1.3559594424804422E-2</v>
      </c>
      <c r="M45" s="220">
        <f>F45*'Table 2'!M45</f>
        <v>497.9167334</v>
      </c>
      <c r="N45" s="230" t="s">
        <v>207</v>
      </c>
      <c r="O45" s="217">
        <f>H45*'Table 2'!M44</f>
        <v>13.367307854106516</v>
      </c>
      <c r="P45" s="240">
        <f t="shared" si="4"/>
        <v>1.3907654923897802E-2</v>
      </c>
      <c r="Q45" s="21">
        <f>AVERAGE(M41:M45)</f>
        <v>491.08686672000005</v>
      </c>
      <c r="R45" s="242">
        <f>_xlfn.STDEV.S(M41:M45)</f>
        <v>6.2711551087522137</v>
      </c>
      <c r="S45" s="18">
        <f t="shared" si="5"/>
        <v>1.2769950763777601E-2</v>
      </c>
      <c r="T45" s="189">
        <f>M45/LOOKUP(A45,'Table 1'!$A$3:$A$999,'Table 1'!$E$3:$E$999)</f>
        <v>0.99583346679999996</v>
      </c>
      <c r="U45" s="214" t="s">
        <v>207</v>
      </c>
      <c r="V45" s="157">
        <f>O45/LOOKUP(A45,'Table 1'!$A$3:$A$999,'Table 1'!$E$3:$E$999)</f>
        <v>2.673461570821303E-2</v>
      </c>
    </row>
    <row r="46" spans="1:22" x14ac:dyDescent="0.2">
      <c r="A46" s="98" t="s">
        <v>184</v>
      </c>
      <c r="B46" s="57" t="str">
        <f>LOOKUP(A46,'Table 1'!$A$3:$A$999,'Table 1'!$I$3:$I$999)</f>
        <v>GHA</v>
      </c>
      <c r="C46" s="279">
        <v>78.515600000000006</v>
      </c>
      <c r="D46" s="276">
        <v>82.194800000000001</v>
      </c>
      <c r="E46" s="251">
        <v>82.834900000000005</v>
      </c>
      <c r="F46" s="169">
        <f t="shared" si="0"/>
        <v>0.81181766666666666</v>
      </c>
      <c r="G46" s="229" t="s">
        <v>207</v>
      </c>
      <c r="H46" s="161">
        <f t="shared" si="1"/>
        <v>2.3310438698860486E-2</v>
      </c>
      <c r="I46" s="238">
        <f t="shared" si="2"/>
        <v>-9.0334115379950546E-3</v>
      </c>
      <c r="J46" s="23">
        <f>AVERAGE(F46:F50)</f>
        <v>0.81921799999999989</v>
      </c>
      <c r="K46" s="23">
        <f>_xlfn.STDEV.S(F46:F50)</f>
        <v>1.094974057023985E-2</v>
      </c>
      <c r="L46" s="39">
        <f t="shared" si="3"/>
        <v>1.3366088843555501E-2</v>
      </c>
      <c r="M46" s="222">
        <f>F46*'Table 2'!M46/2</f>
        <v>267.04742145</v>
      </c>
      <c r="N46" s="229" t="s">
        <v>207</v>
      </c>
      <c r="O46" s="219">
        <f>H46*'Table 2'!M45</f>
        <v>13.79278657811575</v>
      </c>
      <c r="P46" s="238">
        <f t="shared" si="4"/>
        <v>1.197521394240522E-2</v>
      </c>
      <c r="Q46" s="23">
        <f>AVERAGE(M46:M50)</f>
        <v>263.88731440333333</v>
      </c>
      <c r="R46" s="23">
        <f>_xlfn.STDEV.S(M46:M50)</f>
        <v>3.7611279793666341</v>
      </c>
      <c r="S46" s="39">
        <f t="shared" si="5"/>
        <v>1.4252780539567782E-2</v>
      </c>
      <c r="T46" s="191">
        <f>M46/LOOKUP(A46,'Table 1'!$A$3:$A$999,'Table 1'!$E$3:$E$999)</f>
        <v>1.0681896858</v>
      </c>
      <c r="U46" s="216" t="s">
        <v>207</v>
      </c>
      <c r="V46" s="161">
        <f t="shared" ref="V46:V65" si="8">O46/500</f>
        <v>2.7585573156231502E-2</v>
      </c>
    </row>
    <row r="47" spans="1:22" x14ac:dyDescent="0.2">
      <c r="A47" s="4" t="s">
        <v>184</v>
      </c>
      <c r="B47" s="56" t="str">
        <f>LOOKUP(A47,'Table 1'!$A$3:$A$999,'Table 1'!$I$3:$I$999)</f>
        <v>GHA</v>
      </c>
      <c r="C47" s="260">
        <v>84.356800000000007</v>
      </c>
      <c r="D47" s="274">
        <v>83.328599999999994</v>
      </c>
      <c r="E47" s="257">
        <v>82.599199999999996</v>
      </c>
      <c r="F47" s="168">
        <f t="shared" si="0"/>
        <v>0.83428200000000008</v>
      </c>
      <c r="G47" s="236" t="s">
        <v>207</v>
      </c>
      <c r="H47" s="160">
        <f t="shared" si="1"/>
        <v>8.8302296685873922E-3</v>
      </c>
      <c r="I47" s="239">
        <f t="shared" si="2"/>
        <v>1.8388267835912041E-2</v>
      </c>
      <c r="J47" s="22">
        <f>AVERAGE(F46:F50)</f>
        <v>0.81921799999999989</v>
      </c>
      <c r="K47" s="241">
        <f>_xlfn.STDEV.S(F46:F50)</f>
        <v>1.094974057023985E-2</v>
      </c>
      <c r="L47" s="19">
        <f t="shared" si="3"/>
        <v>1.3366088843555501E-2</v>
      </c>
      <c r="M47" s="221">
        <f>F47*'Table 2'!M47/2</f>
        <v>265.25996190000001</v>
      </c>
      <c r="N47" s="236" t="s">
        <v>207</v>
      </c>
      <c r="O47" s="218">
        <f>H47*'Table 2'!M46</f>
        <v>5.8094080989636447</v>
      </c>
      <c r="P47" s="239">
        <f t="shared" si="4"/>
        <v>5.2016426017685606E-3</v>
      </c>
      <c r="Q47" s="22">
        <f>AVERAGE(M46:M50)</f>
        <v>263.88731440333333</v>
      </c>
      <c r="R47" s="241">
        <f>_xlfn.STDEV.S(M46:M50)</f>
        <v>3.7611279793666341</v>
      </c>
      <c r="S47" s="19">
        <f t="shared" si="5"/>
        <v>1.4252780539567782E-2</v>
      </c>
      <c r="T47" s="190">
        <f>M47/LOOKUP(A47,'Table 1'!$A$3:$A$999,'Table 1'!$E$3:$E$999)</f>
        <v>1.0610398476</v>
      </c>
      <c r="U47" s="215" t="s">
        <v>207</v>
      </c>
      <c r="V47" s="160">
        <f t="shared" si="8"/>
        <v>1.161881619792729E-2</v>
      </c>
    </row>
    <row r="48" spans="1:22" x14ac:dyDescent="0.2">
      <c r="A48" s="4" t="s">
        <v>184</v>
      </c>
      <c r="B48" s="56" t="str">
        <f>LOOKUP(A48,'Table 1'!$A$3:$A$999,'Table 1'!$I$3:$I$999)</f>
        <v>GHA</v>
      </c>
      <c r="C48" s="260">
        <v>81.048599999999993</v>
      </c>
      <c r="D48" s="274">
        <v>82.517099999999999</v>
      </c>
      <c r="E48" s="257">
        <v>83.787599999999998</v>
      </c>
      <c r="F48" s="168">
        <f t="shared" si="0"/>
        <v>0.82451099999999999</v>
      </c>
      <c r="G48" s="236" t="s">
        <v>207</v>
      </c>
      <c r="H48" s="160">
        <f t="shared" si="1"/>
        <v>1.3706922521120508E-2</v>
      </c>
      <c r="I48" s="239">
        <f t="shared" si="2"/>
        <v>6.4610396744213434E-3</v>
      </c>
      <c r="J48" s="22">
        <f>AVERAGE(F46:F50)</f>
        <v>0.81921799999999989</v>
      </c>
      <c r="K48" s="241">
        <f>_xlfn.STDEV.S(F46:F50)</f>
        <v>1.094974057023985E-2</v>
      </c>
      <c r="L48" s="19">
        <f t="shared" si="3"/>
        <v>1.3366088843555501E-2</v>
      </c>
      <c r="M48" s="221">
        <f>F48*'Table 2'!M48/2</f>
        <v>265.28641425000001</v>
      </c>
      <c r="N48" s="236" t="s">
        <v>207</v>
      </c>
      <c r="O48" s="218">
        <f>H48*'Table 2'!M47</f>
        <v>8.7162320311805299</v>
      </c>
      <c r="P48" s="239">
        <f t="shared" si="4"/>
        <v>5.3018836840646533E-3</v>
      </c>
      <c r="Q48" s="22">
        <f>AVERAGE(M46:M50)</f>
        <v>263.88731440333333</v>
      </c>
      <c r="R48" s="241">
        <f>_xlfn.STDEV.S(M46:M50)</f>
        <v>3.7611279793666341</v>
      </c>
      <c r="S48" s="19">
        <f t="shared" si="5"/>
        <v>1.4252780539567782E-2</v>
      </c>
      <c r="T48" s="190">
        <f>M48/LOOKUP(A48,'Table 1'!$A$3:$A$999,'Table 1'!$E$3:$E$999)</f>
        <v>1.061145657</v>
      </c>
      <c r="U48" s="215" t="s">
        <v>207</v>
      </c>
      <c r="V48" s="160">
        <f t="shared" si="8"/>
        <v>1.7432464062361059E-2</v>
      </c>
    </row>
    <row r="49" spans="1:22" x14ac:dyDescent="0.2">
      <c r="A49" s="4" t="s">
        <v>184</v>
      </c>
      <c r="B49" s="56" t="str">
        <f>LOOKUP(A49,'Table 1'!$A$3:$A$999,'Table 1'!$I$3:$I$999)</f>
        <v>GHA</v>
      </c>
      <c r="C49" s="334">
        <v>81.730199999999996</v>
      </c>
      <c r="D49" s="270">
        <v>80.483000000000004</v>
      </c>
      <c r="E49" s="334">
        <v>83.575299999999999</v>
      </c>
      <c r="F49" s="168">
        <f t="shared" si="0"/>
        <v>0.819295</v>
      </c>
      <c r="G49" s="236" t="s">
        <v>207</v>
      </c>
      <c r="H49" s="160">
        <f t="shared" si="1"/>
        <v>1.5557538976329105E-2</v>
      </c>
      <c r="I49" s="239">
        <f t="shared" si="2"/>
        <v>9.3992075369565573E-5</v>
      </c>
      <c r="J49" s="22">
        <f>AVERAGE(F46:F50)</f>
        <v>0.81921799999999989</v>
      </c>
      <c r="K49" s="241">
        <f>_xlfn.STDEV.S(F46:F50)</f>
        <v>1.094974057023985E-2</v>
      </c>
      <c r="L49" s="19">
        <f t="shared" si="3"/>
        <v>1.3366088843555501E-2</v>
      </c>
      <c r="M49" s="221">
        <f>F49*'Table 2'!M49/2</f>
        <v>264.46842600000002</v>
      </c>
      <c r="N49" s="236" t="s">
        <v>207</v>
      </c>
      <c r="O49" s="218">
        <f>H49*'Table 2'!M48</f>
        <v>10.01127633126778</v>
      </c>
      <c r="P49" s="239">
        <f t="shared" si="4"/>
        <v>2.2021202420458115E-3</v>
      </c>
      <c r="Q49" s="22">
        <f>AVERAGE(M46:M50)</f>
        <v>263.88731440333333</v>
      </c>
      <c r="R49" s="241">
        <f>_xlfn.STDEV.S(M46:M50)</f>
        <v>3.7611279793666341</v>
      </c>
      <c r="S49" s="19">
        <f t="shared" si="5"/>
        <v>1.4252780539567782E-2</v>
      </c>
      <c r="T49" s="190">
        <f>M49/LOOKUP(A49,'Table 1'!$A$3:$A$999,'Table 1'!$E$3:$E$999)</f>
        <v>1.0578737040000001</v>
      </c>
      <c r="U49" s="215" t="s">
        <v>207</v>
      </c>
      <c r="V49" s="160">
        <f t="shared" si="8"/>
        <v>2.002255266253556E-2</v>
      </c>
    </row>
    <row r="50" spans="1:22" ht="16" thickBot="1" x14ac:dyDescent="0.25">
      <c r="A50" s="97" t="s">
        <v>184</v>
      </c>
      <c r="B50" s="55" t="str">
        <f>LOOKUP(A50,'Table 1'!$A$3:$A$999,'Table 1'!$I$3:$I$999)</f>
        <v>GHA</v>
      </c>
      <c r="C50" s="334">
        <v>81.179100000000005</v>
      </c>
      <c r="D50" s="270">
        <v>80.278899999999993</v>
      </c>
      <c r="E50" s="334">
        <v>80.397300000000001</v>
      </c>
      <c r="F50" s="167">
        <f t="shared" si="0"/>
        <v>0.80618433333333328</v>
      </c>
      <c r="G50" s="230" t="s">
        <v>207</v>
      </c>
      <c r="H50" s="157">
        <f t="shared" si="1"/>
        <v>4.8914718984507969E-3</v>
      </c>
      <c r="I50" s="240">
        <f t="shared" si="2"/>
        <v>-1.5909888047707217E-2</v>
      </c>
      <c r="J50" s="21">
        <f>AVERAGE(F46:F50)</f>
        <v>0.81921799999999989</v>
      </c>
      <c r="K50" s="242">
        <f>_xlfn.STDEV.S(F46:F50)</f>
        <v>1.094974057023985E-2</v>
      </c>
      <c r="L50" s="18">
        <f t="shared" si="3"/>
        <v>1.3366088843555501E-2</v>
      </c>
      <c r="M50" s="220">
        <f>F50*'Table 2'!M50/2</f>
        <v>257.37434841666663</v>
      </c>
      <c r="N50" s="230" t="s">
        <v>207</v>
      </c>
      <c r="O50" s="217">
        <f>H50*'Table 2'!M49</f>
        <v>3.1579342576398348</v>
      </c>
      <c r="P50" s="240">
        <f t="shared" si="4"/>
        <v>-2.4680860470284244E-2</v>
      </c>
      <c r="Q50" s="21">
        <f>AVERAGE(M46:M50)</f>
        <v>263.88731440333333</v>
      </c>
      <c r="R50" s="242">
        <f>_xlfn.STDEV.S(M46:M50)</f>
        <v>3.7611279793666341</v>
      </c>
      <c r="S50" s="18">
        <f t="shared" si="5"/>
        <v>1.4252780539567782E-2</v>
      </c>
      <c r="T50" s="189">
        <f>M50/LOOKUP(A50,'Table 1'!$A$3:$A$999,'Table 1'!$E$3:$E$999)</f>
        <v>1.0294973936666665</v>
      </c>
      <c r="U50" s="214" t="s">
        <v>207</v>
      </c>
      <c r="V50" s="157">
        <f t="shared" si="8"/>
        <v>6.3158685152796693E-3</v>
      </c>
    </row>
    <row r="51" spans="1:22" x14ac:dyDescent="0.2">
      <c r="A51" s="98" t="s">
        <v>185</v>
      </c>
      <c r="B51" s="57" t="str">
        <f>LOOKUP(A51,'Table 1'!$A$3:$A$999,'Table 1'!$I$3:$I$999)</f>
        <v>GHA</v>
      </c>
      <c r="C51" s="279">
        <v>83.55</v>
      </c>
      <c r="D51" s="276">
        <v>82.4786</v>
      </c>
      <c r="E51" s="251">
        <v>80.735500000000002</v>
      </c>
      <c r="F51" s="191">
        <f t="shared" si="0"/>
        <v>0.82254700000000003</v>
      </c>
      <c r="G51" s="229" t="s">
        <v>207</v>
      </c>
      <c r="H51" s="161">
        <f t="shared" si="1"/>
        <v>1.4205460112224431E-2</v>
      </c>
      <c r="I51" s="238">
        <f t="shared" si="2"/>
        <v>-9.4357360222277877E-4</v>
      </c>
      <c r="J51" s="23">
        <f>AVERAGE(F51:F55)</f>
        <v>0.82332386666666668</v>
      </c>
      <c r="K51" s="23">
        <f>_xlfn.STDEV.S(F51:F55)</f>
        <v>2.7410859729513934E-3</v>
      </c>
      <c r="L51" s="39">
        <f t="shared" si="3"/>
        <v>3.3292924982838588E-3</v>
      </c>
      <c r="M51" s="222">
        <f>F51*'Table 2'!M51/2</f>
        <v>261.36430925000002</v>
      </c>
      <c r="N51" s="229" t="s">
        <v>207</v>
      </c>
      <c r="O51" s="219">
        <f>H51*'Table 2'!M50</f>
        <v>9.0701862816552996</v>
      </c>
      <c r="P51" s="238">
        <f t="shared" si="4"/>
        <v>-9.8805326629771741E-3</v>
      </c>
      <c r="Q51" s="23">
        <f>AVERAGE(M51:M55)</f>
        <v>263.97249813999997</v>
      </c>
      <c r="R51" s="23">
        <f>_xlfn.STDEV.S(M51:M55)</f>
        <v>4.1953396984759834</v>
      </c>
      <c r="S51" s="39">
        <f t="shared" si="5"/>
        <v>1.5893093894391037E-2</v>
      </c>
      <c r="T51" s="191">
        <f>M51/LOOKUP(A51,'Table 1'!$A$3:$A$999,'Table 1'!$E$3:$E$999)</f>
        <v>1.0454572370000002</v>
      </c>
      <c r="U51" s="216" t="s">
        <v>207</v>
      </c>
      <c r="V51" s="161">
        <f t="shared" si="8"/>
        <v>1.8140372563310598E-2</v>
      </c>
    </row>
    <row r="52" spans="1:22" x14ac:dyDescent="0.2">
      <c r="A52" s="4" t="s">
        <v>185</v>
      </c>
      <c r="B52" s="56" t="str">
        <f>LOOKUP(A52,'Table 1'!$A$3:$A$999,'Table 1'!$I$3:$I$999)</f>
        <v>GHA</v>
      </c>
      <c r="C52" s="260">
        <v>81.007999999999996</v>
      </c>
      <c r="D52" s="274">
        <v>83.335599999999999</v>
      </c>
      <c r="E52" s="257">
        <v>82.507599999999996</v>
      </c>
      <c r="F52" s="190">
        <f t="shared" si="0"/>
        <v>0.82283733333333331</v>
      </c>
      <c r="G52" s="236" t="s">
        <v>207</v>
      </c>
      <c r="H52" s="160">
        <f t="shared" si="1"/>
        <v>1.1798379775771493E-2</v>
      </c>
      <c r="I52" s="239">
        <f t="shared" si="2"/>
        <v>-5.9093796867952509E-4</v>
      </c>
      <c r="J52" s="22">
        <f>AVERAGE(F51:F55)</f>
        <v>0.82332386666666668</v>
      </c>
      <c r="K52" s="241">
        <f>_xlfn.STDEV.S(F51:F55)</f>
        <v>2.7410859729513934E-3</v>
      </c>
      <c r="L52" s="19">
        <f t="shared" si="3"/>
        <v>3.3292924982838588E-3</v>
      </c>
      <c r="M52" s="221">
        <f>F52*'Table 2'!M52/2</f>
        <v>260.55144159999998</v>
      </c>
      <c r="N52" s="236" t="s">
        <v>207</v>
      </c>
      <c r="O52" s="218">
        <f>H52*'Table 2'!M51</f>
        <v>7.4978703475027837</v>
      </c>
      <c r="P52" s="239">
        <f t="shared" si="4"/>
        <v>-1.2959897580639668E-2</v>
      </c>
      <c r="Q52" s="22">
        <f>AVERAGE(M51:M55)</f>
        <v>263.97249813999997</v>
      </c>
      <c r="R52" s="241">
        <f>_xlfn.STDEV.S(M51:M55)</f>
        <v>4.1953396984759834</v>
      </c>
      <c r="S52" s="19">
        <f t="shared" si="5"/>
        <v>1.5893093894391037E-2</v>
      </c>
      <c r="T52" s="190">
        <f>M52/LOOKUP(A52,'Table 1'!$A$3:$A$999,'Table 1'!$E$3:$E$999)</f>
        <v>1.0422057664</v>
      </c>
      <c r="U52" s="215" t="s">
        <v>207</v>
      </c>
      <c r="V52" s="160">
        <f t="shared" si="8"/>
        <v>1.4995740695005567E-2</v>
      </c>
    </row>
    <row r="53" spans="1:22" x14ac:dyDescent="0.2">
      <c r="A53" s="4" t="s">
        <v>185</v>
      </c>
      <c r="B53" s="56" t="str">
        <f>LOOKUP(A53,'Table 1'!$A$3:$A$999,'Table 1'!$I$3:$I$999)</f>
        <v>GHA</v>
      </c>
      <c r="C53" s="260">
        <v>80.155299999999997</v>
      </c>
      <c r="D53" s="274">
        <v>82.365200000000002</v>
      </c>
      <c r="E53" s="257">
        <v>83.634200000000007</v>
      </c>
      <c r="F53" s="190">
        <f t="shared" si="0"/>
        <v>0.82051566666666664</v>
      </c>
      <c r="G53" s="236" t="s">
        <v>207</v>
      </c>
      <c r="H53" s="160">
        <f t="shared" si="1"/>
        <v>1.7605285295425776E-2</v>
      </c>
      <c r="I53" s="239">
        <f t="shared" si="2"/>
        <v>-3.4108084481619606E-3</v>
      </c>
      <c r="J53" s="22">
        <f>AVERAGE(F51:F55)</f>
        <v>0.82332386666666668</v>
      </c>
      <c r="K53" s="241">
        <f>_xlfn.STDEV.S(F51:F55)</f>
        <v>2.7410859729513934E-3</v>
      </c>
      <c r="L53" s="19">
        <f t="shared" si="3"/>
        <v>3.3292924982838588E-3</v>
      </c>
      <c r="M53" s="221">
        <f>F53*'Table 2'!M53/2</f>
        <v>263.91886418333337</v>
      </c>
      <c r="N53" s="236" t="s">
        <v>207</v>
      </c>
      <c r="O53" s="218">
        <f>H53*'Table 2'!M52</f>
        <v>11.149427177593143</v>
      </c>
      <c r="P53" s="239">
        <f t="shared" si="4"/>
        <v>-2.0318009279192534E-4</v>
      </c>
      <c r="Q53" s="22">
        <f>AVERAGE(M51:M55)</f>
        <v>263.97249813999997</v>
      </c>
      <c r="R53" s="241">
        <f>_xlfn.STDEV.S(M51:M55)</f>
        <v>4.1953396984759834</v>
      </c>
      <c r="S53" s="19">
        <f t="shared" si="5"/>
        <v>1.5893093894391037E-2</v>
      </c>
      <c r="T53" s="190">
        <f>M53/LOOKUP(A53,'Table 1'!$A$3:$A$999,'Table 1'!$E$3:$E$999)</f>
        <v>1.0556754567333335</v>
      </c>
      <c r="U53" s="215" t="s">
        <v>207</v>
      </c>
      <c r="V53" s="160">
        <f t="shared" si="8"/>
        <v>2.2298854355186287E-2</v>
      </c>
    </row>
    <row r="54" spans="1:22" x14ac:dyDescent="0.2">
      <c r="A54" s="4" t="s">
        <v>185</v>
      </c>
      <c r="B54" s="56" t="str">
        <f>LOOKUP(A54,'Table 1'!$A$3:$A$999,'Table 1'!$I$3:$I$999)</f>
        <v>GHA</v>
      </c>
      <c r="C54" s="334">
        <v>81.312799999999996</v>
      </c>
      <c r="D54" s="270">
        <v>82.178600000000003</v>
      </c>
      <c r="E54" s="334">
        <v>83.350499999999997</v>
      </c>
      <c r="F54" s="190">
        <f t="shared" si="0"/>
        <v>0.82280633333333342</v>
      </c>
      <c r="G54" s="236" t="s">
        <v>207</v>
      </c>
      <c r="H54" s="160">
        <f t="shared" si="1"/>
        <v>1.0226746419723789E-2</v>
      </c>
      <c r="I54" s="239">
        <f t="shared" si="2"/>
        <v>-6.2859022346645318E-4</v>
      </c>
      <c r="J54" s="22">
        <f>AVERAGE(F51:F55)</f>
        <v>0.82332386666666668</v>
      </c>
      <c r="K54" s="241">
        <f>_xlfn.STDEV.S(F51:F55)</f>
        <v>2.7410859729513934E-3</v>
      </c>
      <c r="L54" s="19">
        <f t="shared" si="3"/>
        <v>3.3292924982838588E-3</v>
      </c>
      <c r="M54" s="221">
        <f>F54*'Table 2'!M54/2</f>
        <v>262.92776381666664</v>
      </c>
      <c r="N54" s="236" t="s">
        <v>207</v>
      </c>
      <c r="O54" s="218">
        <f>H54*'Table 2'!M53</f>
        <v>6.5788659718083142</v>
      </c>
      <c r="P54" s="239">
        <f t="shared" si="4"/>
        <v>-3.9577392747150745E-3</v>
      </c>
      <c r="Q54" s="22">
        <f>AVERAGE(M51:M55)</f>
        <v>263.97249813999997</v>
      </c>
      <c r="R54" s="241">
        <f>_xlfn.STDEV.S(M51:M55)</f>
        <v>4.1953396984759834</v>
      </c>
      <c r="S54" s="19">
        <f t="shared" si="5"/>
        <v>1.5893093894391037E-2</v>
      </c>
      <c r="T54" s="190">
        <f>M54/LOOKUP(A54,'Table 1'!$A$3:$A$999,'Table 1'!$E$3:$E$999)</f>
        <v>1.0517110552666666</v>
      </c>
      <c r="U54" s="215" t="s">
        <v>207</v>
      </c>
      <c r="V54" s="160">
        <f t="shared" si="8"/>
        <v>1.3157731943616628E-2</v>
      </c>
    </row>
    <row r="55" spans="1:22" ht="16" thickBot="1" x14ac:dyDescent="0.25">
      <c r="A55" s="97" t="s">
        <v>185</v>
      </c>
      <c r="B55" s="55" t="str">
        <f>LOOKUP(A55,'Table 1'!$A$3:$A$999,'Table 1'!$I$3:$I$999)</f>
        <v>GHA</v>
      </c>
      <c r="C55" s="334">
        <v>83.178600000000003</v>
      </c>
      <c r="D55" s="270">
        <v>82.780900000000003</v>
      </c>
      <c r="E55" s="334">
        <v>82.414400000000001</v>
      </c>
      <c r="F55" s="189">
        <f t="shared" si="0"/>
        <v>0.8279129999999999</v>
      </c>
      <c r="G55" s="230" t="s">
        <v>207</v>
      </c>
      <c r="H55" s="157">
        <f t="shared" si="1"/>
        <v>3.8220613548189007E-3</v>
      </c>
      <c r="I55" s="240">
        <f t="shared" si="2"/>
        <v>5.5739102425305829E-3</v>
      </c>
      <c r="J55" s="21">
        <f>AVERAGE(F51:F55)</f>
        <v>0.82332386666666668</v>
      </c>
      <c r="K55" s="242">
        <f>_xlfn.STDEV.S(F51:F55)</f>
        <v>2.7410859729513934E-3</v>
      </c>
      <c r="L55" s="18">
        <f t="shared" si="3"/>
        <v>3.3292924982838588E-3</v>
      </c>
      <c r="M55" s="220">
        <f>F55*'Table 2'!M55/2</f>
        <v>271.10011184999996</v>
      </c>
      <c r="N55" s="230" t="s">
        <v>207</v>
      </c>
      <c r="O55" s="217">
        <f>H55*'Table 2'!M54</f>
        <v>2.4426794118647592</v>
      </c>
      <c r="P55" s="240">
        <f t="shared" si="4"/>
        <v>2.7001349611124274E-2</v>
      </c>
      <c r="Q55" s="21">
        <f>AVERAGE(M51:M55)</f>
        <v>263.97249813999997</v>
      </c>
      <c r="R55" s="242">
        <f>_xlfn.STDEV.S(M51:M55)</f>
        <v>4.1953396984759834</v>
      </c>
      <c r="S55" s="18">
        <f t="shared" si="5"/>
        <v>1.5893093894391037E-2</v>
      </c>
      <c r="T55" s="189">
        <f>M55/LOOKUP(A55,'Table 1'!$A$3:$A$999,'Table 1'!$E$3:$E$999)</f>
        <v>1.0844004473999997</v>
      </c>
      <c r="U55" s="214" t="s">
        <v>207</v>
      </c>
      <c r="V55" s="157">
        <f t="shared" si="8"/>
        <v>4.8853588237295189E-3</v>
      </c>
    </row>
    <row r="56" spans="1:22" x14ac:dyDescent="0.2">
      <c r="A56" s="98" t="s">
        <v>186</v>
      </c>
      <c r="B56" s="57" t="str">
        <f>LOOKUP(A56,'Table 1'!$A$3:$A$999,'Table 1'!$I$3:$I$999)</f>
        <v>GHA</v>
      </c>
      <c r="C56" s="279">
        <v>82.432500000000005</v>
      </c>
      <c r="D56" s="276">
        <v>79.031899999999993</v>
      </c>
      <c r="E56" s="251">
        <v>84.186300000000003</v>
      </c>
      <c r="F56" s="169">
        <f t="shared" si="0"/>
        <v>0.81883566666666685</v>
      </c>
      <c r="G56" s="329" t="s">
        <v>207</v>
      </c>
      <c r="H56" s="161">
        <f t="shared" si="1"/>
        <v>2.6206784795799277E-2</v>
      </c>
      <c r="I56" s="238">
        <f t="shared" si="2"/>
        <v>8.2309830283587172E-3</v>
      </c>
      <c r="J56" s="23">
        <f>AVERAGE(F56:F60)</f>
        <v>0.81215086666666669</v>
      </c>
      <c r="K56" s="23">
        <f>_xlfn.STDEV.S(F56:F60)</f>
        <v>8.9122430790458968E-3</v>
      </c>
      <c r="L56" s="39">
        <f t="shared" si="3"/>
        <v>1.097362995575522E-2</v>
      </c>
      <c r="M56" s="222">
        <f>F56*'Table 2'!M56/2</f>
        <v>267.18607803333339</v>
      </c>
      <c r="N56" s="229" t="s">
        <v>207</v>
      </c>
      <c r="O56" s="219">
        <f>H56*'Table 2'!M55</f>
        <v>17.162823362768947</v>
      </c>
      <c r="P56" s="238">
        <f t="shared" si="4"/>
        <v>8.0553080176739063E-3</v>
      </c>
      <c r="Q56" s="23">
        <f>AVERAGE(M56:M60)</f>
        <v>265.05101050333332</v>
      </c>
      <c r="R56" s="23">
        <f>_xlfn.STDEV.S(M56:M60)</f>
        <v>2.5263161171960529</v>
      </c>
      <c r="S56" s="39">
        <f t="shared" si="5"/>
        <v>9.5314336376177734E-3</v>
      </c>
      <c r="T56" s="191">
        <f>M56/LOOKUP(A56,'Table 1'!$A$3:$A$999,'Table 1'!$E$3:$E$999)</f>
        <v>1.0687443121333335</v>
      </c>
      <c r="U56" s="216" t="s">
        <v>207</v>
      </c>
      <c r="V56" s="161">
        <f t="shared" si="8"/>
        <v>3.4325646725537895E-2</v>
      </c>
    </row>
    <row r="57" spans="1:22" x14ac:dyDescent="0.2">
      <c r="A57" s="4" t="s">
        <v>186</v>
      </c>
      <c r="B57" s="56" t="str">
        <f>LOOKUP(A57,'Table 1'!$A$3:$A$999,'Table 1'!$I$3:$I$999)</f>
        <v>GHA</v>
      </c>
      <c r="C57" s="260">
        <v>79.864099999999993</v>
      </c>
      <c r="D57" s="274">
        <v>80.215000000000003</v>
      </c>
      <c r="E57" s="257">
        <v>79.3703</v>
      </c>
      <c r="F57" s="168">
        <f t="shared" si="0"/>
        <v>0.79816466666666652</v>
      </c>
      <c r="G57" s="228" t="s">
        <v>207</v>
      </c>
      <c r="H57" s="160">
        <f t="shared" si="1"/>
        <v>4.243597805321968E-3</v>
      </c>
      <c r="I57" s="239">
        <f t="shared" si="2"/>
        <v>-1.7221184602565432E-2</v>
      </c>
      <c r="J57" s="22">
        <f>AVERAGE(F56:F60)</f>
        <v>0.81215086666666669</v>
      </c>
      <c r="K57" s="241">
        <f>_xlfn.STDEV.S(F56:F60)</f>
        <v>8.9122430790458968E-3</v>
      </c>
      <c r="L57" s="19">
        <f t="shared" si="3"/>
        <v>1.097362995575522E-2</v>
      </c>
      <c r="M57" s="221">
        <f>F57*'Table 2'!M57/2</f>
        <v>263.87323879999991</v>
      </c>
      <c r="N57" s="236" t="s">
        <v>207</v>
      </c>
      <c r="O57" s="218">
        <f>H57*'Table 2'!M56</f>
        <v>2.7693719277531166</v>
      </c>
      <c r="P57" s="239">
        <f t="shared" si="4"/>
        <v>-4.4435661690057724E-3</v>
      </c>
      <c r="Q57" s="22">
        <f>AVERAGE(M56:M60)</f>
        <v>265.05101050333332</v>
      </c>
      <c r="R57" s="241">
        <f>_xlfn.STDEV.S(M56:M60)</f>
        <v>2.5263161171960529</v>
      </c>
      <c r="S57" s="19">
        <f t="shared" si="5"/>
        <v>9.5314336376177734E-3</v>
      </c>
      <c r="T57" s="190">
        <f>M57/LOOKUP(A57,'Table 1'!$A$3:$A$999,'Table 1'!$E$3:$E$999)</f>
        <v>1.0554929551999996</v>
      </c>
      <c r="U57" s="215" t="s">
        <v>207</v>
      </c>
      <c r="V57" s="160">
        <f t="shared" si="8"/>
        <v>5.5387438555062332E-3</v>
      </c>
    </row>
    <row r="58" spans="1:22" x14ac:dyDescent="0.2">
      <c r="A58" s="4" t="s">
        <v>186</v>
      </c>
      <c r="B58" s="56" t="str">
        <f>LOOKUP(A58,'Table 1'!$A$3:$A$999,'Table 1'!$I$3:$I$999)</f>
        <v>GHA</v>
      </c>
      <c r="C58" s="260">
        <v>82.534899999999993</v>
      </c>
      <c r="D58" s="274">
        <v>81.133499999999998</v>
      </c>
      <c r="E58" s="257">
        <v>82.572999999999993</v>
      </c>
      <c r="F58" s="168">
        <f t="shared" si="0"/>
        <v>0.82080466666666663</v>
      </c>
      <c r="G58" s="228" t="s">
        <v>207</v>
      </c>
      <c r="H58" s="160">
        <f t="shared" si="1"/>
        <v>8.2031841581993569E-3</v>
      </c>
      <c r="I58" s="239">
        <f t="shared" si="2"/>
        <v>1.0655409425982594E-2</v>
      </c>
      <c r="J58" s="22">
        <f>AVERAGE(F56:F60)</f>
        <v>0.81215086666666669</v>
      </c>
      <c r="K58" s="241">
        <f>_xlfn.STDEV.S(F56:F60)</f>
        <v>8.9122430790458968E-3</v>
      </c>
      <c r="L58" s="19">
        <f t="shared" si="3"/>
        <v>1.097362995575522E-2</v>
      </c>
      <c r="M58" s="221">
        <f>F58*'Table 2'!M58/2</f>
        <v>261.2621254</v>
      </c>
      <c r="N58" s="236" t="s">
        <v>207</v>
      </c>
      <c r="O58" s="218">
        <f>H58*'Table 2'!M57</f>
        <v>5.4239453654014138</v>
      </c>
      <c r="P58" s="239">
        <f t="shared" si="4"/>
        <v>-1.4294927969292404E-2</v>
      </c>
      <c r="Q58" s="22">
        <f>AVERAGE(M56:M60)</f>
        <v>265.05101050333332</v>
      </c>
      <c r="R58" s="241">
        <f>_xlfn.STDEV.S(M56:M60)</f>
        <v>2.5263161171960529</v>
      </c>
      <c r="S58" s="19">
        <f t="shared" si="5"/>
        <v>9.5314336376177734E-3</v>
      </c>
      <c r="T58" s="190">
        <f>M58/LOOKUP(A58,'Table 1'!$A$3:$A$999,'Table 1'!$E$3:$E$999)</f>
        <v>1.0450485016</v>
      </c>
      <c r="U58" s="215" t="s">
        <v>207</v>
      </c>
      <c r="V58" s="160">
        <f t="shared" si="8"/>
        <v>1.0847890730802827E-2</v>
      </c>
    </row>
    <row r="59" spans="1:22" x14ac:dyDescent="0.2">
      <c r="A59" s="4" t="s">
        <v>186</v>
      </c>
      <c r="B59" s="56" t="str">
        <f>LOOKUP(A59,'Table 1'!$A$3:$A$999,'Table 1'!$I$3:$I$999)</f>
        <v>GHA</v>
      </c>
      <c r="C59" s="334">
        <v>81.669700000000006</v>
      </c>
      <c r="D59" s="270">
        <v>80.260300000000001</v>
      </c>
      <c r="E59" s="334">
        <v>81.781499999999994</v>
      </c>
      <c r="F59" s="168">
        <f t="shared" si="0"/>
        <v>0.81237166666666671</v>
      </c>
      <c r="G59" s="228" t="s">
        <v>207</v>
      </c>
      <c r="H59" s="160">
        <f t="shared" si="1"/>
        <v>8.4783617128153469E-3</v>
      </c>
      <c r="I59" s="239">
        <f t="shared" si="2"/>
        <v>2.7187066967773678E-4</v>
      </c>
      <c r="J59" s="22">
        <f>AVERAGE(F56:F60)</f>
        <v>0.81215086666666669</v>
      </c>
      <c r="K59" s="241">
        <f>_xlfn.STDEV.S(F56:F60)</f>
        <v>8.9122430790458968E-3</v>
      </c>
      <c r="L59" s="19">
        <f t="shared" si="3"/>
        <v>1.097362995575522E-2</v>
      </c>
      <c r="M59" s="221">
        <f>F59*'Table 2'!M59/2</f>
        <v>265.68615358333329</v>
      </c>
      <c r="N59" s="236" t="s">
        <v>207</v>
      </c>
      <c r="O59" s="218">
        <f>H59*'Table 2'!M58</f>
        <v>5.3973250663782499</v>
      </c>
      <c r="P59" s="239">
        <f t="shared" si="4"/>
        <v>2.3963050689519627E-3</v>
      </c>
      <c r="Q59" s="22">
        <f>AVERAGE(M56:M60)</f>
        <v>265.05101050333332</v>
      </c>
      <c r="R59" s="241">
        <f>_xlfn.STDEV.S(M56:M60)</f>
        <v>2.5263161171960529</v>
      </c>
      <c r="S59" s="19">
        <f t="shared" si="5"/>
        <v>9.5314336376177734E-3</v>
      </c>
      <c r="T59" s="190">
        <f>M59/LOOKUP(A59,'Table 1'!$A$3:$A$999,'Table 1'!$E$3:$E$999)</f>
        <v>1.0627446143333332</v>
      </c>
      <c r="U59" s="215" t="s">
        <v>207</v>
      </c>
      <c r="V59" s="160">
        <f t="shared" si="8"/>
        <v>1.07946501327565E-2</v>
      </c>
    </row>
    <row r="60" spans="1:22" ht="16" thickBot="1" x14ac:dyDescent="0.25">
      <c r="A60" s="97" t="s">
        <v>186</v>
      </c>
      <c r="B60" s="55" t="str">
        <f>LOOKUP(A60,'Table 1'!$A$3:$A$999,'Table 1'!$I$3:$I$999)</f>
        <v>GHA</v>
      </c>
      <c r="C60" s="334">
        <v>79.043899999999994</v>
      </c>
      <c r="D60" s="270">
        <v>81.652299999999997</v>
      </c>
      <c r="E60" s="334">
        <v>82.477099999999993</v>
      </c>
      <c r="F60" s="167">
        <f t="shared" si="0"/>
        <v>0.81057766666666664</v>
      </c>
      <c r="G60" s="330" t="s">
        <v>207</v>
      </c>
      <c r="H60" s="157">
        <f t="shared" si="1"/>
        <v>1.7921545617868271E-2</v>
      </c>
      <c r="I60" s="240">
        <f t="shared" si="2"/>
        <v>-1.9370785214537548E-3</v>
      </c>
      <c r="J60" s="21">
        <f>AVERAGE(F56:F60)</f>
        <v>0.81215086666666669</v>
      </c>
      <c r="K60" s="242">
        <f>_xlfn.STDEV.S(F56:F60)</f>
        <v>8.9122430790458968E-3</v>
      </c>
      <c r="L60" s="18">
        <f t="shared" si="3"/>
        <v>1.097362995575522E-2</v>
      </c>
      <c r="M60" s="220">
        <f>F60*'Table 2'!M60/2</f>
        <v>267.24745670000004</v>
      </c>
      <c r="N60" s="230" t="s">
        <v>207</v>
      </c>
      <c r="O60" s="217">
        <f>H60*'Table 2'!M59</f>
        <v>11.722482988647634</v>
      </c>
      <c r="P60" s="240">
        <f t="shared" si="4"/>
        <v>8.2868810516725216E-3</v>
      </c>
      <c r="Q60" s="21">
        <f>AVERAGE(M56:M60)</f>
        <v>265.05101050333332</v>
      </c>
      <c r="R60" s="242">
        <f>_xlfn.STDEV.S(M56:M60)</f>
        <v>2.5263161171960529</v>
      </c>
      <c r="S60" s="18">
        <f t="shared" si="5"/>
        <v>9.5314336376177734E-3</v>
      </c>
      <c r="T60" s="189">
        <f>M60/LOOKUP(A60,'Table 1'!$A$3:$A$999,'Table 1'!$E$3:$E$999)</f>
        <v>1.0689898268000002</v>
      </c>
      <c r="U60" s="214" t="s">
        <v>207</v>
      </c>
      <c r="V60" s="157">
        <f t="shared" si="8"/>
        <v>2.3444965977295267E-2</v>
      </c>
    </row>
    <row r="61" spans="1:22" x14ac:dyDescent="0.2">
      <c r="A61" s="98" t="s">
        <v>187</v>
      </c>
      <c r="B61" s="57" t="str">
        <f>LOOKUP(A61,'Table 1'!$A$3:$A$999,'Table 1'!$I$3:$I$999)</f>
        <v>GHA</v>
      </c>
      <c r="C61" s="279">
        <v>83.578800000000001</v>
      </c>
      <c r="D61" s="276">
        <v>81.748999999999995</v>
      </c>
      <c r="E61" s="251">
        <v>81.471800000000002</v>
      </c>
      <c r="F61" s="169">
        <f t="shared" si="0"/>
        <v>0.82266533333333325</v>
      </c>
      <c r="G61" s="329" t="s">
        <v>207</v>
      </c>
      <c r="H61" s="161">
        <f t="shared" si="1"/>
        <v>1.1448767677498464E-2</v>
      </c>
      <c r="I61" s="238">
        <f t="shared" si="2"/>
        <v>-3.0909079158265244E-3</v>
      </c>
      <c r="J61" s="23">
        <f>AVERAGE(F61:F65)</f>
        <v>0.82521599999999995</v>
      </c>
      <c r="K61" s="23">
        <f>_xlfn.STDEV.S(F61:F65)</f>
        <v>7.1688590638802913E-3</v>
      </c>
      <c r="L61" s="39">
        <f t="shared" si="3"/>
        <v>8.6872516576027275E-3</v>
      </c>
      <c r="M61" s="222">
        <f>F61*'Table 2'!M61/2</f>
        <v>267.16056699999996</v>
      </c>
      <c r="N61" s="229" t="s">
        <v>207</v>
      </c>
      <c r="O61" s="219">
        <f>H61*'Table 2'!M60</f>
        <v>7.549317406542488</v>
      </c>
      <c r="P61" s="238">
        <f t="shared" si="4"/>
        <v>1.4694348824585323E-2</v>
      </c>
      <c r="Q61" s="23">
        <f>AVERAGE(M61:M65)</f>
        <v>263.29166739666664</v>
      </c>
      <c r="R61" s="23">
        <f>_xlfn.STDEV.S(M61:M65)</f>
        <v>3.5946655879603191</v>
      </c>
      <c r="S61" s="39">
        <f t="shared" si="5"/>
        <v>1.3652789028620162E-2</v>
      </c>
      <c r="T61" s="191">
        <f>M61/LOOKUP(A61,'Table 1'!$A$3:$A$999,'Table 1'!$E$3:$E$999)</f>
        <v>1.0686422679999998</v>
      </c>
      <c r="U61" s="216" t="s">
        <v>207</v>
      </c>
      <c r="V61" s="161">
        <f t="shared" si="8"/>
        <v>1.5098634813084976E-2</v>
      </c>
    </row>
    <row r="62" spans="1:22" x14ac:dyDescent="0.2">
      <c r="A62" s="4" t="s">
        <v>187</v>
      </c>
      <c r="B62" s="56" t="str">
        <f>LOOKUP(A62,'Table 1'!$A$3:$A$999,'Table 1'!$I$3:$I$999)</f>
        <v>GHA</v>
      </c>
      <c r="C62" s="260">
        <v>81.389899999999997</v>
      </c>
      <c r="D62" s="274">
        <v>81.877399999999994</v>
      </c>
      <c r="E62" s="257">
        <v>80.887500000000003</v>
      </c>
      <c r="F62" s="168">
        <f t="shared" si="0"/>
        <v>0.8138493333333332</v>
      </c>
      <c r="G62" s="228" t="s">
        <v>207</v>
      </c>
      <c r="H62" s="160">
        <f t="shared" si="1"/>
        <v>4.9496868924542E-3</v>
      </c>
      <c r="I62" s="239">
        <f t="shared" si="2"/>
        <v>-1.377417144925298E-2</v>
      </c>
      <c r="J62" s="22">
        <f>AVERAGE(F61:F65)</f>
        <v>0.82521599999999995</v>
      </c>
      <c r="K62" s="241">
        <f>_xlfn.STDEV.S(F61:F65)</f>
        <v>7.1688590638802913E-3</v>
      </c>
      <c r="L62" s="19">
        <f t="shared" si="3"/>
        <v>8.6872516576027275E-3</v>
      </c>
      <c r="M62" s="221">
        <f>F62*'Table 2'!M62/2</f>
        <v>258.19370099999998</v>
      </c>
      <c r="N62" s="236" t="s">
        <v>207</v>
      </c>
      <c r="O62" s="218">
        <f>H62*'Table 2'!M61</f>
        <v>3.214821636649003</v>
      </c>
      <c r="P62" s="239">
        <f t="shared" si="4"/>
        <v>-1.9362429685198634E-2</v>
      </c>
      <c r="Q62" s="22">
        <f>AVERAGE(M61:M65)</f>
        <v>263.29166739666664</v>
      </c>
      <c r="R62" s="241">
        <f>_xlfn.STDEV.S(M61:M65)</f>
        <v>3.5946655879603191</v>
      </c>
      <c r="S62" s="19">
        <f t="shared" si="5"/>
        <v>1.3652789028620162E-2</v>
      </c>
      <c r="T62" s="190">
        <f>M62/LOOKUP(A62,'Table 1'!$A$3:$A$999,'Table 1'!$E$3:$E$999)</f>
        <v>1.032774804</v>
      </c>
      <c r="U62" s="215" t="s">
        <v>207</v>
      </c>
      <c r="V62" s="160">
        <f t="shared" si="8"/>
        <v>6.4296432732980063E-3</v>
      </c>
    </row>
    <row r="63" spans="1:22" x14ac:dyDescent="0.2">
      <c r="A63" s="4" t="s">
        <v>187</v>
      </c>
      <c r="B63" s="56" t="str">
        <f>LOOKUP(A63,'Table 1'!$A$3:$A$999,'Table 1'!$I$3:$I$999)</f>
        <v>GHA</v>
      </c>
      <c r="C63" s="260">
        <v>84.631500000000003</v>
      </c>
      <c r="D63" s="274">
        <v>83.470399999999998</v>
      </c>
      <c r="E63" s="257">
        <v>81.190799999999996</v>
      </c>
      <c r="F63" s="168">
        <f t="shared" si="0"/>
        <v>0.83097566666666667</v>
      </c>
      <c r="G63" s="228" t="s">
        <v>207</v>
      </c>
      <c r="H63" s="160">
        <f t="shared" si="1"/>
        <v>1.7503878551147867E-2</v>
      </c>
      <c r="I63" s="239">
        <f t="shared" si="2"/>
        <v>6.9795867586992001E-3</v>
      </c>
      <c r="J63" s="22">
        <f>AVERAGE(F61:F65)</f>
        <v>0.82521599999999995</v>
      </c>
      <c r="K63" s="241">
        <f>_xlfn.STDEV.S(F61:F65)</f>
        <v>7.1688590638802913E-3</v>
      </c>
      <c r="L63" s="19">
        <f t="shared" si="3"/>
        <v>8.6872516576027275E-3</v>
      </c>
      <c r="M63" s="221">
        <f>F63*'Table 2'!M63/2</f>
        <v>262.92070093333331</v>
      </c>
      <c r="N63" s="236" t="s">
        <v>207</v>
      </c>
      <c r="O63" s="218">
        <f>H63*'Table 2'!M62</f>
        <v>11.106210940703322</v>
      </c>
      <c r="P63" s="239">
        <f t="shared" si="4"/>
        <v>-1.4089563372867622E-3</v>
      </c>
      <c r="Q63" s="22">
        <f>AVERAGE(M61:M65)</f>
        <v>263.29166739666664</v>
      </c>
      <c r="R63" s="241">
        <f>_xlfn.STDEV.S(M61:M65)</f>
        <v>3.5946655879603191</v>
      </c>
      <c r="S63" s="19">
        <f t="shared" si="5"/>
        <v>1.3652789028620162E-2</v>
      </c>
      <c r="T63" s="190">
        <f>M63/LOOKUP(A63,'Table 1'!$A$3:$A$999,'Table 1'!$E$3:$E$999)</f>
        <v>1.0516828037333332</v>
      </c>
      <c r="U63" s="215" t="s">
        <v>207</v>
      </c>
      <c r="V63" s="160">
        <f t="shared" si="8"/>
        <v>2.2212421881406645E-2</v>
      </c>
    </row>
    <row r="64" spans="1:22" x14ac:dyDescent="0.2">
      <c r="A64" s="4" t="s">
        <v>187</v>
      </c>
      <c r="B64" s="56" t="str">
        <f>LOOKUP(A64,'Table 1'!$A$3:$A$999,'Table 1'!$I$3:$I$999)</f>
        <v>GHA</v>
      </c>
      <c r="C64" s="252">
        <v>81.095600000000005</v>
      </c>
      <c r="D64" s="270">
        <v>84.000100000000003</v>
      </c>
      <c r="E64" s="253">
        <v>83.300700000000006</v>
      </c>
      <c r="F64" s="168">
        <f t="shared" si="0"/>
        <v>0.82798800000000017</v>
      </c>
      <c r="G64" s="228" t="s">
        <v>207</v>
      </c>
      <c r="H64" s="160">
        <f t="shared" si="1"/>
        <v>1.5159016359909372E-2</v>
      </c>
      <c r="I64" s="239">
        <f t="shared" si="2"/>
        <v>3.3591205211729036E-3</v>
      </c>
      <c r="J64" s="22">
        <f>AVERAGE(F61:F65)</f>
        <v>0.82521599999999995</v>
      </c>
      <c r="K64" s="241">
        <f>_xlfn.STDEV.S(F61:F65)</f>
        <v>7.1688590638802913E-3</v>
      </c>
      <c r="L64" s="19">
        <f t="shared" si="3"/>
        <v>8.6872516576027275E-3</v>
      </c>
      <c r="M64" s="221">
        <f>F64*'Table 2'!M64/2</f>
        <v>261.93400380000008</v>
      </c>
      <c r="N64" s="236" t="s">
        <v>207</v>
      </c>
      <c r="O64" s="218">
        <f>H64*'Table 2'!M63</f>
        <v>9.5926255525506505</v>
      </c>
      <c r="P64" s="239">
        <f t="shared" si="4"/>
        <v>-5.1565004319758558E-3</v>
      </c>
      <c r="Q64" s="22">
        <f>AVERAGE(M61:M65)</f>
        <v>263.29166739666664</v>
      </c>
      <c r="R64" s="241">
        <f>_xlfn.STDEV.S(M61:M65)</f>
        <v>3.5946655879603191</v>
      </c>
      <c r="S64" s="19">
        <f t="shared" si="5"/>
        <v>1.3652789028620162E-2</v>
      </c>
      <c r="T64" s="190">
        <f>M64/LOOKUP(A64,'Table 1'!$A$3:$A$999,'Table 1'!$E$3:$E$999)</f>
        <v>1.0477360152000004</v>
      </c>
      <c r="U64" s="215" t="s">
        <v>207</v>
      </c>
      <c r="V64" s="160">
        <f t="shared" si="8"/>
        <v>1.91852511051013E-2</v>
      </c>
    </row>
    <row r="65" spans="1:22" ht="16" thickBot="1" x14ac:dyDescent="0.25">
      <c r="A65" s="97" t="s">
        <v>187</v>
      </c>
      <c r="B65" s="55" t="str">
        <f>LOOKUP(A65,'Table 1'!$A$3:$A$999,'Table 1'!$I$3:$I$999)</f>
        <v>GHA</v>
      </c>
      <c r="C65" s="254">
        <v>82.028000000000006</v>
      </c>
      <c r="D65" s="269">
        <v>83.335099999999997</v>
      </c>
      <c r="E65" s="255">
        <v>83.817400000000006</v>
      </c>
      <c r="F65" s="167">
        <f t="shared" si="0"/>
        <v>0.83060166666666657</v>
      </c>
      <c r="G65" s="330" t="s">
        <v>207</v>
      </c>
      <c r="H65" s="157">
        <f t="shared" si="1"/>
        <v>9.2583980435782271E-3</v>
      </c>
      <c r="I65" s="240">
        <f t="shared" si="2"/>
        <v>6.5263720852075362E-3</v>
      </c>
      <c r="J65" s="21">
        <f>AVERAGE(F61:F65)</f>
        <v>0.82521599999999995</v>
      </c>
      <c r="K65" s="242">
        <f>_xlfn.STDEV.S(F61:F65)</f>
        <v>7.1688590638802913E-3</v>
      </c>
      <c r="L65" s="18">
        <f t="shared" si="3"/>
        <v>8.6872516576027275E-3</v>
      </c>
      <c r="M65" s="220">
        <f>F65*'Table 2'!M65/2</f>
        <v>266.24936424999993</v>
      </c>
      <c r="N65" s="230" t="s">
        <v>207</v>
      </c>
      <c r="O65" s="217">
        <f>H65*'Table 2'!M64</f>
        <v>5.8577884421719446</v>
      </c>
      <c r="P65" s="240">
        <f t="shared" si="4"/>
        <v>1.1233537629876144E-2</v>
      </c>
      <c r="Q65" s="21">
        <f>AVERAGE(M61:M65)</f>
        <v>263.29166739666664</v>
      </c>
      <c r="R65" s="242">
        <f>_xlfn.STDEV.S(M61:M65)</f>
        <v>3.5946655879603191</v>
      </c>
      <c r="S65" s="18">
        <f t="shared" si="5"/>
        <v>1.3652789028620162E-2</v>
      </c>
      <c r="T65" s="189">
        <f>M65/LOOKUP(A65,'Table 1'!$A$3:$A$999,'Table 1'!$E$3:$E$999)</f>
        <v>1.0649974569999998</v>
      </c>
      <c r="U65" s="214" t="s">
        <v>207</v>
      </c>
      <c r="V65" s="157">
        <f t="shared" si="8"/>
        <v>1.171557688434389E-2</v>
      </c>
    </row>
    <row r="66" spans="1:22" x14ac:dyDescent="0.2">
      <c r="A66" s="98" t="s">
        <v>98</v>
      </c>
      <c r="B66" s="57" t="str">
        <f>LOOKUP(A66,'Table 1'!$A$3:$A$999,'Table 1'!$I$3:$I$999)</f>
        <v>DRC</v>
      </c>
      <c r="C66" s="277">
        <v>87.895899999999997</v>
      </c>
      <c r="D66" s="276">
        <v>86.816900000000004</v>
      </c>
      <c r="E66" s="278">
        <v>83.842699999999994</v>
      </c>
      <c r="F66" s="191">
        <f t="shared" ref="F66:F129" si="9">AVERAGE(C66:E66)/100</f>
        <v>0.86185166666666657</v>
      </c>
      <c r="G66" s="234" t="s">
        <v>207</v>
      </c>
      <c r="H66" s="161">
        <f t="shared" ref="H66:H129" si="10">_xlfn.STDEV.S(C66:E66)/100</f>
        <v>2.0991481161017074E-2</v>
      </c>
      <c r="I66" s="238">
        <f t="shared" ref="I66:I129" si="11">(F66-J66)/J66</f>
        <v>-4.2111478838424534E-3</v>
      </c>
      <c r="J66" s="23">
        <f>AVERAGE(F66:F70)</f>
        <v>0.86549639999999983</v>
      </c>
      <c r="K66" s="23">
        <f>_xlfn.STDEV.S(F66:F70)</f>
        <v>1.2264629668730787E-2</v>
      </c>
      <c r="L66" s="39">
        <f t="shared" ref="L66:L129" si="12">K66/J66</f>
        <v>1.4170630482958437E-2</v>
      </c>
      <c r="M66" s="222">
        <f>F66*'Table 2'!M66</f>
        <v>445.49112650000001</v>
      </c>
      <c r="N66" s="229" t="s">
        <v>207</v>
      </c>
      <c r="O66" s="219">
        <f>H66*'Table 2'!M65</f>
        <v>13.457638572328044</v>
      </c>
      <c r="P66" s="238">
        <f t="shared" ref="P66:P129" si="13">(M66-Q66)/Q66</f>
        <v>-4.447684308834584E-2</v>
      </c>
      <c r="Q66" s="23">
        <f>AVERAGE(M66:M70)</f>
        <v>466.22745171333327</v>
      </c>
      <c r="R66" s="23">
        <f>_xlfn.STDEV.S(M66:M70)</f>
        <v>22.255117131089484</v>
      </c>
      <c r="S66" s="39">
        <f t="shared" ref="S66:S129" si="14">R66/Q66</f>
        <v>4.7734463188095086E-2</v>
      </c>
      <c r="T66" s="191">
        <f>M66/LOOKUP(A66,'Table 1'!$A$3:$A$999,'Table 1'!$E$3:$E$999)</f>
        <v>0.890982253</v>
      </c>
      <c r="U66" s="216" t="s">
        <v>207</v>
      </c>
      <c r="V66" s="161">
        <f>O66/LOOKUP(A66,'Table 1'!$A$3:$A$999,'Table 1'!$E$3:$E$999)</f>
        <v>2.6915277144656087E-2</v>
      </c>
    </row>
    <row r="67" spans="1:22" ht="16" x14ac:dyDescent="0.2">
      <c r="A67" s="4" t="s">
        <v>98</v>
      </c>
      <c r="B67" s="56" t="str">
        <f>LOOKUP(A67,'Table 1'!$A$3:$A$999,'Table 1'!$I$3:$I$999)</f>
        <v>DRC</v>
      </c>
      <c r="C67" s="256">
        <v>85.589200000000005</v>
      </c>
      <c r="D67" s="274">
        <v>85.024100000000004</v>
      </c>
      <c r="E67" s="257">
        <v>88.948099999999997</v>
      </c>
      <c r="F67" s="159">
        <f t="shared" si="9"/>
        <v>0.86520466666666662</v>
      </c>
      <c r="G67" s="193" t="s">
        <v>207</v>
      </c>
      <c r="H67" s="155">
        <f t="shared" si="10"/>
        <v>2.1212937569637338E-2</v>
      </c>
      <c r="I67" s="239">
        <f t="shared" si="11"/>
        <v>-3.3707053354954528E-4</v>
      </c>
      <c r="J67" s="22">
        <f>AVERAGE(F66:F70)</f>
        <v>0.86549639999999983</v>
      </c>
      <c r="K67" s="241">
        <f>_xlfn.STDEV.S(F66:F70)</f>
        <v>1.2264629668730787E-2</v>
      </c>
      <c r="L67" s="19">
        <f t="shared" si="12"/>
        <v>1.4170630482958437E-2</v>
      </c>
      <c r="M67" s="221">
        <f>F67*'Table 2'!M67</f>
        <v>476.64125086666661</v>
      </c>
      <c r="N67" s="236" t="s">
        <v>207</v>
      </c>
      <c r="O67" s="218">
        <f>H67*'Table 2'!M66</f>
        <v>10.964967429745542</v>
      </c>
      <c r="P67" s="239">
        <f t="shared" si="13"/>
        <v>2.2336306270820835E-2</v>
      </c>
      <c r="Q67" s="22">
        <f>AVERAGE(M66:M70)</f>
        <v>466.22745171333327</v>
      </c>
      <c r="R67" s="241">
        <f>_xlfn.STDEV.S(M66:M70)</f>
        <v>22.255117131089484</v>
      </c>
      <c r="S67" s="19">
        <f t="shared" si="14"/>
        <v>4.7734463188095086E-2</v>
      </c>
      <c r="T67" s="190">
        <f>M67/LOOKUP(A67,'Table 1'!$A$3:$A$999,'Table 1'!$E$3:$E$999)</f>
        <v>0.95328250173333318</v>
      </c>
      <c r="U67" s="215" t="s">
        <v>207</v>
      </c>
      <c r="V67" s="160">
        <f>O67/LOOKUP(A67,'Table 1'!$A$3:$A$999,'Table 1'!$E$3:$E$999)</f>
        <v>2.1929934859491084E-2</v>
      </c>
    </row>
    <row r="68" spans="1:22" ht="16" x14ac:dyDescent="0.2">
      <c r="A68" s="4" t="s">
        <v>98</v>
      </c>
      <c r="B68" s="56" t="str">
        <f>LOOKUP(A68,'Table 1'!$A$3:$A$999,'Table 1'!$I$3:$I$999)</f>
        <v>DRC</v>
      </c>
      <c r="C68" s="256">
        <v>89.692899999999995</v>
      </c>
      <c r="D68" s="274">
        <v>86.790899999999993</v>
      </c>
      <c r="E68" s="257">
        <v>85.543499999999995</v>
      </c>
      <c r="F68" s="159">
        <f t="shared" si="9"/>
        <v>0.87342433333333314</v>
      </c>
      <c r="G68" s="193" t="s">
        <v>207</v>
      </c>
      <c r="H68" s="155">
        <f t="shared" si="10"/>
        <v>2.1289720179780036E-2</v>
      </c>
      <c r="I68" s="239">
        <f t="shared" si="11"/>
        <v>9.159984181717342E-3</v>
      </c>
      <c r="J68" s="22">
        <f>AVERAGE(F66:F70)</f>
        <v>0.86549639999999983</v>
      </c>
      <c r="K68" s="241">
        <f>_xlfn.STDEV.S(F66:F70)</f>
        <v>1.2264629668730787E-2</v>
      </c>
      <c r="L68" s="19">
        <f t="shared" si="12"/>
        <v>1.4170630482958437E-2</v>
      </c>
      <c r="M68" s="221">
        <f>F68*'Table 2'!M68</f>
        <v>439.07041236666657</v>
      </c>
      <c r="N68" s="236" t="s">
        <v>207</v>
      </c>
      <c r="O68" s="218">
        <f>H68*'Table 2'!M67</f>
        <v>11.728506847040821</v>
      </c>
      <c r="P68" s="239">
        <f t="shared" si="13"/>
        <v>-5.8248477748076906E-2</v>
      </c>
      <c r="Q68" s="22">
        <f>AVERAGE(M66:M70)</f>
        <v>466.22745171333327</v>
      </c>
      <c r="R68" s="241">
        <f>_xlfn.STDEV.S(M66:M70)</f>
        <v>22.255117131089484</v>
      </c>
      <c r="S68" s="19">
        <f t="shared" si="14"/>
        <v>4.7734463188095086E-2</v>
      </c>
      <c r="T68" s="190">
        <f>M68/LOOKUP(A68,'Table 1'!$A$3:$A$999,'Table 1'!$E$3:$E$999)</f>
        <v>0.8781408247333331</v>
      </c>
      <c r="U68" s="215" t="s">
        <v>207</v>
      </c>
      <c r="V68" s="160">
        <f>O68/LOOKUP(A68,'Table 1'!$A$3:$A$999,'Table 1'!$E$3:$E$999)</f>
        <v>2.3457013694081642E-2</v>
      </c>
    </row>
    <row r="69" spans="1:22" ht="16" x14ac:dyDescent="0.2">
      <c r="A69" s="4" t="s">
        <v>98</v>
      </c>
      <c r="B69" s="56" t="str">
        <f>LOOKUP(A69,'Table 1'!$A$3:$A$999,'Table 1'!$I$3:$I$999)</f>
        <v>DRC</v>
      </c>
      <c r="C69" s="256">
        <v>85.305300000000003</v>
      </c>
      <c r="D69" s="274">
        <v>86.0702</v>
      </c>
      <c r="E69" s="257">
        <v>82.849000000000004</v>
      </c>
      <c r="F69" s="159">
        <f t="shared" si="9"/>
        <v>0.84741499999999992</v>
      </c>
      <c r="G69" s="193" t="s">
        <v>207</v>
      </c>
      <c r="H69" s="155">
        <f t="shared" si="10"/>
        <v>1.6829840135901452E-2</v>
      </c>
      <c r="I69" s="239">
        <f t="shared" si="11"/>
        <v>-2.089136361514608E-2</v>
      </c>
      <c r="J69" s="22">
        <f>AVERAGE(F66:F70)</f>
        <v>0.86549639999999983</v>
      </c>
      <c r="K69" s="241">
        <f>_xlfn.STDEV.S(F66:F70)</f>
        <v>1.2264629668730787E-2</v>
      </c>
      <c r="L69" s="19">
        <f t="shared" si="12"/>
        <v>1.4170630482958437E-2</v>
      </c>
      <c r="M69" s="221">
        <f>F69*'Table 2'!M69</f>
        <v>486.16198550000001</v>
      </c>
      <c r="N69" s="236" t="s">
        <v>207</v>
      </c>
      <c r="O69" s="218">
        <f>H69*'Table 2'!M68</f>
        <v>8.4603606363176596</v>
      </c>
      <c r="P69" s="239">
        <f t="shared" si="13"/>
        <v>4.2757100023624921E-2</v>
      </c>
      <c r="Q69" s="22">
        <f>AVERAGE(M66:M70)</f>
        <v>466.22745171333327</v>
      </c>
      <c r="R69" s="241">
        <f>_xlfn.STDEV.S(M66:M70)</f>
        <v>22.255117131089484</v>
      </c>
      <c r="S69" s="19">
        <f t="shared" si="14"/>
        <v>4.7734463188095086E-2</v>
      </c>
      <c r="T69" s="190">
        <f>M69/LOOKUP(A69,'Table 1'!$A$3:$A$999,'Table 1'!$E$3:$E$999)</f>
        <v>0.97232397100000001</v>
      </c>
      <c r="U69" s="215" t="s">
        <v>207</v>
      </c>
      <c r="V69" s="160">
        <f>O69/LOOKUP(A69,'Table 1'!$A$3:$A$999,'Table 1'!$E$3:$E$999)</f>
        <v>1.692072127263532E-2</v>
      </c>
    </row>
    <row r="70" spans="1:22" ht="16" thickBot="1" x14ac:dyDescent="0.25">
      <c r="A70" s="97" t="s">
        <v>98</v>
      </c>
      <c r="B70" s="55" t="str">
        <f>LOOKUP(A70,'Table 1'!$A$3:$A$999,'Table 1'!$I$3:$I$999)</f>
        <v>DRC</v>
      </c>
      <c r="C70" s="258">
        <v>90.976699999999994</v>
      </c>
      <c r="D70" s="273">
        <v>88.068799999999996</v>
      </c>
      <c r="E70" s="259">
        <v>84.830399999999997</v>
      </c>
      <c r="F70" s="168">
        <f t="shared" si="9"/>
        <v>0.87958633333333336</v>
      </c>
      <c r="G70" s="236" t="s">
        <v>207</v>
      </c>
      <c r="H70" s="160">
        <f t="shared" si="10"/>
        <v>3.0746306190066675E-2</v>
      </c>
      <c r="I70" s="240">
        <f t="shared" si="11"/>
        <v>1.627959785082125E-2</v>
      </c>
      <c r="J70" s="21">
        <f>AVERAGE(F66:F70)</f>
        <v>0.86549639999999983</v>
      </c>
      <c r="K70" s="242">
        <f>_xlfn.STDEV.S(F66:F70)</f>
        <v>1.2264629668730787E-2</v>
      </c>
      <c r="L70" s="18">
        <f t="shared" si="12"/>
        <v>1.4170630482958437E-2</v>
      </c>
      <c r="M70" s="220">
        <f>F70*'Table 2'!M70</f>
        <v>483.77248333333335</v>
      </c>
      <c r="N70" s="230" t="s">
        <v>207</v>
      </c>
      <c r="O70" s="217">
        <f>H70*'Table 2'!M69</f>
        <v>17.639155861241253</v>
      </c>
      <c r="P70" s="240">
        <f t="shared" si="13"/>
        <v>3.7631914541977479E-2</v>
      </c>
      <c r="Q70" s="21">
        <f>AVERAGE(M66:M70)</f>
        <v>466.22745171333327</v>
      </c>
      <c r="R70" s="242">
        <f>_xlfn.STDEV.S(M66:M70)</f>
        <v>22.255117131089484</v>
      </c>
      <c r="S70" s="18">
        <f t="shared" si="14"/>
        <v>4.7734463188095086E-2</v>
      </c>
      <c r="T70" s="189">
        <f>M70/LOOKUP(A70,'Table 1'!$A$3:$A$999,'Table 1'!$E$3:$E$999)</f>
        <v>0.96754496666666667</v>
      </c>
      <c r="U70" s="214" t="s">
        <v>207</v>
      </c>
      <c r="V70" s="157">
        <f>O70/LOOKUP(A70,'Table 1'!$A$3:$A$999,'Table 1'!$E$3:$E$999)</f>
        <v>3.5278311722482504E-2</v>
      </c>
    </row>
    <row r="71" spans="1:22" x14ac:dyDescent="0.2">
      <c r="A71" s="98" t="s">
        <v>188</v>
      </c>
      <c r="B71" s="57" t="str">
        <f>LOOKUP(A71,'Table 1'!$A$3:$A$999,'Table 1'!$I$3:$I$999)</f>
        <v>HAI</v>
      </c>
      <c r="C71" s="281">
        <v>81.318299999999994</v>
      </c>
      <c r="D71" s="96">
        <v>82.889899999999997</v>
      </c>
      <c r="E71" s="281">
        <v>79.493700000000004</v>
      </c>
      <c r="F71" s="188">
        <f t="shared" si="9"/>
        <v>0.81233966666666657</v>
      </c>
      <c r="G71" s="182" t="s">
        <v>207</v>
      </c>
      <c r="H71" s="154">
        <f t="shared" si="10"/>
        <v>1.6996698777507712E-2</v>
      </c>
      <c r="I71" s="238">
        <f t="shared" si="11"/>
        <v>-1.1339520980859763E-3</v>
      </c>
      <c r="J71" s="23">
        <f>AVERAGE(F71:F75)</f>
        <v>0.81326186666666656</v>
      </c>
      <c r="K71" s="23">
        <f>_xlfn.STDEV.S(F71:F75)</f>
        <v>7.9619266952164845E-3</v>
      </c>
      <c r="L71" s="39">
        <f t="shared" si="12"/>
        <v>9.7901143795788674E-3</v>
      </c>
      <c r="M71" s="222">
        <f>F71*'Table 2'!M71</f>
        <v>501.1323403666666</v>
      </c>
      <c r="N71" s="229" t="s">
        <v>207</v>
      </c>
      <c r="O71" s="219">
        <f>H71*'Table 2'!M70</f>
        <v>9.3481843276292409</v>
      </c>
      <c r="P71" s="238">
        <f t="shared" si="13"/>
        <v>0.15654490996839138</v>
      </c>
      <c r="Q71" s="23">
        <f>AVERAGE(M71:M75)</f>
        <v>433.3012372</v>
      </c>
      <c r="R71" s="23">
        <f>_xlfn.STDEV.S(M71:M75)</f>
        <v>51.981881911342157</v>
      </c>
      <c r="S71" s="39">
        <f t="shared" si="14"/>
        <v>0.11996707474746661</v>
      </c>
      <c r="T71" s="191">
        <f>M71/LOOKUP(A71,'Table 1'!$A$3:$A$999,'Table 1'!$E$3:$E$999)</f>
        <v>1.0022646807333333</v>
      </c>
      <c r="U71" s="216" t="s">
        <v>207</v>
      </c>
      <c r="V71" s="161">
        <f>O71/LOOKUP(A71,'Table 1'!$A$3:$A$999,'Table 1'!$E$3:$E$999)</f>
        <v>1.8696368655258481E-2</v>
      </c>
    </row>
    <row r="72" spans="1:22" x14ac:dyDescent="0.2">
      <c r="A72" s="4" t="s">
        <v>188</v>
      </c>
      <c r="B72" s="56" t="str">
        <f>LOOKUP(A72,'Table 1'!$A$3:$A$999,'Table 1'!$I$3:$I$999)</f>
        <v>HAI</v>
      </c>
      <c r="C72" s="281">
        <v>79.8352</v>
      </c>
      <c r="D72" s="96">
        <v>79.6614</v>
      </c>
      <c r="E72" s="281">
        <v>80.715199999999996</v>
      </c>
      <c r="F72" s="187">
        <f t="shared" si="9"/>
        <v>0.80070600000000003</v>
      </c>
      <c r="G72" s="181" t="s">
        <v>207</v>
      </c>
      <c r="H72" s="153">
        <f t="shared" si="10"/>
        <v>5.6496325544233136E-3</v>
      </c>
      <c r="I72" s="239">
        <f t="shared" si="11"/>
        <v>-1.5438897581820134E-2</v>
      </c>
      <c r="J72" s="22">
        <f>AVERAGE(F71:F75)</f>
        <v>0.81326186666666656</v>
      </c>
      <c r="K72" s="241">
        <f>_xlfn.STDEV.S(F71:F75)</f>
        <v>7.9619266952164845E-3</v>
      </c>
      <c r="L72" s="19">
        <f t="shared" si="12"/>
        <v>9.7901143795788674E-3</v>
      </c>
      <c r="M72" s="221">
        <f>F72*'Table 2'!M72</f>
        <v>463.12835039999999</v>
      </c>
      <c r="N72" s="236" t="s">
        <v>207</v>
      </c>
      <c r="O72" s="218">
        <f>H72*'Table 2'!M71</f>
        <v>3.4852583228237419</v>
      </c>
      <c r="P72" s="239">
        <f t="shared" si="13"/>
        <v>6.8836898303691219E-2</v>
      </c>
      <c r="Q72" s="22">
        <f>AVERAGE(M71:M75)</f>
        <v>433.3012372</v>
      </c>
      <c r="R72" s="241">
        <f>_xlfn.STDEV.S(M71:M75)</f>
        <v>51.981881911342157</v>
      </c>
      <c r="S72" s="19">
        <f t="shared" si="14"/>
        <v>0.11996707474746661</v>
      </c>
      <c r="T72" s="190">
        <f>M72/LOOKUP(A72,'Table 1'!$A$3:$A$999,'Table 1'!$E$3:$E$999)</f>
        <v>0.9262567008</v>
      </c>
      <c r="U72" s="215" t="s">
        <v>207</v>
      </c>
      <c r="V72" s="160">
        <f>O72/LOOKUP(A72,'Table 1'!$A$3:$A$999,'Table 1'!$E$3:$E$999)</f>
        <v>6.9705166456474838E-3</v>
      </c>
    </row>
    <row r="73" spans="1:22" x14ac:dyDescent="0.2">
      <c r="A73" s="4" t="s">
        <v>188</v>
      </c>
      <c r="B73" s="56" t="str">
        <f>LOOKUP(A73,'Table 1'!$A$3:$A$999,'Table 1'!$I$3:$I$999)</f>
        <v>HAI</v>
      </c>
      <c r="C73" s="281">
        <v>80.874700000000004</v>
      </c>
      <c r="D73" s="96">
        <v>83.801500000000004</v>
      </c>
      <c r="E73" s="281">
        <v>79.806100000000001</v>
      </c>
      <c r="F73" s="186">
        <f t="shared" si="9"/>
        <v>0.81494100000000003</v>
      </c>
      <c r="G73" s="181" t="s">
        <v>207</v>
      </c>
      <c r="H73" s="152">
        <f t="shared" si="10"/>
        <v>2.068465025085028E-2</v>
      </c>
      <c r="I73" s="239">
        <f t="shared" si="11"/>
        <v>2.0646896186289542E-3</v>
      </c>
      <c r="J73" s="22">
        <f>AVERAGE(F71:F75)</f>
        <v>0.81326186666666656</v>
      </c>
      <c r="K73" s="241">
        <f>_xlfn.STDEV.S(F71:F75)</f>
        <v>7.9619266952164845E-3</v>
      </c>
      <c r="L73" s="19">
        <f t="shared" si="12"/>
        <v>9.7901143795788674E-3</v>
      </c>
      <c r="M73" s="221">
        <f>F73*'Table 2'!M73</f>
        <v>380.82192929999997</v>
      </c>
      <c r="N73" s="236" t="s">
        <v>207</v>
      </c>
      <c r="O73" s="218">
        <f>H73*'Table 2'!M72</f>
        <v>11.964001705091801</v>
      </c>
      <c r="P73" s="239">
        <f t="shared" si="13"/>
        <v>-0.12111506590454765</v>
      </c>
      <c r="Q73" s="22">
        <f>AVERAGE(M71:M75)</f>
        <v>433.3012372</v>
      </c>
      <c r="R73" s="241">
        <f>_xlfn.STDEV.S(M71:M75)</f>
        <v>51.981881911342157</v>
      </c>
      <c r="S73" s="19">
        <f t="shared" si="14"/>
        <v>0.11996707474746661</v>
      </c>
      <c r="T73" s="190">
        <f>M73/LOOKUP(A73,'Table 1'!$A$3:$A$999,'Table 1'!$E$3:$E$999)</f>
        <v>0.76164385859999995</v>
      </c>
      <c r="U73" s="215" t="s">
        <v>207</v>
      </c>
      <c r="V73" s="160">
        <f>O73/LOOKUP(A73,'Table 1'!$A$3:$A$999,'Table 1'!$E$3:$E$999)</f>
        <v>2.3928003410183602E-2</v>
      </c>
    </row>
    <row r="74" spans="1:22" x14ac:dyDescent="0.2">
      <c r="A74" s="4" t="s">
        <v>188</v>
      </c>
      <c r="B74" s="56" t="str">
        <f>LOOKUP(A74,'Table 1'!$A$3:$A$999,'Table 1'!$I$3:$I$999)</f>
        <v>HAI</v>
      </c>
      <c r="C74" s="281">
        <v>80.939700000000002</v>
      </c>
      <c r="D74" s="96">
        <v>82.825900000000004</v>
      </c>
      <c r="E74" s="281">
        <v>80.973399999999998</v>
      </c>
      <c r="F74" s="187">
        <f t="shared" si="9"/>
        <v>0.81579666666666673</v>
      </c>
      <c r="G74" s="180" t="s">
        <v>207</v>
      </c>
      <c r="H74" s="153">
        <f t="shared" si="10"/>
        <v>1.0794012522381742E-2</v>
      </c>
      <c r="I74" s="239">
        <f t="shared" si="11"/>
        <v>3.1168312494345863E-3</v>
      </c>
      <c r="J74" s="22">
        <f>AVERAGE(F71:F75)</f>
        <v>0.81326186666666656</v>
      </c>
      <c r="K74" s="241">
        <f>_xlfn.STDEV.S(F71:F75)</f>
        <v>7.9619266952164845E-3</v>
      </c>
      <c r="L74" s="19">
        <f t="shared" si="12"/>
        <v>9.7901143795788674E-3</v>
      </c>
      <c r="M74" s="221">
        <f>F74*'Table 2'!M74</f>
        <v>382.93495533333333</v>
      </c>
      <c r="N74" s="236" t="s">
        <v>207</v>
      </c>
      <c r="O74" s="218">
        <f>H74*'Table 2'!M73</f>
        <v>5.0440420517089875</v>
      </c>
      <c r="P74" s="239">
        <f t="shared" si="13"/>
        <v>-0.11623849078330457</v>
      </c>
      <c r="Q74" s="22">
        <f>AVERAGE(M71:M75)</f>
        <v>433.3012372</v>
      </c>
      <c r="R74" s="241">
        <f>_xlfn.STDEV.S(M71:M75)</f>
        <v>51.981881911342157</v>
      </c>
      <c r="S74" s="19">
        <f t="shared" si="14"/>
        <v>0.11996707474746661</v>
      </c>
      <c r="T74" s="190">
        <f>M74/LOOKUP(A74,'Table 1'!$A$3:$A$999,'Table 1'!$E$3:$E$999)</f>
        <v>0.76586991066666665</v>
      </c>
      <c r="U74" s="215" t="s">
        <v>207</v>
      </c>
      <c r="V74" s="160">
        <f>O74/LOOKUP(A74,'Table 1'!$A$3:$A$999,'Table 1'!$E$3:$E$999)</f>
        <v>1.0088084103417974E-2</v>
      </c>
    </row>
    <row r="75" spans="1:22" ht="16" thickBot="1" x14ac:dyDescent="0.25">
      <c r="A75" s="97" t="s">
        <v>188</v>
      </c>
      <c r="B75" s="55" t="str">
        <f>LOOKUP(A75,'Table 1'!$A$3:$A$999,'Table 1'!$I$3:$I$999)</f>
        <v>HAI</v>
      </c>
      <c r="C75" s="281">
        <v>78.322500000000005</v>
      </c>
      <c r="D75" s="96">
        <v>83.825100000000006</v>
      </c>
      <c r="E75" s="281">
        <v>84.610200000000006</v>
      </c>
      <c r="F75" s="185">
        <f t="shared" si="9"/>
        <v>0.8225260000000002</v>
      </c>
      <c r="G75" s="179" t="s">
        <v>207</v>
      </c>
      <c r="H75" s="151">
        <f t="shared" si="10"/>
        <v>3.4261290124570618E-2</v>
      </c>
      <c r="I75" s="240">
        <f t="shared" si="11"/>
        <v>1.1391328811843526E-2</v>
      </c>
      <c r="J75" s="21">
        <f>AVERAGE(F71:F75)</f>
        <v>0.81326186666666656</v>
      </c>
      <c r="K75" s="242">
        <f>_xlfn.STDEV.S(F71:F75)</f>
        <v>7.9619266952164845E-3</v>
      </c>
      <c r="L75" s="18">
        <f t="shared" si="12"/>
        <v>9.7901143795788674E-3</v>
      </c>
      <c r="M75" s="220">
        <f>F75*'Table 2'!M75</f>
        <v>438.48861060000002</v>
      </c>
      <c r="N75" s="230" t="s">
        <v>207</v>
      </c>
      <c r="O75" s="217">
        <f>H75*'Table 2'!M74</f>
        <v>16.082249584473448</v>
      </c>
      <c r="P75" s="240">
        <f t="shared" si="13"/>
        <v>1.1971748415769382E-2</v>
      </c>
      <c r="Q75" s="21">
        <f>AVERAGE(M71:M75)</f>
        <v>433.3012372</v>
      </c>
      <c r="R75" s="242">
        <f>_xlfn.STDEV.S(M71:M75)</f>
        <v>51.981881911342157</v>
      </c>
      <c r="S75" s="18">
        <f t="shared" si="14"/>
        <v>0.11996707474746661</v>
      </c>
      <c r="T75" s="189">
        <f>M75/LOOKUP(A75,'Table 1'!$A$3:$A$999,'Table 1'!$E$3:$E$999)</f>
        <v>0.87697722119999999</v>
      </c>
      <c r="U75" s="214" t="s">
        <v>207</v>
      </c>
      <c r="V75" s="157">
        <f>O75/LOOKUP(A75,'Table 1'!$A$3:$A$999,'Table 1'!$E$3:$E$999)</f>
        <v>3.2164499168946897E-2</v>
      </c>
    </row>
    <row r="76" spans="1:22" x14ac:dyDescent="0.2">
      <c r="A76" s="98" t="s">
        <v>189</v>
      </c>
      <c r="B76" s="57" t="str">
        <f>LOOKUP(A76,'Table 1'!$A$3:$A$999,'Table 1'!$I$3:$I$999)</f>
        <v>HAI</v>
      </c>
      <c r="C76" s="279">
        <v>81.990700000000004</v>
      </c>
      <c r="D76" s="272">
        <v>83.885900000000007</v>
      </c>
      <c r="E76" s="280">
        <v>79.044200000000004</v>
      </c>
      <c r="F76" s="188">
        <f t="shared" si="9"/>
        <v>0.81640266666666661</v>
      </c>
      <c r="G76" s="182" t="s">
        <v>207</v>
      </c>
      <c r="H76" s="150">
        <f t="shared" si="10"/>
        <v>2.4397986317180646E-2</v>
      </c>
      <c r="I76" s="238">
        <f t="shared" si="11"/>
        <v>6.9885401361656002E-3</v>
      </c>
      <c r="J76" s="23">
        <f>AVERAGE(F76:F80)</f>
        <v>0.81073680000000015</v>
      </c>
      <c r="K76" s="23">
        <f>_xlfn.STDEV.S(F76:F80)</f>
        <v>5.6467267096374351E-3</v>
      </c>
      <c r="L76" s="39">
        <f t="shared" si="12"/>
        <v>6.9649320342155853E-3</v>
      </c>
      <c r="M76" s="222">
        <f>F76*'Table 2'!M76</f>
        <v>492.5357287999999</v>
      </c>
      <c r="N76" s="229" t="s">
        <v>207</v>
      </c>
      <c r="O76" s="219">
        <f>H76*'Table 2'!M75</f>
        <v>13.006566505689001</v>
      </c>
      <c r="P76" s="238">
        <f t="shared" si="13"/>
        <v>4.8891621007160508E-3</v>
      </c>
      <c r="Q76" s="23">
        <f>AVERAGE(M76:M80)</f>
        <v>490.13935802666663</v>
      </c>
      <c r="R76" s="23">
        <f>_xlfn.STDEV.S(M76:M80)</f>
        <v>11.072935529653511</v>
      </c>
      <c r="S76" s="39">
        <f t="shared" si="14"/>
        <v>2.2591402523220908E-2</v>
      </c>
      <c r="T76" s="191">
        <f>M76/LOOKUP(A76,'Table 1'!$A$3:$A$999,'Table 1'!$E$3:$E$999)</f>
        <v>0.98507145759999981</v>
      </c>
      <c r="U76" s="216" t="s">
        <v>207</v>
      </c>
      <c r="V76" s="161">
        <f>O76/LOOKUP(A76,'Table 1'!$A$3:$A$999,'Table 1'!$E$3:$E$999)</f>
        <v>2.6013133011378003E-2</v>
      </c>
    </row>
    <row r="77" spans="1:22" x14ac:dyDescent="0.2">
      <c r="A77" s="4" t="s">
        <v>189</v>
      </c>
      <c r="B77" s="56" t="str">
        <f>LOOKUP(A77,'Table 1'!$A$3:$A$999,'Table 1'!$I$3:$I$999)</f>
        <v>HAI</v>
      </c>
      <c r="C77" s="260">
        <v>83.016000000000005</v>
      </c>
      <c r="D77" s="275">
        <v>78.681399999999996</v>
      </c>
      <c r="E77" s="261">
        <v>82.702399999999997</v>
      </c>
      <c r="F77" s="187">
        <f t="shared" si="9"/>
        <v>0.81466600000000011</v>
      </c>
      <c r="G77" s="181" t="s">
        <v>207</v>
      </c>
      <c r="H77" s="152">
        <f t="shared" si="10"/>
        <v>2.4171451176956703E-2</v>
      </c>
      <c r="I77" s="239">
        <f t="shared" si="11"/>
        <v>4.8464557178112128E-3</v>
      </c>
      <c r="J77" s="22">
        <f>AVERAGE(F76:F80)</f>
        <v>0.81073680000000015</v>
      </c>
      <c r="K77" s="241">
        <f>_xlfn.STDEV.S(F76:F80)</f>
        <v>5.6467267096374351E-3</v>
      </c>
      <c r="L77" s="19">
        <f t="shared" si="12"/>
        <v>6.9649320342155853E-3</v>
      </c>
      <c r="M77" s="221">
        <f>F77*'Table 2'!M77</f>
        <v>479.43094100000008</v>
      </c>
      <c r="N77" s="236" t="s">
        <v>207</v>
      </c>
      <c r="O77" s="218">
        <f>H77*'Table 2'!M76</f>
        <v>14.582636495057978</v>
      </c>
      <c r="P77" s="239">
        <f t="shared" si="13"/>
        <v>-2.1847698723439279E-2</v>
      </c>
      <c r="Q77" s="22">
        <f>AVERAGE(M76:M80)</f>
        <v>490.13935802666663</v>
      </c>
      <c r="R77" s="241">
        <f>_xlfn.STDEV.S(M76:M80)</f>
        <v>11.072935529653511</v>
      </c>
      <c r="S77" s="19">
        <f t="shared" si="14"/>
        <v>2.2591402523220908E-2</v>
      </c>
      <c r="T77" s="190">
        <f>M77/LOOKUP(A77,'Table 1'!$A$3:$A$999,'Table 1'!$E$3:$E$999)</f>
        <v>0.95886188200000011</v>
      </c>
      <c r="U77" s="215" t="s">
        <v>207</v>
      </c>
      <c r="V77" s="160">
        <f>O77/LOOKUP(A77,'Table 1'!$A$3:$A$999,'Table 1'!$E$3:$E$999)</f>
        <v>2.9165272990115957E-2</v>
      </c>
    </row>
    <row r="78" spans="1:22" x14ac:dyDescent="0.2">
      <c r="A78" s="4" t="s">
        <v>189</v>
      </c>
      <c r="B78" s="56" t="str">
        <f>LOOKUP(A78,'Table 1'!$A$3:$A$999,'Table 1'!$I$3:$I$999)</f>
        <v>HAI</v>
      </c>
      <c r="C78" s="260">
        <v>82.366500000000002</v>
      </c>
      <c r="D78" s="275">
        <v>80.709900000000005</v>
      </c>
      <c r="E78" s="261">
        <v>78.759799999999998</v>
      </c>
      <c r="F78" s="187">
        <f t="shared" si="9"/>
        <v>0.80612066666666682</v>
      </c>
      <c r="G78" s="180" t="s">
        <v>207</v>
      </c>
      <c r="H78" s="152">
        <f t="shared" si="10"/>
        <v>1.8053392322035601E-2</v>
      </c>
      <c r="I78" s="239">
        <f t="shared" si="11"/>
        <v>-5.6937508366874763E-3</v>
      </c>
      <c r="J78" s="22">
        <f>AVERAGE(F76:F80)</f>
        <v>0.81073680000000015</v>
      </c>
      <c r="K78" s="241">
        <f>_xlfn.STDEV.S(F76:F80)</f>
        <v>5.6467267096374351E-3</v>
      </c>
      <c r="L78" s="19">
        <f t="shared" si="12"/>
        <v>6.9649320342155853E-3</v>
      </c>
      <c r="M78" s="221">
        <f>F78*'Table 2'!M78</f>
        <v>499.39175300000011</v>
      </c>
      <c r="N78" s="236" t="s">
        <v>207</v>
      </c>
      <c r="O78" s="218">
        <f>H78*'Table 2'!M77</f>
        <v>10.624421381517951</v>
      </c>
      <c r="P78" s="239">
        <f t="shared" si="13"/>
        <v>1.8877070004302925E-2</v>
      </c>
      <c r="Q78" s="22">
        <f>AVERAGE(M76:M80)</f>
        <v>490.13935802666663</v>
      </c>
      <c r="R78" s="241">
        <f>_xlfn.STDEV.S(M76:M80)</f>
        <v>11.072935529653511</v>
      </c>
      <c r="S78" s="19">
        <f t="shared" si="14"/>
        <v>2.2591402523220908E-2</v>
      </c>
      <c r="T78" s="190">
        <f>M78/LOOKUP(A78,'Table 1'!$A$3:$A$999,'Table 1'!$E$3:$E$999)</f>
        <v>0.99878350600000021</v>
      </c>
      <c r="U78" s="215" t="s">
        <v>207</v>
      </c>
      <c r="V78" s="160">
        <f>O78/LOOKUP(A78,'Table 1'!$A$3:$A$999,'Table 1'!$E$3:$E$999)</f>
        <v>2.1248842763035902E-2</v>
      </c>
    </row>
    <row r="79" spans="1:22" x14ac:dyDescent="0.2">
      <c r="A79" s="4" t="s">
        <v>189</v>
      </c>
      <c r="B79" s="56" t="str">
        <f>LOOKUP(A79,'Table 1'!$A$3:$A$999,'Table 1'!$I$3:$I$999)</f>
        <v>HAI</v>
      </c>
      <c r="C79" s="260">
        <v>81.256</v>
      </c>
      <c r="D79" s="275">
        <v>81.825400000000002</v>
      </c>
      <c r="E79" s="261">
        <v>80.836200000000005</v>
      </c>
      <c r="F79" s="187">
        <f t="shared" si="9"/>
        <v>0.8130586666666666</v>
      </c>
      <c r="G79" s="180" t="s">
        <v>207</v>
      </c>
      <c r="H79" s="152">
        <f t="shared" si="10"/>
        <v>4.9648179557092711E-3</v>
      </c>
      <c r="I79" s="239">
        <f t="shared" si="11"/>
        <v>2.8638969720708985E-3</v>
      </c>
      <c r="J79" s="22">
        <f>AVERAGE(F76:F80)</f>
        <v>0.81073680000000015</v>
      </c>
      <c r="K79" s="241">
        <f>_xlfn.STDEV.S(F76:F80)</f>
        <v>5.6467267096374351E-3</v>
      </c>
      <c r="L79" s="19">
        <f t="shared" si="12"/>
        <v>6.9649320342155853E-3</v>
      </c>
      <c r="M79" s="221">
        <f>F79*'Table 2'!M79</f>
        <v>477.7532725333333</v>
      </c>
      <c r="N79" s="236" t="s">
        <v>207</v>
      </c>
      <c r="O79" s="218">
        <f>H79*'Table 2'!M78</f>
        <v>3.0757047235618935</v>
      </c>
      <c r="P79" s="239">
        <f t="shared" si="13"/>
        <v>-2.5270538450942855E-2</v>
      </c>
      <c r="Q79" s="22">
        <f>AVERAGE(M76:M80)</f>
        <v>490.13935802666663</v>
      </c>
      <c r="R79" s="241">
        <f>_xlfn.STDEV.S(M76:M80)</f>
        <v>11.072935529653511</v>
      </c>
      <c r="S79" s="19">
        <f t="shared" si="14"/>
        <v>2.2591402523220908E-2</v>
      </c>
      <c r="T79" s="190">
        <f>M79/LOOKUP(A79,'Table 1'!$A$3:$A$999,'Table 1'!$E$3:$E$999)</f>
        <v>0.95550654506666666</v>
      </c>
      <c r="U79" s="215" t="s">
        <v>207</v>
      </c>
      <c r="V79" s="160">
        <f>O79/LOOKUP(A79,'Table 1'!$A$3:$A$999,'Table 1'!$E$3:$E$999)</f>
        <v>6.1514094471237868E-3</v>
      </c>
    </row>
    <row r="80" spans="1:22" ht="16" thickBot="1" x14ac:dyDescent="0.25">
      <c r="A80" s="97" t="s">
        <v>189</v>
      </c>
      <c r="B80" s="55" t="str">
        <f>LOOKUP(A80,'Table 1'!$A$3:$A$999,'Table 1'!$I$3:$I$999)</f>
        <v>HAI</v>
      </c>
      <c r="C80" s="262">
        <v>80.866600000000005</v>
      </c>
      <c r="D80" s="271">
        <v>80.904600000000002</v>
      </c>
      <c r="E80" s="263">
        <v>79.259600000000006</v>
      </c>
      <c r="F80" s="185">
        <f t="shared" si="9"/>
        <v>0.80343600000000004</v>
      </c>
      <c r="G80" s="179" t="s">
        <v>207</v>
      </c>
      <c r="H80" s="149">
        <f t="shared" si="10"/>
        <v>9.3896379056915575E-3</v>
      </c>
      <c r="I80" s="240">
        <f t="shared" si="11"/>
        <v>-9.0051419893609191E-3</v>
      </c>
      <c r="J80" s="21">
        <f>AVERAGE(F76:F80)</f>
        <v>0.81073680000000015</v>
      </c>
      <c r="K80" s="242">
        <f>_xlfn.STDEV.S(F76:F80)</f>
        <v>5.6467267096374351E-3</v>
      </c>
      <c r="L80" s="18">
        <f t="shared" si="12"/>
        <v>6.9649320342155853E-3</v>
      </c>
      <c r="M80" s="220">
        <f>F80*'Table 2'!M80</f>
        <v>501.58509479999998</v>
      </c>
      <c r="N80" s="230" t="s">
        <v>207</v>
      </c>
      <c r="O80" s="217">
        <f>H80*'Table 2'!M79</f>
        <v>5.5173512333843595</v>
      </c>
      <c r="P80" s="240">
        <f t="shared" si="13"/>
        <v>2.3352005069363625E-2</v>
      </c>
      <c r="Q80" s="21">
        <f>AVERAGE(M76:M80)</f>
        <v>490.13935802666663</v>
      </c>
      <c r="R80" s="242">
        <f>_xlfn.STDEV.S(M76:M80)</f>
        <v>11.072935529653511</v>
      </c>
      <c r="S80" s="18">
        <f t="shared" si="14"/>
        <v>2.2591402523220908E-2</v>
      </c>
      <c r="T80" s="189">
        <f>M80/LOOKUP(A80,'Table 1'!$A$3:$A$999,'Table 1'!$E$3:$E$999)</f>
        <v>1.0031701896</v>
      </c>
      <c r="U80" s="214" t="s">
        <v>207</v>
      </c>
      <c r="V80" s="157">
        <f>O80/LOOKUP(A80,'Table 1'!$A$3:$A$999,'Table 1'!$E$3:$E$999)</f>
        <v>1.103470246676872E-2</v>
      </c>
    </row>
    <row r="81" spans="1:22" x14ac:dyDescent="0.2">
      <c r="A81" s="98" t="s">
        <v>190</v>
      </c>
      <c r="B81" s="57" t="str">
        <f>LOOKUP(A81,'Table 1'!$A$3:$A$999,'Table 1'!$I$3:$I$999)</f>
        <v>HAI</v>
      </c>
      <c r="C81" s="249">
        <v>76.537000000000006</v>
      </c>
      <c r="D81" s="268">
        <v>85.823300000000003</v>
      </c>
      <c r="E81" s="248">
        <v>77.907499999999999</v>
      </c>
      <c r="F81" s="188">
        <f t="shared" si="9"/>
        <v>0.80089266666666659</v>
      </c>
      <c r="G81" s="182" t="s">
        <v>207</v>
      </c>
      <c r="H81" s="154">
        <f t="shared" si="10"/>
        <v>5.0128755483587792E-2</v>
      </c>
      <c r="I81" s="238">
        <f t="shared" si="11"/>
        <v>1.5072557524566583E-3</v>
      </c>
      <c r="J81" s="23">
        <f>AVERAGE(F81:F85)</f>
        <v>0.79968733333333319</v>
      </c>
      <c r="K81" s="23">
        <f>_xlfn.STDEV.S(F81:F85)</f>
        <v>1.2034655368282672E-2</v>
      </c>
      <c r="L81" s="39">
        <f t="shared" si="12"/>
        <v>1.5049200939720616E-2</v>
      </c>
      <c r="M81" s="222">
        <f>F81*'Table 2'!M81</f>
        <v>488.46443739999995</v>
      </c>
      <c r="N81" s="229" t="s">
        <v>207</v>
      </c>
      <c r="O81" s="219">
        <f>H81*'Table 2'!M80</f>
        <v>31.295382048403855</v>
      </c>
      <c r="P81" s="238">
        <f t="shared" si="13"/>
        <v>1.749090290973588E-2</v>
      </c>
      <c r="Q81" s="23">
        <f>AVERAGE(M81:M85)</f>
        <v>480.06762124666665</v>
      </c>
      <c r="R81" s="23">
        <f>_xlfn.STDEV.S(M81:M85)</f>
        <v>18.444609074336903</v>
      </c>
      <c r="S81" s="39">
        <f t="shared" si="14"/>
        <v>3.8420856266954441E-2</v>
      </c>
      <c r="T81" s="191">
        <f>M81/LOOKUP(A81,'Table 1'!$A$3:$A$999,'Table 1'!$E$3:$E$999)</f>
        <v>0.9769288747999999</v>
      </c>
      <c r="U81" s="216" t="s">
        <v>207</v>
      </c>
      <c r="V81" s="161">
        <f>O81/LOOKUP(A81,'Table 1'!$A$3:$A$999,'Table 1'!$E$3:$E$999)</f>
        <v>6.2590764096807708E-2</v>
      </c>
    </row>
    <row r="82" spans="1:22" x14ac:dyDescent="0.2">
      <c r="A82" s="4" t="s">
        <v>190</v>
      </c>
      <c r="B82" s="56" t="str">
        <f>LOOKUP(A82,'Table 1'!$A$3:$A$999,'Table 1'!$I$3:$I$999)</f>
        <v>HAI</v>
      </c>
      <c r="C82" s="247">
        <v>78.443799999999996</v>
      </c>
      <c r="D82" s="94">
        <v>78.756799999999998</v>
      </c>
      <c r="E82" s="246">
        <v>78.477400000000003</v>
      </c>
      <c r="F82" s="187">
        <f t="shared" si="9"/>
        <v>0.78559333333333325</v>
      </c>
      <c r="G82" s="181" t="s">
        <v>207</v>
      </c>
      <c r="H82" s="153">
        <f t="shared" si="10"/>
        <v>1.7183437762372591E-3</v>
      </c>
      <c r="I82" s="239">
        <f t="shared" si="11"/>
        <v>-1.7624388198387464E-2</v>
      </c>
      <c r="J82" s="22">
        <f>AVERAGE(F81:F85)</f>
        <v>0.79968733333333319</v>
      </c>
      <c r="K82" s="241">
        <f>_xlfn.STDEV.S(F81:F85)</f>
        <v>1.2034655368282672E-2</v>
      </c>
      <c r="L82" s="19">
        <f t="shared" si="12"/>
        <v>1.5049200939720616E-2</v>
      </c>
      <c r="M82" s="221">
        <f>F82*'Table 2'!M82</f>
        <v>480.15464533333324</v>
      </c>
      <c r="N82" s="236" t="s">
        <v>207</v>
      </c>
      <c r="O82" s="218">
        <f>H82*'Table 2'!M81</f>
        <v>1.0480178691271043</v>
      </c>
      <c r="P82" s="239">
        <f t="shared" si="13"/>
        <v>1.8127464301924604E-4</v>
      </c>
      <c r="Q82" s="22">
        <f>AVERAGE(M81:M85)</f>
        <v>480.06762124666665</v>
      </c>
      <c r="R82" s="241">
        <f>_xlfn.STDEV.S(M81:M85)</f>
        <v>18.444609074336903</v>
      </c>
      <c r="S82" s="19">
        <f t="shared" si="14"/>
        <v>3.8420856266954441E-2</v>
      </c>
      <c r="T82" s="190">
        <f>M82/LOOKUP(A82,'Table 1'!$A$3:$A$999,'Table 1'!$E$3:$E$999)</f>
        <v>0.96030929066666648</v>
      </c>
      <c r="U82" s="215" t="s">
        <v>207</v>
      </c>
      <c r="V82" s="160">
        <f>O82/LOOKUP(A82,'Table 1'!$A$3:$A$999,'Table 1'!$E$3:$E$999)</f>
        <v>2.0960357382542086E-3</v>
      </c>
    </row>
    <row r="83" spans="1:22" x14ac:dyDescent="0.2">
      <c r="A83" s="4" t="s">
        <v>190</v>
      </c>
      <c r="B83" s="56" t="str">
        <f>LOOKUP(A83,'Table 1'!$A$3:$A$999,'Table 1'!$I$3:$I$999)</f>
        <v>HAI</v>
      </c>
      <c r="C83" s="247">
        <v>82.686800000000005</v>
      </c>
      <c r="D83" s="94">
        <v>81.294600000000003</v>
      </c>
      <c r="E83" s="246">
        <v>80.520600000000002</v>
      </c>
      <c r="F83" s="186">
        <f t="shared" si="9"/>
        <v>0.81500666666666677</v>
      </c>
      <c r="G83" s="181" t="s">
        <v>207</v>
      </c>
      <c r="H83" s="152">
        <f t="shared" si="10"/>
        <v>1.0977036090554395E-2</v>
      </c>
      <c r="I83" s="239">
        <f t="shared" si="11"/>
        <v>1.9156653725498018E-2</v>
      </c>
      <c r="J83" s="22">
        <f>AVERAGE(F81:F85)</f>
        <v>0.79968733333333319</v>
      </c>
      <c r="K83" s="241">
        <f>_xlfn.STDEV.S(F81:F85)</f>
        <v>1.2034655368282672E-2</v>
      </c>
      <c r="L83" s="19">
        <f t="shared" si="12"/>
        <v>1.5049200939720616E-2</v>
      </c>
      <c r="M83" s="221">
        <f>F83*'Table 2'!M83</f>
        <v>449.80217933333336</v>
      </c>
      <c r="N83" s="236" t="s">
        <v>207</v>
      </c>
      <c r="O83" s="218">
        <f>H83*'Table 2'!M82</f>
        <v>6.7091644585468453</v>
      </c>
      <c r="P83" s="239">
        <f t="shared" si="13"/>
        <v>-6.3044122481616838E-2</v>
      </c>
      <c r="Q83" s="22">
        <f>AVERAGE(M81:M85)</f>
        <v>480.06762124666665</v>
      </c>
      <c r="R83" s="241">
        <f>_xlfn.STDEV.S(M81:M85)</f>
        <v>18.444609074336903</v>
      </c>
      <c r="S83" s="19">
        <f t="shared" si="14"/>
        <v>3.8420856266954441E-2</v>
      </c>
      <c r="T83" s="190">
        <f>M83/LOOKUP(A83,'Table 1'!$A$3:$A$999,'Table 1'!$E$3:$E$999)</f>
        <v>0.89960435866666666</v>
      </c>
      <c r="U83" s="215" t="s">
        <v>207</v>
      </c>
      <c r="V83" s="160">
        <f>O83/LOOKUP(A83,'Table 1'!$A$3:$A$999,'Table 1'!$E$3:$E$999)</f>
        <v>1.3418328917093691E-2</v>
      </c>
    </row>
    <row r="84" spans="1:22" x14ac:dyDescent="0.2">
      <c r="A84" s="4" t="s">
        <v>190</v>
      </c>
      <c r="B84" s="56" t="str">
        <f>LOOKUP(A84,'Table 1'!$A$3:$A$999,'Table 1'!$I$3:$I$999)</f>
        <v>HAI</v>
      </c>
      <c r="C84" s="247">
        <v>78.441000000000003</v>
      </c>
      <c r="D84" s="94">
        <v>80.502200000000002</v>
      </c>
      <c r="E84" s="246">
        <v>78.074100000000001</v>
      </c>
      <c r="F84" s="187">
        <f t="shared" si="9"/>
        <v>0.79005766666666655</v>
      </c>
      <c r="G84" s="180" t="s">
        <v>207</v>
      </c>
      <c r="H84" s="153">
        <f t="shared" si="10"/>
        <v>1.3088691467573577E-2</v>
      </c>
      <c r="I84" s="239">
        <f t="shared" si="11"/>
        <v>-1.2041789666127824E-2</v>
      </c>
      <c r="J84" s="22">
        <f>AVERAGE(F81:F85)</f>
        <v>0.79968733333333319</v>
      </c>
      <c r="K84" s="241">
        <f>_xlfn.STDEV.S(F81:F85)</f>
        <v>1.2034655368282672E-2</v>
      </c>
      <c r="L84" s="19">
        <f t="shared" si="12"/>
        <v>1.5049200939720616E-2</v>
      </c>
      <c r="M84" s="221">
        <f>F84*'Table 2'!M84</f>
        <v>499.23743956666658</v>
      </c>
      <c r="N84" s="236" t="s">
        <v>207</v>
      </c>
      <c r="O84" s="218">
        <f>H84*'Table 2'!M83</f>
        <v>7.2236488209538567</v>
      </c>
      <c r="P84" s="239">
        <f t="shared" si="13"/>
        <v>3.9931496046783303E-2</v>
      </c>
      <c r="Q84" s="22">
        <f>AVERAGE(M81:M85)</f>
        <v>480.06762124666665</v>
      </c>
      <c r="R84" s="241">
        <f>_xlfn.STDEV.S(M81:M85)</f>
        <v>18.444609074336903</v>
      </c>
      <c r="S84" s="19">
        <f t="shared" si="14"/>
        <v>3.8420856266954441E-2</v>
      </c>
      <c r="T84" s="190">
        <f>M84/LOOKUP(A84,'Table 1'!$A$3:$A$999,'Table 1'!$E$3:$E$999)</f>
        <v>0.99847487913333322</v>
      </c>
      <c r="U84" s="215" t="s">
        <v>207</v>
      </c>
      <c r="V84" s="160">
        <f>O84/LOOKUP(A84,'Table 1'!$A$3:$A$999,'Table 1'!$E$3:$E$999)</f>
        <v>1.4447297641907714E-2</v>
      </c>
    </row>
    <row r="85" spans="1:22" ht="16" thickBot="1" x14ac:dyDescent="0.25">
      <c r="A85" s="97" t="s">
        <v>190</v>
      </c>
      <c r="B85" s="55" t="str">
        <f>LOOKUP(A85,'Table 1'!$A$3:$A$999,'Table 1'!$I$3:$I$999)</f>
        <v>HAI</v>
      </c>
      <c r="C85" s="245">
        <v>81.075000000000003</v>
      </c>
      <c r="D85" s="95">
        <v>80.776700000000005</v>
      </c>
      <c r="E85" s="244">
        <v>80.214200000000005</v>
      </c>
      <c r="F85" s="185">
        <f t="shared" si="9"/>
        <v>0.80688633333333326</v>
      </c>
      <c r="G85" s="180" t="s">
        <v>207</v>
      </c>
      <c r="H85" s="151">
        <f t="shared" si="10"/>
        <v>4.371052085406126E-3</v>
      </c>
      <c r="I85" s="240">
        <f t="shared" si="11"/>
        <v>9.0022683865611658E-3</v>
      </c>
      <c r="J85" s="21">
        <f>AVERAGE(F81:F85)</f>
        <v>0.79968733333333319</v>
      </c>
      <c r="K85" s="242">
        <f>_xlfn.STDEV.S(F81:F85)</f>
        <v>1.2034655368282672E-2</v>
      </c>
      <c r="L85" s="18">
        <f t="shared" si="12"/>
        <v>1.5049200939720616E-2</v>
      </c>
      <c r="M85" s="220">
        <f>F85*'Table 2'!M85</f>
        <v>482.67940459999988</v>
      </c>
      <c r="N85" s="230" t="s">
        <v>207</v>
      </c>
      <c r="O85" s="217">
        <f>H85*'Table 2'!M84</f>
        <v>2.7620678127681311</v>
      </c>
      <c r="P85" s="240">
        <f t="shared" si="13"/>
        <v>5.4404488820779268E-3</v>
      </c>
      <c r="Q85" s="21">
        <f>AVERAGE(M81:M85)</f>
        <v>480.06762124666665</v>
      </c>
      <c r="R85" s="242">
        <f>_xlfn.STDEV.S(M81:M85)</f>
        <v>18.444609074336903</v>
      </c>
      <c r="S85" s="18">
        <f t="shared" si="14"/>
        <v>3.8420856266954441E-2</v>
      </c>
      <c r="T85" s="189">
        <f>M85/LOOKUP(A85,'Table 1'!$A$3:$A$999,'Table 1'!$E$3:$E$999)</f>
        <v>0.96535880919999972</v>
      </c>
      <c r="U85" s="214" t="s">
        <v>207</v>
      </c>
      <c r="V85" s="157">
        <f>O85/LOOKUP(A85,'Table 1'!$A$3:$A$999,'Table 1'!$E$3:$E$999)</f>
        <v>5.524135625536262E-3</v>
      </c>
    </row>
    <row r="86" spans="1:22" x14ac:dyDescent="0.2">
      <c r="A86" s="98" t="s">
        <v>191</v>
      </c>
      <c r="B86" s="57" t="str">
        <f>LOOKUP(A86,'Table 1'!$A$3:$A$999,'Table 1'!$I$3:$I$999)</f>
        <v>HAI</v>
      </c>
      <c r="C86" s="281">
        <v>79.285300000000007</v>
      </c>
      <c r="D86" s="96">
        <v>82.087500000000006</v>
      </c>
      <c r="E86" s="281">
        <v>77.965000000000003</v>
      </c>
      <c r="F86" s="188">
        <f t="shared" si="9"/>
        <v>0.79779266666666671</v>
      </c>
      <c r="G86" s="182" t="s">
        <v>207</v>
      </c>
      <c r="H86" s="148">
        <f t="shared" si="10"/>
        <v>2.1051731195636466E-2</v>
      </c>
      <c r="I86" s="238">
        <f t="shared" si="11"/>
        <v>1.1864638375346667E-2</v>
      </c>
      <c r="J86" s="23">
        <f>AVERAGE(F86:F90)</f>
        <v>0.78843813333333335</v>
      </c>
      <c r="K86" s="23">
        <f>_xlfn.STDEV.S(F86:F90)</f>
        <v>6.3086590607231759E-3</v>
      </c>
      <c r="L86" s="39">
        <f t="shared" si="12"/>
        <v>8.0014636456656792E-3</v>
      </c>
      <c r="M86" s="222">
        <f>F86*'Table 2'!M86</f>
        <v>477.31935246666666</v>
      </c>
      <c r="N86" s="229" t="s">
        <v>207</v>
      </c>
      <c r="O86" s="219">
        <f>H86*'Table 2'!M85</f>
        <v>12.593145601229732</v>
      </c>
      <c r="P86" s="238">
        <f t="shared" si="13"/>
        <v>9.7142317924431898E-2</v>
      </c>
      <c r="Q86" s="23">
        <f>AVERAGE(M86:M90)</f>
        <v>435.05691528666665</v>
      </c>
      <c r="R86" s="23">
        <f>_xlfn.STDEV.S(M86:M90)</f>
        <v>75.00001841586031</v>
      </c>
      <c r="S86" s="39">
        <f t="shared" si="14"/>
        <v>0.17239127980862337</v>
      </c>
      <c r="T86" s="191">
        <f>M86/LOOKUP(A86,'Table 1'!$A$3:$A$999,'Table 1'!$E$3:$E$999)</f>
        <v>0.95463870493333336</v>
      </c>
      <c r="U86" s="216" t="s">
        <v>207</v>
      </c>
      <c r="V86" s="161">
        <f>O86/LOOKUP(A86,'Table 1'!$A$3:$A$999,'Table 1'!$E$3:$E$999)</f>
        <v>2.5186291202459465E-2</v>
      </c>
    </row>
    <row r="87" spans="1:22" x14ac:dyDescent="0.2">
      <c r="A87" s="4" t="s">
        <v>191</v>
      </c>
      <c r="B87" s="56" t="str">
        <f>LOOKUP(A87,'Table 1'!$A$3:$A$999,'Table 1'!$I$3:$I$999)</f>
        <v>HAI</v>
      </c>
      <c r="C87" s="281">
        <v>78.386300000000006</v>
      </c>
      <c r="D87" s="96">
        <v>78.100499999999997</v>
      </c>
      <c r="E87" s="281">
        <v>79.758799999999994</v>
      </c>
      <c r="F87" s="187">
        <f t="shared" si="9"/>
        <v>0.78748533333333337</v>
      </c>
      <c r="G87" s="181" t="s">
        <v>207</v>
      </c>
      <c r="H87" s="148">
        <f t="shared" si="10"/>
        <v>8.8650970853867521E-3</v>
      </c>
      <c r="I87" s="239">
        <f t="shared" si="11"/>
        <v>-1.2084651410399934E-3</v>
      </c>
      <c r="J87" s="22">
        <f>AVERAGE(F86:F90)</f>
        <v>0.78843813333333335</v>
      </c>
      <c r="K87" s="241">
        <f>_xlfn.STDEV.S(F86:F90)</f>
        <v>6.3086590607231759E-3</v>
      </c>
      <c r="L87" s="19">
        <f t="shared" si="12"/>
        <v>8.0014636456656792E-3</v>
      </c>
      <c r="M87" s="221">
        <f>F87*'Table 2'!M87</f>
        <v>301.84312826666667</v>
      </c>
      <c r="N87" s="236" t="s">
        <v>207</v>
      </c>
      <c r="O87" s="218">
        <f>H87*'Table 2'!M86</f>
        <v>5.303987586186893</v>
      </c>
      <c r="P87" s="239">
        <f t="shared" si="13"/>
        <v>-0.30619852791495816</v>
      </c>
      <c r="Q87" s="22">
        <f>AVERAGE(M86:M90)</f>
        <v>435.05691528666665</v>
      </c>
      <c r="R87" s="241">
        <f>_xlfn.STDEV.S(M86:M90)</f>
        <v>75.00001841586031</v>
      </c>
      <c r="S87" s="19">
        <f t="shared" si="14"/>
        <v>0.17239127980862337</v>
      </c>
      <c r="T87" s="190">
        <f>M87/LOOKUP(A87,'Table 1'!$A$3:$A$999,'Table 1'!$E$3:$E$999)</f>
        <v>0.6036862565333333</v>
      </c>
      <c r="U87" s="215" t="s">
        <v>207</v>
      </c>
      <c r="V87" s="160">
        <f>O87/LOOKUP(A87,'Table 1'!$A$3:$A$999,'Table 1'!$E$3:$E$999)</f>
        <v>1.0607975172373786E-2</v>
      </c>
    </row>
    <row r="88" spans="1:22" x14ac:dyDescent="0.2">
      <c r="A88" s="4" t="s">
        <v>191</v>
      </c>
      <c r="B88" s="56" t="str">
        <f>LOOKUP(A88,'Table 1'!$A$3:$A$999,'Table 1'!$I$3:$I$999)</f>
        <v>HAI</v>
      </c>
      <c r="C88" s="281">
        <v>78.465100000000007</v>
      </c>
      <c r="D88" s="96">
        <v>79.022599999999997</v>
      </c>
      <c r="E88" s="281">
        <v>77.671400000000006</v>
      </c>
      <c r="F88" s="186">
        <f t="shared" si="9"/>
        <v>0.78386366666666674</v>
      </c>
      <c r="G88" s="181" t="s">
        <v>207</v>
      </c>
      <c r="H88" s="148">
        <f t="shared" si="10"/>
        <v>6.79032078280053E-3</v>
      </c>
      <c r="I88" s="239">
        <f t="shared" si="11"/>
        <v>-5.8019348294669959E-3</v>
      </c>
      <c r="J88" s="22">
        <f>AVERAGE(F86:F90)</f>
        <v>0.78843813333333335</v>
      </c>
      <c r="K88" s="241">
        <f>_xlfn.STDEV.S(F86:F90)</f>
        <v>6.3086590607231759E-3</v>
      </c>
      <c r="L88" s="19">
        <f t="shared" si="12"/>
        <v>8.0014636456656792E-3</v>
      </c>
      <c r="M88" s="221">
        <f>F88*'Table 2'!M88</f>
        <v>454.09222210000001</v>
      </c>
      <c r="N88" s="236" t="s">
        <v>207</v>
      </c>
      <c r="O88" s="218">
        <f>H88*'Table 2'!M87</f>
        <v>2.6027299560474431</v>
      </c>
      <c r="P88" s="239">
        <f t="shared" si="13"/>
        <v>4.3753601297868497E-2</v>
      </c>
      <c r="Q88" s="22">
        <f>AVERAGE(M86:M90)</f>
        <v>435.05691528666665</v>
      </c>
      <c r="R88" s="241">
        <f>_xlfn.STDEV.S(M86:M90)</f>
        <v>75.00001841586031</v>
      </c>
      <c r="S88" s="19">
        <f t="shared" si="14"/>
        <v>0.17239127980862337</v>
      </c>
      <c r="T88" s="190">
        <f>M88/LOOKUP(A88,'Table 1'!$A$3:$A$999,'Table 1'!$E$3:$E$999)</f>
        <v>0.9081844442</v>
      </c>
      <c r="U88" s="215" t="s">
        <v>207</v>
      </c>
      <c r="V88" s="160">
        <f>O88/LOOKUP(A88,'Table 1'!$A$3:$A$999,'Table 1'!$E$3:$E$999)</f>
        <v>5.2054599120948866E-3</v>
      </c>
    </row>
    <row r="89" spans="1:22" x14ac:dyDescent="0.2">
      <c r="A89" s="4" t="s">
        <v>191</v>
      </c>
      <c r="B89" s="56" t="str">
        <f>LOOKUP(A89,'Table 1'!$A$3:$A$999,'Table 1'!$I$3:$I$999)</f>
        <v>HAI</v>
      </c>
      <c r="C89" s="281">
        <v>77.796599999999998</v>
      </c>
      <c r="D89" s="96">
        <v>78.291399999999996</v>
      </c>
      <c r="E89" s="281">
        <v>78.485900000000001</v>
      </c>
      <c r="F89" s="187">
        <f t="shared" si="9"/>
        <v>0.78191299999999997</v>
      </c>
      <c r="G89" s="180" t="s">
        <v>207</v>
      </c>
      <c r="H89" s="153">
        <f t="shared" si="10"/>
        <v>3.5538518539747917E-3</v>
      </c>
      <c r="I89" s="239">
        <f t="shared" si="11"/>
        <v>-8.2760245318762408E-3</v>
      </c>
      <c r="J89" s="22">
        <f>AVERAGE(F86:F90)</f>
        <v>0.78843813333333335</v>
      </c>
      <c r="K89" s="241">
        <f>_xlfn.STDEV.S(F86:F90)</f>
        <v>6.3086590607231759E-3</v>
      </c>
      <c r="L89" s="19">
        <f t="shared" si="12"/>
        <v>8.0014636456656792E-3</v>
      </c>
      <c r="M89" s="221">
        <f>F89*'Table 2'!M89</f>
        <v>474.15204319999998</v>
      </c>
      <c r="N89" s="236" t="s">
        <v>207</v>
      </c>
      <c r="O89" s="218">
        <f>H89*'Table 2'!M88</f>
        <v>2.0587463790075966</v>
      </c>
      <c r="P89" s="239">
        <f t="shared" si="13"/>
        <v>8.9862099738313231E-2</v>
      </c>
      <c r="Q89" s="22">
        <f>AVERAGE(M86:M90)</f>
        <v>435.05691528666665</v>
      </c>
      <c r="R89" s="241">
        <f>_xlfn.STDEV.S(M86:M90)</f>
        <v>75.00001841586031</v>
      </c>
      <c r="S89" s="19">
        <f t="shared" si="14"/>
        <v>0.17239127980862337</v>
      </c>
      <c r="T89" s="190">
        <f>M89/LOOKUP(A89,'Table 1'!$A$3:$A$999,'Table 1'!$E$3:$E$999)</f>
        <v>0.94830408639999997</v>
      </c>
      <c r="U89" s="215" t="s">
        <v>207</v>
      </c>
      <c r="V89" s="160">
        <f>O89/LOOKUP(A89,'Table 1'!$A$3:$A$999,'Table 1'!$E$3:$E$999)</f>
        <v>4.1174927580151935E-3</v>
      </c>
    </row>
    <row r="90" spans="1:22" ht="16" thickBot="1" x14ac:dyDescent="0.25">
      <c r="A90" s="97" t="s">
        <v>191</v>
      </c>
      <c r="B90" s="55" t="str">
        <f>LOOKUP(A90,'Table 1'!$A$3:$A$999,'Table 1'!$I$3:$I$999)</f>
        <v>HAI</v>
      </c>
      <c r="C90" s="281">
        <v>79.950299999999999</v>
      </c>
      <c r="D90" s="96">
        <v>79.130799999999994</v>
      </c>
      <c r="E90" s="281">
        <v>78.259699999999995</v>
      </c>
      <c r="F90" s="184">
        <f t="shared" si="9"/>
        <v>0.79113600000000006</v>
      </c>
      <c r="G90" s="180" t="s">
        <v>207</v>
      </c>
      <c r="H90" s="151">
        <f t="shared" si="10"/>
        <v>8.4543123315855961E-3</v>
      </c>
      <c r="I90" s="240">
        <f t="shared" si="11"/>
        <v>3.4217861270367041E-3</v>
      </c>
      <c r="J90" s="21">
        <f>AVERAGE(F86:F90)</f>
        <v>0.78843813333333335</v>
      </c>
      <c r="K90" s="242">
        <f>_xlfn.STDEV.S(F86:F90)</f>
        <v>6.3086590607231759E-3</v>
      </c>
      <c r="L90" s="18">
        <f t="shared" si="12"/>
        <v>8.0014636456656792E-3</v>
      </c>
      <c r="M90" s="220">
        <f>F90*'Table 2'!M90</f>
        <v>467.87783039999999</v>
      </c>
      <c r="N90" s="230" t="s">
        <v>207</v>
      </c>
      <c r="O90" s="217">
        <f>H90*'Table 2'!M89</f>
        <v>5.1266949978735052</v>
      </c>
      <c r="P90" s="240">
        <f t="shared" si="13"/>
        <v>7.5440508954344662E-2</v>
      </c>
      <c r="Q90" s="21">
        <f>AVERAGE(M86:M90)</f>
        <v>435.05691528666665</v>
      </c>
      <c r="R90" s="242">
        <f>_xlfn.STDEV.S(M86:M90)</f>
        <v>75.00001841586031</v>
      </c>
      <c r="S90" s="18">
        <f t="shared" si="14"/>
        <v>0.17239127980862337</v>
      </c>
      <c r="T90" s="189">
        <f>M90/LOOKUP(A90,'Table 1'!$A$3:$A$999,'Table 1'!$E$3:$E$999)</f>
        <v>0.93575566079999994</v>
      </c>
      <c r="U90" s="214" t="s">
        <v>207</v>
      </c>
      <c r="V90" s="157">
        <f>O90/LOOKUP(A90,'Table 1'!$A$3:$A$999,'Table 1'!$E$3:$E$999)</f>
        <v>1.0253389995747011E-2</v>
      </c>
    </row>
    <row r="91" spans="1:22" x14ac:dyDescent="0.2">
      <c r="A91" s="98" t="s">
        <v>69</v>
      </c>
      <c r="B91" s="57" t="str">
        <f>LOOKUP(A91,'Table 1'!$A$3:$A$999,'Table 1'!$I$3:$I$999)</f>
        <v>IND</v>
      </c>
      <c r="C91" s="266">
        <v>83.642200000000003</v>
      </c>
      <c r="D91" s="267">
        <v>82.087500000000006</v>
      </c>
      <c r="E91" s="265">
        <v>81.637100000000004</v>
      </c>
      <c r="F91" s="183">
        <f t="shared" si="9"/>
        <v>0.82455600000000007</v>
      </c>
      <c r="G91" s="233" t="s">
        <v>207</v>
      </c>
      <c r="H91" s="147">
        <f t="shared" si="10"/>
        <v>1.0520122195107801E-2</v>
      </c>
      <c r="I91" s="238">
        <f t="shared" si="11"/>
        <v>-6.1925646638049548E-3</v>
      </c>
      <c r="J91" s="23">
        <f>AVERAGE(F91:F95)</f>
        <v>0.82969393333333341</v>
      </c>
      <c r="K91" s="23">
        <f>_xlfn.STDEV.S(F91:F95)</f>
        <v>1.4656483704414884E-2</v>
      </c>
      <c r="L91" s="39">
        <f t="shared" si="12"/>
        <v>1.7664928132632943E-2</v>
      </c>
      <c r="M91" s="222">
        <f>F91*'Table 2'!M91</f>
        <v>493.90904400000005</v>
      </c>
      <c r="N91" s="229" t="s">
        <v>207</v>
      </c>
      <c r="O91" s="219">
        <f>H91*'Table 2'!M90</f>
        <v>6.2216002661867531</v>
      </c>
      <c r="P91" s="238">
        <f t="shared" si="13"/>
        <v>-9.8671607150062138E-3</v>
      </c>
      <c r="Q91" s="23">
        <f>AVERAGE(M91:M95)</f>
        <v>498.83109054000005</v>
      </c>
      <c r="R91" s="23">
        <f>_xlfn.STDEV.S(M91:M95)</f>
        <v>7.6122412034540385</v>
      </c>
      <c r="S91" s="39">
        <f t="shared" si="14"/>
        <v>1.5260157892751938E-2</v>
      </c>
      <c r="T91" s="191">
        <f>M91/LOOKUP(A91,'Table 1'!$A$3:$A$999,'Table 1'!$E$3:$E$999)</f>
        <v>0.98781808800000015</v>
      </c>
      <c r="U91" s="216" t="s">
        <v>207</v>
      </c>
      <c r="V91" s="161">
        <f>O91/LOOKUP(A91,'Table 1'!$A$3:$A$999,'Table 1'!$E$3:$E$999)</f>
        <v>1.2443200532373506E-2</v>
      </c>
    </row>
    <row r="92" spans="1:22" x14ac:dyDescent="0.2">
      <c r="A92" s="4" t="s">
        <v>69</v>
      </c>
      <c r="B92" s="56" t="str">
        <f>LOOKUP(A92,'Table 1'!$A$3:$A$999,'Table 1'!$I$3:$I$999)</f>
        <v>IND</v>
      </c>
      <c r="C92" s="264">
        <v>81.239599999999996</v>
      </c>
      <c r="D92" s="96">
        <v>81.950100000000006</v>
      </c>
      <c r="E92" s="250">
        <v>81.986900000000006</v>
      </c>
      <c r="F92" s="159">
        <f t="shared" si="9"/>
        <v>0.81725533333333333</v>
      </c>
      <c r="G92" s="236" t="s">
        <v>207</v>
      </c>
      <c r="H92" s="160">
        <f t="shared" si="10"/>
        <v>4.2123267125584911E-3</v>
      </c>
      <c r="I92" s="239">
        <f t="shared" si="11"/>
        <v>-1.4991793359302305E-2</v>
      </c>
      <c r="J92" s="22">
        <f>AVERAGE(F91:F95)</f>
        <v>0.82969393333333341</v>
      </c>
      <c r="K92" s="241">
        <f>_xlfn.STDEV.S(F91:F95)</f>
        <v>1.4656483704414884E-2</v>
      </c>
      <c r="L92" s="19">
        <f t="shared" si="12"/>
        <v>1.7664928132632943E-2</v>
      </c>
      <c r="M92" s="221">
        <f>F92*'Table 2'!M92</f>
        <v>490.18974893333331</v>
      </c>
      <c r="N92" s="236" t="s">
        <v>207</v>
      </c>
      <c r="O92" s="218">
        <f>H92*'Table 2'!M91</f>
        <v>2.5231837008225364</v>
      </c>
      <c r="P92" s="239">
        <f t="shared" si="13"/>
        <v>-1.7323181675208382E-2</v>
      </c>
      <c r="Q92" s="22">
        <f>AVERAGE(M91:M95)</f>
        <v>498.83109054000005</v>
      </c>
      <c r="R92" s="241">
        <f>_xlfn.STDEV.S(M91:M95)</f>
        <v>7.6122412034540385</v>
      </c>
      <c r="S92" s="19">
        <f t="shared" si="14"/>
        <v>1.5260157892751938E-2</v>
      </c>
      <c r="T92" s="190">
        <f>M92/LOOKUP(A92,'Table 1'!$A$3:$A$999,'Table 1'!$E$3:$E$999)</f>
        <v>0.98037949786666656</v>
      </c>
      <c r="U92" s="215" t="s">
        <v>207</v>
      </c>
      <c r="V92" s="160">
        <f>O92/LOOKUP(A92,'Table 1'!$A$3:$A$999,'Table 1'!$E$3:$E$999)</f>
        <v>5.0463674016450726E-3</v>
      </c>
    </row>
    <row r="93" spans="1:22" x14ac:dyDescent="0.2">
      <c r="A93" s="4" t="s">
        <v>69</v>
      </c>
      <c r="B93" s="56" t="str">
        <f>LOOKUP(A93,'Table 1'!$A$3:$A$999,'Table 1'!$I$3:$I$999)</f>
        <v>IND</v>
      </c>
      <c r="C93" s="264">
        <v>80.360100000000003</v>
      </c>
      <c r="D93" s="96">
        <v>83.906800000000004</v>
      </c>
      <c r="E93" s="250">
        <v>82.938999999999993</v>
      </c>
      <c r="F93" s="159">
        <f t="shared" si="9"/>
        <v>0.82401966666666671</v>
      </c>
      <c r="G93" s="232" t="s">
        <v>207</v>
      </c>
      <c r="H93" s="160">
        <f t="shared" si="10"/>
        <v>1.8333231639111883E-2</v>
      </c>
      <c r="I93" s="239">
        <f t="shared" si="11"/>
        <v>-6.8389877745279864E-3</v>
      </c>
      <c r="J93" s="22">
        <f>AVERAGE(F91:F95)</f>
        <v>0.82969393333333341</v>
      </c>
      <c r="K93" s="241">
        <f>_xlfn.STDEV.S(F91:F95)</f>
        <v>1.4656483704414884E-2</v>
      </c>
      <c r="L93" s="19">
        <f t="shared" si="12"/>
        <v>1.7664928132632943E-2</v>
      </c>
      <c r="M93" s="221">
        <f>F93*'Table 2'!M93</f>
        <v>496.96626096666671</v>
      </c>
      <c r="N93" s="236" t="s">
        <v>207</v>
      </c>
      <c r="O93" s="218">
        <f>H93*'Table 2'!M92</f>
        <v>10.996272337139306</v>
      </c>
      <c r="P93" s="239">
        <f t="shared" si="13"/>
        <v>-3.7383988462198754E-3</v>
      </c>
      <c r="Q93" s="22">
        <f>AVERAGE(M91:M95)</f>
        <v>498.83109054000005</v>
      </c>
      <c r="R93" s="241">
        <f>_xlfn.STDEV.S(M91:M95)</f>
        <v>7.6122412034540385</v>
      </c>
      <c r="S93" s="19">
        <f t="shared" si="14"/>
        <v>1.5260157892751938E-2</v>
      </c>
      <c r="T93" s="190">
        <f>M93/LOOKUP(A93,'Table 1'!$A$3:$A$999,'Table 1'!$E$3:$E$999)</f>
        <v>0.99393252193333337</v>
      </c>
      <c r="U93" s="215" t="s">
        <v>207</v>
      </c>
      <c r="V93" s="160">
        <f>O93/LOOKUP(A93,'Table 1'!$A$3:$A$999,'Table 1'!$E$3:$E$999)</f>
        <v>2.1992544674278611E-2</v>
      </c>
    </row>
    <row r="94" spans="1:22" x14ac:dyDescent="0.2">
      <c r="A94" s="4" t="s">
        <v>69</v>
      </c>
      <c r="B94" s="56" t="str">
        <f>LOOKUP(A94,'Table 1'!$A$3:$A$999,'Table 1'!$I$3:$I$999)</f>
        <v>IND</v>
      </c>
      <c r="C94" s="264">
        <v>82.9846</v>
      </c>
      <c r="D94" s="96">
        <v>82.533500000000004</v>
      </c>
      <c r="E94" s="250">
        <v>82.766300000000001</v>
      </c>
      <c r="F94" s="159">
        <f t="shared" si="9"/>
        <v>0.82761466666666661</v>
      </c>
      <c r="G94" s="232" t="s">
        <v>207</v>
      </c>
      <c r="H94" s="162">
        <f t="shared" si="10"/>
        <v>2.255888368987539E-3</v>
      </c>
      <c r="I94" s="239">
        <f t="shared" si="11"/>
        <v>-2.5060646861828342E-3</v>
      </c>
      <c r="J94" s="22">
        <f>AVERAGE(F91:F95)</f>
        <v>0.82969393333333341</v>
      </c>
      <c r="K94" s="241">
        <f>_xlfn.STDEV.S(F91:F95)</f>
        <v>1.4656483704414884E-2</v>
      </c>
      <c r="L94" s="19">
        <f t="shared" si="12"/>
        <v>1.7664928132632943E-2</v>
      </c>
      <c r="M94" s="221">
        <f>F94*'Table 2'!M94</f>
        <v>504.26561639999994</v>
      </c>
      <c r="N94" s="236" t="s">
        <v>207</v>
      </c>
      <c r="O94" s="218">
        <f>H94*'Table 2'!M93</f>
        <v>1.3605262753363849</v>
      </c>
      <c r="P94" s="239">
        <f t="shared" si="13"/>
        <v>1.0894521137639701E-2</v>
      </c>
      <c r="Q94" s="22">
        <f>AVERAGE(M91:M95)</f>
        <v>498.83109054000005</v>
      </c>
      <c r="R94" s="241">
        <f>_xlfn.STDEV.S(M91:M95)</f>
        <v>7.6122412034540385</v>
      </c>
      <c r="S94" s="19">
        <f t="shared" si="14"/>
        <v>1.5260157892751938E-2</v>
      </c>
      <c r="T94" s="190">
        <f>M94/LOOKUP(A94,'Table 1'!$A$3:$A$999,'Table 1'!$E$3:$E$999)</f>
        <v>1.0085312327999998</v>
      </c>
      <c r="U94" s="215" t="s">
        <v>207</v>
      </c>
      <c r="V94" s="160">
        <f>O94/LOOKUP(A94,'Table 1'!$A$3:$A$999,'Table 1'!$E$3:$E$999)</f>
        <v>2.7210525506727698E-3</v>
      </c>
    </row>
    <row r="95" spans="1:22" ht="16" thickBot="1" x14ac:dyDescent="0.25">
      <c r="A95" s="97" t="s">
        <v>69</v>
      </c>
      <c r="B95" s="55" t="str">
        <f>LOOKUP(A95,'Table 1'!$A$3:$A$999,'Table 1'!$I$3:$I$999)</f>
        <v>IND</v>
      </c>
      <c r="C95" s="245">
        <v>85.626900000000006</v>
      </c>
      <c r="D95" s="95">
        <v>84.1785</v>
      </c>
      <c r="E95" s="244">
        <v>86.701800000000006</v>
      </c>
      <c r="F95" s="158">
        <f t="shared" si="9"/>
        <v>0.85502400000000012</v>
      </c>
      <c r="G95" s="231" t="s">
        <v>207</v>
      </c>
      <c r="H95" s="157">
        <f t="shared" si="10"/>
        <v>1.2662487551820171E-2</v>
      </c>
      <c r="I95" s="240">
        <f t="shared" si="11"/>
        <v>3.0529410483817812E-2</v>
      </c>
      <c r="J95" s="21">
        <f>AVERAGE(F91:F95)</f>
        <v>0.82969393333333341</v>
      </c>
      <c r="K95" s="242">
        <f>_xlfn.STDEV.S(F91:F95)</f>
        <v>1.4656483704414884E-2</v>
      </c>
      <c r="L95" s="18">
        <f t="shared" si="12"/>
        <v>1.7664928132632943E-2</v>
      </c>
      <c r="M95" s="220">
        <f>F95*'Table 2'!M95</f>
        <v>508.82478240000012</v>
      </c>
      <c r="N95" s="230" t="s">
        <v>207</v>
      </c>
      <c r="O95" s="217">
        <f>H95*'Table 2'!M94</f>
        <v>7.7152536653240293</v>
      </c>
      <c r="P95" s="240">
        <f t="shared" si="13"/>
        <v>2.0034220098794544E-2</v>
      </c>
      <c r="Q95" s="21">
        <f>AVERAGE(M91:M95)</f>
        <v>498.83109054000005</v>
      </c>
      <c r="R95" s="242">
        <f>_xlfn.STDEV.S(M91:M95)</f>
        <v>7.6122412034540385</v>
      </c>
      <c r="S95" s="18">
        <f t="shared" si="14"/>
        <v>1.5260157892751938E-2</v>
      </c>
      <c r="T95" s="189">
        <f>M95/LOOKUP(A95,'Table 1'!$A$3:$A$999,'Table 1'!$E$3:$E$999)</f>
        <v>1.0176495648000001</v>
      </c>
      <c r="U95" s="214" t="s">
        <v>207</v>
      </c>
      <c r="V95" s="157">
        <f>O95/LOOKUP(A95,'Table 1'!$A$3:$A$999,'Table 1'!$E$3:$E$999)</f>
        <v>1.5430507330648059E-2</v>
      </c>
    </row>
    <row r="96" spans="1:22" x14ac:dyDescent="0.2">
      <c r="A96" s="98" t="s">
        <v>64</v>
      </c>
      <c r="B96" s="57" t="str">
        <f>LOOKUP(A96,'Table 1'!$A$3:$A$999,'Table 1'!$I$3:$I$999)</f>
        <v>IDN</v>
      </c>
      <c r="C96" s="279">
        <v>84.112200000000001</v>
      </c>
      <c r="D96" s="272">
        <v>83.762799999999999</v>
      </c>
      <c r="E96" s="280">
        <v>84.032200000000003</v>
      </c>
      <c r="F96" s="183">
        <f t="shared" si="9"/>
        <v>0.83969066666666659</v>
      </c>
      <c r="G96" s="233" t="s">
        <v>207</v>
      </c>
      <c r="H96" s="161">
        <f t="shared" si="10"/>
        <v>1.8305587489434482E-3</v>
      </c>
      <c r="I96" s="238">
        <f t="shared" si="11"/>
        <v>3.0055329441451992E-2</v>
      </c>
      <c r="J96" s="23">
        <f>AVERAGE(F96:F100)</f>
        <v>0.8151898666666666</v>
      </c>
      <c r="K96" s="23">
        <f>_xlfn.STDEV.S(F96:F100)</f>
        <v>2.367648573843301E-2</v>
      </c>
      <c r="L96" s="39">
        <f t="shared" si="12"/>
        <v>2.9044136472459847E-2</v>
      </c>
      <c r="M96" s="222">
        <f>F96*'Table 2'!M96</f>
        <v>601.38645546666669</v>
      </c>
      <c r="N96" s="229" t="s">
        <v>207</v>
      </c>
      <c r="O96" s="219">
        <f>H96*'Table 2'!M95</f>
        <v>1.0893655114962462</v>
      </c>
      <c r="P96" s="238">
        <f t="shared" si="13"/>
        <v>4.7334272002607876E-2</v>
      </c>
      <c r="Q96" s="23">
        <f>AVERAGE(M96:M100)</f>
        <v>574.20679485333335</v>
      </c>
      <c r="R96" s="23">
        <f>_xlfn.STDEV.S(M96:M100)</f>
        <v>25.844415987335577</v>
      </c>
      <c r="S96" s="39">
        <f t="shared" si="14"/>
        <v>4.5008899614183216E-2</v>
      </c>
      <c r="T96" s="337">
        <f>M96/LOOKUP(A96,'Table 1'!$A$3:$A$999,'Table 1'!$E$3:$E$999)</f>
        <v>1.2027729109333334</v>
      </c>
      <c r="U96" s="338" t="s">
        <v>207</v>
      </c>
      <c r="V96" s="339">
        <f>O96/LOOKUP(A96,'Table 1'!$A$3:$A$999,'Table 1'!$E$3:$E$999)</f>
        <v>2.1787310229924922E-3</v>
      </c>
    </row>
    <row r="97" spans="1:22" x14ac:dyDescent="0.2">
      <c r="A97" s="4" t="s">
        <v>64</v>
      </c>
      <c r="B97" s="56" t="str">
        <f>LOOKUP(A97,'Table 1'!$A$3:$A$999,'Table 1'!$I$3:$I$999)</f>
        <v>IDN</v>
      </c>
      <c r="C97" s="281">
        <v>83.972499999999997</v>
      </c>
      <c r="D97" s="96">
        <v>87.125</v>
      </c>
      <c r="E97" s="281">
        <v>80.093299999999999</v>
      </c>
      <c r="F97" s="159">
        <f t="shared" si="9"/>
        <v>0.83730266666666664</v>
      </c>
      <c r="G97" s="236" t="s">
        <v>207</v>
      </c>
      <c r="H97" s="160">
        <f t="shared" si="10"/>
        <v>3.5221029177656543E-2</v>
      </c>
      <c r="I97" s="239">
        <f t="shared" si="11"/>
        <v>2.7125950535204616E-2</v>
      </c>
      <c r="J97" s="22">
        <f>AVERAGE(F96:F100)</f>
        <v>0.8151898666666666</v>
      </c>
      <c r="K97" s="241">
        <f>_xlfn.STDEV.S(F96:F100)</f>
        <v>2.367648573843301E-2</v>
      </c>
      <c r="L97" s="19">
        <f t="shared" si="12"/>
        <v>2.9044136472459847E-2</v>
      </c>
      <c r="M97" s="221">
        <f>F97*'Table 2'!M97</f>
        <v>591.80552479999994</v>
      </c>
      <c r="N97" s="236" t="s">
        <v>207</v>
      </c>
      <c r="O97" s="218">
        <f>H97*'Table 2'!M96</f>
        <v>25.225301097037619</v>
      </c>
      <c r="P97" s="239">
        <f t="shared" si="13"/>
        <v>3.0648766445130184E-2</v>
      </c>
      <c r="Q97" s="22">
        <f>AVERAGE(M96:M100)</f>
        <v>574.20679485333335</v>
      </c>
      <c r="R97" s="241">
        <f>_xlfn.STDEV.S(M96:M100)</f>
        <v>25.844415987335577</v>
      </c>
      <c r="S97" s="19">
        <f t="shared" si="14"/>
        <v>4.5008899614183216E-2</v>
      </c>
      <c r="T97" s="340">
        <f>M97/LOOKUP(A97,'Table 1'!$A$3:$A$999,'Table 1'!$E$3:$E$999)</f>
        <v>1.1836110495999999</v>
      </c>
      <c r="U97" s="341" t="s">
        <v>207</v>
      </c>
      <c r="V97" s="342">
        <f>O97/LOOKUP(A97,'Table 1'!$A$3:$A$999,'Table 1'!$E$3:$E$999)</f>
        <v>5.0450602194075239E-2</v>
      </c>
    </row>
    <row r="98" spans="1:22" x14ac:dyDescent="0.2">
      <c r="A98" s="4" t="s">
        <v>64</v>
      </c>
      <c r="B98" s="56" t="str">
        <f>LOOKUP(A98,'Table 1'!$A$3:$A$999,'Table 1'!$I$3:$I$999)</f>
        <v>IDN</v>
      </c>
      <c r="C98" s="281">
        <v>81.854399999999998</v>
      </c>
      <c r="D98" s="96">
        <v>80.468299999999999</v>
      </c>
      <c r="E98" s="281">
        <v>80.288799999999995</v>
      </c>
      <c r="F98" s="159">
        <f t="shared" si="9"/>
        <v>0.8087049999999999</v>
      </c>
      <c r="G98" s="232" t="s">
        <v>207</v>
      </c>
      <c r="H98" s="160">
        <f t="shared" si="10"/>
        <v>8.5679604924392694E-3</v>
      </c>
      <c r="I98" s="239">
        <f t="shared" si="11"/>
        <v>-7.9550383681577085E-3</v>
      </c>
      <c r="J98" s="22">
        <f>AVERAGE(F96:F100)</f>
        <v>0.8151898666666666</v>
      </c>
      <c r="K98" s="241">
        <f>_xlfn.STDEV.S(F96:F100)</f>
        <v>2.367648573843301E-2</v>
      </c>
      <c r="L98" s="19">
        <f t="shared" si="12"/>
        <v>2.9044136472459847E-2</v>
      </c>
      <c r="M98" s="221">
        <f>F98*'Table 2'!M98</f>
        <v>581.29715399999986</v>
      </c>
      <c r="N98" s="236" t="s">
        <v>207</v>
      </c>
      <c r="O98" s="218">
        <f>H98*'Table 2'!M97</f>
        <v>6.0558344760560754</v>
      </c>
      <c r="P98" s="239">
        <f t="shared" si="13"/>
        <v>1.2348093422470851E-2</v>
      </c>
      <c r="Q98" s="22">
        <f>AVERAGE(M96:M100)</f>
        <v>574.20679485333335</v>
      </c>
      <c r="R98" s="241">
        <f>_xlfn.STDEV.S(M96:M100)</f>
        <v>25.844415987335577</v>
      </c>
      <c r="S98" s="19">
        <f t="shared" si="14"/>
        <v>4.5008899614183216E-2</v>
      </c>
      <c r="T98" s="340">
        <f>M98/LOOKUP(A98,'Table 1'!$A$3:$A$999,'Table 1'!$E$3:$E$999)</f>
        <v>1.1625943079999996</v>
      </c>
      <c r="U98" s="341" t="s">
        <v>207</v>
      </c>
      <c r="V98" s="342">
        <f>O98/LOOKUP(A98,'Table 1'!$A$3:$A$999,'Table 1'!$E$3:$E$999)</f>
        <v>1.211166895211215E-2</v>
      </c>
    </row>
    <row r="99" spans="1:22" x14ac:dyDescent="0.2">
      <c r="A99" s="4" t="s">
        <v>64</v>
      </c>
      <c r="B99" s="56" t="str">
        <f>LOOKUP(A99,'Table 1'!$A$3:$A$999,'Table 1'!$I$3:$I$999)</f>
        <v>IDN</v>
      </c>
      <c r="C99" s="281">
        <v>81.854399999999998</v>
      </c>
      <c r="D99" s="96">
        <v>81.628500000000003</v>
      </c>
      <c r="E99" s="281">
        <v>78.764499999999998</v>
      </c>
      <c r="F99" s="159">
        <f t="shared" si="9"/>
        <v>0.80749133333333334</v>
      </c>
      <c r="G99" s="232" t="s">
        <v>207</v>
      </c>
      <c r="H99" s="162">
        <f t="shared" si="10"/>
        <v>1.7224502324692394E-2</v>
      </c>
      <c r="I99" s="239">
        <f t="shared" si="11"/>
        <v>-9.4438530802802637E-3</v>
      </c>
      <c r="J99" s="22">
        <f>AVERAGE(F96:F100)</f>
        <v>0.8151898666666666</v>
      </c>
      <c r="K99" s="241">
        <f>_xlfn.STDEV.S(F96:F100)</f>
        <v>2.367648573843301E-2</v>
      </c>
      <c r="L99" s="19">
        <f t="shared" si="12"/>
        <v>2.9044136472459847E-2</v>
      </c>
      <c r="M99" s="221">
        <f>F99*'Table 2'!M99</f>
        <v>558.94550093333339</v>
      </c>
      <c r="N99" s="236" t="s">
        <v>207</v>
      </c>
      <c r="O99" s="218">
        <f>H99*'Table 2'!M98</f>
        <v>12.380972270988892</v>
      </c>
      <c r="P99" s="239">
        <f t="shared" si="13"/>
        <v>-2.6578044803350107E-2</v>
      </c>
      <c r="Q99" s="22">
        <f>AVERAGE(M96:M100)</f>
        <v>574.20679485333335</v>
      </c>
      <c r="R99" s="241">
        <f>_xlfn.STDEV.S(M96:M100)</f>
        <v>25.844415987335577</v>
      </c>
      <c r="S99" s="19">
        <f t="shared" si="14"/>
        <v>4.5008899614183216E-2</v>
      </c>
      <c r="T99" s="340">
        <f>M99/LOOKUP(A99,'Table 1'!$A$3:$A$999,'Table 1'!$E$3:$E$999)</f>
        <v>1.1178910018666668</v>
      </c>
      <c r="U99" s="341" t="s">
        <v>207</v>
      </c>
      <c r="V99" s="342">
        <f>O99/LOOKUP(A99,'Table 1'!$A$3:$A$999,'Table 1'!$E$3:$E$999)</f>
        <v>2.4761944541977783E-2</v>
      </c>
    </row>
    <row r="100" spans="1:22" ht="16" thickBot="1" x14ac:dyDescent="0.25">
      <c r="A100" s="97" t="s">
        <v>64</v>
      </c>
      <c r="B100" s="55" t="str">
        <f>LOOKUP(A100,'Table 1'!$A$3:$A$999,'Table 1'!$I$3:$I$999)</f>
        <v>IDN</v>
      </c>
      <c r="C100" s="281">
        <v>77.897099999999995</v>
      </c>
      <c r="D100" s="96">
        <v>77.426599999999993</v>
      </c>
      <c r="E100" s="281">
        <v>79.504199999999997</v>
      </c>
      <c r="F100" s="158">
        <f t="shared" si="9"/>
        <v>0.78275966666666663</v>
      </c>
      <c r="G100" s="231" t="s">
        <v>207</v>
      </c>
      <c r="H100" s="160">
        <f t="shared" si="10"/>
        <v>1.0893853328062286E-2</v>
      </c>
      <c r="I100" s="240">
        <f t="shared" si="11"/>
        <v>-3.9782388528218499E-2</v>
      </c>
      <c r="J100" s="21">
        <f>AVERAGE(F96:F100)</f>
        <v>0.8151898666666666</v>
      </c>
      <c r="K100" s="242">
        <f>_xlfn.STDEV.S(F96:F100)</f>
        <v>2.367648573843301E-2</v>
      </c>
      <c r="L100" s="18">
        <f t="shared" si="12"/>
        <v>2.9044136472459847E-2</v>
      </c>
      <c r="M100" s="220">
        <f>F100*'Table 2'!M100</f>
        <v>537.59933906666663</v>
      </c>
      <c r="N100" s="230" t="s">
        <v>207</v>
      </c>
      <c r="O100" s="217">
        <f>H100*'Table 2'!M99</f>
        <v>7.540725273684715</v>
      </c>
      <c r="P100" s="240">
        <f t="shared" si="13"/>
        <v>-6.3753087066859199E-2</v>
      </c>
      <c r="Q100" s="21">
        <f>AVERAGE(M96:M100)</f>
        <v>574.20679485333335</v>
      </c>
      <c r="R100" s="242">
        <f>_xlfn.STDEV.S(M96:M100)</f>
        <v>25.844415987335577</v>
      </c>
      <c r="S100" s="18">
        <f t="shared" si="14"/>
        <v>4.5008899614183216E-2</v>
      </c>
      <c r="T100" s="343">
        <f>M100/LOOKUP(A100,'Table 1'!$A$3:$A$999,'Table 1'!$E$3:$E$999)</f>
        <v>1.0751986781333334</v>
      </c>
      <c r="U100" s="344" t="s">
        <v>207</v>
      </c>
      <c r="V100" s="345">
        <f>O100/LOOKUP(A100,'Table 1'!$A$3:$A$999,'Table 1'!$E$3:$E$999)</f>
        <v>1.5081450547369431E-2</v>
      </c>
    </row>
    <row r="101" spans="1:22" x14ac:dyDescent="0.2">
      <c r="A101" s="98" t="s">
        <v>61</v>
      </c>
      <c r="B101" s="57" t="str">
        <f>LOOKUP(A101,'Table 1'!$A$3:$A$999,'Table 1'!$I$3:$I$999)</f>
        <v>PNG</v>
      </c>
      <c r="C101" s="266">
        <v>86.006100000000004</v>
      </c>
      <c r="D101" s="267">
        <v>81.0852</v>
      </c>
      <c r="E101" s="265">
        <v>90.710700000000003</v>
      </c>
      <c r="F101" s="169">
        <f t="shared" si="9"/>
        <v>0.8593400000000001</v>
      </c>
      <c r="G101" s="229" t="s">
        <v>207</v>
      </c>
      <c r="H101" s="161">
        <f t="shared" si="10"/>
        <v>4.8131550328241055E-2</v>
      </c>
      <c r="I101" s="238">
        <f t="shared" si="11"/>
        <v>-4.7352307405793773E-3</v>
      </c>
      <c r="J101" s="23">
        <f>AVERAGE(F101:F105)</f>
        <v>0.86342853333333347</v>
      </c>
      <c r="K101" s="23">
        <f>_xlfn.STDEV.S(F101:F105)</f>
        <v>9.5299723638401293E-3</v>
      </c>
      <c r="L101" s="39">
        <f t="shared" si="12"/>
        <v>1.1037360934840692E-2</v>
      </c>
      <c r="M101" s="222">
        <f>F101*'Table 2'!M101</f>
        <v>540.86859600000003</v>
      </c>
      <c r="N101" s="229" t="s">
        <v>207</v>
      </c>
      <c r="O101" s="219">
        <f>H101*'Table 2'!M100</f>
        <v>33.056748765435955</v>
      </c>
      <c r="P101" s="238">
        <f t="shared" si="13"/>
        <v>2.7265525046049712E-3</v>
      </c>
      <c r="Q101" s="23">
        <f>AVERAGE(M101:M105)</f>
        <v>539.39789930666677</v>
      </c>
      <c r="R101" s="23">
        <f>_xlfn.STDEV.S(M101:M105)</f>
        <v>11.541205824868708</v>
      </c>
      <c r="S101" s="39">
        <f t="shared" si="14"/>
        <v>2.1396460460271695E-2</v>
      </c>
      <c r="T101" s="191">
        <f>M101/LOOKUP(A101,'Table 1'!$A$3:$A$999,'Table 1'!$E$3:$E$999)</f>
        <v>1.0817371920000001</v>
      </c>
      <c r="U101" s="216" t="s">
        <v>207</v>
      </c>
      <c r="V101" s="161">
        <f>O101/LOOKUP(A101,'Table 1'!$A$3:$A$999,'Table 1'!$E$3:$E$999)</f>
        <v>6.6113497530871909E-2</v>
      </c>
    </row>
    <row r="102" spans="1:22" x14ac:dyDescent="0.2">
      <c r="A102" s="4" t="s">
        <v>61</v>
      </c>
      <c r="B102" s="56" t="str">
        <f>LOOKUP(A102,'Table 1'!$A$3:$A$999,'Table 1'!$I$3:$I$999)</f>
        <v>PNG</v>
      </c>
      <c r="C102" s="264">
        <v>86.322000000000003</v>
      </c>
      <c r="D102" s="96">
        <v>88.059799999999996</v>
      </c>
      <c r="E102" s="250">
        <v>89.459100000000007</v>
      </c>
      <c r="F102" s="159">
        <f t="shared" si="9"/>
        <v>0.87946966666666682</v>
      </c>
      <c r="G102" s="236" t="s">
        <v>207</v>
      </c>
      <c r="H102" s="155">
        <f t="shared" si="10"/>
        <v>1.5715907938561292E-2</v>
      </c>
      <c r="I102" s="239">
        <f t="shared" si="11"/>
        <v>1.8578414673656077E-2</v>
      </c>
      <c r="J102" s="22">
        <f>AVERAGE(F101:F105)</f>
        <v>0.86342853333333347</v>
      </c>
      <c r="K102" s="241">
        <f>_xlfn.STDEV.S(F101:F105)</f>
        <v>9.5299723638401293E-3</v>
      </c>
      <c r="L102" s="19">
        <f t="shared" si="12"/>
        <v>1.1037360934840692E-2</v>
      </c>
      <c r="M102" s="221">
        <f>F102*'Table 2'!M102</f>
        <v>556.61635203333356</v>
      </c>
      <c r="N102" s="236" t="s">
        <v>207</v>
      </c>
      <c r="O102" s="218">
        <f>H102*'Table 2'!M101</f>
        <v>9.8915924565304767</v>
      </c>
      <c r="P102" s="239">
        <f t="shared" si="13"/>
        <v>3.1921616210962449E-2</v>
      </c>
      <c r="Q102" s="22">
        <f>AVERAGE(M101:M105)</f>
        <v>539.39789930666677</v>
      </c>
      <c r="R102" s="241">
        <f>_xlfn.STDEV.S(M101:M105)</f>
        <v>11.541205824868708</v>
      </c>
      <c r="S102" s="19">
        <f t="shared" si="14"/>
        <v>2.1396460460271695E-2</v>
      </c>
      <c r="T102" s="190">
        <f>M102/LOOKUP(A102,'Table 1'!$A$3:$A$999,'Table 1'!$E$3:$E$999)</f>
        <v>1.1132327040666672</v>
      </c>
      <c r="U102" s="215" t="s">
        <v>207</v>
      </c>
      <c r="V102" s="160">
        <f>O102/LOOKUP(A102,'Table 1'!$A$3:$A$999,'Table 1'!$E$3:$E$999)</f>
        <v>1.9783184913060952E-2</v>
      </c>
    </row>
    <row r="103" spans="1:22" x14ac:dyDescent="0.2">
      <c r="A103" s="4" t="s">
        <v>61</v>
      </c>
      <c r="B103" s="56" t="str">
        <f>LOOKUP(A103,'Table 1'!$A$3:$A$999,'Table 1'!$I$3:$I$999)</f>
        <v>PNG</v>
      </c>
      <c r="C103" s="264">
        <v>84.520499999999998</v>
      </c>
      <c r="D103" s="96">
        <v>88.492900000000006</v>
      </c>
      <c r="E103" s="250">
        <v>85.874600000000001</v>
      </c>
      <c r="F103" s="168">
        <f t="shared" si="9"/>
        <v>0.86295999999999995</v>
      </c>
      <c r="G103" s="236" t="s">
        <v>207</v>
      </c>
      <c r="H103" s="160">
        <f t="shared" si="10"/>
        <v>2.019448912451121E-2</v>
      </c>
      <c r="I103" s="239">
        <f t="shared" si="11"/>
        <v>-5.4264286532749973E-4</v>
      </c>
      <c r="J103" s="22">
        <f>AVERAGE(F101:F105)</f>
        <v>0.86342853333333347</v>
      </c>
      <c r="K103" s="241">
        <f>_xlfn.STDEV.S(F101:F105)</f>
        <v>9.5299723638401293E-3</v>
      </c>
      <c r="L103" s="19">
        <f t="shared" si="12"/>
        <v>1.1037360934840692E-2</v>
      </c>
      <c r="M103" s="221">
        <f>F103*'Table 2'!M103</f>
        <v>541.16221599999994</v>
      </c>
      <c r="N103" s="236" t="s">
        <v>207</v>
      </c>
      <c r="O103" s="218">
        <f>H103*'Table 2'!M102</f>
        <v>12.781092166903147</v>
      </c>
      <c r="P103" s="239">
        <f t="shared" si="13"/>
        <v>3.270900193717838E-3</v>
      </c>
      <c r="Q103" s="22">
        <f>AVERAGE(M101:M105)</f>
        <v>539.39789930666677</v>
      </c>
      <c r="R103" s="241">
        <f>_xlfn.STDEV.S(M101:M105)</f>
        <v>11.541205824868708</v>
      </c>
      <c r="S103" s="19">
        <f t="shared" si="14"/>
        <v>2.1396460460271695E-2</v>
      </c>
      <c r="T103" s="190">
        <f>M103/LOOKUP(A103,'Table 1'!$A$3:$A$999,'Table 1'!$E$3:$E$999)</f>
        <v>1.0823244319999998</v>
      </c>
      <c r="U103" s="215" t="s">
        <v>207</v>
      </c>
      <c r="V103" s="160">
        <f>O103/LOOKUP(A103,'Table 1'!$A$3:$A$999,'Table 1'!$E$3:$E$999)</f>
        <v>2.5562184333806293E-2</v>
      </c>
    </row>
    <row r="104" spans="1:22" x14ac:dyDescent="0.2">
      <c r="A104" s="4" t="s">
        <v>61</v>
      </c>
      <c r="B104" s="56" t="str">
        <f>LOOKUP(A104,'Table 1'!$A$3:$A$999,'Table 1'!$I$3:$I$999)</f>
        <v>PNG</v>
      </c>
      <c r="C104" s="264">
        <v>85.101200000000006</v>
      </c>
      <c r="D104" s="96">
        <v>83.405900000000003</v>
      </c>
      <c r="E104" s="250">
        <v>87.779600000000002</v>
      </c>
      <c r="F104" s="159">
        <f t="shared" si="9"/>
        <v>0.85428899999999997</v>
      </c>
      <c r="G104" s="236" t="s">
        <v>207</v>
      </c>
      <c r="H104" s="155">
        <f t="shared" si="10"/>
        <v>2.2051878355369182E-2</v>
      </c>
      <c r="I104" s="239">
        <f t="shared" si="11"/>
        <v>-1.0585164817346979E-2</v>
      </c>
      <c r="J104" s="22">
        <f>AVERAGE(F101:F105)</f>
        <v>0.86342853333333347</v>
      </c>
      <c r="K104" s="241">
        <f>_xlfn.STDEV.S(F101:F105)</f>
        <v>9.5299723638401293E-3</v>
      </c>
      <c r="L104" s="19">
        <f t="shared" si="12"/>
        <v>1.1037360934840692E-2</v>
      </c>
      <c r="M104" s="221">
        <f>F104*'Table 2'!M104</f>
        <v>532.47833369999989</v>
      </c>
      <c r="N104" s="236" t="s">
        <v>207</v>
      </c>
      <c r="O104" s="218">
        <f>H104*'Table 2'!M103</f>
        <v>13.828732916652015</v>
      </c>
      <c r="P104" s="239">
        <f t="shared" si="13"/>
        <v>-1.2828313969263089E-2</v>
      </c>
      <c r="Q104" s="22">
        <f>AVERAGE(M101:M105)</f>
        <v>539.39789930666677</v>
      </c>
      <c r="R104" s="241">
        <f>_xlfn.STDEV.S(M101:M105)</f>
        <v>11.541205824868708</v>
      </c>
      <c r="S104" s="19">
        <f t="shared" si="14"/>
        <v>2.1396460460271695E-2</v>
      </c>
      <c r="T104" s="190">
        <f>M104/LOOKUP(A104,'Table 1'!$A$3:$A$999,'Table 1'!$E$3:$E$999)</f>
        <v>1.0649566673999997</v>
      </c>
      <c r="U104" s="215" t="s">
        <v>207</v>
      </c>
      <c r="V104" s="160">
        <f>O104/LOOKUP(A104,'Table 1'!$A$3:$A$999,'Table 1'!$E$3:$E$999)</f>
        <v>2.7657465833304029E-2</v>
      </c>
    </row>
    <row r="105" spans="1:22" ht="16" thickBot="1" x14ac:dyDescent="0.25">
      <c r="A105" s="97" t="s">
        <v>61</v>
      </c>
      <c r="B105" s="55" t="str">
        <f>LOOKUP(A105,'Table 1'!$A$3:$A$999,'Table 1'!$I$3:$I$999)</f>
        <v>PNG</v>
      </c>
      <c r="C105" s="245">
        <v>84.770399999999995</v>
      </c>
      <c r="D105" s="95">
        <v>89.058999999999997</v>
      </c>
      <c r="E105" s="244">
        <v>84.495800000000003</v>
      </c>
      <c r="F105" s="167">
        <f t="shared" si="9"/>
        <v>0.86108400000000007</v>
      </c>
      <c r="G105" s="230" t="s">
        <v>207</v>
      </c>
      <c r="H105" s="157">
        <f t="shared" si="10"/>
        <v>2.5589805704616039E-2</v>
      </c>
      <c r="I105" s="240">
        <f t="shared" si="11"/>
        <v>-2.7153762504027331E-3</v>
      </c>
      <c r="J105" s="21">
        <f>AVERAGE(F101:F105)</f>
        <v>0.86342853333333347</v>
      </c>
      <c r="K105" s="242">
        <f>_xlfn.STDEV.S(F101:F105)</f>
        <v>9.5299723638401293E-3</v>
      </c>
      <c r="L105" s="18">
        <f t="shared" si="12"/>
        <v>1.1037360934840692E-2</v>
      </c>
      <c r="M105" s="220">
        <f>F105*'Table 2'!M105</f>
        <v>525.8639988000001</v>
      </c>
      <c r="N105" s="230" t="s">
        <v>207</v>
      </c>
      <c r="O105" s="217">
        <f>H105*'Table 2'!M104</f>
        <v>15.950125895687176</v>
      </c>
      <c r="P105" s="240">
        <f t="shared" si="13"/>
        <v>-2.5090754940022796E-2</v>
      </c>
      <c r="Q105" s="21">
        <f>AVERAGE(M101:M105)</f>
        <v>539.39789930666677</v>
      </c>
      <c r="R105" s="242">
        <f>_xlfn.STDEV.S(M101:M105)</f>
        <v>11.541205824868708</v>
      </c>
      <c r="S105" s="18">
        <f t="shared" si="14"/>
        <v>2.1396460460271695E-2</v>
      </c>
      <c r="T105" s="189">
        <f>M105/LOOKUP(A105,'Table 1'!$A$3:$A$999,'Table 1'!$E$3:$E$999)</f>
        <v>1.0517279976000002</v>
      </c>
      <c r="U105" s="214" t="s">
        <v>207</v>
      </c>
      <c r="V105" s="157">
        <f>O105/LOOKUP(A105,'Table 1'!$A$3:$A$999,'Table 1'!$E$3:$E$999)</f>
        <v>3.1900251791374352E-2</v>
      </c>
    </row>
    <row r="106" spans="1:22" x14ac:dyDescent="0.2">
      <c r="A106" s="98" t="s">
        <v>57</v>
      </c>
      <c r="B106" s="57" t="str">
        <f>LOOKUP(A106,'Table 1'!$A$3:$A$999,'Table 1'!$I$3:$I$999)</f>
        <v>ETH</v>
      </c>
      <c r="C106" s="266">
        <v>79.662000000000006</v>
      </c>
      <c r="D106" s="267">
        <v>80.960999999999999</v>
      </c>
      <c r="E106" s="265">
        <v>81.874200000000002</v>
      </c>
      <c r="F106" s="169">
        <f t="shared" si="9"/>
        <v>0.80832399999999993</v>
      </c>
      <c r="G106" s="229" t="s">
        <v>207</v>
      </c>
      <c r="H106" s="161">
        <f t="shared" si="10"/>
        <v>1.111692709340128E-2</v>
      </c>
      <c r="I106" s="238">
        <f t="shared" si="11"/>
        <v>1.8624528189636188E-3</v>
      </c>
      <c r="J106" s="23">
        <f>AVERAGE(F106:F110)</f>
        <v>0.80682133333333328</v>
      </c>
      <c r="K106" s="23">
        <f>_xlfn.STDEV.S(F106:F110)</f>
        <v>6.2772991759549356E-3</v>
      </c>
      <c r="L106" s="39">
        <f t="shared" si="12"/>
        <v>7.7802840810128997E-3</v>
      </c>
      <c r="M106" s="222">
        <f>F106*'Table 2'!M106</f>
        <v>484.26690839999998</v>
      </c>
      <c r="N106" s="229" t="s">
        <v>207</v>
      </c>
      <c r="O106" s="219">
        <f>H106*'Table 2'!M105</f>
        <v>6.7891073759401621</v>
      </c>
      <c r="P106" s="238">
        <f t="shared" si="13"/>
        <v>1.773926731819922E-2</v>
      </c>
      <c r="Q106" s="23">
        <f>AVERAGE(M106:M110)</f>
        <v>475.82610198000003</v>
      </c>
      <c r="R106" s="23">
        <f>_xlfn.STDEV.S(M106:M110)</f>
        <v>14.546971801789075</v>
      </c>
      <c r="S106" s="39">
        <f t="shared" si="14"/>
        <v>3.0572034071389625E-2</v>
      </c>
      <c r="T106" s="191">
        <f>M106/LOOKUP(A106,'Table 1'!$A$3:$A$999,'Table 1'!$E$3:$E$999)</f>
        <v>0.96853381679999995</v>
      </c>
      <c r="U106" s="216" t="s">
        <v>207</v>
      </c>
      <c r="V106" s="161">
        <f>O106/LOOKUP(A106,'Table 1'!$A$3:$A$999,'Table 1'!$E$3:$E$999)</f>
        <v>1.3578214751880324E-2</v>
      </c>
    </row>
    <row r="107" spans="1:22" x14ac:dyDescent="0.2">
      <c r="A107" s="4" t="s">
        <v>57</v>
      </c>
      <c r="B107" s="56" t="str">
        <f>LOOKUP(A107,'Table 1'!$A$3:$A$999,'Table 1'!$I$3:$I$999)</f>
        <v>ETH</v>
      </c>
      <c r="C107" s="264">
        <v>80.876300000000001</v>
      </c>
      <c r="D107" s="96">
        <v>79.2761</v>
      </c>
      <c r="E107" s="250">
        <v>80.510199999999998</v>
      </c>
      <c r="F107" s="159">
        <f t="shared" si="9"/>
        <v>0.80220866666666668</v>
      </c>
      <c r="G107" s="236" t="s">
        <v>207</v>
      </c>
      <c r="H107" s="155">
        <f t="shared" si="10"/>
        <v>8.3841835818005157E-3</v>
      </c>
      <c r="I107" s="239">
        <f t="shared" si="11"/>
        <v>-5.7170856496935284E-3</v>
      </c>
      <c r="J107" s="22">
        <f>AVERAGE(F106:F110)</f>
        <v>0.80682133333333328</v>
      </c>
      <c r="K107" s="241">
        <f>_xlfn.STDEV.S(F106:F110)</f>
        <v>6.2772991759549356E-3</v>
      </c>
      <c r="L107" s="19">
        <f t="shared" si="12"/>
        <v>7.7802840810128997E-3</v>
      </c>
      <c r="M107" s="221">
        <f>F107*'Table 2'!M107</f>
        <v>489.58794926666673</v>
      </c>
      <c r="N107" s="236" t="s">
        <v>207</v>
      </c>
      <c r="O107" s="218">
        <f>H107*'Table 2'!M106</f>
        <v>5.0229643838566895</v>
      </c>
      <c r="P107" s="239">
        <f t="shared" si="13"/>
        <v>2.8922010014585397E-2</v>
      </c>
      <c r="Q107" s="22">
        <f>AVERAGE(M106:M110)</f>
        <v>475.82610198000003</v>
      </c>
      <c r="R107" s="241">
        <f>_xlfn.STDEV.S(M106:M110)</f>
        <v>14.546971801789075</v>
      </c>
      <c r="S107" s="19">
        <f t="shared" si="14"/>
        <v>3.0572034071389625E-2</v>
      </c>
      <c r="T107" s="190">
        <f>M107/LOOKUP(A107,'Table 1'!$A$3:$A$999,'Table 1'!$E$3:$E$999)</f>
        <v>0.97917589853333342</v>
      </c>
      <c r="U107" s="215" t="s">
        <v>207</v>
      </c>
      <c r="V107" s="160">
        <f>O107/LOOKUP(A107,'Table 1'!$A$3:$A$999,'Table 1'!$E$3:$E$999)</f>
        <v>1.004592876771338E-2</v>
      </c>
    </row>
    <row r="108" spans="1:22" x14ac:dyDescent="0.2">
      <c r="A108" s="4" t="s">
        <v>57</v>
      </c>
      <c r="B108" s="56" t="str">
        <f>LOOKUP(A108,'Table 1'!$A$3:$A$999,'Table 1'!$I$3:$I$999)</f>
        <v>ETH</v>
      </c>
      <c r="C108" s="264">
        <v>80.665499999999994</v>
      </c>
      <c r="D108" s="96">
        <v>80.037199999999999</v>
      </c>
      <c r="E108" s="250">
        <v>79.0107</v>
      </c>
      <c r="F108" s="168">
        <f t="shared" si="9"/>
        <v>0.79904466666666663</v>
      </c>
      <c r="G108" s="236" t="s">
        <v>207</v>
      </c>
      <c r="H108" s="160">
        <f t="shared" si="10"/>
        <v>8.3534685211194091E-3</v>
      </c>
      <c r="I108" s="239">
        <f t="shared" si="11"/>
        <v>-9.6386477964555406E-3</v>
      </c>
      <c r="J108" s="22">
        <f>AVERAGE(F106:F110)</f>
        <v>0.80682133333333328</v>
      </c>
      <c r="K108" s="241">
        <f>_xlfn.STDEV.S(F106:F110)</f>
        <v>6.2772991759549356E-3</v>
      </c>
      <c r="L108" s="19">
        <f t="shared" si="12"/>
        <v>7.7802840810128997E-3</v>
      </c>
      <c r="M108" s="221">
        <f>F108*'Table 2'!M108</f>
        <v>451.77985453333326</v>
      </c>
      <c r="N108" s="236" t="s">
        <v>207</v>
      </c>
      <c r="O108" s="218">
        <f>H108*'Table 2'!M107</f>
        <v>5.0981218384391758</v>
      </c>
      <c r="P108" s="239">
        <f t="shared" si="13"/>
        <v>-5.0535788908187058E-2</v>
      </c>
      <c r="Q108" s="22">
        <f>AVERAGE(M106:M110)</f>
        <v>475.82610198000003</v>
      </c>
      <c r="R108" s="241">
        <f>_xlfn.STDEV.S(M106:M110)</f>
        <v>14.546971801789075</v>
      </c>
      <c r="S108" s="19">
        <f t="shared" si="14"/>
        <v>3.0572034071389625E-2</v>
      </c>
      <c r="T108" s="190">
        <f>M108/LOOKUP(A108,'Table 1'!$A$3:$A$999,'Table 1'!$E$3:$E$999)</f>
        <v>0.90355970906666649</v>
      </c>
      <c r="U108" s="215" t="s">
        <v>207</v>
      </c>
      <c r="V108" s="160">
        <f>O108/LOOKUP(A108,'Table 1'!$A$3:$A$999,'Table 1'!$E$3:$E$999)</f>
        <v>1.0196243676878351E-2</v>
      </c>
    </row>
    <row r="109" spans="1:22" x14ac:dyDescent="0.2">
      <c r="A109" s="4" t="s">
        <v>57</v>
      </c>
      <c r="B109" s="56" t="str">
        <f>LOOKUP(A109,'Table 1'!$A$3:$A$999,'Table 1'!$I$3:$I$999)</f>
        <v>ETH</v>
      </c>
      <c r="C109" s="264">
        <v>80.896600000000007</v>
      </c>
      <c r="D109" s="96">
        <v>80.424800000000005</v>
      </c>
      <c r="E109" s="250">
        <v>81.554500000000004</v>
      </c>
      <c r="F109" s="159">
        <f t="shared" si="9"/>
        <v>0.80958633333333341</v>
      </c>
      <c r="G109" s="236" t="s">
        <v>207</v>
      </c>
      <c r="H109" s="155">
        <f t="shared" si="10"/>
        <v>5.6739899835418547E-3</v>
      </c>
      <c r="I109" s="239">
        <f t="shared" si="11"/>
        <v>3.4270288671925655E-3</v>
      </c>
      <c r="J109" s="22">
        <f>AVERAGE(F106:F110)</f>
        <v>0.80682133333333328</v>
      </c>
      <c r="K109" s="241">
        <f>_xlfn.STDEV.S(F106:F110)</f>
        <v>6.2772991759549356E-3</v>
      </c>
      <c r="L109" s="19">
        <f t="shared" si="12"/>
        <v>7.7802840810128997E-3</v>
      </c>
      <c r="M109" s="221">
        <f>F109*'Table 2'!M109</f>
        <v>478.46552300000002</v>
      </c>
      <c r="N109" s="236" t="s">
        <v>207</v>
      </c>
      <c r="O109" s="218">
        <f>H109*'Table 2'!M108</f>
        <v>3.2080739366945643</v>
      </c>
      <c r="P109" s="239">
        <f t="shared" si="13"/>
        <v>5.5470286497879568E-3</v>
      </c>
      <c r="Q109" s="22">
        <f>AVERAGE(M106:M110)</f>
        <v>475.82610198000003</v>
      </c>
      <c r="R109" s="241">
        <f>_xlfn.STDEV.S(M106:M110)</f>
        <v>14.546971801789075</v>
      </c>
      <c r="S109" s="19">
        <f t="shared" si="14"/>
        <v>3.0572034071389625E-2</v>
      </c>
      <c r="T109" s="190">
        <f>M109/LOOKUP(A109,'Table 1'!$A$3:$A$999,'Table 1'!$E$3:$E$999)</f>
        <v>0.95693104600000001</v>
      </c>
      <c r="U109" s="215" t="s">
        <v>207</v>
      </c>
      <c r="V109" s="160">
        <f>O109/LOOKUP(A109,'Table 1'!$A$3:$A$999,'Table 1'!$E$3:$E$999)</f>
        <v>6.4161478733891289E-3</v>
      </c>
    </row>
    <row r="110" spans="1:22" ht="16" thickBot="1" x14ac:dyDescent="0.25">
      <c r="A110" s="97" t="s">
        <v>57</v>
      </c>
      <c r="B110" s="55" t="str">
        <f>LOOKUP(A110,'Table 1'!$A$3:$A$999,'Table 1'!$I$3:$I$999)</f>
        <v>ETH</v>
      </c>
      <c r="C110" s="264">
        <v>82.451999999999998</v>
      </c>
      <c r="D110" s="96">
        <v>81.590999999999994</v>
      </c>
      <c r="E110" s="250">
        <v>80.439899999999994</v>
      </c>
      <c r="F110" s="167">
        <f t="shared" si="9"/>
        <v>0.81494299999999997</v>
      </c>
      <c r="G110" s="230" t="s">
        <v>207</v>
      </c>
      <c r="H110" s="157">
        <f t="shared" si="10"/>
        <v>1.0095294795101349E-2</v>
      </c>
      <c r="I110" s="240">
        <f t="shared" si="11"/>
        <v>1.0066251759993159E-2</v>
      </c>
      <c r="J110" s="21">
        <f>AVERAGE(F106:F110)</f>
        <v>0.80682133333333328</v>
      </c>
      <c r="K110" s="242">
        <f>_xlfn.STDEV.S(F106:F110)</f>
        <v>6.2772991759549356E-3</v>
      </c>
      <c r="L110" s="18">
        <f t="shared" si="12"/>
        <v>7.7802840810128997E-3</v>
      </c>
      <c r="M110" s="220">
        <f>F110*'Table 2'!M110</f>
        <v>475.03027469999995</v>
      </c>
      <c r="N110" s="230" t="s">
        <v>207</v>
      </c>
      <c r="O110" s="217">
        <f>H110*'Table 2'!M109</f>
        <v>5.9663192239048968</v>
      </c>
      <c r="P110" s="240">
        <f t="shared" si="13"/>
        <v>-1.672517074385997E-3</v>
      </c>
      <c r="Q110" s="21">
        <f>AVERAGE(M106:M110)</f>
        <v>475.82610198000003</v>
      </c>
      <c r="R110" s="242">
        <f>_xlfn.STDEV.S(M106:M110)</f>
        <v>14.546971801789075</v>
      </c>
      <c r="S110" s="18">
        <f t="shared" si="14"/>
        <v>3.0572034071389625E-2</v>
      </c>
      <c r="T110" s="189">
        <f>M110/LOOKUP(A110,'Table 1'!$A$3:$A$999,'Table 1'!$E$3:$E$999)</f>
        <v>0.95006054939999995</v>
      </c>
      <c r="U110" s="214" t="s">
        <v>207</v>
      </c>
      <c r="V110" s="157">
        <f>O110/LOOKUP(A110,'Table 1'!$A$3:$A$999,'Table 1'!$E$3:$E$999)</f>
        <v>1.1932638447809793E-2</v>
      </c>
    </row>
    <row r="111" spans="1:22" x14ac:dyDescent="0.2">
      <c r="A111" s="98" t="s">
        <v>194</v>
      </c>
      <c r="B111" s="57" t="str">
        <f>LOOKUP(A111,'Table 1'!$A$3:$A$999,'Table 1'!$I$3:$I$999)</f>
        <v>ETH</v>
      </c>
      <c r="C111" s="277">
        <v>79.334699999999998</v>
      </c>
      <c r="D111" s="276">
        <v>79.8215</v>
      </c>
      <c r="E111" s="278">
        <v>79.917900000000003</v>
      </c>
      <c r="F111" s="168">
        <f t="shared" si="9"/>
        <v>0.79691366666666663</v>
      </c>
      <c r="G111" s="236" t="s">
        <v>207</v>
      </c>
      <c r="H111" s="160">
        <f t="shared" si="10"/>
        <v>3.1262049410320934E-3</v>
      </c>
      <c r="I111" s="238">
        <f t="shared" si="11"/>
        <v>6.9518795860021932E-3</v>
      </c>
      <c r="J111" s="23">
        <f>AVERAGE(F111:F115)</f>
        <v>0.79141186666666674</v>
      </c>
      <c r="K111" s="23">
        <f>_xlfn.STDEV.S(F111:F115)</f>
        <v>7.9675813965789759E-3</v>
      </c>
      <c r="L111" s="39">
        <f t="shared" si="12"/>
        <v>1.0067553611670605E-2</v>
      </c>
      <c r="M111" s="222">
        <f>F111*'Table 2'!M111</f>
        <v>457.74721013333328</v>
      </c>
      <c r="N111" s="229" t="s">
        <v>207</v>
      </c>
      <c r="O111" s="219">
        <f>H111*'Table 2'!M110</f>
        <v>1.8222648601276072</v>
      </c>
      <c r="P111" s="238">
        <f t="shared" si="13"/>
        <v>1.0410035435758809E-2</v>
      </c>
      <c r="Q111" s="23">
        <f>AVERAGE(M111:M115)</f>
        <v>453.03113991333328</v>
      </c>
      <c r="R111" s="23">
        <f>_xlfn.STDEV.S(M111:M115)</f>
        <v>4.2011895719709127</v>
      </c>
      <c r="S111" s="39">
        <f t="shared" si="14"/>
        <v>9.2735116901116726E-3</v>
      </c>
      <c r="T111" s="191">
        <f>M111/LOOKUP(A111,'Table 1'!$A$3:$A$999,'Table 1'!$E$3:$E$999)</f>
        <v>0.91549442026666661</v>
      </c>
      <c r="U111" s="216" t="s">
        <v>207</v>
      </c>
      <c r="V111" s="161">
        <f>O111/LOOKUP(A111,'Table 1'!$A$3:$A$999,'Table 1'!$E$3:$E$999)</f>
        <v>3.6445297202552145E-3</v>
      </c>
    </row>
    <row r="112" spans="1:22" x14ac:dyDescent="0.2">
      <c r="A112" s="4" t="s">
        <v>194</v>
      </c>
      <c r="B112" s="56" t="str">
        <f>LOOKUP(A112,'Table 1'!$A$3:$A$999,'Table 1'!$I$3:$I$999)</f>
        <v>ETH</v>
      </c>
      <c r="C112" s="264">
        <v>77.503299999999996</v>
      </c>
      <c r="D112" s="96">
        <v>78.607799999999997</v>
      </c>
      <c r="E112" s="250">
        <v>78.168199999999999</v>
      </c>
      <c r="F112" s="168">
        <f t="shared" si="9"/>
        <v>0.78093099999999993</v>
      </c>
      <c r="G112" s="236" t="s">
        <v>207</v>
      </c>
      <c r="H112" s="160">
        <f t="shared" si="10"/>
        <v>5.5606660572273267E-3</v>
      </c>
      <c r="I112" s="239">
        <f t="shared" si="11"/>
        <v>-1.32432518491427E-2</v>
      </c>
      <c r="J112" s="22">
        <f>AVERAGE(F111:F115)</f>
        <v>0.79141186666666674</v>
      </c>
      <c r="K112" s="241">
        <f>_xlfn.STDEV.S(F111:F115)</f>
        <v>7.9675813965789759E-3</v>
      </c>
      <c r="L112" s="19">
        <f t="shared" si="12"/>
        <v>1.0067553611670605E-2</v>
      </c>
      <c r="M112" s="221">
        <f>F112*'Table 2'!M112</f>
        <v>448.41058019999991</v>
      </c>
      <c r="N112" s="236" t="s">
        <v>207</v>
      </c>
      <c r="O112" s="218">
        <f>H112*'Table 2'!M111</f>
        <v>3.1940465832713762</v>
      </c>
      <c r="P112" s="239">
        <f t="shared" si="13"/>
        <v>-1.0199209957658311E-2</v>
      </c>
      <c r="Q112" s="22">
        <f>AVERAGE(M111:M115)</f>
        <v>453.03113991333328</v>
      </c>
      <c r="R112" s="241">
        <f>_xlfn.STDEV.S(M111:M115)</f>
        <v>4.2011895719709127</v>
      </c>
      <c r="S112" s="19">
        <f t="shared" si="14"/>
        <v>9.2735116901116726E-3</v>
      </c>
      <c r="T112" s="190">
        <f>M112/LOOKUP(A112,'Table 1'!$A$3:$A$999,'Table 1'!$E$3:$E$999)</f>
        <v>0.89682116039999982</v>
      </c>
      <c r="U112" s="215" t="s">
        <v>207</v>
      </c>
      <c r="V112" s="160">
        <f>O112/LOOKUP(A112,'Table 1'!$A$3:$A$999,'Table 1'!$E$3:$E$999)</f>
        <v>6.3880931665427527E-3</v>
      </c>
    </row>
    <row r="113" spans="1:22" x14ac:dyDescent="0.2">
      <c r="A113" s="4" t="s">
        <v>194</v>
      </c>
      <c r="B113" s="56" t="str">
        <f>LOOKUP(A113,'Table 1'!$A$3:$A$999,'Table 1'!$I$3:$I$999)</f>
        <v>ETH</v>
      </c>
      <c r="C113" s="264">
        <v>79.464100000000002</v>
      </c>
      <c r="D113" s="96">
        <v>79.5642</v>
      </c>
      <c r="E113" s="250">
        <v>78.529200000000003</v>
      </c>
      <c r="F113" s="170">
        <f t="shared" si="9"/>
        <v>0.79185833333333333</v>
      </c>
      <c r="G113" s="235" t="s">
        <v>207</v>
      </c>
      <c r="H113" s="166">
        <f t="shared" si="10"/>
        <v>5.7085944271189184E-3</v>
      </c>
      <c r="I113" s="239">
        <f t="shared" si="11"/>
        <v>5.6413946450797404E-4</v>
      </c>
      <c r="J113" s="22">
        <f>AVERAGE(F111:F115)</f>
        <v>0.79141186666666674</v>
      </c>
      <c r="K113" s="241">
        <f>_xlfn.STDEV.S(F111:F115)</f>
        <v>7.9675813965789759E-3</v>
      </c>
      <c r="L113" s="19">
        <f t="shared" si="12"/>
        <v>1.0067553611670605E-2</v>
      </c>
      <c r="M113" s="221">
        <f>F113*'Table 2'!M113</f>
        <v>451.75517916666666</v>
      </c>
      <c r="N113" s="236" t="s">
        <v>207</v>
      </c>
      <c r="O113" s="218">
        <f>H113*'Table 2'!M112</f>
        <v>3.2778749200516826</v>
      </c>
      <c r="P113" s="239">
        <f t="shared" si="13"/>
        <v>-2.8164967796931333E-3</v>
      </c>
      <c r="Q113" s="22">
        <f>AVERAGE(M111:M115)</f>
        <v>453.03113991333328</v>
      </c>
      <c r="R113" s="241">
        <f>_xlfn.STDEV.S(M111:M115)</f>
        <v>4.2011895719709127</v>
      </c>
      <c r="S113" s="19">
        <f t="shared" si="14"/>
        <v>9.2735116901116726E-3</v>
      </c>
      <c r="T113" s="190">
        <f>M113/LOOKUP(A113,'Table 1'!$A$3:$A$999,'Table 1'!$E$3:$E$999)</f>
        <v>0.90351035833333337</v>
      </c>
      <c r="U113" s="215" t="s">
        <v>207</v>
      </c>
      <c r="V113" s="160">
        <f>O113/LOOKUP(A113,'Table 1'!$A$3:$A$999,'Table 1'!$E$3:$E$999)</f>
        <v>6.555749840103365E-3</v>
      </c>
    </row>
    <row r="114" spans="1:22" x14ac:dyDescent="0.2">
      <c r="A114" s="4" t="s">
        <v>194</v>
      </c>
      <c r="B114" s="56" t="str">
        <f>LOOKUP(A114,'Table 1'!$A$3:$A$999,'Table 1'!$I$3:$I$999)</f>
        <v>ETH</v>
      </c>
      <c r="C114" s="264">
        <v>78.975099999999998</v>
      </c>
      <c r="D114" s="96">
        <v>79.540199999999999</v>
      </c>
      <c r="E114" s="250">
        <v>77.431700000000006</v>
      </c>
      <c r="F114" s="168">
        <f t="shared" si="9"/>
        <v>0.78649000000000002</v>
      </c>
      <c r="G114" s="236" t="s">
        <v>207</v>
      </c>
      <c r="H114" s="160">
        <f t="shared" si="10"/>
        <v>1.0914206201094014E-2</v>
      </c>
      <c r="I114" s="239">
        <f t="shared" si="11"/>
        <v>-6.219096369374697E-3</v>
      </c>
      <c r="J114" s="22">
        <f>AVERAGE(F111:F115)</f>
        <v>0.79141186666666674</v>
      </c>
      <c r="K114" s="241">
        <f>_xlfn.STDEV.S(F111:F115)</f>
        <v>7.9675813965789759E-3</v>
      </c>
      <c r="L114" s="19">
        <f t="shared" si="12"/>
        <v>1.0067553611670605E-2</v>
      </c>
      <c r="M114" s="221">
        <f>F114*'Table 2'!M114</f>
        <v>450.108227</v>
      </c>
      <c r="N114" s="236" t="s">
        <v>207</v>
      </c>
      <c r="O114" s="218">
        <f>H114*'Table 2'!M113</f>
        <v>6.226554637724135</v>
      </c>
      <c r="P114" s="239">
        <f t="shared" si="13"/>
        <v>-6.4519028733707861E-3</v>
      </c>
      <c r="Q114" s="22">
        <f>AVERAGE(M111:M115)</f>
        <v>453.03113991333328</v>
      </c>
      <c r="R114" s="241">
        <f>_xlfn.STDEV.S(M111:M115)</f>
        <v>4.2011895719709127</v>
      </c>
      <c r="S114" s="19">
        <f t="shared" si="14"/>
        <v>9.2735116901116726E-3</v>
      </c>
      <c r="T114" s="190">
        <f>M114/LOOKUP(A114,'Table 1'!$A$3:$A$999,'Table 1'!$E$3:$E$999)</f>
        <v>0.90021645399999994</v>
      </c>
      <c r="U114" s="215" t="s">
        <v>207</v>
      </c>
      <c r="V114" s="160">
        <f>O114/LOOKUP(A114,'Table 1'!$A$3:$A$999,'Table 1'!$E$3:$E$999)</f>
        <v>1.245310927544827E-2</v>
      </c>
    </row>
    <row r="115" spans="1:22" ht="16" thickBot="1" x14ac:dyDescent="0.25">
      <c r="A115" s="97" t="s">
        <v>194</v>
      </c>
      <c r="B115" s="55" t="str">
        <f>LOOKUP(A115,'Table 1'!$A$3:$A$999,'Table 1'!$I$3:$I$999)</f>
        <v>ETH</v>
      </c>
      <c r="C115" s="264">
        <v>82.6995</v>
      </c>
      <c r="D115" s="96">
        <v>76.846000000000004</v>
      </c>
      <c r="E115" s="250">
        <v>80.714399999999998</v>
      </c>
      <c r="F115" s="170">
        <f t="shared" si="9"/>
        <v>0.80086633333333335</v>
      </c>
      <c r="G115" s="235" t="s">
        <v>207</v>
      </c>
      <c r="H115" s="166">
        <f t="shared" si="10"/>
        <v>2.9768160513094055E-2</v>
      </c>
      <c r="I115" s="240">
        <f t="shared" si="11"/>
        <v>1.1946329168006668E-2</v>
      </c>
      <c r="J115" s="21">
        <f>AVERAGE(F111:F115)</f>
        <v>0.79141186666666674</v>
      </c>
      <c r="K115" s="242">
        <f>_xlfn.STDEV.S(F111:F115)</f>
        <v>7.9675813965789759E-3</v>
      </c>
      <c r="L115" s="18">
        <f t="shared" si="12"/>
        <v>1.0067553611670605E-2</v>
      </c>
      <c r="M115" s="220">
        <f>F115*'Table 2'!M115</f>
        <v>457.13450306666664</v>
      </c>
      <c r="N115" s="230" t="s">
        <v>207</v>
      </c>
      <c r="O115" s="217">
        <f>H115*'Table 2'!M114</f>
        <v>17.036318261643725</v>
      </c>
      <c r="P115" s="240">
        <f t="shared" si="13"/>
        <v>9.0575741749636726E-3</v>
      </c>
      <c r="Q115" s="21">
        <f>AVERAGE(M111:M115)</f>
        <v>453.03113991333328</v>
      </c>
      <c r="R115" s="242">
        <f>_xlfn.STDEV.S(M111:M115)</f>
        <v>4.2011895719709127</v>
      </c>
      <c r="S115" s="18">
        <f t="shared" si="14"/>
        <v>9.2735116901116726E-3</v>
      </c>
      <c r="T115" s="189">
        <f>M115/LOOKUP(A115,'Table 1'!$A$3:$A$999,'Table 1'!$E$3:$E$999)</f>
        <v>0.91426900613333328</v>
      </c>
      <c r="U115" s="214" t="s">
        <v>207</v>
      </c>
      <c r="V115" s="157">
        <f>O115/LOOKUP(A115,'Table 1'!$A$3:$A$999,'Table 1'!$E$3:$E$999)</f>
        <v>3.4072636523287451E-2</v>
      </c>
    </row>
    <row r="116" spans="1:22" x14ac:dyDescent="0.2">
      <c r="A116" s="98" t="s">
        <v>195</v>
      </c>
      <c r="B116" s="57" t="str">
        <f>LOOKUP(A116,'Table 1'!$A$3:$A$999,'Table 1'!$I$3:$I$999)</f>
        <v>ETH</v>
      </c>
      <c r="C116" s="277">
        <v>78.0501</v>
      </c>
      <c r="D116" s="276">
        <v>77.208699999999993</v>
      </c>
      <c r="E116" s="278">
        <v>77.700699999999998</v>
      </c>
      <c r="F116" s="169">
        <f t="shared" si="9"/>
        <v>0.77653166666666662</v>
      </c>
      <c r="G116" s="237" t="s">
        <v>207</v>
      </c>
      <c r="H116" s="161">
        <f t="shared" si="10"/>
        <v>4.2270918292998602E-3</v>
      </c>
      <c r="I116" s="238">
        <f t="shared" si="11"/>
        <v>-8.8877804654494859E-3</v>
      </c>
      <c r="J116" s="23">
        <f>AVERAGE(F116:F120)</f>
        <v>0.78349520000000006</v>
      </c>
      <c r="K116" s="23">
        <f>_xlfn.STDEV.S(F116:F120)</f>
        <v>7.4908736977442256E-3</v>
      </c>
      <c r="L116" s="39">
        <f t="shared" si="12"/>
        <v>9.5608418503957977E-3</v>
      </c>
      <c r="M116" s="222">
        <f>F116*'Table 2'!M116</f>
        <v>445.03029816666657</v>
      </c>
      <c r="N116" s="229" t="s">
        <v>207</v>
      </c>
      <c r="O116" s="219">
        <f>H116*'Table 2'!M115</f>
        <v>2.4128240161643602</v>
      </c>
      <c r="P116" s="238">
        <f t="shared" si="13"/>
        <v>-1.3672435640679071E-2</v>
      </c>
      <c r="Q116" s="23">
        <f>AVERAGE(M116:M120)</f>
        <v>451.19929143999997</v>
      </c>
      <c r="R116" s="23">
        <f>_xlfn.STDEV.S(M116:M120)</f>
        <v>4.589889348987457</v>
      </c>
      <c r="S116" s="39">
        <f t="shared" si="14"/>
        <v>1.0172643078270028E-2</v>
      </c>
      <c r="T116" s="191">
        <f>M116/LOOKUP(A116,'Table 1'!$A$3:$A$999,'Table 1'!$E$3:$E$999)</f>
        <v>0.89006059633333312</v>
      </c>
      <c r="U116" s="216" t="s">
        <v>207</v>
      </c>
      <c r="V116" s="161">
        <f>O116/LOOKUP(A116,'Table 1'!$A$3:$A$999,'Table 1'!$E$3:$E$999)</f>
        <v>4.8256480323287205E-3</v>
      </c>
    </row>
    <row r="117" spans="1:22" x14ac:dyDescent="0.2">
      <c r="A117" s="4" t="s">
        <v>195</v>
      </c>
      <c r="B117" s="56" t="str">
        <f>LOOKUP(A117,'Table 1'!$A$3:$A$999,'Table 1'!$I$3:$I$999)</f>
        <v>ETH</v>
      </c>
      <c r="C117" s="264">
        <v>76.540700000000001</v>
      </c>
      <c r="D117" s="96">
        <v>77.642399999999995</v>
      </c>
      <c r="E117" s="250">
        <v>84.0732</v>
      </c>
      <c r="F117" s="159">
        <f t="shared" si="9"/>
        <v>0.79418766666666674</v>
      </c>
      <c r="G117" s="232" t="s">
        <v>207</v>
      </c>
      <c r="H117" s="155">
        <f t="shared" si="10"/>
        <v>4.0683224999172991E-2</v>
      </c>
      <c r="I117" s="239">
        <f t="shared" si="11"/>
        <v>1.3647137425560077E-2</v>
      </c>
      <c r="J117" s="22">
        <f>AVERAGE(F116:F120)</f>
        <v>0.78349520000000006</v>
      </c>
      <c r="K117" s="241">
        <f>_xlfn.STDEV.S(F116:F120)</f>
        <v>7.4908736977442256E-3</v>
      </c>
      <c r="L117" s="19">
        <f t="shared" si="12"/>
        <v>9.5608418503957977E-3</v>
      </c>
      <c r="M117" s="221">
        <f>F117*'Table 2'!M117</f>
        <v>457.13442093333339</v>
      </c>
      <c r="N117" s="236" t="s">
        <v>207</v>
      </c>
      <c r="O117" s="218">
        <f>H117*'Table 2'!M116</f>
        <v>23.315556247026038</v>
      </c>
      <c r="P117" s="239">
        <f t="shared" si="13"/>
        <v>1.3154119711472703E-2</v>
      </c>
      <c r="Q117" s="22">
        <f>AVERAGE(M116:M120)</f>
        <v>451.19929143999997</v>
      </c>
      <c r="R117" s="241">
        <f>_xlfn.STDEV.S(M116:M120)</f>
        <v>4.589889348987457</v>
      </c>
      <c r="S117" s="19">
        <f t="shared" si="14"/>
        <v>1.0172643078270028E-2</v>
      </c>
      <c r="T117" s="190">
        <f>M117/LOOKUP(A117,'Table 1'!$A$3:$A$999,'Table 1'!$E$3:$E$999)</f>
        <v>0.91426884186666679</v>
      </c>
      <c r="U117" s="215" t="s">
        <v>207</v>
      </c>
      <c r="V117" s="160">
        <f>O117/LOOKUP(A117,'Table 1'!$A$3:$A$999,'Table 1'!$E$3:$E$999)</f>
        <v>4.6631112494052072E-2</v>
      </c>
    </row>
    <row r="118" spans="1:22" x14ac:dyDescent="0.2">
      <c r="A118" s="4" t="s">
        <v>195</v>
      </c>
      <c r="B118" s="56" t="str">
        <f>LOOKUP(A118,'Table 1'!$A$3:$A$999,'Table 1'!$I$3:$I$999)</f>
        <v>ETH</v>
      </c>
      <c r="C118" s="264">
        <v>77.7607</v>
      </c>
      <c r="D118" s="96">
        <v>77.5184</v>
      </c>
      <c r="E118" s="250">
        <v>77.572599999999994</v>
      </c>
      <c r="F118" s="168">
        <f t="shared" si="9"/>
        <v>0.77617233333333335</v>
      </c>
      <c r="G118" s="236" t="s">
        <v>207</v>
      </c>
      <c r="H118" s="160">
        <f t="shared" si="10"/>
        <v>1.2716691131475046E-3</v>
      </c>
      <c r="I118" s="239">
        <f t="shared" si="11"/>
        <v>-9.3464090994644314E-3</v>
      </c>
      <c r="J118" s="22">
        <f>AVERAGE(F116:F120)</f>
        <v>0.78349520000000006</v>
      </c>
      <c r="K118" s="241">
        <f>_xlfn.STDEV.S(F116:F120)</f>
        <v>7.4908736977442256E-3</v>
      </c>
      <c r="L118" s="19">
        <f t="shared" si="12"/>
        <v>9.5608418503957977E-3</v>
      </c>
      <c r="M118" s="221">
        <f>F118*'Table 2'!M118</f>
        <v>448.9380776000001</v>
      </c>
      <c r="N118" s="236" t="s">
        <v>207</v>
      </c>
      <c r="O118" s="218">
        <f>H118*'Table 2'!M117</f>
        <v>0.73197274152770364</v>
      </c>
      <c r="P118" s="239">
        <f t="shared" si="13"/>
        <v>-5.0115633665629598E-3</v>
      </c>
      <c r="Q118" s="22">
        <f>AVERAGE(M116:M120)</f>
        <v>451.19929143999997</v>
      </c>
      <c r="R118" s="241">
        <f>_xlfn.STDEV.S(M116:M120)</f>
        <v>4.589889348987457</v>
      </c>
      <c r="S118" s="19">
        <f t="shared" si="14"/>
        <v>1.0172643078270028E-2</v>
      </c>
      <c r="T118" s="190">
        <f>M118/LOOKUP(A118,'Table 1'!$A$3:$A$999,'Table 1'!$E$3:$E$999)</f>
        <v>0.89787615520000019</v>
      </c>
      <c r="U118" s="215" t="s">
        <v>207</v>
      </c>
      <c r="V118" s="160">
        <f>O118/LOOKUP(A118,'Table 1'!$A$3:$A$999,'Table 1'!$E$3:$E$999)</f>
        <v>1.4639454830554072E-3</v>
      </c>
    </row>
    <row r="119" spans="1:22" x14ac:dyDescent="0.2">
      <c r="A119" s="4" t="s">
        <v>195</v>
      </c>
      <c r="B119" s="56" t="str">
        <f>LOOKUP(A119,'Table 1'!$A$3:$A$999,'Table 1'!$I$3:$I$999)</f>
        <v>ETH</v>
      </c>
      <c r="C119" s="264">
        <v>78.430499999999995</v>
      </c>
      <c r="D119" s="96">
        <v>78.651200000000003</v>
      </c>
      <c r="E119" s="250">
        <v>78.770099999999999</v>
      </c>
      <c r="F119" s="159">
        <f t="shared" si="9"/>
        <v>0.78617266666666685</v>
      </c>
      <c r="G119" s="232" t="s">
        <v>207</v>
      </c>
      <c r="H119" s="155">
        <f t="shared" si="10"/>
        <v>1.7232423896055443E-3</v>
      </c>
      <c r="I119" s="239">
        <f t="shared" si="11"/>
        <v>3.4173364006145723E-3</v>
      </c>
      <c r="J119" s="22">
        <f>AVERAGE(F116:F120)</f>
        <v>0.78349520000000006</v>
      </c>
      <c r="K119" s="241">
        <f>_xlfn.STDEV.S(F116:F120)</f>
        <v>7.4908736977442256E-3</v>
      </c>
      <c r="L119" s="19">
        <f t="shared" si="12"/>
        <v>9.5608418503957977E-3</v>
      </c>
      <c r="M119" s="221">
        <f>F119*'Table 2'!M119</f>
        <v>453.62162866666677</v>
      </c>
      <c r="N119" s="236" t="s">
        <v>207</v>
      </c>
      <c r="O119" s="218">
        <f>H119*'Table 2'!M118</f>
        <v>0.99672339814784694</v>
      </c>
      <c r="P119" s="239">
        <f t="shared" si="13"/>
        <v>5.368663631841979E-3</v>
      </c>
      <c r="Q119" s="22">
        <f>AVERAGE(M116:M120)</f>
        <v>451.19929143999997</v>
      </c>
      <c r="R119" s="241">
        <f>_xlfn.STDEV.S(M116:M120)</f>
        <v>4.589889348987457</v>
      </c>
      <c r="S119" s="19">
        <f t="shared" si="14"/>
        <v>1.0172643078270028E-2</v>
      </c>
      <c r="T119" s="190">
        <f>M119/LOOKUP(A119,'Table 1'!$A$3:$A$999,'Table 1'!$E$3:$E$999)</f>
        <v>0.90724325733333355</v>
      </c>
      <c r="U119" s="215" t="s">
        <v>207</v>
      </c>
      <c r="V119" s="160">
        <f>O119/LOOKUP(A119,'Table 1'!$A$3:$A$999,'Table 1'!$E$3:$E$999)</f>
        <v>1.9934467962956937E-3</v>
      </c>
    </row>
    <row r="120" spans="1:22" ht="16" thickBot="1" x14ac:dyDescent="0.25">
      <c r="A120" s="97" t="s">
        <v>195</v>
      </c>
      <c r="B120" s="55" t="str">
        <f>LOOKUP(A120,'Table 1'!$A$3:$A$999,'Table 1'!$I$3:$I$999)</f>
        <v>ETH</v>
      </c>
      <c r="C120" s="264">
        <v>77.818899999999999</v>
      </c>
      <c r="D120" s="96">
        <v>79.542599999999993</v>
      </c>
      <c r="E120" s="250">
        <v>77.962000000000003</v>
      </c>
      <c r="F120" s="159">
        <f t="shared" si="9"/>
        <v>0.78441166666666662</v>
      </c>
      <c r="G120" s="232" t="s">
        <v>207</v>
      </c>
      <c r="H120" s="155">
        <f t="shared" si="10"/>
        <v>9.5654897591985564E-3</v>
      </c>
      <c r="I120" s="240">
        <f t="shared" si="11"/>
        <v>1.1697157387391267E-3</v>
      </c>
      <c r="J120" s="21">
        <f>AVERAGE(F116:F120)</f>
        <v>0.78349520000000006</v>
      </c>
      <c r="K120" s="242">
        <f>_xlfn.STDEV.S(F116:F120)</f>
        <v>7.4908736977442256E-3</v>
      </c>
      <c r="L120" s="18">
        <f t="shared" si="12"/>
        <v>9.5608418503957977E-3</v>
      </c>
      <c r="M120" s="220">
        <f>F120*'Table 2'!M120</f>
        <v>451.27203183333336</v>
      </c>
      <c r="N120" s="230" t="s">
        <v>207</v>
      </c>
      <c r="O120" s="217">
        <f>H120*'Table 2'!M119</f>
        <v>5.5192875910575667</v>
      </c>
      <c r="P120" s="240">
        <f t="shared" si="13"/>
        <v>1.6121566392810543E-4</v>
      </c>
      <c r="Q120" s="21">
        <f>AVERAGE(M116:M120)</f>
        <v>451.19929143999997</v>
      </c>
      <c r="R120" s="242">
        <f>_xlfn.STDEV.S(M116:M120)</f>
        <v>4.589889348987457</v>
      </c>
      <c r="S120" s="18">
        <f t="shared" si="14"/>
        <v>1.0172643078270028E-2</v>
      </c>
      <c r="T120" s="189">
        <f>M120/LOOKUP(A120,'Table 1'!$A$3:$A$999,'Table 1'!$E$3:$E$999)</f>
        <v>0.90254406366666673</v>
      </c>
      <c r="U120" s="214" t="s">
        <v>207</v>
      </c>
      <c r="V120" s="157">
        <f>O120/LOOKUP(A120,'Table 1'!$A$3:$A$999,'Table 1'!$E$3:$E$999)</f>
        <v>1.1038575182115134E-2</v>
      </c>
    </row>
    <row r="121" spans="1:22" x14ac:dyDescent="0.2">
      <c r="A121" s="98" t="s">
        <v>196</v>
      </c>
      <c r="B121" s="57" t="str">
        <f>LOOKUP(A121,'Table 1'!$A$3:$A$999,'Table 1'!$I$3:$I$999)</f>
        <v>ETH</v>
      </c>
      <c r="C121" s="279">
        <v>83.363100000000003</v>
      </c>
      <c r="D121" s="272">
        <v>82.253500000000003</v>
      </c>
      <c r="E121" s="280">
        <v>88.648300000000006</v>
      </c>
      <c r="F121" s="169">
        <f t="shared" si="9"/>
        <v>0.84754966666666676</v>
      </c>
      <c r="G121" s="229" t="s">
        <v>207</v>
      </c>
      <c r="H121" s="161">
        <f t="shared" si="10"/>
        <v>3.4170654622546148E-2</v>
      </c>
      <c r="I121" s="238">
        <f t="shared" si="11"/>
        <v>7.6421762210381631E-3</v>
      </c>
      <c r="J121" s="23">
        <f>AVERAGE(F121:F125)</f>
        <v>0.84112166666666677</v>
      </c>
      <c r="K121" s="23">
        <f>_xlfn.STDEV.S(F121:F125)</f>
        <v>1.5192438316478431E-2</v>
      </c>
      <c r="L121" s="39">
        <f t="shared" si="12"/>
        <v>1.8062117430270804E-2</v>
      </c>
      <c r="M121" s="222">
        <f>F121*'Table 2'!M121</f>
        <v>579.63921703333335</v>
      </c>
      <c r="N121" s="229" t="s">
        <v>207</v>
      </c>
      <c r="O121" s="219">
        <f>H121*'Table 2'!M120</f>
        <v>19.6583776043508</v>
      </c>
      <c r="P121" s="238">
        <f t="shared" si="13"/>
        <v>4.5109307134033529E-4</v>
      </c>
      <c r="Q121" s="23">
        <f>AVERAGE(M121:M125)</f>
        <v>579.37786369333332</v>
      </c>
      <c r="R121" s="23">
        <f>_xlfn.STDEV.S(M121:M125)</f>
        <v>8.0012839158668783</v>
      </c>
      <c r="S121" s="39">
        <f t="shared" si="14"/>
        <v>1.3810130516311865E-2</v>
      </c>
      <c r="T121" s="337">
        <f>M121/LOOKUP(A121,'Table 1'!$A$3:$A$999,'Table 1'!$E$3:$E$999)</f>
        <v>1.1592784340666666</v>
      </c>
      <c r="U121" s="338" t="s">
        <v>207</v>
      </c>
      <c r="V121" s="339">
        <f>O121/LOOKUP(A121,'Table 1'!$A$3:$A$999,'Table 1'!$E$3:$E$999)</f>
        <v>3.93167552087016E-2</v>
      </c>
    </row>
    <row r="122" spans="1:22" x14ac:dyDescent="0.2">
      <c r="A122" s="4" t="s">
        <v>196</v>
      </c>
      <c r="B122" s="56" t="str">
        <f>LOOKUP(A122,'Table 1'!$A$3:$A$999,'Table 1'!$I$3:$I$999)</f>
        <v>ETH</v>
      </c>
      <c r="C122" s="264">
        <v>84.961399999999998</v>
      </c>
      <c r="D122" s="96">
        <v>83.255200000000002</v>
      </c>
      <c r="E122" s="250">
        <v>87.648300000000006</v>
      </c>
      <c r="F122" s="168">
        <f t="shared" si="9"/>
        <v>0.85288300000000006</v>
      </c>
      <c r="G122" s="236" t="s">
        <v>207</v>
      </c>
      <c r="H122" s="160">
        <f t="shared" si="10"/>
        <v>2.2147188557467085E-2</v>
      </c>
      <c r="I122" s="239">
        <f t="shared" si="11"/>
        <v>1.3982915670146754E-2</v>
      </c>
      <c r="J122" s="22">
        <f>AVERAGE(F121:F125)</f>
        <v>0.84112166666666677</v>
      </c>
      <c r="K122" s="241">
        <f>_xlfn.STDEV.S(F121:F125)</f>
        <v>1.5192438316478431E-2</v>
      </c>
      <c r="L122" s="19">
        <f t="shared" si="12"/>
        <v>1.8062117430270804E-2</v>
      </c>
      <c r="M122" s="221">
        <f>F122*'Table 2'!M122</f>
        <v>586.86879230000011</v>
      </c>
      <c r="N122" s="236" t="s">
        <v>207</v>
      </c>
      <c r="O122" s="218">
        <f>H122*'Table 2'!M121</f>
        <v>15.146462254451739</v>
      </c>
      <c r="P122" s="239">
        <f t="shared" si="13"/>
        <v>1.2929262707613142E-2</v>
      </c>
      <c r="Q122" s="22">
        <f>AVERAGE(M121:M125)</f>
        <v>579.37786369333332</v>
      </c>
      <c r="R122" s="241">
        <f>_xlfn.STDEV.S(M121:M125)</f>
        <v>8.0012839158668783</v>
      </c>
      <c r="S122" s="19">
        <f t="shared" si="14"/>
        <v>1.3810130516311865E-2</v>
      </c>
      <c r="T122" s="340">
        <f>M122/LOOKUP(A122,'Table 1'!$A$3:$A$999,'Table 1'!$E$3:$E$999)</f>
        <v>1.1737375846000002</v>
      </c>
      <c r="U122" s="341" t="s">
        <v>207</v>
      </c>
      <c r="V122" s="342">
        <f>O122/LOOKUP(A122,'Table 1'!$A$3:$A$999,'Table 1'!$E$3:$E$999)</f>
        <v>3.0292924508903477E-2</v>
      </c>
    </row>
    <row r="123" spans="1:22" x14ac:dyDescent="0.2">
      <c r="A123" s="4" t="s">
        <v>196</v>
      </c>
      <c r="B123" s="56" t="str">
        <f>LOOKUP(A123,'Table 1'!$A$3:$A$999,'Table 1'!$I$3:$I$999)</f>
        <v>ETH</v>
      </c>
      <c r="C123" s="264">
        <v>80.085300000000004</v>
      </c>
      <c r="D123" s="96">
        <v>78.792900000000003</v>
      </c>
      <c r="E123" s="250">
        <v>85.716300000000004</v>
      </c>
      <c r="F123" s="168">
        <f t="shared" si="9"/>
        <v>0.8153149999999999</v>
      </c>
      <c r="G123" s="236" t="s">
        <v>207</v>
      </c>
      <c r="H123" s="160">
        <f t="shared" si="10"/>
        <v>3.6813024488623593E-2</v>
      </c>
      <c r="I123" s="239">
        <f t="shared" si="11"/>
        <v>-3.0681253009374621E-2</v>
      </c>
      <c r="J123" s="22">
        <f>AVERAGE(F121:F125)</f>
        <v>0.84112166666666677</v>
      </c>
      <c r="K123" s="241">
        <f>_xlfn.STDEV.S(F121:F125)</f>
        <v>1.5192438316478431E-2</v>
      </c>
      <c r="L123" s="19">
        <f t="shared" si="12"/>
        <v>1.8062117430270804E-2</v>
      </c>
      <c r="M123" s="221">
        <f>F123*'Table 2'!M123</f>
        <v>569.82365349999986</v>
      </c>
      <c r="N123" s="236" t="s">
        <v>207</v>
      </c>
      <c r="O123" s="218">
        <f>H123*'Table 2'!M122</f>
        <v>25.331042150621894</v>
      </c>
      <c r="P123" s="239">
        <f t="shared" si="13"/>
        <v>-1.6490464672620865E-2</v>
      </c>
      <c r="Q123" s="22">
        <f>AVERAGE(M121:M125)</f>
        <v>579.37786369333332</v>
      </c>
      <c r="R123" s="241">
        <f>_xlfn.STDEV.S(M121:M125)</f>
        <v>8.0012839158668783</v>
      </c>
      <c r="S123" s="19">
        <f t="shared" si="14"/>
        <v>1.3810130516311865E-2</v>
      </c>
      <c r="T123" s="340">
        <f>M123/LOOKUP(A123,'Table 1'!$A$3:$A$999,'Table 1'!$E$3:$E$999)</f>
        <v>1.1396473069999997</v>
      </c>
      <c r="U123" s="341" t="s">
        <v>207</v>
      </c>
      <c r="V123" s="342">
        <f>O123/LOOKUP(A123,'Table 1'!$A$3:$A$999,'Table 1'!$E$3:$E$999)</f>
        <v>5.066208430124379E-2</v>
      </c>
    </row>
    <row r="124" spans="1:22" x14ac:dyDescent="0.2">
      <c r="A124" s="4" t="s">
        <v>196</v>
      </c>
      <c r="B124" s="56" t="str">
        <f>LOOKUP(A124,'Table 1'!$A$3:$A$999,'Table 1'!$I$3:$I$999)</f>
        <v>ETH</v>
      </c>
      <c r="C124" s="264">
        <v>80.914000000000001</v>
      </c>
      <c r="D124" s="96">
        <v>88.258799999999994</v>
      </c>
      <c r="E124" s="250">
        <v>82.827500000000001</v>
      </c>
      <c r="F124" s="159">
        <f t="shared" si="9"/>
        <v>0.84000099999999989</v>
      </c>
      <c r="G124" s="232" t="s">
        <v>207</v>
      </c>
      <c r="H124" s="155">
        <f t="shared" si="10"/>
        <v>3.8102184753633181E-2</v>
      </c>
      <c r="I124" s="239">
        <f t="shared" si="11"/>
        <v>-1.3323478767442054E-3</v>
      </c>
      <c r="J124" s="22">
        <f>AVERAGE(F121:F125)</f>
        <v>0.84112166666666677</v>
      </c>
      <c r="K124" s="241">
        <f>_xlfn.STDEV.S(F121:F125)</f>
        <v>1.5192438316478431E-2</v>
      </c>
      <c r="L124" s="19">
        <f t="shared" si="12"/>
        <v>1.8062117430270804E-2</v>
      </c>
      <c r="M124" s="221">
        <f>F124*'Table 2'!M124</f>
        <v>572.96468209999989</v>
      </c>
      <c r="N124" s="236" t="s">
        <v>207</v>
      </c>
      <c r="O124" s="218">
        <f>H124*'Table 2'!M123</f>
        <v>26.629616924314231</v>
      </c>
      <c r="P124" s="239">
        <f t="shared" si="13"/>
        <v>-1.1069082882199918E-2</v>
      </c>
      <c r="Q124" s="22">
        <f>AVERAGE(M121:M125)</f>
        <v>579.37786369333332</v>
      </c>
      <c r="R124" s="241">
        <f>_xlfn.STDEV.S(M121:M125)</f>
        <v>8.0012839158668783</v>
      </c>
      <c r="S124" s="19">
        <f t="shared" si="14"/>
        <v>1.3810130516311865E-2</v>
      </c>
      <c r="T124" s="340">
        <f>M124/LOOKUP(A124,'Table 1'!$A$3:$A$999,'Table 1'!$E$3:$E$999)</f>
        <v>1.1459293641999997</v>
      </c>
      <c r="U124" s="341" t="s">
        <v>207</v>
      </c>
      <c r="V124" s="342">
        <f>O124/LOOKUP(A124,'Table 1'!$A$3:$A$999,'Table 1'!$E$3:$E$999)</f>
        <v>5.3259233848628462E-2</v>
      </c>
    </row>
    <row r="125" spans="1:22" ht="16" thickBot="1" x14ac:dyDescent="0.25">
      <c r="A125" s="97" t="s">
        <v>196</v>
      </c>
      <c r="B125" s="55" t="str">
        <f>LOOKUP(A125,'Table 1'!$A$3:$A$999,'Table 1'!$I$3:$I$999)</f>
        <v>ETH</v>
      </c>
      <c r="C125" s="264">
        <v>88.790099999999995</v>
      </c>
      <c r="D125" s="96">
        <v>82.348399999999998</v>
      </c>
      <c r="E125" s="250">
        <v>83.819400000000002</v>
      </c>
      <c r="F125" s="159">
        <f t="shared" si="9"/>
        <v>0.84985966666666668</v>
      </c>
      <c r="G125" s="232" t="s">
        <v>207</v>
      </c>
      <c r="H125" s="155">
        <f t="shared" si="10"/>
        <v>3.3755789226936048E-2</v>
      </c>
      <c r="I125" s="240">
        <f t="shared" si="11"/>
        <v>1.0388508994933248E-2</v>
      </c>
      <c r="J125" s="21">
        <f>AVERAGE(F121:F125)</f>
        <v>0.84112166666666677</v>
      </c>
      <c r="K125" s="242">
        <f>_xlfn.STDEV.S(F121:F125)</f>
        <v>1.5192438316478431E-2</v>
      </c>
      <c r="L125" s="18">
        <f t="shared" si="12"/>
        <v>1.8062117430270804E-2</v>
      </c>
      <c r="M125" s="220">
        <f>F125*'Table 2'!M125</f>
        <v>587.59297353333329</v>
      </c>
      <c r="N125" s="230" t="s">
        <v>207</v>
      </c>
      <c r="O125" s="217">
        <f>H125*'Table 2'!M124</f>
        <v>23.02482383169308</v>
      </c>
      <c r="P125" s="240">
        <f t="shared" si="13"/>
        <v>1.4179191775867111E-2</v>
      </c>
      <c r="Q125" s="21">
        <f>AVERAGE(M121:M125)</f>
        <v>579.37786369333332</v>
      </c>
      <c r="R125" s="242">
        <f>_xlfn.STDEV.S(M121:M125)</f>
        <v>8.0012839158668783</v>
      </c>
      <c r="S125" s="18">
        <f t="shared" si="14"/>
        <v>1.3810130516311865E-2</v>
      </c>
      <c r="T125" s="343">
        <f>M125/LOOKUP(A125,'Table 1'!$A$3:$A$999,'Table 1'!$E$3:$E$999)</f>
        <v>1.1751859470666666</v>
      </c>
      <c r="U125" s="344" t="s">
        <v>207</v>
      </c>
      <c r="V125" s="345">
        <f>O125/LOOKUP(A125,'Table 1'!$A$3:$A$999,'Table 1'!$E$3:$E$999)</f>
        <v>4.6049647663386158E-2</v>
      </c>
    </row>
    <row r="126" spans="1:22" x14ac:dyDescent="0.2">
      <c r="A126" s="98" t="s">
        <v>197</v>
      </c>
      <c r="B126" s="57" t="str">
        <f>LOOKUP(A126,'Table 1'!$A$3:$A$999,'Table 1'!$I$3:$I$999)</f>
        <v>ETH</v>
      </c>
      <c r="C126" s="277">
        <v>86.1995</v>
      </c>
      <c r="D126" s="276">
        <v>79.321899999999999</v>
      </c>
      <c r="E126" s="278">
        <v>81.459999999999994</v>
      </c>
      <c r="F126" s="169">
        <f t="shared" si="9"/>
        <v>0.82327133333333335</v>
      </c>
      <c r="G126" s="229" t="s">
        <v>207</v>
      </c>
      <c r="H126" s="161">
        <f t="shared" si="10"/>
        <v>3.519841701459505E-2</v>
      </c>
      <c r="I126" s="238">
        <f t="shared" si="11"/>
        <v>-4.0989934450802568E-2</v>
      </c>
      <c r="J126" s="23">
        <f>AVERAGE(F126:F130)</f>
        <v>0.85845953333333325</v>
      </c>
      <c r="K126" s="23">
        <f>_xlfn.STDEV.S(F126:F130)</f>
        <v>3.5258443240670102E-2</v>
      </c>
      <c r="L126" s="39">
        <f t="shared" si="12"/>
        <v>4.1071759205427237E-2</v>
      </c>
      <c r="M126" s="222">
        <f>F126*'Table 2'!M126</f>
        <v>566.49300446666666</v>
      </c>
      <c r="N126" s="229" t="s">
        <v>207</v>
      </c>
      <c r="O126" s="219">
        <f>H126*'Table 2'!M125</f>
        <v>24.336185523891018</v>
      </c>
      <c r="P126" s="238">
        <f t="shared" si="13"/>
        <v>-4.0221378179516522E-2</v>
      </c>
      <c r="Q126" s="23">
        <f>AVERAGE(M126:M130)</f>
        <v>590.23298872000009</v>
      </c>
      <c r="R126" s="23">
        <f>_xlfn.STDEV.S(M126:M130)</f>
        <v>28.550975884970459</v>
      </c>
      <c r="S126" s="39">
        <f t="shared" si="14"/>
        <v>4.8372382483885056E-2</v>
      </c>
      <c r="T126" s="337">
        <f>M126/LOOKUP(A126,'Table 1'!$A$3:$A$999,'Table 1'!$E$3:$E$999)</f>
        <v>1.1329860089333332</v>
      </c>
      <c r="U126" s="338" t="s">
        <v>207</v>
      </c>
      <c r="V126" s="339">
        <f>O126/LOOKUP(A126,'Table 1'!$A$3:$A$999,'Table 1'!$E$3:$E$999)</f>
        <v>4.8672371047782034E-2</v>
      </c>
    </row>
    <row r="127" spans="1:22" x14ac:dyDescent="0.2">
      <c r="A127" s="4" t="s">
        <v>197</v>
      </c>
      <c r="B127" s="56" t="str">
        <f>LOOKUP(A127,'Table 1'!$A$3:$A$999,'Table 1'!$I$3:$I$999)</f>
        <v>ETH</v>
      </c>
      <c r="C127" s="264">
        <v>94.018299999999996</v>
      </c>
      <c r="D127" s="96">
        <v>93.648700000000005</v>
      </c>
      <c r="E127" s="250">
        <v>81.459999999999994</v>
      </c>
      <c r="F127" s="168">
        <f t="shared" si="9"/>
        <v>0.89709000000000005</v>
      </c>
      <c r="G127" s="236" t="s">
        <v>207</v>
      </c>
      <c r="H127" s="160">
        <f t="shared" si="10"/>
        <v>7.1462333987912866E-2</v>
      </c>
      <c r="I127" s="239">
        <f t="shared" si="11"/>
        <v>4.4999752657725912E-2</v>
      </c>
      <c r="J127" s="22">
        <f>AVERAGE(F126:F130)</f>
        <v>0.85845953333333325</v>
      </c>
      <c r="K127" s="241">
        <f>_xlfn.STDEV.S(F126:F130)</f>
        <v>3.5258443240670102E-2</v>
      </c>
      <c r="L127" s="19">
        <f t="shared" si="12"/>
        <v>4.1071759205427237E-2</v>
      </c>
      <c r="M127" s="221">
        <f>F127*'Table 2'!M127</f>
        <v>628.41154500000005</v>
      </c>
      <c r="N127" s="236" t="s">
        <v>207</v>
      </c>
      <c r="O127" s="218">
        <f>H127*'Table 2'!M126</f>
        <v>49.173232017082846</v>
      </c>
      <c r="P127" s="239">
        <f t="shared" si="13"/>
        <v>6.4683874011846249E-2</v>
      </c>
      <c r="Q127" s="22">
        <f>AVERAGE(M126:M130)</f>
        <v>590.23298872000009</v>
      </c>
      <c r="R127" s="241">
        <f>_xlfn.STDEV.S(M126:M130)</f>
        <v>28.550975884970459</v>
      </c>
      <c r="S127" s="19">
        <f t="shared" si="14"/>
        <v>4.8372382483885056E-2</v>
      </c>
      <c r="T127" s="340">
        <f>M127/LOOKUP(A127,'Table 1'!$A$3:$A$999,'Table 1'!$E$3:$E$999)</f>
        <v>1.2568230900000001</v>
      </c>
      <c r="U127" s="341" t="s">
        <v>207</v>
      </c>
      <c r="V127" s="342">
        <f>O127/LOOKUP(A127,'Table 1'!$A$3:$A$999,'Table 1'!$E$3:$E$999)</f>
        <v>9.8346464034165693E-2</v>
      </c>
    </row>
    <row r="128" spans="1:22" x14ac:dyDescent="0.2">
      <c r="A128" s="4" t="s">
        <v>197</v>
      </c>
      <c r="B128" s="56" t="str">
        <f>LOOKUP(A128,'Table 1'!$A$3:$A$999,'Table 1'!$I$3:$I$999)</f>
        <v>ETH</v>
      </c>
      <c r="C128" s="264">
        <v>84.194800000000001</v>
      </c>
      <c r="D128" s="96">
        <v>86.604900000000001</v>
      </c>
      <c r="E128" s="250">
        <v>79.791899999999998</v>
      </c>
      <c r="F128" s="168">
        <f t="shared" si="9"/>
        <v>0.83530533333333334</v>
      </c>
      <c r="G128" s="236" t="s">
        <v>207</v>
      </c>
      <c r="H128" s="160">
        <f t="shared" si="10"/>
        <v>3.4547329713500788E-2</v>
      </c>
      <c r="I128" s="239">
        <f t="shared" si="11"/>
        <v>-2.6971801349906267E-2</v>
      </c>
      <c r="J128" s="22">
        <f>AVERAGE(F126:F130)</f>
        <v>0.85845953333333325</v>
      </c>
      <c r="K128" s="241">
        <f>_xlfn.STDEV.S(F126:F130)</f>
        <v>3.5258443240670102E-2</v>
      </c>
      <c r="L128" s="19">
        <f t="shared" si="12"/>
        <v>4.1071759205427237E-2</v>
      </c>
      <c r="M128" s="221">
        <f>F128*'Table 2'!M128</f>
        <v>574.85713040000007</v>
      </c>
      <c r="N128" s="236" t="s">
        <v>207</v>
      </c>
      <c r="O128" s="218">
        <f>H128*'Table 2'!M127</f>
        <v>24.200404464307301</v>
      </c>
      <c r="P128" s="239">
        <f t="shared" si="13"/>
        <v>-2.6050489575895518E-2</v>
      </c>
      <c r="Q128" s="22">
        <f>AVERAGE(M126:M130)</f>
        <v>590.23298872000009</v>
      </c>
      <c r="R128" s="241">
        <f>_xlfn.STDEV.S(M126:M130)</f>
        <v>28.550975884970459</v>
      </c>
      <c r="S128" s="19">
        <f t="shared" si="14"/>
        <v>4.8372382483885056E-2</v>
      </c>
      <c r="T128" s="340">
        <f>M128/LOOKUP(A128,'Table 1'!$A$3:$A$999,'Table 1'!$E$3:$E$999)</f>
        <v>1.1497142608000002</v>
      </c>
      <c r="U128" s="341" t="s">
        <v>207</v>
      </c>
      <c r="V128" s="342">
        <f>O128/LOOKUP(A128,'Table 1'!$A$3:$A$999,'Table 1'!$E$3:$E$999)</f>
        <v>4.8400808928614598E-2</v>
      </c>
    </row>
    <row r="129" spans="1:22" x14ac:dyDescent="0.2">
      <c r="A129" s="4" t="s">
        <v>197</v>
      </c>
      <c r="B129" s="56" t="str">
        <f>LOOKUP(A129,'Table 1'!$A$3:$A$999,'Table 1'!$I$3:$I$999)</f>
        <v>ETH</v>
      </c>
      <c r="C129" s="264">
        <v>88.176400000000001</v>
      </c>
      <c r="D129" s="96">
        <v>81.280799999999999</v>
      </c>
      <c r="E129" s="250">
        <v>82.789599999999993</v>
      </c>
      <c r="F129" s="159">
        <f t="shared" si="9"/>
        <v>0.84082266666666672</v>
      </c>
      <c r="G129" s="232" t="s">
        <v>207</v>
      </c>
      <c r="H129" s="155">
        <f t="shared" si="10"/>
        <v>3.6249917480365865E-2</v>
      </c>
      <c r="I129" s="239">
        <f t="shared" si="11"/>
        <v>-2.0544785143434673E-2</v>
      </c>
      <c r="J129" s="22">
        <f>AVERAGE(F126:F130)</f>
        <v>0.85845953333333325</v>
      </c>
      <c r="K129" s="241">
        <f>_xlfn.STDEV.S(F126:F130)</f>
        <v>3.5258443240670102E-2</v>
      </c>
      <c r="L129" s="19">
        <f t="shared" si="12"/>
        <v>4.1071759205427237E-2</v>
      </c>
      <c r="M129" s="221">
        <f>F129*'Table 2'!M129</f>
        <v>568.3120404</v>
      </c>
      <c r="N129" s="236" t="s">
        <v>207</v>
      </c>
      <c r="O129" s="218">
        <f>H129*'Table 2'!M128</f>
        <v>24.947193209987791</v>
      </c>
      <c r="P129" s="239">
        <f t="shared" si="13"/>
        <v>-3.7139483456420534E-2</v>
      </c>
      <c r="Q129" s="22">
        <f>AVERAGE(M126:M130)</f>
        <v>590.23298872000009</v>
      </c>
      <c r="R129" s="241">
        <f>_xlfn.STDEV.S(M126:M130)</f>
        <v>28.550975884970459</v>
      </c>
      <c r="S129" s="19">
        <f t="shared" si="14"/>
        <v>4.8372382483885056E-2</v>
      </c>
      <c r="T129" s="340">
        <f>M129/LOOKUP(A129,'Table 1'!$A$3:$A$999,'Table 1'!$E$3:$E$999)</f>
        <v>1.1366240808000001</v>
      </c>
      <c r="U129" s="341" t="s">
        <v>207</v>
      </c>
      <c r="V129" s="342">
        <f>O129/LOOKUP(A129,'Table 1'!$A$3:$A$999,'Table 1'!$E$3:$E$999)</f>
        <v>4.9894386419975581E-2</v>
      </c>
    </row>
    <row r="130" spans="1:22" ht="16" thickBot="1" x14ac:dyDescent="0.25">
      <c r="A130" s="97" t="s">
        <v>197</v>
      </c>
      <c r="B130" s="55" t="str">
        <f>LOOKUP(A130,'Table 1'!$A$3:$A$999,'Table 1'!$I$3:$I$999)</f>
        <v>ETH</v>
      </c>
      <c r="C130" s="264">
        <v>92.299499999999995</v>
      </c>
      <c r="D130" s="95">
        <v>90.875500000000002</v>
      </c>
      <c r="E130" s="244">
        <v>85.567499999999995</v>
      </c>
      <c r="F130" s="167">
        <f t="shared" ref="F130:F193" si="15">AVERAGE(C130:E130)/100</f>
        <v>0.89580833333333332</v>
      </c>
      <c r="G130" s="230" t="s">
        <v>207</v>
      </c>
      <c r="H130" s="157">
        <f t="shared" ref="H130:H193" si="16">_xlfn.STDEV.S(C130:E130)/100</f>
        <v>3.5478271284454292E-2</v>
      </c>
      <c r="I130" s="240">
        <f t="shared" ref="I130:I193" si="17">(F130-J130)/J130</f>
        <v>4.3506768286418245E-2</v>
      </c>
      <c r="J130" s="21">
        <f>AVERAGE(F126:F130)</f>
        <v>0.85845953333333325</v>
      </c>
      <c r="K130" s="242">
        <f>_xlfn.STDEV.S(F126:F130)</f>
        <v>3.5258443240670102E-2</v>
      </c>
      <c r="L130" s="18">
        <f t="shared" ref="L130:L193" si="18">K130/J130</f>
        <v>4.1071759205427237E-2</v>
      </c>
      <c r="M130" s="220">
        <f>F130*'Table 2'!M130</f>
        <v>613.09122333333335</v>
      </c>
      <c r="N130" s="230" t="s">
        <v>207</v>
      </c>
      <c r="O130" s="217">
        <f>H130*'Table 2'!M129</f>
        <v>23.979763561162656</v>
      </c>
      <c r="P130" s="240">
        <f t="shared" ref="P130:P193" si="19">(M130-Q130)/Q130</f>
        <v>3.8727477199985753E-2</v>
      </c>
      <c r="Q130" s="21">
        <f>AVERAGE(M126:M130)</f>
        <v>590.23298872000009</v>
      </c>
      <c r="R130" s="242">
        <f>_xlfn.STDEV.S(M126:M130)</f>
        <v>28.550975884970459</v>
      </c>
      <c r="S130" s="18">
        <f t="shared" ref="S130:S193" si="20">R130/Q130</f>
        <v>4.8372382483885056E-2</v>
      </c>
      <c r="T130" s="343">
        <f>M130/LOOKUP(A130,'Table 1'!$A$3:$A$999,'Table 1'!$E$3:$E$999)</f>
        <v>1.2261824466666666</v>
      </c>
      <c r="U130" s="344" t="s">
        <v>207</v>
      </c>
      <c r="V130" s="345">
        <f>O130/LOOKUP(A130,'Table 1'!$A$3:$A$999,'Table 1'!$E$3:$E$999)</f>
        <v>4.7959527122325311E-2</v>
      </c>
    </row>
    <row r="131" spans="1:22" x14ac:dyDescent="0.2">
      <c r="A131" s="57" t="s">
        <v>198</v>
      </c>
      <c r="B131" s="98" t="str">
        <f>LOOKUP(A131,'Table 1'!$A$3:$A$999,'Table 1'!$I$3:$I$999)</f>
        <v>SLE</v>
      </c>
      <c r="C131" s="267">
        <v>85.218599999999995</v>
      </c>
      <c r="D131" s="265">
        <v>84.490499999999997</v>
      </c>
      <c r="E131" s="265">
        <v>79.949600000000004</v>
      </c>
      <c r="F131" s="169">
        <f t="shared" si="15"/>
        <v>0.83219566666666667</v>
      </c>
      <c r="G131" s="229" t="s">
        <v>207</v>
      </c>
      <c r="H131" s="161">
        <f t="shared" si="16"/>
        <v>2.8551784363386658E-2</v>
      </c>
      <c r="I131" s="238">
        <f t="shared" si="17"/>
        <v>2.2352310353805464E-2</v>
      </c>
      <c r="J131" s="23">
        <f>AVERAGE(F131:F135)</f>
        <v>0.81400086666666671</v>
      </c>
      <c r="K131" s="23">
        <f>_xlfn.STDEV.S(F131:F135)</f>
        <v>1.0681063632013005E-2</v>
      </c>
      <c r="L131" s="39">
        <f t="shared" si="18"/>
        <v>1.3121685822954903E-2</v>
      </c>
      <c r="M131" s="222">
        <f>F131*'Table 2'!M131</f>
        <v>253.73645876666666</v>
      </c>
      <c r="N131" s="229" t="s">
        <v>207</v>
      </c>
      <c r="O131" s="219">
        <f>H131*'Table 2'!M130</f>
        <v>19.540841218301829</v>
      </c>
      <c r="P131" s="238">
        <f t="shared" si="19"/>
        <v>-4.1275047338861833E-3</v>
      </c>
      <c r="Q131" s="23">
        <f>AVERAGE(M131:M135)</f>
        <v>254.78809784666663</v>
      </c>
      <c r="R131" s="23">
        <f>_xlfn.STDEV.S(M131:M135)</f>
        <v>1.4092073713787723</v>
      </c>
      <c r="S131" s="39">
        <f t="shared" si="20"/>
        <v>5.5308995329398933E-3</v>
      </c>
      <c r="T131" s="191">
        <f>M131/LOOKUP(A131,'Table 1'!$A$3:$A$999,'Table 1'!$E$3:$E$999)</f>
        <v>1.0149458350666667</v>
      </c>
      <c r="U131" s="216" t="s">
        <v>207</v>
      </c>
      <c r="V131" s="161">
        <f>O131/LOOKUP(A131,'Table 1'!$A$3:$A$999,'Table 1'!$E$3:$E$999)</f>
        <v>7.8163364873207311E-2</v>
      </c>
    </row>
    <row r="132" spans="1:22" x14ac:dyDescent="0.2">
      <c r="A132" s="56" t="s">
        <v>198</v>
      </c>
      <c r="B132" s="4" t="str">
        <f>LOOKUP(A132,'Table 1'!$A$3:$A$999,'Table 1'!$I$3:$I$999)</f>
        <v>SLE</v>
      </c>
      <c r="C132" s="96">
        <v>80.258399999999995</v>
      </c>
      <c r="D132" s="250">
        <v>80.570899999999995</v>
      </c>
      <c r="E132" s="250">
        <v>82.115899999999996</v>
      </c>
      <c r="F132" s="168">
        <f t="shared" si="15"/>
        <v>0.80981733333333339</v>
      </c>
      <c r="G132" s="236" t="s">
        <v>207</v>
      </c>
      <c r="H132" s="160">
        <f t="shared" si="16"/>
        <v>9.9456753583320595E-3</v>
      </c>
      <c r="I132" s="239">
        <f t="shared" si="17"/>
        <v>-5.1394703674762536E-3</v>
      </c>
      <c r="J132" s="22">
        <f>AVERAGE(F131:F135)</f>
        <v>0.81400086666666671</v>
      </c>
      <c r="K132" s="241">
        <f>_xlfn.STDEV.S(F131:F135)</f>
        <v>1.0681063632013005E-2</v>
      </c>
      <c r="L132" s="19">
        <f t="shared" si="18"/>
        <v>1.3121685822954903E-2</v>
      </c>
      <c r="M132" s="221">
        <f>F132*'Table 2'!M132</f>
        <v>253.31086186666664</v>
      </c>
      <c r="N132" s="236" t="s">
        <v>207</v>
      </c>
      <c r="O132" s="218">
        <f>H132*'Table 2'!M131</f>
        <v>3.0324364167554445</v>
      </c>
      <c r="P132" s="239">
        <f t="shared" si="19"/>
        <v>-5.797900264905626E-3</v>
      </c>
      <c r="Q132" s="22">
        <f>AVERAGE(M131:M135)</f>
        <v>254.78809784666663</v>
      </c>
      <c r="R132" s="241">
        <f>_xlfn.STDEV.S(M131:M135)</f>
        <v>1.4092073713787723</v>
      </c>
      <c r="S132" s="19">
        <f t="shared" si="20"/>
        <v>5.5308995329398933E-3</v>
      </c>
      <c r="T132" s="190">
        <f>M132/LOOKUP(A132,'Table 1'!$A$3:$A$999,'Table 1'!$E$3:$E$999)</f>
        <v>1.0132434474666665</v>
      </c>
      <c r="U132" s="215" t="s">
        <v>207</v>
      </c>
      <c r="V132" s="160">
        <f>O132/LOOKUP(A132,'Table 1'!$A$3:$A$999,'Table 1'!$E$3:$E$999)</f>
        <v>1.2129745667021779E-2</v>
      </c>
    </row>
    <row r="133" spans="1:22" x14ac:dyDescent="0.2">
      <c r="A133" s="56" t="s">
        <v>198</v>
      </c>
      <c r="B133" s="4" t="str">
        <f>LOOKUP(A133,'Table 1'!$A$3:$A$999,'Table 1'!$I$3:$I$999)</f>
        <v>SLE</v>
      </c>
      <c r="C133" s="96">
        <v>80.070099999999996</v>
      </c>
      <c r="D133" s="250">
        <v>82.525099999999995</v>
      </c>
      <c r="E133" s="250">
        <v>81.724599999999995</v>
      </c>
      <c r="F133" s="168">
        <f t="shared" si="15"/>
        <v>0.81439933333333325</v>
      </c>
      <c r="G133" s="236" t="s">
        <v>207</v>
      </c>
      <c r="H133" s="160">
        <f t="shared" si="16"/>
        <v>1.2520114150171839E-2</v>
      </c>
      <c r="I133" s="239">
        <f t="shared" si="17"/>
        <v>4.8951626832814362E-4</v>
      </c>
      <c r="J133" s="22">
        <f>AVERAGE(F131:F135)</f>
        <v>0.81400086666666671</v>
      </c>
      <c r="K133" s="241">
        <f>_xlfn.STDEV.S(F131:F135)</f>
        <v>1.0681063632013005E-2</v>
      </c>
      <c r="L133" s="19">
        <f t="shared" si="18"/>
        <v>1.3121685822954903E-2</v>
      </c>
      <c r="M133" s="221">
        <f>F133*'Table 2'!M133</f>
        <v>254.3369118</v>
      </c>
      <c r="N133" s="236" t="s">
        <v>207</v>
      </c>
      <c r="O133" s="218">
        <f>H133*'Table 2'!M132</f>
        <v>3.9162917061737508</v>
      </c>
      <c r="P133" s="239">
        <f t="shared" si="19"/>
        <v>-1.7708285845367941E-3</v>
      </c>
      <c r="Q133" s="22">
        <f>AVERAGE(M131:M135)</f>
        <v>254.78809784666663</v>
      </c>
      <c r="R133" s="241">
        <f>_xlfn.STDEV.S(M131:M135)</f>
        <v>1.4092073713787723</v>
      </c>
      <c r="S133" s="19">
        <f t="shared" si="20"/>
        <v>5.5308995329398933E-3</v>
      </c>
      <c r="T133" s="190">
        <f>M133/LOOKUP(A133,'Table 1'!$A$3:$A$999,'Table 1'!$E$3:$E$999)</f>
        <v>1.0173476472</v>
      </c>
      <c r="U133" s="215" t="s">
        <v>207</v>
      </c>
      <c r="V133" s="160">
        <f>O133/LOOKUP(A133,'Table 1'!$A$3:$A$999,'Table 1'!$E$3:$E$999)</f>
        <v>1.5665166824695004E-2</v>
      </c>
    </row>
    <row r="134" spans="1:22" x14ac:dyDescent="0.2">
      <c r="A134" s="56" t="s">
        <v>198</v>
      </c>
      <c r="B134" s="4" t="str">
        <f>LOOKUP(A134,'Table 1'!$A$3:$A$999,'Table 1'!$I$3:$I$999)</f>
        <v>SLE</v>
      </c>
      <c r="C134" s="96">
        <v>80.122900000000001</v>
      </c>
      <c r="D134" s="250">
        <v>81.246899999999997</v>
      </c>
      <c r="E134" s="250">
        <v>80.254999999999995</v>
      </c>
      <c r="F134" s="159">
        <f t="shared" si="15"/>
        <v>0.80541600000000002</v>
      </c>
      <c r="G134" s="232" t="s">
        <v>207</v>
      </c>
      <c r="H134" s="155">
        <f t="shared" si="16"/>
        <v>6.143685131905754E-3</v>
      </c>
      <c r="I134" s="239">
        <f t="shared" si="17"/>
        <v>-1.0546508017640959E-2</v>
      </c>
      <c r="J134" s="22">
        <f>AVERAGE(F131:F135)</f>
        <v>0.81400086666666671</v>
      </c>
      <c r="K134" s="241">
        <f>_xlfn.STDEV.S(F131:F135)</f>
        <v>1.0681063632013005E-2</v>
      </c>
      <c r="L134" s="19">
        <f t="shared" si="18"/>
        <v>1.3121685822954903E-2</v>
      </c>
      <c r="M134" s="221">
        <f>F134*'Table 2'!M134</f>
        <v>256.20282959999997</v>
      </c>
      <c r="N134" s="236" t="s">
        <v>207</v>
      </c>
      <c r="O134" s="218">
        <f>H134*'Table 2'!M133</f>
        <v>1.918672866694167</v>
      </c>
      <c r="P134" s="239">
        <f t="shared" si="19"/>
        <v>5.5525817936155648E-3</v>
      </c>
      <c r="Q134" s="22">
        <f>AVERAGE(M131:M135)</f>
        <v>254.78809784666663</v>
      </c>
      <c r="R134" s="241">
        <f>_xlfn.STDEV.S(M131:M135)</f>
        <v>1.4092073713787723</v>
      </c>
      <c r="S134" s="19">
        <f t="shared" si="20"/>
        <v>5.5308995329398933E-3</v>
      </c>
      <c r="T134" s="190">
        <f>M134/LOOKUP(A134,'Table 1'!$A$3:$A$999,'Table 1'!$E$3:$E$999)</f>
        <v>1.0248113183999998</v>
      </c>
      <c r="U134" s="215" t="s">
        <v>207</v>
      </c>
      <c r="V134" s="160">
        <f>O134/LOOKUP(A134,'Table 1'!$A$3:$A$999,'Table 1'!$E$3:$E$999)</f>
        <v>7.6746914667766685E-3</v>
      </c>
    </row>
    <row r="135" spans="1:22" ht="16" thickBot="1" x14ac:dyDescent="0.25">
      <c r="A135" s="55" t="s">
        <v>198</v>
      </c>
      <c r="B135" s="97" t="str">
        <f>LOOKUP(A135,'Table 1'!$A$3:$A$999,'Table 1'!$I$3:$I$999)</f>
        <v>SLE</v>
      </c>
      <c r="C135" s="95">
        <v>81.241799999999998</v>
      </c>
      <c r="D135" s="244">
        <v>80.390900000000002</v>
      </c>
      <c r="E135" s="244">
        <v>80.820099999999996</v>
      </c>
      <c r="F135" s="167">
        <f t="shared" si="15"/>
        <v>0.80817600000000001</v>
      </c>
      <c r="G135" s="230" t="s">
        <v>207</v>
      </c>
      <c r="H135" s="157">
        <f t="shared" si="16"/>
        <v>4.2545550883729098E-3</v>
      </c>
      <c r="I135" s="240">
        <f t="shared" si="17"/>
        <v>-7.155848237016667E-3</v>
      </c>
      <c r="J135" s="21">
        <f>AVERAGE(F131:F135)</f>
        <v>0.81400086666666671</v>
      </c>
      <c r="K135" s="242">
        <f>_xlfn.STDEV.S(F131:F135)</f>
        <v>1.0681063632013005E-2</v>
      </c>
      <c r="L135" s="18">
        <f t="shared" si="18"/>
        <v>1.3121685822954903E-2</v>
      </c>
      <c r="M135" s="220">
        <f>F135*'Table 2'!M135</f>
        <v>256.3534272</v>
      </c>
      <c r="N135" s="230" t="s">
        <v>207</v>
      </c>
      <c r="O135" s="217">
        <f>H135*'Table 2'!M134</f>
        <v>1.3533739736114225</v>
      </c>
      <c r="P135" s="240">
        <f t="shared" si="19"/>
        <v>6.1436517897134856E-3</v>
      </c>
      <c r="Q135" s="21">
        <f>AVERAGE(M131:M135)</f>
        <v>254.78809784666663</v>
      </c>
      <c r="R135" s="242">
        <f>_xlfn.STDEV.S(M131:M135)</f>
        <v>1.4092073713787723</v>
      </c>
      <c r="S135" s="18">
        <f t="shared" si="20"/>
        <v>5.5308995329398933E-3</v>
      </c>
      <c r="T135" s="189">
        <f>M135/LOOKUP(A135,'Table 1'!$A$3:$A$999,'Table 1'!$E$3:$E$999)</f>
        <v>1.0254137087999999</v>
      </c>
      <c r="U135" s="214" t="s">
        <v>207</v>
      </c>
      <c r="V135" s="157">
        <f>O135/LOOKUP(A135,'Table 1'!$A$3:$A$999,'Table 1'!$E$3:$E$999)</f>
        <v>5.4134958944456902E-3</v>
      </c>
    </row>
    <row r="136" spans="1:22" x14ac:dyDescent="0.2">
      <c r="A136" s="57" t="s">
        <v>199</v>
      </c>
      <c r="B136" s="57" t="str">
        <f>LOOKUP(A136,'Table 1'!$A$3:$A$999,'Table 1'!$I$3:$I$999)</f>
        <v>SLE</v>
      </c>
      <c r="C136" s="267">
        <v>79.078299999999999</v>
      </c>
      <c r="D136" s="267">
        <v>81.409700000000001</v>
      </c>
      <c r="E136" s="284">
        <v>82.233000000000004</v>
      </c>
      <c r="F136" s="169">
        <f t="shared" si="15"/>
        <v>0.80906999999999996</v>
      </c>
      <c r="G136" s="229" t="s">
        <v>207</v>
      </c>
      <c r="H136" s="161">
        <f t="shared" si="16"/>
        <v>1.6363262174762125E-2</v>
      </c>
      <c r="I136" s="238">
        <f t="shared" si="17"/>
        <v>-1.1599567535870874E-2</v>
      </c>
      <c r="J136" s="23">
        <f>AVERAGE(F136:F140)</f>
        <v>0.8185650000000001</v>
      </c>
      <c r="K136" s="23">
        <f>_xlfn.STDEV.S(F136:F140)</f>
        <v>6.2692361620500401E-3</v>
      </c>
      <c r="L136" s="39">
        <f t="shared" si="18"/>
        <v>7.6588128762530034E-3</v>
      </c>
      <c r="M136" s="222">
        <f>F136*'Table 2'!M136</f>
        <v>258.17423700000001</v>
      </c>
      <c r="N136" s="229" t="s">
        <v>207</v>
      </c>
      <c r="O136" s="219">
        <f>H136*'Table 2'!M135</f>
        <v>5.1904267618345461</v>
      </c>
      <c r="P136" s="238">
        <f t="shared" si="19"/>
        <v>3.362722977764293E-3</v>
      </c>
      <c r="Q136" s="23">
        <f>AVERAGE(M136:M140)</f>
        <v>257.30897818666665</v>
      </c>
      <c r="R136" s="23">
        <f>_xlfn.STDEV.S(M136:M140)</f>
        <v>5.9056965359634317</v>
      </c>
      <c r="S136" s="39">
        <f t="shared" si="20"/>
        <v>2.295177019310652E-2</v>
      </c>
      <c r="T136" s="191">
        <f>M136/LOOKUP(A136,'Table 1'!$A$3:$A$999,'Table 1'!$E$3:$E$999)</f>
        <v>1.0326969480000001</v>
      </c>
      <c r="U136" s="216" t="s">
        <v>207</v>
      </c>
      <c r="V136" s="161">
        <f>O136/LOOKUP(A136,'Table 1'!$A$3:$A$999,'Table 1'!$E$3:$E$999)</f>
        <v>2.0761707047338183E-2</v>
      </c>
    </row>
    <row r="137" spans="1:22" x14ac:dyDescent="0.2">
      <c r="A137" s="56" t="s">
        <v>199</v>
      </c>
      <c r="B137" s="56" t="str">
        <f>LOOKUP(A137,'Table 1'!$A$3:$A$999,'Table 1'!$I$3:$I$999)</f>
        <v>SLE</v>
      </c>
      <c r="C137" s="96">
        <v>81.952699999999993</v>
      </c>
      <c r="D137" s="96">
        <v>83.116200000000006</v>
      </c>
      <c r="E137" s="285">
        <v>82.042400000000001</v>
      </c>
      <c r="F137" s="168">
        <f t="shared" si="15"/>
        <v>0.82370433333333326</v>
      </c>
      <c r="G137" s="236" t="s">
        <v>207</v>
      </c>
      <c r="H137" s="160">
        <f t="shared" si="16"/>
        <v>6.4740826634616024E-3</v>
      </c>
      <c r="I137" s="239">
        <f t="shared" si="17"/>
        <v>6.2784669920325957E-3</v>
      </c>
      <c r="J137" s="22">
        <f>AVERAGE(F136:F140)</f>
        <v>0.8185650000000001</v>
      </c>
      <c r="K137" s="241">
        <f>_xlfn.STDEV.S(F136:F140)</f>
        <v>6.2692361620500401E-3</v>
      </c>
      <c r="L137" s="19">
        <f t="shared" si="18"/>
        <v>7.6588128762530034E-3</v>
      </c>
      <c r="M137" s="221">
        <f>F137*'Table 2'!M137</f>
        <v>265.89175879999993</v>
      </c>
      <c r="N137" s="236" t="s">
        <v>207</v>
      </c>
      <c r="O137" s="218">
        <f>H137*'Table 2'!M136</f>
        <v>2.0658797779105975</v>
      </c>
      <c r="P137" s="239">
        <f t="shared" si="19"/>
        <v>3.3355931354664366E-2</v>
      </c>
      <c r="Q137" s="22">
        <f>AVERAGE(M136:M140)</f>
        <v>257.30897818666665</v>
      </c>
      <c r="R137" s="241">
        <f>_xlfn.STDEV.S(M136:M140)</f>
        <v>5.9056965359634317</v>
      </c>
      <c r="S137" s="19">
        <f t="shared" si="20"/>
        <v>2.295177019310652E-2</v>
      </c>
      <c r="T137" s="190">
        <f>M137/LOOKUP(A137,'Table 1'!$A$3:$A$999,'Table 1'!$E$3:$E$999)</f>
        <v>1.0635670351999997</v>
      </c>
      <c r="U137" s="215" t="s">
        <v>207</v>
      </c>
      <c r="V137" s="160">
        <f>O137/LOOKUP(A137,'Table 1'!$A$3:$A$999,'Table 1'!$E$3:$E$999)</f>
        <v>8.2635191116423902E-3</v>
      </c>
    </row>
    <row r="138" spans="1:22" x14ac:dyDescent="0.2">
      <c r="A138" s="56" t="s">
        <v>199</v>
      </c>
      <c r="B138" s="56" t="str">
        <f>LOOKUP(A138,'Table 1'!$A$3:$A$999,'Table 1'!$I$3:$I$999)</f>
        <v>SLE</v>
      </c>
      <c r="C138" s="96">
        <v>81.431799999999996</v>
      </c>
      <c r="D138" s="96">
        <v>81.753500000000003</v>
      </c>
      <c r="E138" s="285">
        <v>82.155600000000007</v>
      </c>
      <c r="F138" s="168">
        <f t="shared" si="15"/>
        <v>0.81780299999999995</v>
      </c>
      <c r="G138" s="236" t="s">
        <v>207</v>
      </c>
      <c r="H138" s="160">
        <f t="shared" si="16"/>
        <v>3.6264347505505197E-3</v>
      </c>
      <c r="I138" s="239">
        <f t="shared" si="17"/>
        <v>-9.3089736306848129E-4</v>
      </c>
      <c r="J138" s="22">
        <f>AVERAGE(F136:F140)</f>
        <v>0.8185650000000001</v>
      </c>
      <c r="K138" s="241">
        <f>_xlfn.STDEV.S(F136:F140)</f>
        <v>6.2692361620500401E-3</v>
      </c>
      <c r="L138" s="19">
        <f t="shared" si="18"/>
        <v>7.6588128762530034E-3</v>
      </c>
      <c r="M138" s="221">
        <f>F138*'Table 2'!M138</f>
        <v>250.65661949999998</v>
      </c>
      <c r="N138" s="236" t="s">
        <v>207</v>
      </c>
      <c r="O138" s="218">
        <f>H138*'Table 2'!M137</f>
        <v>1.1706131374777076</v>
      </c>
      <c r="P138" s="239">
        <f t="shared" si="19"/>
        <v>-2.5853581688240476E-2</v>
      </c>
      <c r="Q138" s="22">
        <f>AVERAGE(M136:M140)</f>
        <v>257.30897818666665</v>
      </c>
      <c r="R138" s="241">
        <f>_xlfn.STDEV.S(M136:M140)</f>
        <v>5.9056965359634317</v>
      </c>
      <c r="S138" s="19">
        <f t="shared" si="20"/>
        <v>2.295177019310652E-2</v>
      </c>
      <c r="T138" s="190">
        <f>M138/LOOKUP(A138,'Table 1'!$A$3:$A$999,'Table 1'!$E$3:$E$999)</f>
        <v>1.0026264779999998</v>
      </c>
      <c r="U138" s="215" t="s">
        <v>207</v>
      </c>
      <c r="V138" s="160">
        <f>O138/LOOKUP(A138,'Table 1'!$A$3:$A$999,'Table 1'!$E$3:$E$999)</f>
        <v>4.6824525499108306E-3</v>
      </c>
    </row>
    <row r="139" spans="1:22" x14ac:dyDescent="0.2">
      <c r="A139" s="56" t="s">
        <v>199</v>
      </c>
      <c r="B139" s="56" t="str">
        <f>LOOKUP(A139,'Table 1'!$A$3:$A$999,'Table 1'!$I$3:$I$999)</f>
        <v>SLE</v>
      </c>
      <c r="C139" s="96">
        <v>82.774299999999997</v>
      </c>
      <c r="D139" s="96">
        <v>83.932000000000002</v>
      </c>
      <c r="E139" s="285">
        <v>80.732500000000002</v>
      </c>
      <c r="F139" s="159">
        <f t="shared" si="15"/>
        <v>0.82479600000000008</v>
      </c>
      <c r="G139" s="232" t="s">
        <v>207</v>
      </c>
      <c r="H139" s="155">
        <f t="shared" si="16"/>
        <v>1.6199802869170967E-2</v>
      </c>
      <c r="I139" s="239">
        <f t="shared" si="17"/>
        <v>7.6121016657198703E-3</v>
      </c>
      <c r="J139" s="22">
        <f>AVERAGE(F136:F140)</f>
        <v>0.8185650000000001</v>
      </c>
      <c r="K139" s="241">
        <f>_xlfn.STDEV.S(F136:F140)</f>
        <v>6.2692361620500401E-3</v>
      </c>
      <c r="L139" s="19">
        <f t="shared" si="18"/>
        <v>7.6588128762530034E-3</v>
      </c>
      <c r="M139" s="221">
        <f>F139*'Table 2'!M139</f>
        <v>258.82098479999996</v>
      </c>
      <c r="N139" s="236" t="s">
        <v>207</v>
      </c>
      <c r="O139" s="218">
        <f>H139*'Table 2'!M138</f>
        <v>4.965239579400901</v>
      </c>
      <c r="P139" s="239">
        <f t="shared" si="19"/>
        <v>5.8762295198126219E-3</v>
      </c>
      <c r="Q139" s="22">
        <f>AVERAGE(M136:M140)</f>
        <v>257.30897818666665</v>
      </c>
      <c r="R139" s="241">
        <f>_xlfn.STDEV.S(M136:M140)</f>
        <v>5.9056965359634317</v>
      </c>
      <c r="S139" s="19">
        <f t="shared" si="20"/>
        <v>2.295177019310652E-2</v>
      </c>
      <c r="T139" s="190">
        <f>M139/LOOKUP(A139,'Table 1'!$A$3:$A$999,'Table 1'!$E$3:$E$999)</f>
        <v>1.0352839391999999</v>
      </c>
      <c r="U139" s="215" t="s">
        <v>207</v>
      </c>
      <c r="V139" s="160">
        <f>O139/LOOKUP(A139,'Table 1'!$A$3:$A$999,'Table 1'!$E$3:$E$999)</f>
        <v>1.9860958317603605E-2</v>
      </c>
    </row>
    <row r="140" spans="1:22" ht="16" thickBot="1" x14ac:dyDescent="0.25">
      <c r="A140" s="55" t="s">
        <v>199</v>
      </c>
      <c r="B140" s="55" t="str">
        <f>LOOKUP(A140,'Table 1'!$A$3:$A$999,'Table 1'!$I$3:$I$999)</f>
        <v>SLE</v>
      </c>
      <c r="C140" s="95">
        <v>81.385099999999994</v>
      </c>
      <c r="D140" s="95">
        <v>84.311300000000003</v>
      </c>
      <c r="E140" s="285">
        <v>79.539100000000005</v>
      </c>
      <c r="F140" s="167">
        <f t="shared" si="15"/>
        <v>0.81745166666666658</v>
      </c>
      <c r="G140" s="230" t="s">
        <v>207</v>
      </c>
      <c r="H140" s="157">
        <f t="shared" si="16"/>
        <v>2.4063892480921143E-2</v>
      </c>
      <c r="I140" s="240">
        <f t="shared" si="17"/>
        <v>-1.3601037588139261E-3</v>
      </c>
      <c r="J140" s="21">
        <f>AVERAGE(F136:F140)</f>
        <v>0.8185650000000001</v>
      </c>
      <c r="K140" s="242">
        <f>_xlfn.STDEV.S(F136:F140)</f>
        <v>6.2692361620500401E-3</v>
      </c>
      <c r="L140" s="18">
        <f t="shared" si="18"/>
        <v>7.6588128762530034E-3</v>
      </c>
      <c r="M140" s="220">
        <f>F140*'Table 2'!M140</f>
        <v>253.00129083333331</v>
      </c>
      <c r="N140" s="230" t="s">
        <v>207</v>
      </c>
      <c r="O140" s="217">
        <f>H140*'Table 2'!M139</f>
        <v>7.5512494605130538</v>
      </c>
      <c r="P140" s="240">
        <f t="shared" si="19"/>
        <v>-1.6741302164001028E-2</v>
      </c>
      <c r="Q140" s="21">
        <f>AVERAGE(M136:M140)</f>
        <v>257.30897818666665</v>
      </c>
      <c r="R140" s="242">
        <f>_xlfn.STDEV.S(M136:M140)</f>
        <v>5.9056965359634317</v>
      </c>
      <c r="S140" s="18">
        <f t="shared" si="20"/>
        <v>2.295177019310652E-2</v>
      </c>
      <c r="T140" s="189">
        <f>M140/LOOKUP(A140,'Table 1'!$A$3:$A$999,'Table 1'!$E$3:$E$999)</f>
        <v>1.0120051633333333</v>
      </c>
      <c r="U140" s="214" t="s">
        <v>207</v>
      </c>
      <c r="V140" s="157">
        <f>O140/LOOKUP(A140,'Table 1'!$A$3:$A$999,'Table 1'!$E$3:$E$999)</f>
        <v>3.0204997842052213E-2</v>
      </c>
    </row>
    <row r="141" spans="1:22" x14ac:dyDescent="0.2">
      <c r="A141" s="57" t="s">
        <v>200</v>
      </c>
      <c r="B141" s="57" t="str">
        <f>LOOKUP(A141,'Table 1'!$A$3:$A$999,'Table 1'!$I$3:$I$999)</f>
        <v>SLE</v>
      </c>
      <c r="C141" s="267">
        <v>81.570099999999996</v>
      </c>
      <c r="D141" s="267">
        <v>83.125</v>
      </c>
      <c r="E141" s="267">
        <v>80.260900000000007</v>
      </c>
      <c r="F141" s="169">
        <f t="shared" si="15"/>
        <v>0.81652000000000002</v>
      </c>
      <c r="G141" s="229" t="s">
        <v>207</v>
      </c>
      <c r="H141" s="161">
        <f t="shared" si="16"/>
        <v>1.4338053947450437E-2</v>
      </c>
      <c r="I141" s="238">
        <f t="shared" si="17"/>
        <v>-5.2225854872373972E-3</v>
      </c>
      <c r="J141" s="23">
        <f>AVERAGE(F141:F145)</f>
        <v>0.82080673333333343</v>
      </c>
      <c r="K141" s="23">
        <f>_xlfn.STDEV.S(F141:F145)</f>
        <v>1.2815659642709636E-2</v>
      </c>
      <c r="L141" s="39">
        <f t="shared" si="18"/>
        <v>1.5613492339012205E-2</v>
      </c>
      <c r="M141" s="222">
        <f>F141*'Table 2'!M141</f>
        <v>257.93866800000001</v>
      </c>
      <c r="N141" s="229" t="s">
        <v>207</v>
      </c>
      <c r="O141" s="219">
        <f>H141*'Table 2'!M140</f>
        <v>4.4376276967359107</v>
      </c>
      <c r="P141" s="238">
        <f t="shared" si="19"/>
        <v>1.46866788667489E-2</v>
      </c>
      <c r="Q141" s="23">
        <f>AVERAGE(M141:M145)</f>
        <v>254.20523731333338</v>
      </c>
      <c r="R141" s="23">
        <f>_xlfn.STDEV.S(M141:M145)</f>
        <v>5.8397805875488569</v>
      </c>
      <c r="S141" s="39">
        <f t="shared" si="20"/>
        <v>2.2972699733761752E-2</v>
      </c>
      <c r="T141" s="191">
        <f>M141/LOOKUP(A141,'Table 1'!$A$3:$A$999,'Table 1'!$E$3:$E$999)</f>
        <v>1.0317546719999999</v>
      </c>
      <c r="U141" s="216" t="s">
        <v>207</v>
      </c>
      <c r="V141" s="161">
        <f>O141/LOOKUP(A141,'Table 1'!$A$3:$A$999,'Table 1'!$E$3:$E$999)</f>
        <v>1.7750510786943643E-2</v>
      </c>
    </row>
    <row r="142" spans="1:22" x14ac:dyDescent="0.2">
      <c r="A142" s="56" t="s">
        <v>200</v>
      </c>
      <c r="B142" s="56" t="str">
        <f>LOOKUP(A142,'Table 1'!$A$3:$A$999,'Table 1'!$I$3:$I$999)</f>
        <v>SLE</v>
      </c>
      <c r="C142" s="96">
        <v>84.949299999999994</v>
      </c>
      <c r="D142" s="96">
        <v>84.414000000000001</v>
      </c>
      <c r="E142" s="96">
        <v>80.675200000000004</v>
      </c>
      <c r="F142" s="168">
        <f t="shared" si="15"/>
        <v>0.83346166666666666</v>
      </c>
      <c r="G142" s="236" t="s">
        <v>207</v>
      </c>
      <c r="H142" s="160">
        <f t="shared" si="16"/>
        <v>2.3285582928785176E-2</v>
      </c>
      <c r="I142" s="239">
        <f t="shared" si="17"/>
        <v>1.5417677291633526E-2</v>
      </c>
      <c r="J142" s="22">
        <f>AVERAGE(F141:F145)</f>
        <v>0.82080673333333343</v>
      </c>
      <c r="K142" s="241">
        <f>_xlfn.STDEV.S(F141:F145)</f>
        <v>1.2815659642709636E-2</v>
      </c>
      <c r="L142" s="19">
        <f t="shared" si="18"/>
        <v>1.5613492339012205E-2</v>
      </c>
      <c r="M142" s="221">
        <f>F142*'Table 2'!M142</f>
        <v>258.95653983333335</v>
      </c>
      <c r="N142" s="236" t="s">
        <v>207</v>
      </c>
      <c r="O142" s="218">
        <f>H142*'Table 2'!M141</f>
        <v>7.3559156472032363</v>
      </c>
      <c r="P142" s="239">
        <f t="shared" si="19"/>
        <v>1.8690812865289286E-2</v>
      </c>
      <c r="Q142" s="22">
        <f>AVERAGE(M141:M145)</f>
        <v>254.20523731333338</v>
      </c>
      <c r="R142" s="241">
        <f>_xlfn.STDEV.S(M141:M145)</f>
        <v>5.8397805875488569</v>
      </c>
      <c r="S142" s="19">
        <f t="shared" si="20"/>
        <v>2.2972699733761752E-2</v>
      </c>
      <c r="T142" s="190">
        <f>M142/LOOKUP(A142,'Table 1'!$A$3:$A$999,'Table 1'!$E$3:$E$999)</f>
        <v>1.0358261593333333</v>
      </c>
      <c r="U142" s="215" t="s">
        <v>207</v>
      </c>
      <c r="V142" s="160">
        <f>O142/LOOKUP(A142,'Table 1'!$A$3:$A$999,'Table 1'!$E$3:$E$999)</f>
        <v>2.9423662588812946E-2</v>
      </c>
    </row>
    <row r="143" spans="1:22" x14ac:dyDescent="0.2">
      <c r="A143" s="56" t="s">
        <v>200</v>
      </c>
      <c r="B143" s="56" t="str">
        <f>LOOKUP(A143,'Table 1'!$A$3:$A$999,'Table 1'!$I$3:$I$999)</f>
        <v>SLE</v>
      </c>
      <c r="C143" s="96">
        <v>82.330799999999996</v>
      </c>
      <c r="D143" s="96">
        <v>83.577799999999996</v>
      </c>
      <c r="E143" s="96">
        <v>84.602599999999995</v>
      </c>
      <c r="F143" s="168">
        <f t="shared" si="15"/>
        <v>0.8350373333333333</v>
      </c>
      <c r="G143" s="236" t="s">
        <v>207</v>
      </c>
      <c r="H143" s="160">
        <f t="shared" si="16"/>
        <v>1.1377096348951836E-2</v>
      </c>
      <c r="I143" s="239">
        <f t="shared" si="17"/>
        <v>1.7337333408814468E-2</v>
      </c>
      <c r="J143" s="22">
        <f>AVERAGE(F141:F145)</f>
        <v>0.82080673333333343</v>
      </c>
      <c r="K143" s="241">
        <f>_xlfn.STDEV.S(F141:F145)</f>
        <v>1.2815659642709636E-2</v>
      </c>
      <c r="L143" s="19">
        <f t="shared" si="18"/>
        <v>1.5613492339012205E-2</v>
      </c>
      <c r="M143" s="221">
        <f>F143*'Table 2'!M143</f>
        <v>255.60492773333334</v>
      </c>
      <c r="N143" s="236" t="s">
        <v>207</v>
      </c>
      <c r="O143" s="218">
        <f>H143*'Table 2'!M142</f>
        <v>3.534863835619336</v>
      </c>
      <c r="P143" s="239">
        <f t="shared" si="19"/>
        <v>5.5061431258975118E-3</v>
      </c>
      <c r="Q143" s="22">
        <f>AVERAGE(M141:M145)</f>
        <v>254.20523731333338</v>
      </c>
      <c r="R143" s="241">
        <f>_xlfn.STDEV.S(M141:M145)</f>
        <v>5.8397805875488569</v>
      </c>
      <c r="S143" s="19">
        <f t="shared" si="20"/>
        <v>2.2972699733761752E-2</v>
      </c>
      <c r="T143" s="190">
        <f>M143/LOOKUP(A143,'Table 1'!$A$3:$A$999,'Table 1'!$E$3:$E$999)</f>
        <v>1.0224197109333333</v>
      </c>
      <c r="U143" s="215" t="s">
        <v>207</v>
      </c>
      <c r="V143" s="160">
        <f>O143/LOOKUP(A143,'Table 1'!$A$3:$A$999,'Table 1'!$E$3:$E$999)</f>
        <v>1.4139455342477344E-2</v>
      </c>
    </row>
    <row r="144" spans="1:22" x14ac:dyDescent="0.2">
      <c r="A144" s="56" t="s">
        <v>200</v>
      </c>
      <c r="B144" s="56" t="str">
        <f>LOOKUP(A144,'Table 1'!$A$3:$A$999,'Table 1'!$I$3:$I$999)</f>
        <v>SLE</v>
      </c>
      <c r="C144" s="96">
        <v>81.520200000000003</v>
      </c>
      <c r="D144" s="96">
        <v>81.769900000000007</v>
      </c>
      <c r="E144" s="96">
        <v>78.599800000000002</v>
      </c>
      <c r="F144" s="159">
        <f t="shared" si="15"/>
        <v>0.80629966666666675</v>
      </c>
      <c r="G144" s="232" t="s">
        <v>207</v>
      </c>
      <c r="H144" s="155">
        <f t="shared" si="16"/>
        <v>1.7626032007611186E-2</v>
      </c>
      <c r="I144" s="239">
        <f t="shared" si="17"/>
        <v>-1.7674156506675844E-2</v>
      </c>
      <c r="J144" s="22">
        <f>AVERAGE(F141:F145)</f>
        <v>0.82080673333333343</v>
      </c>
      <c r="K144" s="241">
        <f>_xlfn.STDEV.S(F141:F145)</f>
        <v>1.2815659642709636E-2</v>
      </c>
      <c r="L144" s="19">
        <f t="shared" si="18"/>
        <v>1.5613492339012205E-2</v>
      </c>
      <c r="M144" s="221">
        <f>F144*'Table 2'!M144</f>
        <v>244.30879900000002</v>
      </c>
      <c r="N144" s="236" t="s">
        <v>207</v>
      </c>
      <c r="O144" s="218">
        <f>H144*'Table 2'!M143</f>
        <v>5.3953283975297843</v>
      </c>
      <c r="P144" s="239">
        <f t="shared" si="19"/>
        <v>-3.8930898583867543E-2</v>
      </c>
      <c r="Q144" s="22">
        <f>AVERAGE(M141:M145)</f>
        <v>254.20523731333338</v>
      </c>
      <c r="R144" s="241">
        <f>_xlfn.STDEV.S(M141:M145)</f>
        <v>5.8397805875488569</v>
      </c>
      <c r="S144" s="19">
        <f t="shared" si="20"/>
        <v>2.2972699733761752E-2</v>
      </c>
      <c r="T144" s="190">
        <f>M144/LOOKUP(A144,'Table 1'!$A$3:$A$999,'Table 1'!$E$3:$E$999)</f>
        <v>0.97723519600000008</v>
      </c>
      <c r="U144" s="215" t="s">
        <v>207</v>
      </c>
      <c r="V144" s="160">
        <f>O144/LOOKUP(A144,'Table 1'!$A$3:$A$999,'Table 1'!$E$3:$E$999)</f>
        <v>2.1581313590119139E-2</v>
      </c>
    </row>
    <row r="145" spans="1:22" ht="16" thickBot="1" x14ac:dyDescent="0.25">
      <c r="A145" s="55" t="s">
        <v>200</v>
      </c>
      <c r="B145" s="55" t="str">
        <f>LOOKUP(A145,'Table 1'!$A$3:$A$999,'Table 1'!$I$3:$I$999)</f>
        <v>SLE</v>
      </c>
      <c r="C145" s="95">
        <v>80.338800000000006</v>
      </c>
      <c r="D145" s="95">
        <v>82.253100000000003</v>
      </c>
      <c r="E145" s="95">
        <v>81.2226</v>
      </c>
      <c r="F145" s="167">
        <f t="shared" si="15"/>
        <v>0.81271500000000008</v>
      </c>
      <c r="G145" s="230" t="s">
        <v>207</v>
      </c>
      <c r="H145" s="157">
        <f t="shared" si="16"/>
        <v>9.5808638963300035E-3</v>
      </c>
      <c r="I145" s="240">
        <f t="shared" si="17"/>
        <v>-9.8582687065351601E-3</v>
      </c>
      <c r="J145" s="21">
        <f>AVERAGE(F141:F145)</f>
        <v>0.82080673333333343</v>
      </c>
      <c r="K145" s="242">
        <f>_xlfn.STDEV.S(F141:F145)</f>
        <v>1.2815659642709636E-2</v>
      </c>
      <c r="L145" s="18">
        <f t="shared" si="18"/>
        <v>1.5613492339012205E-2</v>
      </c>
      <c r="M145" s="220">
        <f>F145*'Table 2'!M145</f>
        <v>254.21725200000003</v>
      </c>
      <c r="N145" s="230" t="s">
        <v>207</v>
      </c>
      <c r="O145" s="217">
        <f>H145*'Table 2'!M144</f>
        <v>2.903001760587991</v>
      </c>
      <c r="P145" s="240">
        <f t="shared" si="19"/>
        <v>4.7263725931172119E-5</v>
      </c>
      <c r="Q145" s="21">
        <f>AVERAGE(M141:M145)</f>
        <v>254.20523731333338</v>
      </c>
      <c r="R145" s="242">
        <f>_xlfn.STDEV.S(M141:M145)</f>
        <v>5.8397805875488569</v>
      </c>
      <c r="S145" s="18">
        <f t="shared" si="20"/>
        <v>2.2972699733761752E-2</v>
      </c>
      <c r="T145" s="189">
        <f>M145/LOOKUP(A145,'Table 1'!$A$3:$A$999,'Table 1'!$E$3:$E$999)</f>
        <v>1.016869008</v>
      </c>
      <c r="U145" s="214" t="s">
        <v>207</v>
      </c>
      <c r="V145" s="157">
        <f>O145/LOOKUP(A145,'Table 1'!$A$3:$A$999,'Table 1'!$E$3:$E$999)</f>
        <v>1.1612007042351965E-2</v>
      </c>
    </row>
    <row r="146" spans="1:22" x14ac:dyDescent="0.2">
      <c r="A146" s="57" t="s">
        <v>38</v>
      </c>
      <c r="B146" s="57" t="str">
        <f>LOOKUP(A146,'Table 1'!$A$3:$A$999,'Table 1'!$I$3:$I$999)</f>
        <v>SLE</v>
      </c>
      <c r="C146" s="267">
        <v>81.787999999999997</v>
      </c>
      <c r="D146" s="267">
        <v>79.653000000000006</v>
      </c>
      <c r="E146" s="267">
        <v>80.4238</v>
      </c>
      <c r="F146" s="169">
        <f t="shared" si="15"/>
        <v>0.80621600000000004</v>
      </c>
      <c r="G146" s="229" t="s">
        <v>207</v>
      </c>
      <c r="H146" s="161">
        <f t="shared" si="16"/>
        <v>1.0811567323935926E-2</v>
      </c>
      <c r="I146" s="238">
        <f t="shared" si="17"/>
        <v>-1.8903798258886877E-2</v>
      </c>
      <c r="J146" s="23">
        <f>AVERAGE(F146:F150)</f>
        <v>0.82175019999999999</v>
      </c>
      <c r="K146" s="23">
        <f>_xlfn.STDEV.S(F146:F150)</f>
        <v>1.9453780230473349E-2</v>
      </c>
      <c r="L146" s="39">
        <f t="shared" si="18"/>
        <v>2.367359354518362E-2</v>
      </c>
      <c r="M146" s="222">
        <f>F146*'Table 2'!M146</f>
        <v>473.73252159999993</v>
      </c>
      <c r="N146" s="229" t="s">
        <v>207</v>
      </c>
      <c r="O146" s="219">
        <f>H146*'Table 2'!M145</f>
        <v>3.3818582589271577</v>
      </c>
      <c r="P146" s="238">
        <f t="shared" si="19"/>
        <v>-1.9857847674132886E-2</v>
      </c>
      <c r="Q146" s="23">
        <f>AVERAGE(M146:M150)</f>
        <v>483.33042352666661</v>
      </c>
      <c r="R146" s="23">
        <f>_xlfn.STDEV.S(M146:M150)</f>
        <v>16.623629645164936</v>
      </c>
      <c r="S146" s="39">
        <f t="shared" si="20"/>
        <v>3.4393923568620061E-2</v>
      </c>
      <c r="T146" s="191">
        <f>M146/LOOKUP(A146,'Table 1'!$A$3:$A$999,'Table 1'!$E$3:$E$999)</f>
        <v>0.9474650431999998</v>
      </c>
      <c r="U146" s="216" t="s">
        <v>207</v>
      </c>
      <c r="V146" s="161">
        <f>O146/LOOKUP(A146,'Table 1'!$A$3:$A$999,'Table 1'!$E$3:$E$999)</f>
        <v>6.7637165178543153E-3</v>
      </c>
    </row>
    <row r="147" spans="1:22" x14ac:dyDescent="0.2">
      <c r="A147" s="56" t="str">
        <f>A146</f>
        <v>AMX0032</v>
      </c>
      <c r="B147" s="56" t="str">
        <f>LOOKUP(A147,'Table 1'!$A$3:$A$999,'Table 1'!$I$3:$I$999)</f>
        <v>SLE</v>
      </c>
      <c r="C147" s="96">
        <v>79.076800000000006</v>
      </c>
      <c r="D147" s="96">
        <v>77.741799999999998</v>
      </c>
      <c r="E147" s="96">
        <v>81.826300000000003</v>
      </c>
      <c r="F147" s="168">
        <f t="shared" si="15"/>
        <v>0.79548299999999994</v>
      </c>
      <c r="G147" s="236" t="s">
        <v>207</v>
      </c>
      <c r="H147" s="160">
        <f t="shared" si="16"/>
        <v>2.0826711814398373E-2</v>
      </c>
      <c r="I147" s="239">
        <f t="shared" si="17"/>
        <v>-3.1964945064814156E-2</v>
      </c>
      <c r="J147" s="22">
        <f>AVERAGE(F146:F150)</f>
        <v>0.82175019999999999</v>
      </c>
      <c r="K147" s="241">
        <f>_xlfn.STDEV.S(F146:F150)</f>
        <v>1.9453780230473349E-2</v>
      </c>
      <c r="L147" s="19">
        <f t="shared" si="18"/>
        <v>2.367359354518362E-2</v>
      </c>
      <c r="M147" s="221">
        <f>F147*'Table 2'!M147</f>
        <v>458.99369099999996</v>
      </c>
      <c r="N147" s="236" t="s">
        <v>207</v>
      </c>
      <c r="O147" s="218">
        <f>H147*'Table 2'!M146</f>
        <v>12.237775862140483</v>
      </c>
      <c r="P147" s="239">
        <f t="shared" si="19"/>
        <v>-5.0352163534609216E-2</v>
      </c>
      <c r="Q147" s="22">
        <f>AVERAGE(M146:M150)</f>
        <v>483.33042352666661</v>
      </c>
      <c r="R147" s="241">
        <f>_xlfn.STDEV.S(M146:M150)</f>
        <v>16.623629645164936</v>
      </c>
      <c r="S147" s="19">
        <f t="shared" si="20"/>
        <v>3.4393923568620061E-2</v>
      </c>
      <c r="T147" s="190">
        <f>M147/LOOKUP(A147,'Table 1'!$A$3:$A$999,'Table 1'!$E$3:$E$999)</f>
        <v>0.91798738199999996</v>
      </c>
      <c r="U147" s="215" t="s">
        <v>207</v>
      </c>
      <c r="V147" s="160">
        <f>O147/LOOKUP(A147,'Table 1'!$A$3:$A$999,'Table 1'!$E$3:$E$999)</f>
        <v>2.4475551724280967E-2</v>
      </c>
    </row>
    <row r="148" spans="1:22" x14ac:dyDescent="0.2">
      <c r="A148" s="56" t="str">
        <f>A146</f>
        <v>AMX0032</v>
      </c>
      <c r="B148" s="56" t="str">
        <f>LOOKUP(A148,'Table 1'!$A$3:$A$999,'Table 1'!$I$3:$I$999)</f>
        <v>SLE</v>
      </c>
      <c r="C148" s="96">
        <v>81.156000000000006</v>
      </c>
      <c r="D148" s="96">
        <v>83.999300000000005</v>
      </c>
      <c r="E148" s="96">
        <v>85.530600000000007</v>
      </c>
      <c r="F148" s="168">
        <f t="shared" si="15"/>
        <v>0.83561966666666665</v>
      </c>
      <c r="G148" s="236" t="s">
        <v>207</v>
      </c>
      <c r="H148" s="160">
        <f t="shared" si="16"/>
        <v>2.2198483334077881E-2</v>
      </c>
      <c r="I148" s="239">
        <f t="shared" si="17"/>
        <v>1.6877959587556734E-2</v>
      </c>
      <c r="J148" s="22">
        <f>AVERAGE(F146:F150)</f>
        <v>0.82175019999999999</v>
      </c>
      <c r="K148" s="241">
        <f>_xlfn.STDEV.S(F146:F150)</f>
        <v>1.9453780230473349E-2</v>
      </c>
      <c r="L148" s="19">
        <f t="shared" si="18"/>
        <v>2.367359354518362E-2</v>
      </c>
      <c r="M148" s="221">
        <f>F148*'Table 2'!M148</f>
        <v>494.10190889999996</v>
      </c>
      <c r="N148" s="236" t="s">
        <v>207</v>
      </c>
      <c r="O148" s="218">
        <f>H148*'Table 2'!M147</f>
        <v>12.808524883762937</v>
      </c>
      <c r="P148" s="239">
        <f t="shared" si="19"/>
        <v>2.2285965974867001E-2</v>
      </c>
      <c r="Q148" s="22">
        <f>AVERAGE(M146:M150)</f>
        <v>483.33042352666661</v>
      </c>
      <c r="R148" s="241">
        <f>_xlfn.STDEV.S(M146:M150)</f>
        <v>16.623629645164936</v>
      </c>
      <c r="S148" s="19">
        <f t="shared" si="20"/>
        <v>3.4393923568620061E-2</v>
      </c>
      <c r="T148" s="190">
        <f>M148/LOOKUP(A148,'Table 1'!$A$3:$A$999,'Table 1'!$E$3:$E$999)</f>
        <v>0.98820381779999988</v>
      </c>
      <c r="U148" s="215" t="s">
        <v>207</v>
      </c>
      <c r="V148" s="160">
        <f>O148/LOOKUP(A148,'Table 1'!$A$3:$A$999,'Table 1'!$E$3:$E$999)</f>
        <v>2.5617049767525872E-2</v>
      </c>
    </row>
    <row r="149" spans="1:22" x14ac:dyDescent="0.2">
      <c r="A149" s="56" t="str">
        <f>A146</f>
        <v>AMX0032</v>
      </c>
      <c r="B149" s="56" t="str">
        <f>LOOKUP(A149,'Table 1'!$A$3:$A$999,'Table 1'!$I$3:$I$999)</f>
        <v>SLE</v>
      </c>
      <c r="C149" s="96">
        <v>82.176500000000004</v>
      </c>
      <c r="D149" s="96">
        <v>83.487899999999996</v>
      </c>
      <c r="E149" s="96">
        <v>85.103499999999997</v>
      </c>
      <c r="F149" s="159">
        <f t="shared" si="15"/>
        <v>0.835893</v>
      </c>
      <c r="G149" s="232" t="s">
        <v>207</v>
      </c>
      <c r="H149" s="155">
        <f t="shared" si="16"/>
        <v>1.4661322314170675E-2</v>
      </c>
      <c r="I149" s="239">
        <f t="shared" si="17"/>
        <v>1.7210582972781767E-2</v>
      </c>
      <c r="J149" s="22">
        <f>AVERAGE(F146:F150)</f>
        <v>0.82175019999999999</v>
      </c>
      <c r="K149" s="241">
        <f>_xlfn.STDEV.S(F146:F150)</f>
        <v>1.9453780230473349E-2</v>
      </c>
      <c r="L149" s="19">
        <f t="shared" si="18"/>
        <v>2.367359354518362E-2</v>
      </c>
      <c r="M149" s="221">
        <f>F149*'Table 2'!M149</f>
        <v>499.19529959999994</v>
      </c>
      <c r="N149" s="236" t="s">
        <v>207</v>
      </c>
      <c r="O149" s="218">
        <f>H149*'Table 2'!M148</f>
        <v>8.6692398843691194</v>
      </c>
      <c r="P149" s="239">
        <f t="shared" si="19"/>
        <v>3.2824079141498583E-2</v>
      </c>
      <c r="Q149" s="22">
        <f>AVERAGE(M146:M150)</f>
        <v>483.33042352666661</v>
      </c>
      <c r="R149" s="241">
        <f>_xlfn.STDEV.S(M146:M150)</f>
        <v>16.623629645164936</v>
      </c>
      <c r="S149" s="19">
        <f t="shared" si="20"/>
        <v>3.4393923568620061E-2</v>
      </c>
      <c r="T149" s="190">
        <f>M149/LOOKUP(A149,'Table 1'!$A$3:$A$999,'Table 1'!$E$3:$E$999)</f>
        <v>0.99839059919999984</v>
      </c>
      <c r="U149" s="215" t="s">
        <v>207</v>
      </c>
      <c r="V149" s="160">
        <f>O149/LOOKUP(A149,'Table 1'!$A$3:$A$999,'Table 1'!$E$3:$E$999)</f>
        <v>1.733847976873824E-2</v>
      </c>
    </row>
    <row r="150" spans="1:22" ht="16" thickBot="1" x14ac:dyDescent="0.25">
      <c r="A150" s="55" t="str">
        <f>A146</f>
        <v>AMX0032</v>
      </c>
      <c r="B150" s="55" t="str">
        <f>LOOKUP(A150,'Table 1'!$A$3:$A$999,'Table 1'!$I$3:$I$999)</f>
        <v>SLE</v>
      </c>
      <c r="C150" s="95">
        <v>83.247100000000003</v>
      </c>
      <c r="D150" s="95">
        <v>84.723699999999994</v>
      </c>
      <c r="E150" s="95">
        <v>82.691000000000003</v>
      </c>
      <c r="F150" s="167">
        <f t="shared" si="15"/>
        <v>0.8355393333333333</v>
      </c>
      <c r="G150" s="230" t="s">
        <v>207</v>
      </c>
      <c r="H150" s="157">
        <f t="shared" si="16"/>
        <v>1.0505128953674597E-2</v>
      </c>
      <c r="I150" s="240">
        <f t="shared" si="17"/>
        <v>1.6780200763362535E-2</v>
      </c>
      <c r="J150" s="21">
        <f>AVERAGE(F146:F150)</f>
        <v>0.82175019999999999</v>
      </c>
      <c r="K150" s="242">
        <f>_xlfn.STDEV.S(F146:F150)</f>
        <v>1.9453780230473349E-2</v>
      </c>
      <c r="L150" s="18">
        <f t="shared" si="18"/>
        <v>2.367359354518362E-2</v>
      </c>
      <c r="M150" s="220">
        <f>F150*'Table 2'!M150</f>
        <v>490.62869653333337</v>
      </c>
      <c r="N150" s="230" t="s">
        <v>207</v>
      </c>
      <c r="O150" s="217">
        <f>H150*'Table 2'!M149</f>
        <v>6.2736630111344684</v>
      </c>
      <c r="P150" s="240">
        <f t="shared" si="19"/>
        <v>1.5099966092376753E-2</v>
      </c>
      <c r="Q150" s="21">
        <f>AVERAGE(M146:M150)</f>
        <v>483.33042352666661</v>
      </c>
      <c r="R150" s="242">
        <f>_xlfn.STDEV.S(M146:M150)</f>
        <v>16.623629645164936</v>
      </c>
      <c r="S150" s="18">
        <f t="shared" si="20"/>
        <v>3.4393923568620061E-2</v>
      </c>
      <c r="T150" s="189">
        <f>M150/LOOKUP(A150,'Table 1'!$A$3:$A$999,'Table 1'!$E$3:$E$999)</f>
        <v>0.98125739306666671</v>
      </c>
      <c r="U150" s="214" t="s">
        <v>207</v>
      </c>
      <c r="V150" s="157">
        <f>O150/LOOKUP(A150,'Table 1'!$A$3:$A$999,'Table 1'!$E$3:$E$999)</f>
        <v>1.2547326022268938E-2</v>
      </c>
    </row>
    <row r="151" spans="1:22" x14ac:dyDescent="0.2">
      <c r="A151" s="57" t="s">
        <v>201</v>
      </c>
      <c r="B151" s="57" t="str">
        <f>LOOKUP(A151,'Table 1'!$A$3:$A$999,'Table 1'!$I$3:$I$999)</f>
        <v>SLE</v>
      </c>
      <c r="C151" s="267">
        <v>84.584199999999996</v>
      </c>
      <c r="D151" s="267">
        <v>84.821399999999997</v>
      </c>
      <c r="E151" s="265">
        <v>81.912800000000004</v>
      </c>
      <c r="F151" s="169">
        <f t="shared" si="15"/>
        <v>0.83772800000000003</v>
      </c>
      <c r="G151" s="229" t="s">
        <v>207</v>
      </c>
      <c r="H151" s="161">
        <f t="shared" si="16"/>
        <v>1.6151674711929985E-2</v>
      </c>
      <c r="I151" s="238">
        <f t="shared" si="17"/>
        <v>7.265568388044299E-3</v>
      </c>
      <c r="J151" s="23">
        <f>AVERAGE(F151:F155)</f>
        <v>0.83168533333333328</v>
      </c>
      <c r="K151" s="23">
        <f>_xlfn.STDEV.S(F151:F155)</f>
        <v>1.1906090479246321E-2</v>
      </c>
      <c r="L151" s="39">
        <f t="shared" si="18"/>
        <v>1.43156191435138E-2</v>
      </c>
      <c r="M151" s="222">
        <f>F151*'Table 2'!M151</f>
        <v>501.54775360000008</v>
      </c>
      <c r="N151" s="229" t="s">
        <v>207</v>
      </c>
      <c r="O151" s="219">
        <f>H151*'Table 2'!M150</f>
        <v>9.4842633908452871</v>
      </c>
      <c r="P151" s="238">
        <f t="shared" si="19"/>
        <v>5.6688896818837152E-3</v>
      </c>
      <c r="Q151" s="23">
        <f>AVERAGE(M151:M155)</f>
        <v>498.72056175333336</v>
      </c>
      <c r="R151" s="23">
        <f>_xlfn.STDEV.S(M151:M155)</f>
        <v>5.7184847072617266</v>
      </c>
      <c r="S151" s="39">
        <f t="shared" si="20"/>
        <v>1.1466310286380538E-2</v>
      </c>
      <c r="T151" s="191">
        <f>M151/LOOKUP(A151,'Table 1'!$A$3:$A$999,'Table 1'!$E$3:$E$999)</f>
        <v>1.0030955072000001</v>
      </c>
      <c r="U151" s="216" t="s">
        <v>207</v>
      </c>
      <c r="V151" s="161">
        <f>O151/LOOKUP(A151,'Table 1'!$A$3:$A$999,'Table 1'!$E$3:$E$999)</f>
        <v>1.8968526781690573E-2</v>
      </c>
    </row>
    <row r="152" spans="1:22" x14ac:dyDescent="0.2">
      <c r="A152" s="56" t="str">
        <f>A151</f>
        <v>AMX0033A</v>
      </c>
      <c r="B152" s="56" t="str">
        <f>LOOKUP(A152,'Table 1'!$A$3:$A$999,'Table 1'!$I$3:$I$999)</f>
        <v>SLE</v>
      </c>
      <c r="C152" s="96">
        <v>81.763900000000007</v>
      </c>
      <c r="D152" s="96">
        <v>84.257099999999994</v>
      </c>
      <c r="E152" s="250">
        <v>81.140299999999996</v>
      </c>
      <c r="F152" s="168">
        <f t="shared" si="15"/>
        <v>0.82387100000000002</v>
      </c>
      <c r="G152" s="236" t="s">
        <v>207</v>
      </c>
      <c r="H152" s="160">
        <f t="shared" si="16"/>
        <v>1.6492101867257518E-2</v>
      </c>
      <c r="I152" s="239">
        <f t="shared" si="17"/>
        <v>-9.3957810966967363E-3</v>
      </c>
      <c r="J152" s="22">
        <f>AVERAGE(F151:F155)</f>
        <v>0.83168533333333328</v>
      </c>
      <c r="K152" s="241">
        <f>_xlfn.STDEV.S(F151:F155)</f>
        <v>1.1906090479246321E-2</v>
      </c>
      <c r="L152" s="19">
        <f t="shared" si="18"/>
        <v>1.43156191435138E-2</v>
      </c>
      <c r="M152" s="221">
        <f>F152*'Table 2'!M152</f>
        <v>495.88795490000007</v>
      </c>
      <c r="N152" s="236" t="s">
        <v>207</v>
      </c>
      <c r="O152" s="218">
        <f>H152*'Table 2'!M151</f>
        <v>9.8738213879270766</v>
      </c>
      <c r="P152" s="239">
        <f t="shared" si="19"/>
        <v>-5.6797474789786048E-3</v>
      </c>
      <c r="Q152" s="22">
        <f>AVERAGE(M151:M155)</f>
        <v>498.72056175333336</v>
      </c>
      <c r="R152" s="241">
        <f>_xlfn.STDEV.S(M151:M155)</f>
        <v>5.7184847072617266</v>
      </c>
      <c r="S152" s="19">
        <f t="shared" si="20"/>
        <v>1.1466310286380538E-2</v>
      </c>
      <c r="T152" s="190">
        <f>M152/LOOKUP(A152,'Table 1'!$A$3:$A$999,'Table 1'!$E$3:$E$999)</f>
        <v>0.99177590980000019</v>
      </c>
      <c r="U152" s="215" t="s">
        <v>207</v>
      </c>
      <c r="V152" s="160">
        <f>O152/LOOKUP(A152,'Table 1'!$A$3:$A$999,'Table 1'!$E$3:$E$999)</f>
        <v>1.9747642775854155E-2</v>
      </c>
    </row>
    <row r="153" spans="1:22" x14ac:dyDescent="0.2">
      <c r="A153" s="56" t="str">
        <f>A151</f>
        <v>AMX0033A</v>
      </c>
      <c r="B153" s="56" t="str">
        <f>LOOKUP(A153,'Table 1'!$A$3:$A$999,'Table 1'!$I$3:$I$999)</f>
        <v>SLE</v>
      </c>
      <c r="C153" s="96">
        <v>82.525199999999998</v>
      </c>
      <c r="D153" s="96">
        <v>84.852099999999993</v>
      </c>
      <c r="E153" s="250">
        <v>87.127799999999993</v>
      </c>
      <c r="F153" s="168">
        <f t="shared" si="15"/>
        <v>0.84835033333333332</v>
      </c>
      <c r="G153" s="236" t="s">
        <v>207</v>
      </c>
      <c r="H153" s="160">
        <f t="shared" si="16"/>
        <v>2.3013474625387022E-2</v>
      </c>
      <c r="I153" s="239">
        <f t="shared" si="17"/>
        <v>2.0037626409988442E-2</v>
      </c>
      <c r="J153" s="22">
        <f>AVERAGE(F151:F155)</f>
        <v>0.83168533333333328</v>
      </c>
      <c r="K153" s="241">
        <f>_xlfn.STDEV.S(F151:F155)</f>
        <v>1.1906090479246321E-2</v>
      </c>
      <c r="L153" s="19">
        <f t="shared" si="18"/>
        <v>1.43156191435138E-2</v>
      </c>
      <c r="M153" s="221">
        <f>F153*'Table 2'!M153</f>
        <v>503.58075786666666</v>
      </c>
      <c r="N153" s="236" t="s">
        <v>207</v>
      </c>
      <c r="O153" s="218">
        <f>H153*'Table 2'!M152</f>
        <v>13.851810377020451</v>
      </c>
      <c r="P153" s="239">
        <f t="shared" si="19"/>
        <v>9.7453293207853536E-3</v>
      </c>
      <c r="Q153" s="22">
        <f>AVERAGE(M151:M155)</f>
        <v>498.72056175333336</v>
      </c>
      <c r="R153" s="241">
        <f>_xlfn.STDEV.S(M151:M155)</f>
        <v>5.7184847072617266</v>
      </c>
      <c r="S153" s="19">
        <f t="shared" si="20"/>
        <v>1.1466310286380538E-2</v>
      </c>
      <c r="T153" s="190">
        <f>M153/LOOKUP(A153,'Table 1'!$A$3:$A$999,'Table 1'!$E$3:$E$999)</f>
        <v>1.0071615157333333</v>
      </c>
      <c r="U153" s="215" t="s">
        <v>207</v>
      </c>
      <c r="V153" s="160">
        <f>O153/LOOKUP(A153,'Table 1'!$A$3:$A$999,'Table 1'!$E$3:$E$999)</f>
        <v>2.7703620754040901E-2</v>
      </c>
    </row>
    <row r="154" spans="1:22" x14ac:dyDescent="0.2">
      <c r="A154" s="56" t="str">
        <f>A151</f>
        <v>AMX0033A</v>
      </c>
      <c r="B154" s="56" t="str">
        <f>LOOKUP(A154,'Table 1'!$A$3:$A$999,'Table 1'!$I$3:$I$999)</f>
        <v>SLE</v>
      </c>
      <c r="C154" s="96">
        <v>83.055999999999997</v>
      </c>
      <c r="D154" s="96">
        <v>82.991500000000002</v>
      </c>
      <c r="E154" s="250">
        <v>83.131100000000004</v>
      </c>
      <c r="F154" s="159">
        <f t="shared" si="15"/>
        <v>0.83059533333333335</v>
      </c>
      <c r="G154" s="232" t="s">
        <v>207</v>
      </c>
      <c r="H154" s="155">
        <f t="shared" si="16"/>
        <v>6.9867040393403366E-4</v>
      </c>
      <c r="I154" s="239">
        <f t="shared" si="17"/>
        <v>-1.3105918263957897E-3</v>
      </c>
      <c r="J154" s="22">
        <f>AVERAGE(F151:F155)</f>
        <v>0.83168533333333328</v>
      </c>
      <c r="K154" s="241">
        <f>_xlfn.STDEV.S(F151:F155)</f>
        <v>1.1906090479246321E-2</v>
      </c>
      <c r="L154" s="19">
        <f t="shared" si="18"/>
        <v>1.43156191435138E-2</v>
      </c>
      <c r="M154" s="221">
        <f>F154*'Table 2'!M154</f>
        <v>502.59323620000004</v>
      </c>
      <c r="N154" s="236" t="s">
        <v>207</v>
      </c>
      <c r="O154" s="218">
        <f>H154*'Table 2'!M153</f>
        <v>0.41473075177524238</v>
      </c>
      <c r="P154" s="239">
        <f t="shared" si="19"/>
        <v>7.7652191300307755E-3</v>
      </c>
      <c r="Q154" s="22">
        <f>AVERAGE(M151:M155)</f>
        <v>498.72056175333336</v>
      </c>
      <c r="R154" s="241">
        <f>_xlfn.STDEV.S(M151:M155)</f>
        <v>5.7184847072617266</v>
      </c>
      <c r="S154" s="19">
        <f t="shared" si="20"/>
        <v>1.1466310286380538E-2</v>
      </c>
      <c r="T154" s="190">
        <f>M154/LOOKUP(A154,'Table 1'!$A$3:$A$999,'Table 1'!$E$3:$E$999)</f>
        <v>1.0051864724000001</v>
      </c>
      <c r="U154" s="215" t="s">
        <v>207</v>
      </c>
      <c r="V154" s="160">
        <f>O154/LOOKUP(A154,'Table 1'!$A$3:$A$999,'Table 1'!$E$3:$E$999)</f>
        <v>8.2946150355048471E-4</v>
      </c>
    </row>
    <row r="155" spans="1:22" ht="16" thickBot="1" x14ac:dyDescent="0.25">
      <c r="A155" s="55" t="str">
        <f>A151</f>
        <v>AMX0033A</v>
      </c>
      <c r="B155" s="55" t="str">
        <f>LOOKUP(A155,'Table 1'!$A$3:$A$999,'Table 1'!$I$3:$I$999)</f>
        <v>SLE</v>
      </c>
      <c r="C155" s="95">
        <v>80.223799999999997</v>
      </c>
      <c r="D155" s="95">
        <v>83.498599999999996</v>
      </c>
      <c r="E155" s="244">
        <v>81.642200000000003</v>
      </c>
      <c r="F155" s="167">
        <f t="shared" si="15"/>
        <v>0.817882</v>
      </c>
      <c r="G155" s="230" t="s">
        <v>207</v>
      </c>
      <c r="H155" s="157">
        <f t="shared" si="16"/>
        <v>1.6422745690048292E-2</v>
      </c>
      <c r="I155" s="240">
        <f t="shared" si="17"/>
        <v>-1.6596821874939816E-2</v>
      </c>
      <c r="J155" s="21">
        <f>AVERAGE(F151:F155)</f>
        <v>0.83168533333333328</v>
      </c>
      <c r="K155" s="242">
        <f>_xlfn.STDEV.S(F151:F155)</f>
        <v>1.1906090479246321E-2</v>
      </c>
      <c r="L155" s="18">
        <f t="shared" si="18"/>
        <v>1.43156191435138E-2</v>
      </c>
      <c r="M155" s="220">
        <f>F155*'Table 2'!M155</f>
        <v>489.99310619999994</v>
      </c>
      <c r="N155" s="230" t="s">
        <v>207</v>
      </c>
      <c r="O155" s="217">
        <f>H155*'Table 2'!M154</f>
        <v>9.9374034170482215</v>
      </c>
      <c r="P155" s="240">
        <f t="shared" si="19"/>
        <v>-1.7499690653721239E-2</v>
      </c>
      <c r="Q155" s="21">
        <f>AVERAGE(M151:M155)</f>
        <v>498.72056175333336</v>
      </c>
      <c r="R155" s="242">
        <f>_xlfn.STDEV.S(M151:M155)</f>
        <v>5.7184847072617266</v>
      </c>
      <c r="S155" s="18">
        <f t="shared" si="20"/>
        <v>1.1466310286380538E-2</v>
      </c>
      <c r="T155" s="189">
        <f>M155/LOOKUP(A155,'Table 1'!$A$3:$A$999,'Table 1'!$E$3:$E$999)</f>
        <v>0.97998621239999983</v>
      </c>
      <c r="U155" s="214" t="s">
        <v>207</v>
      </c>
      <c r="V155" s="157">
        <f>O155/LOOKUP(A155,'Table 1'!$A$3:$A$999,'Table 1'!$E$3:$E$999)</f>
        <v>1.9874806834096443E-2</v>
      </c>
    </row>
    <row r="156" spans="1:22" x14ac:dyDescent="0.2">
      <c r="A156" s="57" t="s">
        <v>202</v>
      </c>
      <c r="B156" s="57" t="str">
        <f>LOOKUP(A156,'Table 1'!$A$3:$A$999,'Table 1'!$I$3:$I$999)</f>
        <v>SLE</v>
      </c>
      <c r="C156" s="267">
        <v>84.990600000000001</v>
      </c>
      <c r="D156" s="282">
        <v>82.474800000000002</v>
      </c>
      <c r="E156" s="267">
        <v>82.447999999999993</v>
      </c>
      <c r="F156" s="169">
        <f t="shared" si="15"/>
        <v>0.83304466666666654</v>
      </c>
      <c r="G156" s="229" t="s">
        <v>207</v>
      </c>
      <c r="H156" s="161">
        <f t="shared" si="16"/>
        <v>1.4602957828239244E-2</v>
      </c>
      <c r="I156" s="238">
        <f t="shared" si="17"/>
        <v>3.6253872525284338E-3</v>
      </c>
      <c r="J156" s="23">
        <f>AVERAGE(F156:F160)</f>
        <v>0.83003546666666672</v>
      </c>
      <c r="K156" s="23">
        <f>_xlfn.STDEV.S(F156:F160)</f>
        <v>1.1841931037630694E-2</v>
      </c>
      <c r="L156" s="39">
        <f t="shared" si="18"/>
        <v>1.4266777159759951E-2</v>
      </c>
      <c r="M156" s="222">
        <f>F156*'Table 2'!M156</f>
        <v>500.90975806666654</v>
      </c>
      <c r="N156" s="229" t="s">
        <v>207</v>
      </c>
      <c r="O156" s="219">
        <f>H156*'Table 2'!M155</f>
        <v>8.7486320348981295</v>
      </c>
      <c r="P156" s="238">
        <f t="shared" si="19"/>
        <v>-5.5522129527077911E-3</v>
      </c>
      <c r="Q156" s="23">
        <f>AVERAGE(M156:M160)</f>
        <v>503.70644350666663</v>
      </c>
      <c r="R156" s="23">
        <f>_xlfn.STDEV.S(M156:M160)</f>
        <v>3.6168050513190173</v>
      </c>
      <c r="S156" s="39">
        <f t="shared" si="20"/>
        <v>7.180382736698401E-3</v>
      </c>
      <c r="T156" s="191">
        <f>M156/LOOKUP(A156,'Table 1'!$A$3:$A$999,'Table 1'!$E$3:$E$999)</f>
        <v>1.001819516133333</v>
      </c>
      <c r="U156" s="216" t="s">
        <v>207</v>
      </c>
      <c r="V156" s="161">
        <f>O156/LOOKUP(A156,'Table 1'!$A$3:$A$999,'Table 1'!$E$3:$E$999)</f>
        <v>1.7497264069796258E-2</v>
      </c>
    </row>
    <row r="157" spans="1:22" x14ac:dyDescent="0.2">
      <c r="A157" s="56" t="str">
        <f>A156</f>
        <v>AMX0033B</v>
      </c>
      <c r="B157" s="56" t="str">
        <f>LOOKUP(A157,'Table 1'!$A$3:$A$999,'Table 1'!$I$3:$I$999)</f>
        <v>SLE</v>
      </c>
      <c r="C157" s="96">
        <v>84.162499999999994</v>
      </c>
      <c r="D157" s="281">
        <v>83.003200000000007</v>
      </c>
      <c r="E157" s="96">
        <v>83.591899999999995</v>
      </c>
      <c r="F157" s="168">
        <f t="shared" si="15"/>
        <v>0.83585866666666675</v>
      </c>
      <c r="G157" s="236" t="s">
        <v>207</v>
      </c>
      <c r="H157" s="160">
        <f t="shared" si="16"/>
        <v>5.7967354893364428E-3</v>
      </c>
      <c r="I157" s="239">
        <f t="shared" si="17"/>
        <v>7.0156038312258803E-3</v>
      </c>
      <c r="J157" s="22">
        <f>AVERAGE(F156:F160)</f>
        <v>0.83003546666666672</v>
      </c>
      <c r="K157" s="241">
        <f>_xlfn.STDEV.S(F156:F160)</f>
        <v>1.1841931037630694E-2</v>
      </c>
      <c r="L157" s="19">
        <f t="shared" si="18"/>
        <v>1.4266777159759951E-2</v>
      </c>
      <c r="M157" s="221">
        <f>F157*'Table 2'!M157</f>
        <v>504.35711946666669</v>
      </c>
      <c r="N157" s="236" t="s">
        <v>207</v>
      </c>
      <c r="O157" s="218">
        <f>H157*'Table 2'!M156</f>
        <v>3.4855770497380028</v>
      </c>
      <c r="P157" s="239">
        <f t="shared" si="19"/>
        <v>1.2917761295055698E-3</v>
      </c>
      <c r="Q157" s="22">
        <f>AVERAGE(M156:M160)</f>
        <v>503.70644350666663</v>
      </c>
      <c r="R157" s="241">
        <f>_xlfn.STDEV.S(M156:M160)</f>
        <v>3.6168050513190173</v>
      </c>
      <c r="S157" s="19">
        <f t="shared" si="20"/>
        <v>7.180382736698401E-3</v>
      </c>
      <c r="T157" s="190">
        <f>M157/LOOKUP(A157,'Table 1'!$A$3:$A$999,'Table 1'!$E$3:$E$999)</f>
        <v>1.0087142389333335</v>
      </c>
      <c r="U157" s="215" t="s">
        <v>207</v>
      </c>
      <c r="V157" s="160">
        <f>O157/LOOKUP(A157,'Table 1'!$A$3:$A$999,'Table 1'!$E$3:$E$999)</f>
        <v>6.9711540994760058E-3</v>
      </c>
    </row>
    <row r="158" spans="1:22" x14ac:dyDescent="0.2">
      <c r="A158" s="56" t="str">
        <f>A156</f>
        <v>AMX0033B</v>
      </c>
      <c r="B158" s="56" t="str">
        <f>LOOKUP(A158,'Table 1'!$A$3:$A$999,'Table 1'!$I$3:$I$999)</f>
        <v>SLE</v>
      </c>
      <c r="C158" s="96">
        <v>81.353999999999999</v>
      </c>
      <c r="D158" s="281">
        <v>83.540199999999999</v>
      </c>
      <c r="E158" s="96">
        <v>83.575699999999998</v>
      </c>
      <c r="F158" s="168">
        <f t="shared" si="15"/>
        <v>0.828233</v>
      </c>
      <c r="G158" s="236" t="s">
        <v>207</v>
      </c>
      <c r="H158" s="160">
        <f t="shared" si="16"/>
        <v>1.2725749211736017E-2</v>
      </c>
      <c r="I158" s="239">
        <f t="shared" si="17"/>
        <v>-2.1715537938459869E-3</v>
      </c>
      <c r="J158" s="22">
        <f>AVERAGE(F156:F160)</f>
        <v>0.83003546666666672</v>
      </c>
      <c r="K158" s="241">
        <f>_xlfn.STDEV.S(F156:F160)</f>
        <v>1.1841931037630694E-2</v>
      </c>
      <c r="L158" s="19">
        <f t="shared" si="18"/>
        <v>1.4266777159759951E-2</v>
      </c>
      <c r="M158" s="221">
        <f>F158*'Table 2'!M158</f>
        <v>509.61176489999997</v>
      </c>
      <c r="N158" s="236" t="s">
        <v>207</v>
      </c>
      <c r="O158" s="218">
        <f>H158*'Table 2'!M157</f>
        <v>7.6787170743615123</v>
      </c>
      <c r="P158" s="239">
        <f t="shared" si="19"/>
        <v>1.1723736055910074E-2</v>
      </c>
      <c r="Q158" s="22">
        <f>AVERAGE(M156:M160)</f>
        <v>503.70644350666663</v>
      </c>
      <c r="R158" s="241">
        <f>_xlfn.STDEV.S(M156:M160)</f>
        <v>3.6168050513190173</v>
      </c>
      <c r="S158" s="19">
        <f t="shared" si="20"/>
        <v>7.180382736698401E-3</v>
      </c>
      <c r="T158" s="190">
        <f>M158/LOOKUP(A158,'Table 1'!$A$3:$A$999,'Table 1'!$E$3:$E$999)</f>
        <v>1.0192235297999999</v>
      </c>
      <c r="U158" s="215" t="s">
        <v>207</v>
      </c>
      <c r="V158" s="160">
        <f>O158/LOOKUP(A158,'Table 1'!$A$3:$A$999,'Table 1'!$E$3:$E$999)</f>
        <v>1.5357434148723025E-2</v>
      </c>
    </row>
    <row r="159" spans="1:22" x14ac:dyDescent="0.2">
      <c r="A159" s="56" t="str">
        <f>A156</f>
        <v>AMX0033B</v>
      </c>
      <c r="B159" s="56" t="str">
        <f>LOOKUP(A159,'Table 1'!$A$3:$A$999,'Table 1'!$I$3:$I$999)</f>
        <v>SLE</v>
      </c>
      <c r="C159" s="96">
        <v>83.578100000000006</v>
      </c>
      <c r="D159" s="281">
        <v>85.6511</v>
      </c>
      <c r="E159" s="96">
        <v>83.422700000000006</v>
      </c>
      <c r="F159" s="159">
        <f t="shared" si="15"/>
        <v>0.84217300000000006</v>
      </c>
      <c r="G159" s="232" t="s">
        <v>207</v>
      </c>
      <c r="H159" s="155">
        <f t="shared" si="16"/>
        <v>1.2441358928991604E-2</v>
      </c>
      <c r="I159" s="239">
        <f t="shared" si="17"/>
        <v>1.462290928612529E-2</v>
      </c>
      <c r="J159" s="22">
        <f>AVERAGE(F156:F160)</f>
        <v>0.83003546666666672</v>
      </c>
      <c r="K159" s="241">
        <f>_xlfn.STDEV.S(F156:F160)</f>
        <v>1.1841931037630694E-2</v>
      </c>
      <c r="L159" s="19">
        <f t="shared" si="18"/>
        <v>1.4266777159759951E-2</v>
      </c>
      <c r="M159" s="221">
        <f>F159*'Table 2'!M159</f>
        <v>502.86149829999994</v>
      </c>
      <c r="N159" s="236" t="s">
        <v>207</v>
      </c>
      <c r="O159" s="218">
        <f>H159*'Table 2'!M158</f>
        <v>7.6551681490085333</v>
      </c>
      <c r="P159" s="239">
        <f t="shared" si="19"/>
        <v>-1.6774556243204196E-3</v>
      </c>
      <c r="Q159" s="22">
        <f>AVERAGE(M156:M160)</f>
        <v>503.70644350666663</v>
      </c>
      <c r="R159" s="241">
        <f>_xlfn.STDEV.S(M156:M160)</f>
        <v>3.6168050513190173</v>
      </c>
      <c r="S159" s="19">
        <f t="shared" si="20"/>
        <v>7.180382736698401E-3</v>
      </c>
      <c r="T159" s="190">
        <f>M159/LOOKUP(A159,'Table 1'!$A$3:$A$999,'Table 1'!$E$3:$E$999)</f>
        <v>1.0057229965999999</v>
      </c>
      <c r="U159" s="215" t="s">
        <v>207</v>
      </c>
      <c r="V159" s="160">
        <f>O159/LOOKUP(A159,'Table 1'!$A$3:$A$999,'Table 1'!$E$3:$E$999)</f>
        <v>1.5310336298017067E-2</v>
      </c>
    </row>
    <row r="160" spans="1:22" ht="16" thickBot="1" x14ac:dyDescent="0.25">
      <c r="A160" s="55" t="str">
        <f>A156</f>
        <v>AMX0033B</v>
      </c>
      <c r="B160" s="55" t="str">
        <f>LOOKUP(A160,'Table 1'!$A$3:$A$999,'Table 1'!$I$3:$I$999)</f>
        <v>SLE</v>
      </c>
      <c r="C160" s="95">
        <v>79.132900000000006</v>
      </c>
      <c r="D160" s="283">
        <v>81.576700000000002</v>
      </c>
      <c r="E160" s="95">
        <v>82.550799999999995</v>
      </c>
      <c r="F160" s="167">
        <f t="shared" si="15"/>
        <v>0.81086799999999992</v>
      </c>
      <c r="G160" s="230" t="s">
        <v>207</v>
      </c>
      <c r="H160" s="157">
        <f t="shared" si="16"/>
        <v>1.7608269676490027E-2</v>
      </c>
      <c r="I160" s="240">
        <f t="shared" si="17"/>
        <v>-2.3092346576034019E-2</v>
      </c>
      <c r="J160" s="21">
        <f>AVERAGE(F156:F160)</f>
        <v>0.83003546666666672</v>
      </c>
      <c r="K160" s="242">
        <f>_xlfn.STDEV.S(F156:F160)</f>
        <v>1.1841931037630694E-2</v>
      </c>
      <c r="L160" s="18">
        <f t="shared" si="18"/>
        <v>1.4266777159759951E-2</v>
      </c>
      <c r="M160" s="220">
        <f>F160*'Table 2'!M160</f>
        <v>500.79207679999996</v>
      </c>
      <c r="N160" s="230" t="s">
        <v>207</v>
      </c>
      <c r="O160" s="217">
        <f>H160*'Table 2'!M159</f>
        <v>10.513897823832194</v>
      </c>
      <c r="P160" s="240">
        <f t="shared" si="19"/>
        <v>-5.7858436083875458E-3</v>
      </c>
      <c r="Q160" s="21">
        <f>AVERAGE(M156:M160)</f>
        <v>503.70644350666663</v>
      </c>
      <c r="R160" s="242">
        <f>_xlfn.STDEV.S(M156:M160)</f>
        <v>3.6168050513190173</v>
      </c>
      <c r="S160" s="18">
        <f t="shared" si="20"/>
        <v>7.180382736698401E-3</v>
      </c>
      <c r="T160" s="189">
        <f>M160/LOOKUP(A160,'Table 1'!$A$3:$A$999,'Table 1'!$E$3:$E$999)</f>
        <v>1.0015841535999999</v>
      </c>
      <c r="U160" s="214" t="s">
        <v>207</v>
      </c>
      <c r="V160" s="157">
        <f>O160/LOOKUP(A160,'Table 1'!$A$3:$A$999,'Table 1'!$E$3:$E$999)</f>
        <v>2.1027795647664386E-2</v>
      </c>
    </row>
    <row r="161" spans="1:22" x14ac:dyDescent="0.2">
      <c r="A161" s="57" t="s">
        <v>203</v>
      </c>
      <c r="B161" s="57" t="str">
        <f>LOOKUP(A161,'Table 1'!$A$3:$A$999,'Table 1'!$I$3:$I$999)</f>
        <v>SLE</v>
      </c>
      <c r="C161" s="267">
        <v>80.067700000000002</v>
      </c>
      <c r="D161" s="267">
        <v>80.544300000000007</v>
      </c>
      <c r="E161" s="267">
        <v>80.014200000000002</v>
      </c>
      <c r="F161" s="169">
        <f t="shared" si="15"/>
        <v>0.80208733333333337</v>
      </c>
      <c r="G161" s="229" t="s">
        <v>207</v>
      </c>
      <c r="H161" s="161">
        <f t="shared" si="16"/>
        <v>2.9183780312587136E-3</v>
      </c>
      <c r="I161" s="238">
        <f t="shared" si="17"/>
        <v>-1.5432136904025829E-2</v>
      </c>
      <c r="J161" s="23">
        <f>AVERAGE(F161:F165)</f>
        <v>0.81465926666666666</v>
      </c>
      <c r="K161" s="23">
        <f>_xlfn.STDEV.S(F161:F165)</f>
        <v>1.4515997482471201E-2</v>
      </c>
      <c r="L161" s="39">
        <f t="shared" si="18"/>
        <v>1.7818489369017018E-2</v>
      </c>
      <c r="M161" s="222">
        <f>F161*'Table 2'!M161</f>
        <v>476.84091966666671</v>
      </c>
      <c r="N161" s="229" t="s">
        <v>207</v>
      </c>
      <c r="O161" s="219">
        <f>H161*'Table 2'!M160</f>
        <v>1.8023902721053815</v>
      </c>
      <c r="P161" s="238">
        <f t="shared" si="19"/>
        <v>-2.6736800866496314E-2</v>
      </c>
      <c r="Q161" s="23">
        <f>AVERAGE(M161:M165)</f>
        <v>489.94035744000001</v>
      </c>
      <c r="R161" s="23">
        <f>_xlfn.STDEV.S(M161:M165)</f>
        <v>12.853983687839293</v>
      </c>
      <c r="S161" s="39">
        <f t="shared" si="20"/>
        <v>2.6235813181430846E-2</v>
      </c>
      <c r="T161" s="191">
        <f>M161/LOOKUP(A161,'Table 1'!$A$3:$A$999,'Table 1'!$E$3:$E$999)</f>
        <v>0.95368183933333339</v>
      </c>
      <c r="U161" s="216" t="s">
        <v>207</v>
      </c>
      <c r="V161" s="161">
        <f>O161/LOOKUP(A161,'Table 1'!$A$3:$A$999,'Table 1'!$E$3:$E$999)</f>
        <v>3.604780544210763E-3</v>
      </c>
    </row>
    <row r="162" spans="1:22" x14ac:dyDescent="0.2">
      <c r="A162" s="56" t="str">
        <f>A161</f>
        <v>AMX0033C</v>
      </c>
      <c r="B162" s="56" t="str">
        <f>LOOKUP(A162,'Table 1'!$A$3:$A$999,'Table 1'!$I$3:$I$999)</f>
        <v>SLE</v>
      </c>
      <c r="C162" s="96">
        <v>79.834299999999999</v>
      </c>
      <c r="D162" s="96">
        <v>83.022999999999996</v>
      </c>
      <c r="E162" s="96">
        <v>81.485900000000001</v>
      </c>
      <c r="F162" s="168">
        <f t="shared" si="15"/>
        <v>0.8144773333333335</v>
      </c>
      <c r="G162" s="236" t="s">
        <v>207</v>
      </c>
      <c r="H162" s="160">
        <f t="shared" si="16"/>
        <v>1.5946925858400823E-2</v>
      </c>
      <c r="I162" s="239">
        <f t="shared" si="17"/>
        <v>-2.2332445081926913E-4</v>
      </c>
      <c r="J162" s="22">
        <f>AVERAGE(F161:F165)</f>
        <v>0.81465926666666666</v>
      </c>
      <c r="K162" s="241">
        <f>_xlfn.STDEV.S(F161:F165)</f>
        <v>1.4515997482471201E-2</v>
      </c>
      <c r="L162" s="19">
        <f t="shared" si="18"/>
        <v>1.7818489369017018E-2</v>
      </c>
      <c r="M162" s="221">
        <f>F162*'Table 2'!M162</f>
        <v>481.27465626666685</v>
      </c>
      <c r="N162" s="236" t="s">
        <v>207</v>
      </c>
      <c r="O162" s="218">
        <f>H162*'Table 2'!M161</f>
        <v>9.4804474228192888</v>
      </c>
      <c r="P162" s="239">
        <f t="shared" si="19"/>
        <v>-1.7687257319671603E-2</v>
      </c>
      <c r="Q162" s="22">
        <f>AVERAGE(M161:M165)</f>
        <v>489.94035744000001</v>
      </c>
      <c r="R162" s="241">
        <f>_xlfn.STDEV.S(M161:M165)</f>
        <v>12.853983687839293</v>
      </c>
      <c r="S162" s="19">
        <f t="shared" si="20"/>
        <v>2.6235813181430846E-2</v>
      </c>
      <c r="T162" s="190">
        <f>M162/LOOKUP(A162,'Table 1'!$A$3:$A$999,'Table 1'!$E$3:$E$999)</f>
        <v>0.96254931253333376</v>
      </c>
      <c r="U162" s="215" t="s">
        <v>207</v>
      </c>
      <c r="V162" s="160">
        <f>O162/LOOKUP(A162,'Table 1'!$A$3:$A$999,'Table 1'!$E$3:$E$999)</f>
        <v>1.8960894845638579E-2</v>
      </c>
    </row>
    <row r="163" spans="1:22" x14ac:dyDescent="0.2">
      <c r="A163" s="56" t="str">
        <f>A161</f>
        <v>AMX0033C</v>
      </c>
      <c r="B163" s="56" t="str">
        <f>LOOKUP(A163,'Table 1'!$A$3:$A$999,'Table 1'!$I$3:$I$999)</f>
        <v>SLE</v>
      </c>
      <c r="C163" s="96">
        <v>83.187600000000003</v>
      </c>
      <c r="D163" s="96">
        <v>83.308300000000003</v>
      </c>
      <c r="E163" s="96">
        <v>85.144999999999996</v>
      </c>
      <c r="F163" s="168">
        <f t="shared" si="15"/>
        <v>0.83880299999999997</v>
      </c>
      <c r="G163" s="236" t="s">
        <v>207</v>
      </c>
      <c r="H163" s="160">
        <f t="shared" si="16"/>
        <v>1.0969237393729753E-2</v>
      </c>
      <c r="I163" s="239">
        <f t="shared" si="17"/>
        <v>2.963660308207379E-2</v>
      </c>
      <c r="J163" s="22">
        <f>AVERAGE(F161:F165)</f>
        <v>0.81465926666666666</v>
      </c>
      <c r="K163" s="241">
        <f>_xlfn.STDEV.S(F161:F165)</f>
        <v>1.4515997482471201E-2</v>
      </c>
      <c r="L163" s="19">
        <f t="shared" si="18"/>
        <v>1.7818489369017018E-2</v>
      </c>
      <c r="M163" s="221">
        <f>F163*'Table 2'!M163</f>
        <v>509.65670279999989</v>
      </c>
      <c r="N163" s="236" t="s">
        <v>207</v>
      </c>
      <c r="O163" s="218">
        <f>H163*'Table 2'!M162</f>
        <v>6.4817223759549121</v>
      </c>
      <c r="P163" s="239">
        <f t="shared" si="19"/>
        <v>4.0242337787848838E-2</v>
      </c>
      <c r="Q163" s="22">
        <f>AVERAGE(M161:M165)</f>
        <v>489.94035744000001</v>
      </c>
      <c r="R163" s="241">
        <f>_xlfn.STDEV.S(M161:M165)</f>
        <v>12.853983687839293</v>
      </c>
      <c r="S163" s="19">
        <f t="shared" si="20"/>
        <v>2.6235813181430846E-2</v>
      </c>
      <c r="T163" s="190">
        <f>M163/LOOKUP(A163,'Table 1'!$A$3:$A$999,'Table 1'!$E$3:$E$999)</f>
        <v>1.0193134055999997</v>
      </c>
      <c r="U163" s="215" t="s">
        <v>207</v>
      </c>
      <c r="V163" s="160">
        <f>O163/LOOKUP(A163,'Table 1'!$A$3:$A$999,'Table 1'!$E$3:$E$999)</f>
        <v>1.2963444751909824E-2</v>
      </c>
    </row>
    <row r="164" spans="1:22" x14ac:dyDescent="0.2">
      <c r="A164" s="56" t="str">
        <f>A161</f>
        <v>AMX0033C</v>
      </c>
      <c r="B164" s="56" t="str">
        <f>LOOKUP(A164,'Table 1'!$A$3:$A$999,'Table 1'!$I$3:$I$999)</f>
        <v>SLE</v>
      </c>
      <c r="C164" s="96">
        <v>83.866500000000002</v>
      </c>
      <c r="D164" s="96">
        <v>81.538200000000003</v>
      </c>
      <c r="E164" s="96">
        <v>78.574700000000007</v>
      </c>
      <c r="F164" s="159">
        <f t="shared" si="15"/>
        <v>0.81326466666666664</v>
      </c>
      <c r="G164" s="232" t="s">
        <v>207</v>
      </c>
      <c r="H164" s="155">
        <f t="shared" si="16"/>
        <v>2.6522462297707806E-2</v>
      </c>
      <c r="I164" s="239">
        <f t="shared" si="17"/>
        <v>-1.7118813436030683E-3</v>
      </c>
      <c r="J164" s="22">
        <f>AVERAGE(F161:F165)</f>
        <v>0.81465926666666666</v>
      </c>
      <c r="K164" s="241">
        <f>_xlfn.STDEV.S(F161:F165)</f>
        <v>1.4515997482471201E-2</v>
      </c>
      <c r="L164" s="19">
        <f t="shared" si="18"/>
        <v>1.7818489369017018E-2</v>
      </c>
      <c r="M164" s="221">
        <f>F164*'Table 2'!M164</f>
        <v>494.38359086666662</v>
      </c>
      <c r="N164" s="236" t="s">
        <v>207</v>
      </c>
      <c r="O164" s="218">
        <f>H164*'Table 2'!M163</f>
        <v>16.11504809208726</v>
      </c>
      <c r="P164" s="239">
        <f t="shared" si="19"/>
        <v>9.0689271851028194E-3</v>
      </c>
      <c r="Q164" s="22">
        <f>AVERAGE(M161:M165)</f>
        <v>489.94035744000001</v>
      </c>
      <c r="R164" s="241">
        <f>_xlfn.STDEV.S(M161:M165)</f>
        <v>12.853983687839293</v>
      </c>
      <c r="S164" s="19">
        <f t="shared" si="20"/>
        <v>2.6235813181430846E-2</v>
      </c>
      <c r="T164" s="190">
        <f>M164/LOOKUP(A164,'Table 1'!$A$3:$A$999,'Table 1'!$E$3:$E$999)</f>
        <v>0.98876718173333322</v>
      </c>
      <c r="U164" s="215" t="s">
        <v>207</v>
      </c>
      <c r="V164" s="160">
        <f>O164/LOOKUP(A164,'Table 1'!$A$3:$A$999,'Table 1'!$E$3:$E$999)</f>
        <v>3.2230096184174523E-2</v>
      </c>
    </row>
    <row r="165" spans="1:22" ht="16" thickBot="1" x14ac:dyDescent="0.25">
      <c r="A165" s="55" t="str">
        <f>A161</f>
        <v>AMX0033C</v>
      </c>
      <c r="B165" s="55" t="str">
        <f>LOOKUP(A165,'Table 1'!$A$3:$A$999,'Table 1'!$I$3:$I$999)</f>
        <v>SLE</v>
      </c>
      <c r="C165" s="95">
        <v>78.959599999999995</v>
      </c>
      <c r="D165" s="95">
        <v>81.658299999999997</v>
      </c>
      <c r="E165" s="95">
        <v>80.781300000000002</v>
      </c>
      <c r="F165" s="167">
        <f t="shared" si="15"/>
        <v>0.80466400000000005</v>
      </c>
      <c r="G165" s="230" t="s">
        <v>207</v>
      </c>
      <c r="H165" s="157">
        <f t="shared" si="16"/>
        <v>1.3766324600270054E-2</v>
      </c>
      <c r="I165" s="240">
        <f t="shared" si="17"/>
        <v>-1.2269260383625351E-2</v>
      </c>
      <c r="J165" s="21">
        <f>AVERAGE(F161:F165)</f>
        <v>0.81465926666666666</v>
      </c>
      <c r="K165" s="242">
        <f>_xlfn.STDEV.S(F161:F165)</f>
        <v>1.4515997482471201E-2</v>
      </c>
      <c r="L165" s="18">
        <f t="shared" si="18"/>
        <v>1.7818489369017018E-2</v>
      </c>
      <c r="M165" s="220">
        <f>F165*'Table 2'!M165</f>
        <v>487.5459176</v>
      </c>
      <c r="N165" s="230" t="s">
        <v>207</v>
      </c>
      <c r="O165" s="217">
        <f>H165*'Table 2'!M164</f>
        <v>8.3685487245041656</v>
      </c>
      <c r="P165" s="240">
        <f t="shared" si="19"/>
        <v>-4.887206786783737E-3</v>
      </c>
      <c r="Q165" s="21">
        <f>AVERAGE(M161:M165)</f>
        <v>489.94035744000001</v>
      </c>
      <c r="R165" s="242">
        <f>_xlfn.STDEV.S(M161:M165)</f>
        <v>12.853983687839293</v>
      </c>
      <c r="S165" s="18">
        <f t="shared" si="20"/>
        <v>2.6235813181430846E-2</v>
      </c>
      <c r="T165" s="189">
        <f>M165/LOOKUP(A165,'Table 1'!$A$3:$A$999,'Table 1'!$E$3:$E$999)</f>
        <v>0.97509183519999998</v>
      </c>
      <c r="U165" s="214" t="s">
        <v>207</v>
      </c>
      <c r="V165" s="157">
        <f>O165/LOOKUP(A165,'Table 1'!$A$3:$A$999,'Table 1'!$E$3:$E$999)</f>
        <v>1.673709744900833E-2</v>
      </c>
    </row>
    <row r="166" spans="1:22" x14ac:dyDescent="0.2">
      <c r="A166" s="57" t="s">
        <v>204</v>
      </c>
      <c r="B166" s="57" t="str">
        <f>LOOKUP(A166,'Table 1'!$A$3:$A$999,'Table 1'!$I$3:$I$999)</f>
        <v>SLE</v>
      </c>
      <c r="C166" s="267">
        <v>82.286000000000001</v>
      </c>
      <c r="D166" s="267">
        <v>82.695700000000002</v>
      </c>
      <c r="E166" s="281">
        <v>93.0381</v>
      </c>
      <c r="F166" s="169">
        <f t="shared" si="15"/>
        <v>0.86006599999999989</v>
      </c>
      <c r="G166" s="229" t="s">
        <v>207</v>
      </c>
      <c r="H166" s="161">
        <f t="shared" si="16"/>
        <v>6.0929022403120821E-2</v>
      </c>
      <c r="I166" s="238">
        <f t="shared" si="17"/>
        <v>4.1227172039013299E-2</v>
      </c>
      <c r="J166" s="23">
        <f>AVERAGE(F166:F170)</f>
        <v>0.82601186666666671</v>
      </c>
      <c r="K166" s="23">
        <f>_xlfn.STDEV.S(F166:F170)</f>
        <v>2.2023684426090002E-2</v>
      </c>
      <c r="L166" s="39">
        <f t="shared" si="18"/>
        <v>2.6662673158638239E-2</v>
      </c>
      <c r="M166" s="222">
        <f>F166*'Table 2'!M166</f>
        <v>526.1883787999999</v>
      </c>
      <c r="N166" s="229" t="s">
        <v>207</v>
      </c>
      <c r="O166" s="219">
        <f>H166*'Table 2'!M165</f>
        <v>36.916894674050901</v>
      </c>
      <c r="P166" s="238">
        <f t="shared" si="19"/>
        <v>5.1081397052212804E-2</v>
      </c>
      <c r="Q166" s="23">
        <f>AVERAGE(M166:M170)</f>
        <v>500.61620372666658</v>
      </c>
      <c r="R166" s="23">
        <f>_xlfn.STDEV.S(M166:M170)</f>
        <v>15.062208233186189</v>
      </c>
      <c r="S166" s="39">
        <f t="shared" si="20"/>
        <v>3.0087336608485137E-2</v>
      </c>
      <c r="T166" s="191">
        <f>M166/LOOKUP(A166,'Table 1'!$A$3:$A$999,'Table 1'!$E$3:$E$999)</f>
        <v>1.0523767575999998</v>
      </c>
      <c r="U166" s="216" t="s">
        <v>207</v>
      </c>
      <c r="V166" s="161">
        <f>O166/LOOKUP(A166,'Table 1'!$A$3:$A$999,'Table 1'!$E$3:$E$999)</f>
        <v>7.3833789348101808E-2</v>
      </c>
    </row>
    <row r="167" spans="1:22" x14ac:dyDescent="0.2">
      <c r="A167" s="56" t="str">
        <f>A166</f>
        <v>AMX0033D</v>
      </c>
      <c r="B167" s="56" t="str">
        <f>LOOKUP(A167,'Table 1'!$A$3:$A$999,'Table 1'!$I$3:$I$999)</f>
        <v>SLE</v>
      </c>
      <c r="C167" s="96">
        <v>82.428100000000001</v>
      </c>
      <c r="D167" s="96">
        <v>81.206599999999995</v>
      </c>
      <c r="E167" s="281">
        <v>86.921999999999997</v>
      </c>
      <c r="F167" s="168">
        <f t="shared" si="15"/>
        <v>0.83518900000000007</v>
      </c>
      <c r="G167" s="236" t="s">
        <v>207</v>
      </c>
      <c r="H167" s="160">
        <f t="shared" si="16"/>
        <v>3.0097894893164875E-2</v>
      </c>
      <c r="I167" s="239">
        <f t="shared" si="17"/>
        <v>1.1110171298588323E-2</v>
      </c>
      <c r="J167" s="22">
        <f>AVERAGE(F166:F170)</f>
        <v>0.82601186666666671</v>
      </c>
      <c r="K167" s="241">
        <f>_xlfn.STDEV.S(F166:F170)</f>
        <v>2.2023684426090002E-2</v>
      </c>
      <c r="L167" s="19">
        <f t="shared" si="18"/>
        <v>2.6662673158638239E-2</v>
      </c>
      <c r="M167" s="221">
        <f>F167*'Table 2'!M167</f>
        <v>499.10894640000004</v>
      </c>
      <c r="N167" s="236" t="s">
        <v>207</v>
      </c>
      <c r="O167" s="218">
        <f>H167*'Table 2'!M166</f>
        <v>18.413892095638268</v>
      </c>
      <c r="P167" s="239">
        <f t="shared" si="19"/>
        <v>-3.010804115900133E-3</v>
      </c>
      <c r="Q167" s="22">
        <f>AVERAGE(M166:M170)</f>
        <v>500.61620372666658</v>
      </c>
      <c r="R167" s="241">
        <f>_xlfn.STDEV.S(M166:M170)</f>
        <v>15.062208233186189</v>
      </c>
      <c r="S167" s="19">
        <f t="shared" si="20"/>
        <v>3.0087336608485137E-2</v>
      </c>
      <c r="T167" s="190">
        <f>M167/LOOKUP(A167,'Table 1'!$A$3:$A$999,'Table 1'!$E$3:$E$999)</f>
        <v>0.99821789280000006</v>
      </c>
      <c r="U167" s="215" t="s">
        <v>207</v>
      </c>
      <c r="V167" s="160">
        <f>O167/LOOKUP(A167,'Table 1'!$A$3:$A$999,'Table 1'!$E$3:$E$999)</f>
        <v>3.6827784191276539E-2</v>
      </c>
    </row>
    <row r="168" spans="1:22" x14ac:dyDescent="0.2">
      <c r="A168" s="56" t="str">
        <f>A166</f>
        <v>AMX0033D</v>
      </c>
      <c r="B168" s="56" t="str">
        <f>LOOKUP(A168,'Table 1'!$A$3:$A$999,'Table 1'!$I$3:$I$999)</f>
        <v>SLE</v>
      </c>
      <c r="C168" s="96">
        <v>82.686899999999994</v>
      </c>
      <c r="D168" s="96">
        <v>81.052899999999994</v>
      </c>
      <c r="E168" s="96">
        <v>81.385599999999997</v>
      </c>
      <c r="F168" s="168">
        <f t="shared" si="15"/>
        <v>0.81708466666666668</v>
      </c>
      <c r="G168" s="236" t="s">
        <v>207</v>
      </c>
      <c r="H168" s="160">
        <f t="shared" si="16"/>
        <v>8.6352253203569214E-3</v>
      </c>
      <c r="I168" s="239">
        <f t="shared" si="17"/>
        <v>-1.0807592917551335E-2</v>
      </c>
      <c r="J168" s="22">
        <f>AVERAGE(F166:F170)</f>
        <v>0.82601186666666671</v>
      </c>
      <c r="K168" s="241">
        <f>_xlfn.STDEV.S(F166:F170)</f>
        <v>2.2023684426090002E-2</v>
      </c>
      <c r="L168" s="19">
        <f t="shared" si="18"/>
        <v>2.6662673158638239E-2</v>
      </c>
      <c r="M168" s="221">
        <f>F168*'Table 2'!M168</f>
        <v>495.64355879999994</v>
      </c>
      <c r="N168" s="236" t="s">
        <v>207</v>
      </c>
      <c r="O168" s="218">
        <f>H168*'Table 2'!M167</f>
        <v>5.1604106514452965</v>
      </c>
      <c r="P168" s="239">
        <f t="shared" si="19"/>
        <v>-9.9330482905856561E-3</v>
      </c>
      <c r="Q168" s="22">
        <f>AVERAGE(M166:M170)</f>
        <v>500.61620372666658</v>
      </c>
      <c r="R168" s="241">
        <f>_xlfn.STDEV.S(M166:M170)</f>
        <v>15.062208233186189</v>
      </c>
      <c r="S168" s="19">
        <f t="shared" si="20"/>
        <v>3.0087336608485137E-2</v>
      </c>
      <c r="T168" s="190">
        <f>M168/LOOKUP(A168,'Table 1'!$A$3:$A$999,'Table 1'!$E$3:$E$999)</f>
        <v>0.99128711759999988</v>
      </c>
      <c r="U168" s="215" t="s">
        <v>207</v>
      </c>
      <c r="V168" s="160">
        <f>O168/LOOKUP(A168,'Table 1'!$A$3:$A$999,'Table 1'!$E$3:$E$999)</f>
        <v>1.0320821302890594E-2</v>
      </c>
    </row>
    <row r="169" spans="1:22" x14ac:dyDescent="0.2">
      <c r="A169" s="56" t="str">
        <f>A166</f>
        <v>AMX0033D</v>
      </c>
      <c r="B169" s="56" t="str">
        <f>LOOKUP(A169,'Table 1'!$A$3:$A$999,'Table 1'!$I$3:$I$999)</f>
        <v>SLE</v>
      </c>
      <c r="C169" s="96">
        <v>81.894400000000005</v>
      </c>
      <c r="D169" s="96">
        <v>80.810299999999998</v>
      </c>
      <c r="E169" s="96">
        <v>81.079499999999996</v>
      </c>
      <c r="F169" s="159">
        <f t="shared" si="15"/>
        <v>0.81261399999999995</v>
      </c>
      <c r="G169" s="232" t="s">
        <v>207</v>
      </c>
      <c r="H169" s="155">
        <f t="shared" si="16"/>
        <v>5.644766691370021E-3</v>
      </c>
      <c r="I169" s="239">
        <f t="shared" si="17"/>
        <v>-1.6219944539941345E-2</v>
      </c>
      <c r="J169" s="22">
        <f>AVERAGE(F166:F170)</f>
        <v>0.82601186666666671</v>
      </c>
      <c r="K169" s="241">
        <f>_xlfn.STDEV.S(F166:F170)</f>
        <v>2.2023684426090002E-2</v>
      </c>
      <c r="L169" s="19">
        <f t="shared" si="18"/>
        <v>2.6662673158638239E-2</v>
      </c>
      <c r="M169" s="221">
        <f>F169*'Table 2'!M169</f>
        <v>495.77580139999992</v>
      </c>
      <c r="N169" s="236" t="s">
        <v>207</v>
      </c>
      <c r="O169" s="218">
        <f>H169*'Table 2'!M168</f>
        <v>3.4241154749850544</v>
      </c>
      <c r="P169" s="239">
        <f t="shared" si="19"/>
        <v>-9.6688886429043622E-3</v>
      </c>
      <c r="Q169" s="22">
        <f>AVERAGE(M166:M170)</f>
        <v>500.61620372666658</v>
      </c>
      <c r="R169" s="241">
        <f>_xlfn.STDEV.S(M166:M170)</f>
        <v>15.062208233186189</v>
      </c>
      <c r="S169" s="19">
        <f t="shared" si="20"/>
        <v>3.0087336608485137E-2</v>
      </c>
      <c r="T169" s="190">
        <f>M169/LOOKUP(A169,'Table 1'!$A$3:$A$999,'Table 1'!$E$3:$E$999)</f>
        <v>0.99155160279999988</v>
      </c>
      <c r="U169" s="215" t="s">
        <v>207</v>
      </c>
      <c r="V169" s="160">
        <f>O169/LOOKUP(A169,'Table 1'!$A$3:$A$999,'Table 1'!$E$3:$E$999)</f>
        <v>6.8482309499701089E-3</v>
      </c>
    </row>
    <row r="170" spans="1:22" ht="16" thickBot="1" x14ac:dyDescent="0.25">
      <c r="A170" s="55" t="str">
        <f>A166</f>
        <v>AMX0033D</v>
      </c>
      <c r="B170" s="55" t="str">
        <f>LOOKUP(A170,'Table 1'!$A$3:$A$999,'Table 1'!$I$3:$I$999)</f>
        <v>SLE</v>
      </c>
      <c r="C170" s="95">
        <v>80.597399999999993</v>
      </c>
      <c r="D170" s="95">
        <v>80.095100000000002</v>
      </c>
      <c r="E170" s="95">
        <v>80.839200000000005</v>
      </c>
      <c r="F170" s="167">
        <f t="shared" si="15"/>
        <v>0.80510566666666661</v>
      </c>
      <c r="G170" s="230" t="s">
        <v>207</v>
      </c>
      <c r="H170" s="157">
        <f t="shared" si="16"/>
        <v>3.7957373899327337E-3</v>
      </c>
      <c r="I170" s="240">
        <f t="shared" si="17"/>
        <v>-2.5309805880109344E-2</v>
      </c>
      <c r="J170" s="21">
        <f>AVERAGE(F166:F170)</f>
        <v>0.82601186666666671</v>
      </c>
      <c r="K170" s="242">
        <f>_xlfn.STDEV.S(F166:F170)</f>
        <v>2.2023684426090002E-2</v>
      </c>
      <c r="L170" s="18">
        <f t="shared" si="18"/>
        <v>2.6662673158638239E-2</v>
      </c>
      <c r="M170" s="220">
        <f>F170*'Table 2'!M170</f>
        <v>486.3643332333333</v>
      </c>
      <c r="N170" s="230" t="s">
        <v>207</v>
      </c>
      <c r="O170" s="217">
        <f>H170*'Table 2'!M169</f>
        <v>2.3157793815979604</v>
      </c>
      <c r="P170" s="240">
        <f t="shared" si="19"/>
        <v>-2.8468656002822314E-2</v>
      </c>
      <c r="Q170" s="21">
        <f>AVERAGE(M166:M170)</f>
        <v>500.61620372666658</v>
      </c>
      <c r="R170" s="242">
        <f>_xlfn.STDEV.S(M166:M170)</f>
        <v>15.062208233186189</v>
      </c>
      <c r="S170" s="18">
        <f t="shared" si="20"/>
        <v>3.0087336608485137E-2</v>
      </c>
      <c r="T170" s="189">
        <f>M170/LOOKUP(A170,'Table 1'!$A$3:$A$999,'Table 1'!$E$3:$E$999)</f>
        <v>0.97272866646666656</v>
      </c>
      <c r="U170" s="214" t="s">
        <v>207</v>
      </c>
      <c r="V170" s="157">
        <f>O170/LOOKUP(A170,'Table 1'!$A$3:$A$999,'Table 1'!$E$3:$E$999)</f>
        <v>4.6315587631959206E-3</v>
      </c>
    </row>
    <row r="171" spans="1:22" x14ac:dyDescent="0.2">
      <c r="A171" s="4" t="s">
        <v>210</v>
      </c>
      <c r="B171" s="57" t="str">
        <f>LOOKUP(A171,'Table 1'!$A$3:$A$999,'Table 1'!$I$3:$I$999)</f>
        <v>SLE</v>
      </c>
      <c r="C171" s="267">
        <v>82.067700000000002</v>
      </c>
      <c r="D171" s="267">
        <v>83.620999999999995</v>
      </c>
      <c r="E171" s="267">
        <v>79.761600000000001</v>
      </c>
      <c r="F171" s="169">
        <f t="shared" si="15"/>
        <v>0.81816766666666652</v>
      </c>
      <c r="G171" s="229" t="s">
        <v>207</v>
      </c>
      <c r="H171" s="161">
        <f t="shared" si="16"/>
        <v>1.9418979744912763E-2</v>
      </c>
      <c r="I171" s="238">
        <f t="shared" si="17"/>
        <v>-1.501034910045222E-2</v>
      </c>
      <c r="J171" s="23">
        <f>AVERAGE(F171:F175)</f>
        <v>0.83063579999999992</v>
      </c>
      <c r="K171" s="23">
        <f>_xlfn.STDEV.S(F171:F175)</f>
        <v>1.6487460593163323E-2</v>
      </c>
      <c r="L171" s="39">
        <f t="shared" si="18"/>
        <v>1.984920538359089E-2</v>
      </c>
      <c r="M171" s="222">
        <f>F171*'Table 2'!M171</f>
        <v>488.85518083333324</v>
      </c>
      <c r="N171" s="229" t="s">
        <v>207</v>
      </c>
      <c r="O171" s="219">
        <f>H171*'Table 2'!M170</f>
        <v>11.731005663901801</v>
      </c>
      <c r="P171" s="238">
        <f t="shared" si="19"/>
        <v>-2.346098397971429E-2</v>
      </c>
      <c r="Q171" s="23">
        <f>AVERAGE(M171:M175)</f>
        <v>500.59974339333331</v>
      </c>
      <c r="R171" s="23">
        <f>_xlfn.STDEV.S(M171:M175)</f>
        <v>12.108876310060856</v>
      </c>
      <c r="S171" s="39">
        <f t="shared" si="20"/>
        <v>2.4188738547847435E-2</v>
      </c>
      <c r="T171" s="191">
        <f>M171/LOOKUP(A171,'Table 1'!$A$3:$A$999,'Table 1'!$E$3:$E$999)</f>
        <v>0.97771036166666647</v>
      </c>
      <c r="U171" s="216" t="s">
        <v>207</v>
      </c>
      <c r="V171" s="161">
        <f>O171/LOOKUP(A171,'Table 1'!$A$3:$A$999,'Table 1'!$E$3:$E$999)</f>
        <v>2.3462011327803602E-2</v>
      </c>
    </row>
    <row r="172" spans="1:22" x14ac:dyDescent="0.2">
      <c r="A172" s="4" t="s">
        <v>210</v>
      </c>
      <c r="B172" s="56" t="str">
        <f>LOOKUP(A172,'Table 1'!$A$3:$A$999,'Table 1'!$I$3:$I$999)</f>
        <v>SLE</v>
      </c>
      <c r="C172" s="96">
        <v>81.646900000000002</v>
      </c>
      <c r="D172" s="96">
        <v>83.665199999999999</v>
      </c>
      <c r="E172" s="96">
        <v>81.038300000000007</v>
      </c>
      <c r="F172" s="168">
        <f t="shared" si="15"/>
        <v>0.82116800000000001</v>
      </c>
      <c r="G172" s="236" t="s">
        <v>207</v>
      </c>
      <c r="H172" s="160">
        <f t="shared" si="16"/>
        <v>1.3750474210004504E-2</v>
      </c>
      <c r="I172" s="239">
        <f t="shared" si="17"/>
        <v>-1.1398256612585101E-2</v>
      </c>
      <c r="J172" s="22">
        <f>AVERAGE(F171:F175)</f>
        <v>0.83063579999999992</v>
      </c>
      <c r="K172" s="241">
        <f>_xlfn.STDEV.S(F171:F175)</f>
        <v>1.6487460593163323E-2</v>
      </c>
      <c r="L172" s="19">
        <f t="shared" si="18"/>
        <v>1.984920538359089E-2</v>
      </c>
      <c r="M172" s="221">
        <f>F172*'Table 2'!M172</f>
        <v>494.58948639999994</v>
      </c>
      <c r="N172" s="236" t="s">
        <v>207</v>
      </c>
      <c r="O172" s="218">
        <f>H172*'Table 2'!M171</f>
        <v>8.2159083404776911</v>
      </c>
      <c r="P172" s="239">
        <f t="shared" si="19"/>
        <v>-1.2006112812988334E-2</v>
      </c>
      <c r="Q172" s="22">
        <f>AVERAGE(M171:M175)</f>
        <v>500.59974339333331</v>
      </c>
      <c r="R172" s="241">
        <f>_xlfn.STDEV.S(M171:M175)</f>
        <v>12.108876310060856</v>
      </c>
      <c r="S172" s="19">
        <f t="shared" si="20"/>
        <v>2.4188738547847435E-2</v>
      </c>
      <c r="T172" s="190">
        <f>M172/LOOKUP(A172,'Table 1'!$A$3:$A$999,'Table 1'!$E$3:$E$999)</f>
        <v>0.98917897279999989</v>
      </c>
      <c r="U172" s="215" t="s">
        <v>207</v>
      </c>
      <c r="V172" s="160">
        <f>O172/LOOKUP(A172,'Table 1'!$A$3:$A$999,'Table 1'!$E$3:$E$999)</f>
        <v>1.6431816680955381E-2</v>
      </c>
    </row>
    <row r="173" spans="1:22" x14ac:dyDescent="0.2">
      <c r="A173" s="4" t="s">
        <v>210</v>
      </c>
      <c r="B173" s="56" t="str">
        <f>LOOKUP(A173,'Table 1'!$A$3:$A$999,'Table 1'!$I$3:$I$999)</f>
        <v>SLE</v>
      </c>
      <c r="C173" s="96">
        <v>78.903700000000001</v>
      </c>
      <c r="D173" s="96">
        <v>84.137799999999999</v>
      </c>
      <c r="E173" s="96">
        <v>82.592299999999994</v>
      </c>
      <c r="F173" s="168">
        <f t="shared" si="15"/>
        <v>0.8187793333333333</v>
      </c>
      <c r="G173" s="236" t="s">
        <v>207</v>
      </c>
      <c r="H173" s="160">
        <f t="shared" si="16"/>
        <v>2.6891802660538259E-2</v>
      </c>
      <c r="I173" s="239">
        <f t="shared" si="17"/>
        <v>-1.4273965396948484E-2</v>
      </c>
      <c r="J173" s="22">
        <f>AVERAGE(F171:F175)</f>
        <v>0.83063579999999992</v>
      </c>
      <c r="K173" s="241">
        <f>_xlfn.STDEV.S(F171:F175)</f>
        <v>1.6487460593163323E-2</v>
      </c>
      <c r="L173" s="19">
        <f t="shared" si="18"/>
        <v>1.984920538359089E-2</v>
      </c>
      <c r="M173" s="221">
        <f>F173*'Table 2'!M173</f>
        <v>492.25013520000005</v>
      </c>
      <c r="N173" s="236" t="s">
        <v>207</v>
      </c>
      <c r="O173" s="218">
        <f>H173*'Table 2'!M172</f>
        <v>16.196932742442193</v>
      </c>
      <c r="P173" s="239">
        <f t="shared" si="19"/>
        <v>-1.6679209894785701E-2</v>
      </c>
      <c r="Q173" s="22">
        <f>AVERAGE(M171:M175)</f>
        <v>500.59974339333331</v>
      </c>
      <c r="R173" s="241">
        <f>_xlfn.STDEV.S(M171:M175)</f>
        <v>12.108876310060856</v>
      </c>
      <c r="S173" s="19">
        <f t="shared" si="20"/>
        <v>2.4188738547847435E-2</v>
      </c>
      <c r="T173" s="190">
        <f>M173/LOOKUP(A173,'Table 1'!$A$3:$A$999,'Table 1'!$E$3:$E$999)</f>
        <v>0.9845002704000001</v>
      </c>
      <c r="U173" s="215" t="s">
        <v>207</v>
      </c>
      <c r="V173" s="160">
        <f>O173/LOOKUP(A173,'Table 1'!$A$3:$A$999,'Table 1'!$E$3:$E$999)</f>
        <v>3.2393865484884383E-2</v>
      </c>
    </row>
    <row r="174" spans="1:22" x14ac:dyDescent="0.2">
      <c r="A174" s="4" t="s">
        <v>210</v>
      </c>
      <c r="B174" s="56" t="str">
        <f>LOOKUP(A174,'Table 1'!$A$3:$A$999,'Table 1'!$I$3:$I$999)</f>
        <v>SLE</v>
      </c>
      <c r="C174" s="96">
        <v>84.527699999999996</v>
      </c>
      <c r="D174" s="96">
        <v>84.371300000000005</v>
      </c>
      <c r="E174" s="96">
        <v>82.935299999999998</v>
      </c>
      <c r="F174" s="159">
        <f t="shared" si="15"/>
        <v>0.8394476666666667</v>
      </c>
      <c r="G174" s="232" t="s">
        <v>207</v>
      </c>
      <c r="H174" s="155">
        <f t="shared" si="16"/>
        <v>8.7771433469742022E-3</v>
      </c>
      <c r="I174" s="239">
        <f t="shared" si="17"/>
        <v>1.0608580399095223E-2</v>
      </c>
      <c r="J174" s="22">
        <f>AVERAGE(F171:F175)</f>
        <v>0.83063579999999992</v>
      </c>
      <c r="K174" s="241">
        <f>_xlfn.STDEV.S(F171:F175)</f>
        <v>1.6487460593163323E-2</v>
      </c>
      <c r="L174" s="19">
        <f t="shared" si="18"/>
        <v>1.984920538359089E-2</v>
      </c>
      <c r="M174" s="221">
        <f>F174*'Table 2'!M174</f>
        <v>512.65069003333326</v>
      </c>
      <c r="N174" s="236" t="s">
        <v>207</v>
      </c>
      <c r="O174" s="218">
        <f>H174*'Table 2'!M173</f>
        <v>5.2768185802008905</v>
      </c>
      <c r="P174" s="239">
        <f t="shared" si="19"/>
        <v>2.4073018012978144E-2</v>
      </c>
      <c r="Q174" s="22">
        <f>AVERAGE(M171:M175)</f>
        <v>500.59974339333331</v>
      </c>
      <c r="R174" s="241">
        <f>_xlfn.STDEV.S(M171:M175)</f>
        <v>12.108876310060856</v>
      </c>
      <c r="S174" s="19">
        <f t="shared" si="20"/>
        <v>2.4188738547847435E-2</v>
      </c>
      <c r="T174" s="190">
        <f>M174/LOOKUP(A174,'Table 1'!$A$3:$A$999,'Table 1'!$E$3:$E$999)</f>
        <v>1.0253013800666666</v>
      </c>
      <c r="U174" s="215" t="s">
        <v>207</v>
      </c>
      <c r="V174" s="160">
        <f>O174/LOOKUP(A174,'Table 1'!$A$3:$A$999,'Table 1'!$E$3:$E$999)</f>
        <v>1.0553637160401782E-2</v>
      </c>
    </row>
    <row r="175" spans="1:22" ht="16" thickBot="1" x14ac:dyDescent="0.25">
      <c r="A175" s="55" t="s">
        <v>210</v>
      </c>
      <c r="B175" s="55" t="str">
        <f>LOOKUP(A175,'Table 1'!$A$3:$A$999,'Table 1'!$I$3:$I$999)</f>
        <v>SLE</v>
      </c>
      <c r="C175" s="96">
        <v>84.553100000000001</v>
      </c>
      <c r="D175" s="96">
        <v>86.424199999999999</v>
      </c>
      <c r="E175" s="96">
        <v>85.707599999999999</v>
      </c>
      <c r="F175" s="167">
        <f t="shared" si="15"/>
        <v>0.85561633333333342</v>
      </c>
      <c r="G175" s="230" t="s">
        <v>207</v>
      </c>
      <c r="H175" s="157">
        <f t="shared" si="16"/>
        <v>9.4405164230212096E-3</v>
      </c>
      <c r="I175" s="240">
        <f t="shared" si="17"/>
        <v>3.0073990710890983E-2</v>
      </c>
      <c r="J175" s="21">
        <f>AVERAGE(F171:F175)</f>
        <v>0.83063579999999992</v>
      </c>
      <c r="K175" s="242">
        <f>_xlfn.STDEV.S(F171:F175)</f>
        <v>1.6487460593163323E-2</v>
      </c>
      <c r="L175" s="18">
        <f t="shared" si="18"/>
        <v>1.984920538359089E-2</v>
      </c>
      <c r="M175" s="220">
        <f>F175*'Table 2'!M175</f>
        <v>514.65322450000008</v>
      </c>
      <c r="N175" s="230" t="s">
        <v>207</v>
      </c>
      <c r="O175" s="217">
        <f>H175*'Table 2'!M174</f>
        <v>5.7653233795390522</v>
      </c>
      <c r="P175" s="240">
        <f t="shared" si="19"/>
        <v>2.8073288674510179E-2</v>
      </c>
      <c r="Q175" s="21">
        <f>AVERAGE(M171:M175)</f>
        <v>500.59974339333331</v>
      </c>
      <c r="R175" s="242">
        <f>_xlfn.STDEV.S(M171:M175)</f>
        <v>12.108876310060856</v>
      </c>
      <c r="S175" s="18">
        <f t="shared" si="20"/>
        <v>2.4188738547847435E-2</v>
      </c>
      <c r="T175" s="189">
        <f>M175/LOOKUP(A175,'Table 1'!$A$3:$A$999,'Table 1'!$E$3:$E$999)</f>
        <v>1.0293064490000001</v>
      </c>
      <c r="U175" s="214" t="s">
        <v>207</v>
      </c>
      <c r="V175" s="157">
        <f>O175/LOOKUP(A175,'Table 1'!$A$3:$A$999,'Table 1'!$E$3:$E$999)</f>
        <v>1.1530646759078104E-2</v>
      </c>
    </row>
    <row r="176" spans="1:22" x14ac:dyDescent="0.2">
      <c r="A176" s="286" t="s">
        <v>211</v>
      </c>
      <c r="B176" s="57" t="str">
        <f>LOOKUP(A176,'Table 1'!$A$3:$A$999,'Table 1'!$I$3:$I$999)</f>
        <v>SLE</v>
      </c>
      <c r="C176" s="267">
        <v>82.840699999999998</v>
      </c>
      <c r="D176" s="267">
        <v>81.461200000000005</v>
      </c>
      <c r="E176" s="267">
        <v>81.083699999999993</v>
      </c>
      <c r="F176" s="169">
        <f t="shared" si="15"/>
        <v>0.8179519999999999</v>
      </c>
      <c r="G176" s="229" t="s">
        <v>207</v>
      </c>
      <c r="H176" s="161">
        <f t="shared" si="16"/>
        <v>9.2489418313664463E-3</v>
      </c>
      <c r="I176" s="238">
        <f t="shared" si="17"/>
        <v>-1.496632544660708E-2</v>
      </c>
      <c r="J176" s="23">
        <f>AVERAGE(F176:F180)</f>
        <v>0.83037973333333337</v>
      </c>
      <c r="K176" s="23">
        <f>_xlfn.STDEV.S(F176:F180)</f>
        <v>1.2091885275763386E-2</v>
      </c>
      <c r="L176" s="39">
        <f t="shared" si="18"/>
        <v>1.4561874273139838E-2</v>
      </c>
      <c r="M176" s="222">
        <f>F176*'Table 2'!M176</f>
        <v>490.19863359999988</v>
      </c>
      <c r="N176" s="229" t="s">
        <v>207</v>
      </c>
      <c r="O176" s="219">
        <f>H176*'Table 2'!M175</f>
        <v>5.5632385115669178</v>
      </c>
      <c r="P176" s="238">
        <f t="shared" si="19"/>
        <v>-1.2377031105014584E-2</v>
      </c>
      <c r="Q176" s="23">
        <f>AVERAGE(M176:M180)</f>
        <v>496.34187239333335</v>
      </c>
      <c r="R176" s="23">
        <f>_xlfn.STDEV.S(M176:M180)</f>
        <v>4.2400671800545515</v>
      </c>
      <c r="S176" s="39">
        <f t="shared" si="20"/>
        <v>8.5426344539685506E-3</v>
      </c>
      <c r="T176" s="191">
        <f>M176/LOOKUP(A176,'Table 1'!$A$3:$A$999,'Table 1'!$E$3:$E$999)</f>
        <v>0.98039726719999976</v>
      </c>
      <c r="U176" s="216" t="s">
        <v>207</v>
      </c>
      <c r="V176" s="161">
        <f>O176/LOOKUP(A176,'Table 1'!$A$3:$A$999,'Table 1'!$E$3:$E$999)</f>
        <v>1.1126477023133836E-2</v>
      </c>
    </row>
    <row r="177" spans="1:22" x14ac:dyDescent="0.2">
      <c r="A177" s="56" t="str">
        <f>A176</f>
        <v>AMX0034B</v>
      </c>
      <c r="B177" s="56" t="str">
        <f>LOOKUP(A177,'Table 1'!$A$3:$A$999,'Table 1'!$I$3:$I$999)</f>
        <v>SLE</v>
      </c>
      <c r="C177" s="96">
        <v>83.547600000000003</v>
      </c>
      <c r="D177" s="96">
        <v>81.692099999999996</v>
      </c>
      <c r="E177" s="96">
        <v>82.669200000000004</v>
      </c>
      <c r="F177" s="168">
        <f t="shared" si="15"/>
        <v>0.82636300000000007</v>
      </c>
      <c r="G177" s="236" t="s">
        <v>207</v>
      </c>
      <c r="H177" s="160">
        <f t="shared" si="16"/>
        <v>9.2818741103292603E-3</v>
      </c>
      <c r="I177" s="239">
        <f t="shared" si="17"/>
        <v>-4.837224672149954E-3</v>
      </c>
      <c r="J177" s="22">
        <f>AVERAGE(F176:F180)</f>
        <v>0.83037973333333337</v>
      </c>
      <c r="K177" s="241">
        <f>_xlfn.STDEV.S(F176:F180)</f>
        <v>1.2091885275763386E-2</v>
      </c>
      <c r="L177" s="19">
        <f t="shared" si="18"/>
        <v>1.4561874273139838E-2</v>
      </c>
      <c r="M177" s="221">
        <f>F177*'Table 2'!M177</f>
        <v>495.81780000000003</v>
      </c>
      <c r="N177" s="236" t="s">
        <v>207</v>
      </c>
      <c r="O177" s="218">
        <f>H177*'Table 2'!M176</f>
        <v>5.5626271543203254</v>
      </c>
      <c r="P177" s="239">
        <f t="shared" si="19"/>
        <v>-1.0558697995924956E-3</v>
      </c>
      <c r="Q177" s="22">
        <f>AVERAGE(M176:M180)</f>
        <v>496.34187239333335</v>
      </c>
      <c r="R177" s="241">
        <f>_xlfn.STDEV.S(M176:M180)</f>
        <v>4.2400671800545515</v>
      </c>
      <c r="S177" s="19">
        <f t="shared" si="20"/>
        <v>8.5426344539685506E-3</v>
      </c>
      <c r="T177" s="190">
        <f>M177/LOOKUP(A177,'Table 1'!$A$3:$A$999,'Table 1'!$E$3:$E$999)</f>
        <v>0.99163560000000006</v>
      </c>
      <c r="U177" s="215" t="s">
        <v>207</v>
      </c>
      <c r="V177" s="160">
        <f>O177/LOOKUP(A177,'Table 1'!$A$3:$A$999,'Table 1'!$E$3:$E$999)</f>
        <v>1.1125254308640651E-2</v>
      </c>
    </row>
    <row r="178" spans="1:22" x14ac:dyDescent="0.2">
      <c r="A178" s="56" t="str">
        <f>A176</f>
        <v>AMX0034B</v>
      </c>
      <c r="B178" s="56" t="str">
        <f>LOOKUP(A178,'Table 1'!$A$3:$A$999,'Table 1'!$I$3:$I$999)</f>
        <v>SLE</v>
      </c>
      <c r="C178" s="96">
        <v>82.039299999999997</v>
      </c>
      <c r="D178" s="96">
        <v>82.915599999999998</v>
      </c>
      <c r="E178" s="96">
        <v>85.797300000000007</v>
      </c>
      <c r="F178" s="168">
        <f t="shared" si="15"/>
        <v>0.83584066666666668</v>
      </c>
      <c r="G178" s="236" t="s">
        <v>207</v>
      </c>
      <c r="H178" s="160">
        <f t="shared" si="16"/>
        <v>1.9661578683649376E-2</v>
      </c>
      <c r="I178" s="239">
        <f t="shared" si="17"/>
        <v>6.5764289687223901E-3</v>
      </c>
      <c r="J178" s="22">
        <f>AVERAGE(F176:F180)</f>
        <v>0.83037973333333337</v>
      </c>
      <c r="K178" s="241">
        <f>_xlfn.STDEV.S(F176:F180)</f>
        <v>1.2091885275763386E-2</v>
      </c>
      <c r="L178" s="19">
        <f t="shared" si="18"/>
        <v>1.4561874273139838E-2</v>
      </c>
      <c r="M178" s="221">
        <f>F178*'Table 2'!M178</f>
        <v>501.08647966666666</v>
      </c>
      <c r="N178" s="236" t="s">
        <v>207</v>
      </c>
      <c r="O178" s="218">
        <f>H178*'Table 2'!M177</f>
        <v>11.796947210189625</v>
      </c>
      <c r="P178" s="239">
        <f t="shared" si="19"/>
        <v>9.5591517404225411E-3</v>
      </c>
      <c r="Q178" s="22">
        <f>AVERAGE(M176:M180)</f>
        <v>496.34187239333335</v>
      </c>
      <c r="R178" s="241">
        <f>_xlfn.STDEV.S(M176:M180)</f>
        <v>4.2400671800545515</v>
      </c>
      <c r="S178" s="19">
        <f t="shared" si="20"/>
        <v>8.5426344539685506E-3</v>
      </c>
      <c r="T178" s="190">
        <f>M178/LOOKUP(A178,'Table 1'!$A$3:$A$999,'Table 1'!$E$3:$E$999)</f>
        <v>1.0021729593333333</v>
      </c>
      <c r="U178" s="215" t="s">
        <v>207</v>
      </c>
      <c r="V178" s="160">
        <f>O178/LOOKUP(A178,'Table 1'!$A$3:$A$999,'Table 1'!$E$3:$E$999)</f>
        <v>2.3593894420379249E-2</v>
      </c>
    </row>
    <row r="179" spans="1:22" x14ac:dyDescent="0.2">
      <c r="A179" s="56" t="str">
        <f>A176</f>
        <v>AMX0034B</v>
      </c>
      <c r="B179" s="56" t="str">
        <f>LOOKUP(A179,'Table 1'!$A$3:$A$999,'Table 1'!$I$3:$I$999)</f>
        <v>SLE</v>
      </c>
      <c r="C179" s="96">
        <v>85.265600000000006</v>
      </c>
      <c r="D179" s="96">
        <v>86.810599999999994</v>
      </c>
      <c r="E179" s="96">
        <v>82.504400000000004</v>
      </c>
      <c r="F179" s="159">
        <f t="shared" si="15"/>
        <v>0.84860200000000008</v>
      </c>
      <c r="G179" s="232" t="s">
        <v>207</v>
      </c>
      <c r="H179" s="155">
        <f t="shared" si="16"/>
        <v>2.1815364952253221E-2</v>
      </c>
      <c r="I179" s="239">
        <f t="shared" si="17"/>
        <v>2.1944498324300836E-2</v>
      </c>
      <c r="J179" s="22">
        <f>AVERAGE(F176:F180)</f>
        <v>0.83037973333333337</v>
      </c>
      <c r="K179" s="241">
        <f>_xlfn.STDEV.S(F176:F180)</f>
        <v>1.2091885275763386E-2</v>
      </c>
      <c r="L179" s="19">
        <f t="shared" si="18"/>
        <v>1.4561874273139838E-2</v>
      </c>
      <c r="M179" s="221">
        <f>F179*'Table 2'!M179</f>
        <v>499.48713720000006</v>
      </c>
      <c r="N179" s="236" t="s">
        <v>207</v>
      </c>
      <c r="O179" s="218">
        <f>H179*'Table 2'!M178</f>
        <v>13.078311288875806</v>
      </c>
      <c r="P179" s="239">
        <f t="shared" si="19"/>
        <v>6.3368919319670165E-3</v>
      </c>
      <c r="Q179" s="22">
        <f>AVERAGE(M176:M180)</f>
        <v>496.34187239333335</v>
      </c>
      <c r="R179" s="241">
        <f>_xlfn.STDEV.S(M176:M180)</f>
        <v>4.2400671800545515</v>
      </c>
      <c r="S179" s="19">
        <f t="shared" si="20"/>
        <v>8.5426344539685506E-3</v>
      </c>
      <c r="T179" s="190">
        <f>M179/LOOKUP(A179,'Table 1'!$A$3:$A$999,'Table 1'!$E$3:$E$999)</f>
        <v>0.99897427440000008</v>
      </c>
      <c r="U179" s="215" t="s">
        <v>207</v>
      </c>
      <c r="V179" s="160">
        <f>O179/LOOKUP(A179,'Table 1'!$A$3:$A$999,'Table 1'!$E$3:$E$999)</f>
        <v>2.6156622577751611E-2</v>
      </c>
    </row>
    <row r="180" spans="1:22" ht="16" thickBot="1" x14ac:dyDescent="0.25">
      <c r="A180" s="55" t="str">
        <f>A176</f>
        <v>AMX0034B</v>
      </c>
      <c r="B180" s="55" t="str">
        <f>LOOKUP(A180,'Table 1'!$A$3:$A$999,'Table 1'!$I$3:$I$999)</f>
        <v>SLE</v>
      </c>
      <c r="C180" s="95">
        <v>84.040199999999999</v>
      </c>
      <c r="D180" s="95">
        <v>82.001900000000006</v>
      </c>
      <c r="E180" s="95">
        <v>80.900199999999998</v>
      </c>
      <c r="F180" s="167">
        <f t="shared" si="15"/>
        <v>0.82314100000000001</v>
      </c>
      <c r="G180" s="230" t="s">
        <v>207</v>
      </c>
      <c r="H180" s="157">
        <f t="shared" si="16"/>
        <v>1.5931106772600571E-2</v>
      </c>
      <c r="I180" s="240">
        <f t="shared" si="17"/>
        <v>-8.7173771742663254E-3</v>
      </c>
      <c r="J180" s="21">
        <f>AVERAGE(F176:F180)</f>
        <v>0.83037973333333337</v>
      </c>
      <c r="K180" s="242">
        <f>_xlfn.STDEV.S(F176:F180)</f>
        <v>1.2091885275763386E-2</v>
      </c>
      <c r="L180" s="18">
        <f t="shared" si="18"/>
        <v>1.4561874273139838E-2</v>
      </c>
      <c r="M180" s="220">
        <f>F180*'Table 2'!M180</f>
        <v>495.11931149999998</v>
      </c>
      <c r="N180" s="230" t="s">
        <v>207</v>
      </c>
      <c r="O180" s="217">
        <f>H180*'Table 2'!M179</f>
        <v>9.3770494463526965</v>
      </c>
      <c r="P180" s="240">
        <f t="shared" si="19"/>
        <v>-2.4631427677827065E-3</v>
      </c>
      <c r="Q180" s="21">
        <f>AVERAGE(M176:M180)</f>
        <v>496.34187239333335</v>
      </c>
      <c r="R180" s="242">
        <f>_xlfn.STDEV.S(M176:M180)</f>
        <v>4.2400671800545515</v>
      </c>
      <c r="S180" s="18">
        <f t="shared" si="20"/>
        <v>8.5426344539685506E-3</v>
      </c>
      <c r="T180" s="189">
        <f>M180/LOOKUP(A180,'Table 1'!$A$3:$A$999,'Table 1'!$E$3:$E$999)</f>
        <v>0.99023862299999998</v>
      </c>
      <c r="U180" s="214" t="s">
        <v>207</v>
      </c>
      <c r="V180" s="157">
        <f>O180/LOOKUP(A180,'Table 1'!$A$3:$A$999,'Table 1'!$E$3:$E$999)</f>
        <v>1.8754098892705393E-2</v>
      </c>
    </row>
    <row r="181" spans="1:22" x14ac:dyDescent="0.2">
      <c r="A181" s="4" t="s">
        <v>212</v>
      </c>
      <c r="B181" s="57" t="str">
        <f>LOOKUP(A181,'Table 1'!$A$3:$A$999,'Table 1'!$I$3:$I$999)</f>
        <v>SLE</v>
      </c>
      <c r="C181" s="267">
        <v>82.294700000000006</v>
      </c>
      <c r="D181" s="267">
        <v>84.4559</v>
      </c>
      <c r="E181" s="267">
        <v>83.938699999999997</v>
      </c>
      <c r="F181" s="169">
        <f t="shared" si="15"/>
        <v>0.83563100000000001</v>
      </c>
      <c r="G181" s="229" t="s">
        <v>207</v>
      </c>
      <c r="H181" s="161">
        <f t="shared" si="16"/>
        <v>1.1284958484637819E-2</v>
      </c>
      <c r="I181" s="238">
        <f t="shared" si="17"/>
        <v>1.1994937795980348E-3</v>
      </c>
      <c r="J181" s="23">
        <f>AVERAGE(F181:F185)</f>
        <v>0.83462986666666661</v>
      </c>
      <c r="K181" s="23">
        <f>_xlfn.STDEV.S(F181:F185)</f>
        <v>4.7061386306728554E-3</v>
      </c>
      <c r="L181" s="39">
        <f t="shared" si="18"/>
        <v>5.6385936073293993E-3</v>
      </c>
      <c r="M181" s="222">
        <f>F181*'Table 2'!M181</f>
        <v>480.82207740000001</v>
      </c>
      <c r="N181" s="229" t="s">
        <v>207</v>
      </c>
      <c r="O181" s="219">
        <f>H181*'Table 2'!M180</f>
        <v>6.7879025285096484</v>
      </c>
      <c r="P181" s="238">
        <f t="shared" si="19"/>
        <v>-1.1309511841462358E-2</v>
      </c>
      <c r="Q181" s="23">
        <f>AVERAGE(M181:M185)</f>
        <v>486.32214344000005</v>
      </c>
      <c r="R181" s="23">
        <f>_xlfn.STDEV.S(M181:M185)</f>
        <v>8.7918868478612247</v>
      </c>
      <c r="S181" s="39">
        <f t="shared" si="20"/>
        <v>1.8078319004090182E-2</v>
      </c>
      <c r="T181" s="191">
        <f>M181/LOOKUP(A181,'Table 1'!$A$3:$A$999,'Table 1'!$E$3:$E$999)</f>
        <v>0.96164415479999998</v>
      </c>
      <c r="U181" s="216" t="s">
        <v>207</v>
      </c>
      <c r="V181" s="161">
        <f>O181/LOOKUP(A181,'Table 1'!$A$3:$A$999,'Table 1'!$E$3:$E$999)</f>
        <v>1.3575805057019297E-2</v>
      </c>
    </row>
    <row r="182" spans="1:22" x14ac:dyDescent="0.2">
      <c r="A182" s="56" t="str">
        <f>A181</f>
        <v>AMX0035A</v>
      </c>
      <c r="B182" s="56" t="str">
        <f>LOOKUP(A182,'Table 1'!$A$3:$A$999,'Table 1'!$I$3:$I$999)</f>
        <v>SLE</v>
      </c>
      <c r="C182" s="96">
        <v>83.498599999999996</v>
      </c>
      <c r="D182" s="96">
        <v>82.342699999999994</v>
      </c>
      <c r="E182" s="96">
        <v>84.757300000000001</v>
      </c>
      <c r="F182" s="168">
        <f t="shared" si="15"/>
        <v>0.83532866666666661</v>
      </c>
      <c r="G182" s="236" t="s">
        <v>207</v>
      </c>
      <c r="H182" s="160">
        <f t="shared" si="16"/>
        <v>1.2076646651009302E-2</v>
      </c>
      <c r="I182" s="239">
        <f t="shared" si="17"/>
        <v>8.3725736150667279E-4</v>
      </c>
      <c r="J182" s="22">
        <f>AVERAGE(F181:F185)</f>
        <v>0.83462986666666661</v>
      </c>
      <c r="K182" s="241">
        <f>_xlfn.STDEV.S(F181:F185)</f>
        <v>4.7061386306728554E-3</v>
      </c>
      <c r="L182" s="19">
        <f t="shared" si="18"/>
        <v>5.6385936073293993E-3</v>
      </c>
      <c r="M182" s="221">
        <f>F182*'Table 2'!M182</f>
        <v>484.82475813333338</v>
      </c>
      <c r="N182" s="236" t="s">
        <v>207</v>
      </c>
      <c r="O182" s="218">
        <f>H182*'Table 2'!M181</f>
        <v>6.9489024829907517</v>
      </c>
      <c r="P182" s="239">
        <f t="shared" si="19"/>
        <v>-3.0789988217993034E-3</v>
      </c>
      <c r="Q182" s="22">
        <f>AVERAGE(M181:M185)</f>
        <v>486.32214344000005</v>
      </c>
      <c r="R182" s="241">
        <f>_xlfn.STDEV.S(M181:M185)</f>
        <v>8.7918868478612247</v>
      </c>
      <c r="S182" s="19">
        <f t="shared" si="20"/>
        <v>1.8078319004090182E-2</v>
      </c>
      <c r="T182" s="190">
        <f>M182/LOOKUP(A182,'Table 1'!$A$3:$A$999,'Table 1'!$E$3:$E$999)</f>
        <v>0.96964951626666673</v>
      </c>
      <c r="U182" s="215" t="s">
        <v>207</v>
      </c>
      <c r="V182" s="160">
        <f>O182/LOOKUP(A182,'Table 1'!$A$3:$A$999,'Table 1'!$E$3:$E$999)</f>
        <v>1.3897804965981503E-2</v>
      </c>
    </row>
    <row r="183" spans="1:22" x14ac:dyDescent="0.2">
      <c r="A183" s="56" t="str">
        <f>A181</f>
        <v>AMX0035A</v>
      </c>
      <c r="B183" s="56" t="str">
        <f>LOOKUP(A183,'Table 1'!$A$3:$A$999,'Table 1'!$I$3:$I$999)</f>
        <v>SLE</v>
      </c>
      <c r="C183" s="96">
        <v>83.113600000000005</v>
      </c>
      <c r="D183" s="96">
        <v>82.981099999999998</v>
      </c>
      <c r="E183" s="96">
        <v>86.397599999999997</v>
      </c>
      <c r="F183" s="168">
        <f t="shared" si="15"/>
        <v>0.84164100000000008</v>
      </c>
      <c r="G183" s="236" t="s">
        <v>207</v>
      </c>
      <c r="H183" s="160">
        <f t="shared" si="16"/>
        <v>1.9354019608339736E-2</v>
      </c>
      <c r="I183" s="239">
        <f t="shared" si="17"/>
        <v>8.4002904920410324E-3</v>
      </c>
      <c r="J183" s="22">
        <f>AVERAGE(F181:F185)</f>
        <v>0.83462986666666661</v>
      </c>
      <c r="K183" s="241">
        <f>_xlfn.STDEV.S(F181:F185)</f>
        <v>4.7061386306728554E-3</v>
      </c>
      <c r="L183" s="19">
        <f t="shared" si="18"/>
        <v>5.6385936073293993E-3</v>
      </c>
      <c r="M183" s="221">
        <f>F183*'Table 2'!M183</f>
        <v>475.69549319999999</v>
      </c>
      <c r="N183" s="236" t="s">
        <v>207</v>
      </c>
      <c r="O183" s="218">
        <f>H183*'Table 2'!M182</f>
        <v>11.233072980680385</v>
      </c>
      <c r="P183" s="239">
        <f t="shared" si="19"/>
        <v>-2.1851051578347724E-2</v>
      </c>
      <c r="Q183" s="22">
        <f>AVERAGE(M181:M185)</f>
        <v>486.32214344000005</v>
      </c>
      <c r="R183" s="241">
        <f>_xlfn.STDEV.S(M181:M185)</f>
        <v>8.7918868478612247</v>
      </c>
      <c r="S183" s="19">
        <f t="shared" si="20"/>
        <v>1.8078319004090182E-2</v>
      </c>
      <c r="T183" s="190">
        <f>M183/LOOKUP(A183,'Table 1'!$A$3:$A$999,'Table 1'!$E$3:$E$999)</f>
        <v>0.95139098639999997</v>
      </c>
      <c r="U183" s="215" t="s">
        <v>207</v>
      </c>
      <c r="V183" s="160">
        <f>O183/LOOKUP(A183,'Table 1'!$A$3:$A$999,'Table 1'!$E$3:$E$999)</f>
        <v>2.2466145961360769E-2</v>
      </c>
    </row>
    <row r="184" spans="1:22" x14ac:dyDescent="0.2">
      <c r="A184" s="56" t="str">
        <f>A181</f>
        <v>AMX0035A</v>
      </c>
      <c r="B184" s="56" t="str">
        <f>LOOKUP(A184,'Table 1'!$A$3:$A$999,'Table 1'!$I$3:$I$999)</f>
        <v>SLE</v>
      </c>
      <c r="C184" s="96">
        <v>82.8489</v>
      </c>
      <c r="D184" s="96">
        <v>82.7363</v>
      </c>
      <c r="E184" s="96">
        <v>83.508799999999994</v>
      </c>
      <c r="F184" s="159">
        <f t="shared" si="15"/>
        <v>0.83031333333333335</v>
      </c>
      <c r="G184" s="232" t="s">
        <v>207</v>
      </c>
      <c r="H184" s="155">
        <f t="shared" si="16"/>
        <v>4.1731343536163586E-3</v>
      </c>
      <c r="I184" s="239">
        <f t="shared" si="17"/>
        <v>-5.1717935167747749E-3</v>
      </c>
      <c r="J184" s="22">
        <f>AVERAGE(F181:F185)</f>
        <v>0.83462986666666661</v>
      </c>
      <c r="K184" s="241">
        <f>_xlfn.STDEV.S(F181:F185)</f>
        <v>4.7061386306728554E-3</v>
      </c>
      <c r="L184" s="19">
        <f t="shared" si="18"/>
        <v>5.6385936073293993E-3</v>
      </c>
      <c r="M184" s="221">
        <f>F184*'Table 2'!M184</f>
        <v>497.19162400000005</v>
      </c>
      <c r="N184" s="236" t="s">
        <v>207</v>
      </c>
      <c r="O184" s="218">
        <f>H184*'Table 2'!M183</f>
        <v>2.3586555366639654</v>
      </c>
      <c r="P184" s="239">
        <f t="shared" si="19"/>
        <v>2.2350371470060401E-2</v>
      </c>
      <c r="Q184" s="22">
        <f>AVERAGE(M181:M185)</f>
        <v>486.32214344000005</v>
      </c>
      <c r="R184" s="241">
        <f>_xlfn.STDEV.S(M181:M185)</f>
        <v>8.7918868478612247</v>
      </c>
      <c r="S184" s="19">
        <f t="shared" si="20"/>
        <v>1.8078319004090182E-2</v>
      </c>
      <c r="T184" s="190">
        <f>M184/LOOKUP(A184,'Table 1'!$A$3:$A$999,'Table 1'!$E$3:$E$999)</f>
        <v>0.99438324800000011</v>
      </c>
      <c r="U184" s="215" t="s">
        <v>207</v>
      </c>
      <c r="V184" s="160">
        <f>O184/LOOKUP(A184,'Table 1'!$A$3:$A$999,'Table 1'!$E$3:$E$999)</f>
        <v>4.7173110733279306E-3</v>
      </c>
    </row>
    <row r="185" spans="1:22" ht="16" thickBot="1" x14ac:dyDescent="0.25">
      <c r="A185" s="55" t="str">
        <f>A181</f>
        <v>AMX0035A</v>
      </c>
      <c r="B185" s="55" t="str">
        <f>LOOKUP(A185,'Table 1'!$A$3:$A$999,'Table 1'!$I$3:$I$999)</f>
        <v>SLE</v>
      </c>
      <c r="C185" s="95">
        <v>82.831100000000006</v>
      </c>
      <c r="D185" s="95">
        <v>81.916700000000006</v>
      </c>
      <c r="E185" s="95">
        <v>84.322800000000001</v>
      </c>
      <c r="F185" s="167">
        <f t="shared" si="15"/>
        <v>0.83023533333333333</v>
      </c>
      <c r="G185" s="230" t="s">
        <v>207</v>
      </c>
      <c r="H185" s="157">
        <f t="shared" si="16"/>
        <v>1.2145378723338878E-2</v>
      </c>
      <c r="I185" s="240">
        <f t="shared" si="17"/>
        <v>-5.265248116370567E-3</v>
      </c>
      <c r="J185" s="21">
        <f>AVERAGE(F181:F185)</f>
        <v>0.83462986666666661</v>
      </c>
      <c r="K185" s="242">
        <f>_xlfn.STDEV.S(F181:F185)</f>
        <v>4.7061386306728554E-3</v>
      </c>
      <c r="L185" s="18">
        <f t="shared" si="18"/>
        <v>5.6385936073293993E-3</v>
      </c>
      <c r="M185" s="220">
        <f>F185*'Table 2'!M185</f>
        <v>493.07676446666665</v>
      </c>
      <c r="N185" s="230" t="s">
        <v>207</v>
      </c>
      <c r="O185" s="217">
        <f>H185*'Table 2'!M184</f>
        <v>7.2726527795353215</v>
      </c>
      <c r="P185" s="240">
        <f t="shared" si="19"/>
        <v>1.388919077154863E-2</v>
      </c>
      <c r="Q185" s="21">
        <f>AVERAGE(M181:M185)</f>
        <v>486.32214344000005</v>
      </c>
      <c r="R185" s="242">
        <f>_xlfn.STDEV.S(M181:M185)</f>
        <v>8.7918868478612247</v>
      </c>
      <c r="S185" s="18">
        <f t="shared" si="20"/>
        <v>1.8078319004090182E-2</v>
      </c>
      <c r="T185" s="189">
        <f>M185/LOOKUP(A185,'Table 1'!$A$3:$A$999,'Table 1'!$E$3:$E$999)</f>
        <v>0.9861535289333333</v>
      </c>
      <c r="U185" s="214" t="s">
        <v>207</v>
      </c>
      <c r="V185" s="157">
        <f>O185/LOOKUP(A185,'Table 1'!$A$3:$A$999,'Table 1'!$E$3:$E$999)</f>
        <v>1.4545305559070644E-2</v>
      </c>
    </row>
    <row r="186" spans="1:22" x14ac:dyDescent="0.2">
      <c r="A186" s="286" t="s">
        <v>213</v>
      </c>
      <c r="B186" s="57" t="str">
        <f>LOOKUP(A186,'Table 1'!$A$3:$A$999,'Table 1'!$I$3:$I$999)</f>
        <v>SLE</v>
      </c>
      <c r="C186" s="267">
        <v>83.585400000000007</v>
      </c>
      <c r="D186" s="267">
        <v>82.951700000000002</v>
      </c>
      <c r="E186" s="267">
        <v>84.850099999999998</v>
      </c>
      <c r="F186" s="169">
        <f t="shared" si="15"/>
        <v>0.83795733333333333</v>
      </c>
      <c r="G186" s="229" t="s">
        <v>207</v>
      </c>
      <c r="H186" s="161">
        <f t="shared" si="16"/>
        <v>9.6651990322668864E-3</v>
      </c>
      <c r="I186" s="238">
        <f t="shared" si="17"/>
        <v>-4.5747543819551813E-3</v>
      </c>
      <c r="J186" s="23">
        <f>AVERAGE(F186:F190)</f>
        <v>0.84180840000000001</v>
      </c>
      <c r="K186" s="23">
        <f>_xlfn.STDEV.S(F186:F190)</f>
        <v>7.1403279507627326E-3</v>
      </c>
      <c r="L186" s="39">
        <f t="shared" si="18"/>
        <v>8.4821296042694901E-3</v>
      </c>
      <c r="M186" s="222">
        <f>F186*'Table 2'!M186</f>
        <v>477.13290559999996</v>
      </c>
      <c r="N186" s="229" t="s">
        <v>207</v>
      </c>
      <c r="O186" s="219">
        <f>H186*'Table 2'!M185</f>
        <v>5.7401617052633034</v>
      </c>
      <c r="P186" s="238">
        <f t="shared" si="19"/>
        <v>-1.8135663878674671E-2</v>
      </c>
      <c r="Q186" s="23">
        <f>AVERAGE(M186:M190)</f>
        <v>485.94585631333331</v>
      </c>
      <c r="R186" s="23">
        <f>_xlfn.STDEV.S(M186:M190)</f>
        <v>8.5168597434490003</v>
      </c>
      <c r="S186" s="39">
        <f t="shared" si="20"/>
        <v>1.7526355318806155E-2</v>
      </c>
      <c r="T186" s="191">
        <f>M186/LOOKUP(A186,'Table 1'!$A$3:$A$999,'Table 1'!$E$3:$E$999)</f>
        <v>0.95426581119999987</v>
      </c>
      <c r="U186" s="216" t="s">
        <v>207</v>
      </c>
      <c r="V186" s="161">
        <f>O186/LOOKUP(A186,'Table 1'!$A$3:$A$999,'Table 1'!$E$3:$E$999)</f>
        <v>1.1480323410526606E-2</v>
      </c>
    </row>
    <row r="187" spans="1:22" x14ac:dyDescent="0.2">
      <c r="A187" s="56" t="str">
        <f>A186</f>
        <v>AMX0035B</v>
      </c>
      <c r="B187" s="56" t="str">
        <f>LOOKUP(A187,'Table 1'!$A$3:$A$999,'Table 1'!$I$3:$I$999)</f>
        <v>SLE</v>
      </c>
      <c r="C187" s="96">
        <v>83.055800000000005</v>
      </c>
      <c r="D187" s="96">
        <v>87.082999999999998</v>
      </c>
      <c r="E187" s="96">
        <v>85.470699999999994</v>
      </c>
      <c r="F187" s="168">
        <f t="shared" si="15"/>
        <v>0.85203166666666663</v>
      </c>
      <c r="G187" s="236" t="s">
        <v>207</v>
      </c>
      <c r="H187" s="160">
        <f t="shared" si="16"/>
        <v>2.0268856710069557E-2</v>
      </c>
      <c r="I187" s="239">
        <f t="shared" si="17"/>
        <v>1.2144410374934035E-2</v>
      </c>
      <c r="J187" s="22">
        <f>AVERAGE(F186:F190)</f>
        <v>0.84180840000000001</v>
      </c>
      <c r="K187" s="241">
        <f>_xlfn.STDEV.S(F186:F190)</f>
        <v>7.1403279507627326E-3</v>
      </c>
      <c r="L187" s="19">
        <f t="shared" si="18"/>
        <v>8.4821296042694901E-3</v>
      </c>
      <c r="M187" s="221">
        <f>F187*'Table 2'!M187</f>
        <v>489.40698933333329</v>
      </c>
      <c r="N187" s="236" t="s">
        <v>207</v>
      </c>
      <c r="O187" s="218">
        <f>H187*'Table 2'!M186</f>
        <v>11.541087010713605</v>
      </c>
      <c r="P187" s="239">
        <f t="shared" si="19"/>
        <v>7.1224663715792058E-3</v>
      </c>
      <c r="Q187" s="22">
        <f>AVERAGE(M186:M190)</f>
        <v>485.94585631333331</v>
      </c>
      <c r="R187" s="241">
        <f>_xlfn.STDEV.S(M186:M190)</f>
        <v>8.5168597434490003</v>
      </c>
      <c r="S187" s="19">
        <f t="shared" si="20"/>
        <v>1.7526355318806155E-2</v>
      </c>
      <c r="T187" s="190">
        <f>M187/LOOKUP(A187,'Table 1'!$A$3:$A$999,'Table 1'!$E$3:$E$999)</f>
        <v>0.97881397866666653</v>
      </c>
      <c r="U187" s="215" t="s">
        <v>207</v>
      </c>
      <c r="V187" s="160">
        <f>O187/LOOKUP(A187,'Table 1'!$A$3:$A$999,'Table 1'!$E$3:$E$999)</f>
        <v>2.3082174021427211E-2</v>
      </c>
    </row>
    <row r="188" spans="1:22" x14ac:dyDescent="0.2">
      <c r="A188" s="56" t="str">
        <f>A186</f>
        <v>AMX0035B</v>
      </c>
      <c r="B188" s="56" t="str">
        <f>LOOKUP(A188,'Table 1'!$A$3:$A$999,'Table 1'!$I$3:$I$999)</f>
        <v>SLE</v>
      </c>
      <c r="C188" s="96">
        <v>83.653400000000005</v>
      </c>
      <c r="D188" s="96">
        <v>84.672399999999996</v>
      </c>
      <c r="E188" s="96">
        <v>82.432699999999997</v>
      </c>
      <c r="F188" s="168">
        <f t="shared" si="15"/>
        <v>0.83586166666666672</v>
      </c>
      <c r="G188" s="236" t="s">
        <v>207</v>
      </c>
      <c r="H188" s="160">
        <f t="shared" si="16"/>
        <v>1.1213626814431327E-2</v>
      </c>
      <c r="I188" s="239">
        <f t="shared" si="17"/>
        <v>-7.0642361531831795E-3</v>
      </c>
      <c r="J188" s="22">
        <f>AVERAGE(F186:F190)</f>
        <v>0.84180840000000001</v>
      </c>
      <c r="K188" s="241">
        <f>_xlfn.STDEV.S(F186:F190)</f>
        <v>7.1403279507627326E-3</v>
      </c>
      <c r="L188" s="19">
        <f t="shared" si="18"/>
        <v>8.4821296042694901E-3</v>
      </c>
      <c r="M188" s="221">
        <f>F188*'Table 2'!M188</f>
        <v>499.00941500000005</v>
      </c>
      <c r="N188" s="236" t="s">
        <v>207</v>
      </c>
      <c r="O188" s="218">
        <f>H188*'Table 2'!M187</f>
        <v>6.4411072422093536</v>
      </c>
      <c r="P188" s="239">
        <f t="shared" si="19"/>
        <v>2.6882745303714411E-2</v>
      </c>
      <c r="Q188" s="22">
        <f>AVERAGE(M186:M190)</f>
        <v>485.94585631333331</v>
      </c>
      <c r="R188" s="241">
        <f>_xlfn.STDEV.S(M186:M190)</f>
        <v>8.5168597434490003</v>
      </c>
      <c r="S188" s="19">
        <f t="shared" si="20"/>
        <v>1.7526355318806155E-2</v>
      </c>
      <c r="T188" s="190">
        <f>M188/LOOKUP(A188,'Table 1'!$A$3:$A$999,'Table 1'!$E$3:$E$999)</f>
        <v>0.99801883000000013</v>
      </c>
      <c r="U188" s="215" t="s">
        <v>207</v>
      </c>
      <c r="V188" s="160">
        <f>O188/LOOKUP(A188,'Table 1'!$A$3:$A$999,'Table 1'!$E$3:$E$999)</f>
        <v>1.2882214484418708E-2</v>
      </c>
    </row>
    <row r="189" spans="1:22" x14ac:dyDescent="0.2">
      <c r="A189" s="56" t="str">
        <f>A186</f>
        <v>AMX0035B</v>
      </c>
      <c r="B189" s="56" t="str">
        <f>LOOKUP(A189,'Table 1'!$A$3:$A$999,'Table 1'!$I$3:$I$999)</f>
        <v>SLE</v>
      </c>
      <c r="C189" s="96">
        <v>84.460800000000006</v>
      </c>
      <c r="D189" s="96">
        <v>86.529600000000002</v>
      </c>
      <c r="E189" s="96">
        <v>80.001300000000001</v>
      </c>
      <c r="F189" s="159">
        <f t="shared" si="15"/>
        <v>0.83663900000000013</v>
      </c>
      <c r="G189" s="232" t="s">
        <v>207</v>
      </c>
      <c r="H189" s="155">
        <f t="shared" si="16"/>
        <v>3.3363097023507891E-2</v>
      </c>
      <c r="I189" s="239">
        <f t="shared" si="17"/>
        <v>-6.1408272951420772E-3</v>
      </c>
      <c r="J189" s="22">
        <f>AVERAGE(F186:F190)</f>
        <v>0.84180840000000001</v>
      </c>
      <c r="K189" s="241">
        <f>_xlfn.STDEV.S(F186:F190)</f>
        <v>7.1403279507627326E-3</v>
      </c>
      <c r="L189" s="19">
        <f t="shared" si="18"/>
        <v>8.4821296042694901E-3</v>
      </c>
      <c r="M189" s="221">
        <f>F189*'Table 2'!M189</f>
        <v>482.32238350000006</v>
      </c>
      <c r="N189" s="236" t="s">
        <v>207</v>
      </c>
      <c r="O189" s="218">
        <f>H189*'Table 2'!M188</f>
        <v>19.91776892303421</v>
      </c>
      <c r="P189" s="239">
        <f t="shared" si="19"/>
        <v>-7.4565360857750985E-3</v>
      </c>
      <c r="Q189" s="22">
        <f>AVERAGE(M186:M190)</f>
        <v>485.94585631333331</v>
      </c>
      <c r="R189" s="241">
        <f>_xlfn.STDEV.S(M186:M190)</f>
        <v>8.5168597434490003</v>
      </c>
      <c r="S189" s="19">
        <f t="shared" si="20"/>
        <v>1.7526355318806155E-2</v>
      </c>
      <c r="T189" s="190">
        <f>M189/LOOKUP(A189,'Table 1'!$A$3:$A$999,'Table 1'!$E$3:$E$999)</f>
        <v>0.96464476700000013</v>
      </c>
      <c r="U189" s="215" t="s">
        <v>207</v>
      </c>
      <c r="V189" s="160">
        <f>O189/LOOKUP(A189,'Table 1'!$A$3:$A$999,'Table 1'!$E$3:$E$999)</f>
        <v>3.9835537846068421E-2</v>
      </c>
    </row>
    <row r="190" spans="1:22" ht="16" thickBot="1" x14ac:dyDescent="0.25">
      <c r="A190" s="55" t="str">
        <f>A186</f>
        <v>AMX0035B</v>
      </c>
      <c r="B190" s="55" t="str">
        <f>LOOKUP(A190,'Table 1'!$A$3:$A$999,'Table 1'!$I$3:$I$999)</f>
        <v>SLE</v>
      </c>
      <c r="C190" s="95">
        <v>81.963200000000001</v>
      </c>
      <c r="D190" s="95">
        <v>87.118600000000001</v>
      </c>
      <c r="E190" s="95">
        <v>84.883899999999997</v>
      </c>
      <c r="F190" s="167">
        <f t="shared" si="15"/>
        <v>0.84655233333333324</v>
      </c>
      <c r="G190" s="230" t="s">
        <v>207</v>
      </c>
      <c r="H190" s="157">
        <f t="shared" si="16"/>
        <v>2.5852956549171181E-2</v>
      </c>
      <c r="I190" s="240">
        <f t="shared" si="17"/>
        <v>5.6354074553464041E-3</v>
      </c>
      <c r="J190" s="21">
        <f>AVERAGE(F186:F190)</f>
        <v>0.84180840000000001</v>
      </c>
      <c r="K190" s="242">
        <f>_xlfn.STDEV.S(F186:F190)</f>
        <v>7.1403279507627326E-3</v>
      </c>
      <c r="L190" s="18">
        <f t="shared" si="18"/>
        <v>8.4821296042694901E-3</v>
      </c>
      <c r="M190" s="220">
        <f>F190*'Table 2'!M190</f>
        <v>481.85758813333331</v>
      </c>
      <c r="N190" s="230" t="s">
        <v>207</v>
      </c>
      <c r="O190" s="217">
        <f>H190*'Table 2'!M189</f>
        <v>14.904229450597185</v>
      </c>
      <c r="P190" s="240">
        <f t="shared" si="19"/>
        <v>-8.4130117108436112E-3</v>
      </c>
      <c r="Q190" s="21">
        <f>AVERAGE(M186:M190)</f>
        <v>485.94585631333331</v>
      </c>
      <c r="R190" s="242">
        <f>_xlfn.STDEV.S(M186:M190)</f>
        <v>8.5168597434490003</v>
      </c>
      <c r="S190" s="18">
        <f t="shared" si="20"/>
        <v>1.7526355318806155E-2</v>
      </c>
      <c r="T190" s="189">
        <f>M190/LOOKUP(A190,'Table 1'!$A$3:$A$999,'Table 1'!$E$3:$E$999)</f>
        <v>0.96371517626666658</v>
      </c>
      <c r="U190" s="214" t="s">
        <v>207</v>
      </c>
      <c r="V190" s="157">
        <f>O190/LOOKUP(A190,'Table 1'!$A$3:$A$999,'Table 1'!$E$3:$E$999)</f>
        <v>2.9808458901194372E-2</v>
      </c>
    </row>
    <row r="191" spans="1:22" x14ac:dyDescent="0.2">
      <c r="A191" s="57" t="s">
        <v>214</v>
      </c>
      <c r="B191" s="57" t="str">
        <f>LOOKUP(A191,'Table 1'!$A$3:$A$999,'Table 1'!$I$3:$I$999)</f>
        <v>SLE</v>
      </c>
      <c r="C191" s="96">
        <v>84.715199999999996</v>
      </c>
      <c r="D191" s="96">
        <v>87.831699999999998</v>
      </c>
      <c r="E191" s="96">
        <v>82.200199999999995</v>
      </c>
      <c r="F191" s="169">
        <f t="shared" si="15"/>
        <v>0.84915700000000005</v>
      </c>
      <c r="G191" s="229" t="s">
        <v>207</v>
      </c>
      <c r="H191" s="161">
        <f t="shared" si="16"/>
        <v>2.8210987664383548E-2</v>
      </c>
      <c r="I191" s="238">
        <f t="shared" si="17"/>
        <v>-6.4013831518235165E-3</v>
      </c>
      <c r="J191" s="23">
        <f>AVERAGE(F191:F195)</f>
        <v>0.85462780000000005</v>
      </c>
      <c r="K191" s="23">
        <f>_xlfn.STDEV.S(F191:F195)</f>
        <v>2.1246155288271163E-2</v>
      </c>
      <c r="L191" s="39">
        <f t="shared" si="18"/>
        <v>2.4860126581736707E-2</v>
      </c>
      <c r="M191" s="222">
        <f>F191*'Table 2'!M191</f>
        <v>252.19962900000002</v>
      </c>
      <c r="N191" s="229" t="s">
        <v>207</v>
      </c>
      <c r="O191" s="219">
        <f>H191*'Table 2'!M190</f>
        <v>16.057694178567118</v>
      </c>
      <c r="P191" s="238">
        <f t="shared" si="19"/>
        <v>2.5640732839724605E-2</v>
      </c>
      <c r="Q191" s="23">
        <f>AVERAGE(M191:M195)</f>
        <v>245.89470847333331</v>
      </c>
      <c r="R191" s="23">
        <f>_xlfn.STDEV.S(M191:M195)</f>
        <v>7.9436464662943687</v>
      </c>
      <c r="S191" s="39">
        <f t="shared" si="20"/>
        <v>3.2305072832243716E-2</v>
      </c>
      <c r="T191" s="191">
        <f>M191/LOOKUP(A191,'Table 1'!$A$3:$A$999,'Table 1'!$E$3:$E$999)</f>
        <v>1.0087985160000001</v>
      </c>
      <c r="U191" s="216" t="s">
        <v>207</v>
      </c>
      <c r="V191" s="161">
        <f>O191/LOOKUP(A191,'Table 1'!$A$3:$A$999,'Table 1'!$E$3:$E$999)</f>
        <v>6.4230776714268467E-2</v>
      </c>
    </row>
    <row r="192" spans="1:22" x14ac:dyDescent="0.2">
      <c r="A192" s="56" t="str">
        <f>A191</f>
        <v>AMX0036A</v>
      </c>
      <c r="B192" s="56" t="str">
        <f>LOOKUP(A192,'Table 1'!$A$3:$A$999,'Table 1'!$I$3:$I$999)</f>
        <v>SLE</v>
      </c>
      <c r="C192" s="96">
        <v>84.596500000000006</v>
      </c>
      <c r="D192" s="96">
        <v>83.915099999999995</v>
      </c>
      <c r="E192" s="96">
        <v>83.353499999999997</v>
      </c>
      <c r="F192" s="168">
        <f t="shared" si="15"/>
        <v>0.83955033333333329</v>
      </c>
      <c r="G192" s="236" t="s">
        <v>207</v>
      </c>
      <c r="H192" s="160">
        <f t="shared" si="16"/>
        <v>6.224614472666876E-3</v>
      </c>
      <c r="I192" s="239">
        <f t="shared" si="17"/>
        <v>-1.7642143944611631E-2</v>
      </c>
      <c r="J192" s="22">
        <f>AVERAGE(F191:F195)</f>
        <v>0.85462780000000005</v>
      </c>
      <c r="K192" s="241">
        <f>_xlfn.STDEV.S(F191:F195)</f>
        <v>2.1246155288271163E-2</v>
      </c>
      <c r="L192" s="19">
        <f t="shared" si="18"/>
        <v>2.4860126581736707E-2</v>
      </c>
      <c r="M192" s="221">
        <f>F192*'Table 2'!M192</f>
        <v>242.96586646666663</v>
      </c>
      <c r="N192" s="236" t="s">
        <v>207</v>
      </c>
      <c r="O192" s="218">
        <f>H192*'Table 2'!M191</f>
        <v>1.8487104983820621</v>
      </c>
      <c r="P192" s="239">
        <f t="shared" si="19"/>
        <v>-1.1910959877301753E-2</v>
      </c>
      <c r="Q192" s="22">
        <f>AVERAGE(M191:M195)</f>
        <v>245.89470847333331</v>
      </c>
      <c r="R192" s="241">
        <f>_xlfn.STDEV.S(M191:M195)</f>
        <v>7.9436464662943687</v>
      </c>
      <c r="S192" s="19">
        <f t="shared" si="20"/>
        <v>3.2305072832243716E-2</v>
      </c>
      <c r="T192" s="190">
        <f>M192/LOOKUP(A192,'Table 1'!$A$3:$A$999,'Table 1'!$E$3:$E$999)</f>
        <v>0.9718634658666665</v>
      </c>
      <c r="U192" s="215" t="s">
        <v>207</v>
      </c>
      <c r="V192" s="160">
        <f>O192/LOOKUP(A192,'Table 1'!$A$3:$A$999,'Table 1'!$E$3:$E$999)</f>
        <v>7.3948419935282485E-3</v>
      </c>
    </row>
    <row r="193" spans="1:22" x14ac:dyDescent="0.2">
      <c r="A193" s="56" t="str">
        <f>A191</f>
        <v>AMX0036A</v>
      </c>
      <c r="B193" s="56" t="str">
        <f>LOOKUP(A193,'Table 1'!$A$3:$A$999,'Table 1'!$I$3:$I$999)</f>
        <v>SLE</v>
      </c>
      <c r="C193" s="96">
        <v>83.664199999999994</v>
      </c>
      <c r="D193" s="96">
        <v>97.941100000000006</v>
      </c>
      <c r="E193" s="96">
        <v>82.189599999999999</v>
      </c>
      <c r="F193" s="168">
        <f t="shared" si="15"/>
        <v>0.87931633333333326</v>
      </c>
      <c r="G193" s="236" t="s">
        <v>207</v>
      </c>
      <c r="H193" s="160">
        <f t="shared" si="16"/>
        <v>8.6997516345774739E-2</v>
      </c>
      <c r="I193" s="239">
        <f t="shared" si="17"/>
        <v>2.888805317745714E-2</v>
      </c>
      <c r="J193" s="22">
        <f>AVERAGE(F191:F195)</f>
        <v>0.85462780000000005</v>
      </c>
      <c r="K193" s="241">
        <f>_xlfn.STDEV.S(F191:F195)</f>
        <v>2.1246155288271163E-2</v>
      </c>
      <c r="L193" s="19">
        <f t="shared" si="18"/>
        <v>2.4860126581736707E-2</v>
      </c>
      <c r="M193" s="221">
        <f>F193*'Table 2'!M193</f>
        <v>255.26553156666665</v>
      </c>
      <c r="N193" s="236" t="s">
        <v>207</v>
      </c>
      <c r="O193" s="218">
        <f>H193*'Table 2'!M192</f>
        <v>25.177081230467209</v>
      </c>
      <c r="P193" s="239">
        <f t="shared" si="19"/>
        <v>3.8109088038181943E-2</v>
      </c>
      <c r="Q193" s="22">
        <f>AVERAGE(M191:M195)</f>
        <v>245.89470847333331</v>
      </c>
      <c r="R193" s="241">
        <f>_xlfn.STDEV.S(M191:M195)</f>
        <v>7.9436464662943687</v>
      </c>
      <c r="S193" s="19">
        <f t="shared" si="20"/>
        <v>3.2305072832243716E-2</v>
      </c>
      <c r="T193" s="190">
        <f>M193/LOOKUP(A193,'Table 1'!$A$3:$A$999,'Table 1'!$E$3:$E$999)</f>
        <v>1.0210621262666666</v>
      </c>
      <c r="U193" s="215" t="s">
        <v>207</v>
      </c>
      <c r="V193" s="160">
        <f>O193/LOOKUP(A193,'Table 1'!$A$3:$A$999,'Table 1'!$E$3:$E$999)</f>
        <v>0.10070832492186883</v>
      </c>
    </row>
    <row r="194" spans="1:22" x14ac:dyDescent="0.2">
      <c r="A194" s="56" t="str">
        <f>A191</f>
        <v>AMX0036A</v>
      </c>
      <c r="B194" s="56" t="str">
        <f>LOOKUP(A194,'Table 1'!$A$3:$A$999,'Table 1'!$I$3:$I$999)</f>
        <v>SLE</v>
      </c>
      <c r="C194" s="96">
        <v>86.175700000000006</v>
      </c>
      <c r="D194" s="96">
        <v>85.542699999999996</v>
      </c>
      <c r="E194" s="96">
        <v>90.518900000000002</v>
      </c>
      <c r="F194" s="159">
        <f t="shared" ref="F194:F257" si="21">AVERAGE(C194:E194)/100</f>
        <v>0.87412433333333339</v>
      </c>
      <c r="G194" s="232" t="s">
        <v>207</v>
      </c>
      <c r="H194" s="155">
        <f t="shared" ref="H194:H257" si="22">_xlfn.STDEV.S(C194:E194)/100</f>
        <v>2.7088325185092819E-2</v>
      </c>
      <c r="I194" s="239">
        <f t="shared" ref="I194:I257" si="23">(F194-J194)/J194</f>
        <v>2.2812893909294012E-2</v>
      </c>
      <c r="J194" s="22">
        <f>AVERAGE(F191:F195)</f>
        <v>0.85462780000000005</v>
      </c>
      <c r="K194" s="241">
        <f>_xlfn.STDEV.S(F191:F195)</f>
        <v>2.1246155288271163E-2</v>
      </c>
      <c r="L194" s="19">
        <f t="shared" ref="L194:L257" si="24">K194/J194</f>
        <v>2.4860126581736707E-2</v>
      </c>
      <c r="M194" s="221">
        <f>F194*'Table 2'!M194</f>
        <v>243.70586413333336</v>
      </c>
      <c r="N194" s="236" t="s">
        <v>207</v>
      </c>
      <c r="O194" s="218">
        <f>H194*'Table 2'!M193</f>
        <v>7.8637408012324457</v>
      </c>
      <c r="P194" s="239">
        <f t="shared" ref="P194:P257" si="25">(M194-Q194)/Q194</f>
        <v>-8.9015512110433275E-3</v>
      </c>
      <c r="Q194" s="22">
        <f>AVERAGE(M191:M195)</f>
        <v>245.89470847333331</v>
      </c>
      <c r="R194" s="241">
        <f>_xlfn.STDEV.S(M191:M195)</f>
        <v>7.9436464662943687</v>
      </c>
      <c r="S194" s="19">
        <f t="shared" ref="S194:S257" si="26">R194/Q194</f>
        <v>3.2305072832243716E-2</v>
      </c>
      <c r="T194" s="190">
        <f>M194/LOOKUP(A194,'Table 1'!$A$3:$A$999,'Table 1'!$E$3:$E$999)</f>
        <v>0.97482345653333347</v>
      </c>
      <c r="U194" s="215" t="s">
        <v>207</v>
      </c>
      <c r="V194" s="160">
        <f>O194/LOOKUP(A194,'Table 1'!$A$3:$A$999,'Table 1'!$E$3:$E$999)</f>
        <v>3.1454963204929784E-2</v>
      </c>
    </row>
    <row r="195" spans="1:22" ht="16" thickBot="1" x14ac:dyDescent="0.25">
      <c r="A195" s="55" t="str">
        <f>A191</f>
        <v>AMX0036A</v>
      </c>
      <c r="B195" s="55" t="str">
        <f>LOOKUP(A195,'Table 1'!$A$3:$A$999,'Table 1'!$I$3:$I$999)</f>
        <v>SLE</v>
      </c>
      <c r="C195" s="95">
        <v>85.163799999999995</v>
      </c>
      <c r="D195" s="95">
        <v>82.960499999999996</v>
      </c>
      <c r="E195" s="95">
        <v>81.173000000000002</v>
      </c>
      <c r="F195" s="167">
        <f t="shared" si="21"/>
        <v>0.83099100000000004</v>
      </c>
      <c r="G195" s="230" t="s">
        <v>207</v>
      </c>
      <c r="H195" s="157">
        <f t="shared" si="22"/>
        <v>1.9990069109435279E-2</v>
      </c>
      <c r="I195" s="240">
        <f t="shared" si="23"/>
        <v>-2.7657419990316266E-2</v>
      </c>
      <c r="J195" s="21">
        <f>AVERAGE(F191:F195)</f>
        <v>0.85462780000000005</v>
      </c>
      <c r="K195" s="242">
        <f>_xlfn.STDEV.S(F191:F195)</f>
        <v>2.1246155288271163E-2</v>
      </c>
      <c r="L195" s="18">
        <f t="shared" si="24"/>
        <v>2.4860126581736707E-2</v>
      </c>
      <c r="M195" s="220">
        <f>F195*'Table 2'!M195</f>
        <v>235.33665120000001</v>
      </c>
      <c r="N195" s="230" t="s">
        <v>207</v>
      </c>
      <c r="O195" s="217">
        <f>H195*'Table 2'!M194</f>
        <v>5.5732312677105558</v>
      </c>
      <c r="P195" s="240">
        <f t="shared" si="25"/>
        <v>-4.2937309789561007E-2</v>
      </c>
      <c r="Q195" s="21">
        <f>AVERAGE(M191:M195)</f>
        <v>245.89470847333331</v>
      </c>
      <c r="R195" s="242">
        <f>_xlfn.STDEV.S(M191:M195)</f>
        <v>7.9436464662943687</v>
      </c>
      <c r="S195" s="18">
        <f t="shared" si="26"/>
        <v>3.2305072832243716E-2</v>
      </c>
      <c r="T195" s="189">
        <f>M195/LOOKUP(A195,'Table 1'!$A$3:$A$999,'Table 1'!$E$3:$E$999)</f>
        <v>0.94134660479999999</v>
      </c>
      <c r="U195" s="214" t="s">
        <v>207</v>
      </c>
      <c r="V195" s="157">
        <f>O195/LOOKUP(A195,'Table 1'!$A$3:$A$999,'Table 1'!$E$3:$E$999)</f>
        <v>2.2292925070842223E-2</v>
      </c>
    </row>
    <row r="196" spans="1:22" x14ac:dyDescent="0.2">
      <c r="A196" s="4" t="s">
        <v>215</v>
      </c>
      <c r="B196" s="56" t="str">
        <f>LOOKUP(A196,'Table 1'!$A$3:$A$999,'Table 1'!$I$3:$I$999)</f>
        <v>SLE</v>
      </c>
      <c r="C196" s="267">
        <v>80.760300000000001</v>
      </c>
      <c r="D196" s="267">
        <v>82.352599999999995</v>
      </c>
      <c r="E196" s="267">
        <v>82.973600000000005</v>
      </c>
      <c r="F196" s="169">
        <f t="shared" si="21"/>
        <v>0.8202883333333334</v>
      </c>
      <c r="G196" s="229" t="s">
        <v>207</v>
      </c>
      <c r="H196" s="161">
        <f t="shared" si="22"/>
        <v>1.1416185279388799E-2</v>
      </c>
      <c r="I196" s="238">
        <f t="shared" si="23"/>
        <v>-4.4474230400899702E-3</v>
      </c>
      <c r="J196" s="23">
        <f>AVERAGE(F196:F200)</f>
        <v>0.82395280000000004</v>
      </c>
      <c r="K196" s="23">
        <f>_xlfn.STDEV.S(F196:F200)</f>
        <v>5.8985237117246255E-3</v>
      </c>
      <c r="L196" s="39">
        <f t="shared" si="24"/>
        <v>7.1588126306805742E-3</v>
      </c>
      <c r="M196" s="222">
        <f>F196*'Table 2'!M196</f>
        <v>205.72831400000001</v>
      </c>
      <c r="N196" s="229" t="s">
        <v>207</v>
      </c>
      <c r="O196" s="219">
        <f>H196*'Table 2'!M195</f>
        <v>3.2330636711229079</v>
      </c>
      <c r="P196" s="238">
        <f t="shared" si="25"/>
        <v>-0.13899043053181653</v>
      </c>
      <c r="Q196" s="23">
        <f>AVERAGE(M196:M200)</f>
        <v>238.93847559333335</v>
      </c>
      <c r="R196" s="23">
        <f>_xlfn.STDEV.S(M196:M200)</f>
        <v>20.71519530692817</v>
      </c>
      <c r="S196" s="39">
        <f t="shared" si="26"/>
        <v>8.6696775207459081E-2</v>
      </c>
      <c r="T196" s="191">
        <f>M196/LOOKUP(A196,'Table 1'!$A$3:$A$999,'Table 1'!$E$3:$E$999)</f>
        <v>0.82291325600000009</v>
      </c>
      <c r="U196" s="216" t="s">
        <v>207</v>
      </c>
      <c r="V196" s="161">
        <f>O196/LOOKUP(A196,'Table 1'!$A$3:$A$999,'Table 1'!$E$3:$E$999)</f>
        <v>1.2932254684491632E-2</v>
      </c>
    </row>
    <row r="197" spans="1:22" x14ac:dyDescent="0.2">
      <c r="A197" s="56" t="str">
        <f>A196</f>
        <v>AMX0036B</v>
      </c>
      <c r="B197" s="56" t="str">
        <f>LOOKUP(A197,'Table 1'!$A$3:$A$999,'Table 1'!$I$3:$I$999)</f>
        <v>SLE</v>
      </c>
      <c r="C197" s="96">
        <v>85.796300000000002</v>
      </c>
      <c r="D197" s="96">
        <v>81.346000000000004</v>
      </c>
      <c r="E197" s="96">
        <v>82.801000000000002</v>
      </c>
      <c r="F197" s="168">
        <f t="shared" si="21"/>
        <v>0.83314433333333338</v>
      </c>
      <c r="G197" s="236" t="s">
        <v>207</v>
      </c>
      <c r="H197" s="160">
        <f t="shared" si="22"/>
        <v>2.2691414374898123E-2</v>
      </c>
      <c r="I197" s="239">
        <f t="shared" si="23"/>
        <v>1.11554124621378E-2</v>
      </c>
      <c r="J197" s="22">
        <f>AVERAGE(F196:F200)</f>
        <v>0.82395280000000004</v>
      </c>
      <c r="K197" s="241">
        <f>_xlfn.STDEV.S(F196:F200)</f>
        <v>5.8985237117246255E-3</v>
      </c>
      <c r="L197" s="19">
        <f t="shared" si="24"/>
        <v>7.1588126306805742E-3</v>
      </c>
      <c r="M197" s="221">
        <f>F197*'Table 2'!M197</f>
        <v>242.11174326666671</v>
      </c>
      <c r="N197" s="236" t="s">
        <v>207</v>
      </c>
      <c r="O197" s="218">
        <f>H197*'Table 2'!M196</f>
        <v>5.6910067252244492</v>
      </c>
      <c r="P197" s="239">
        <f t="shared" si="25"/>
        <v>1.3280689371828795E-2</v>
      </c>
      <c r="Q197" s="22">
        <f>AVERAGE(M196:M200)</f>
        <v>238.93847559333335</v>
      </c>
      <c r="R197" s="241">
        <f>_xlfn.STDEV.S(M196:M200)</f>
        <v>20.71519530692817</v>
      </c>
      <c r="S197" s="19">
        <f t="shared" si="26"/>
        <v>8.6696775207459081E-2</v>
      </c>
      <c r="T197" s="190">
        <f>M197/LOOKUP(A197,'Table 1'!$A$3:$A$999,'Table 1'!$E$3:$E$999)</f>
        <v>0.96844697306666683</v>
      </c>
      <c r="U197" s="215" t="s">
        <v>207</v>
      </c>
      <c r="V197" s="160">
        <f>O197/LOOKUP(A197,'Table 1'!$A$3:$A$999,'Table 1'!$E$3:$E$999)</f>
        <v>2.2764026900897797E-2</v>
      </c>
    </row>
    <row r="198" spans="1:22" x14ac:dyDescent="0.2">
      <c r="A198" s="56" t="str">
        <f>A196</f>
        <v>AMX0036B</v>
      </c>
      <c r="B198" s="56" t="str">
        <f>LOOKUP(A198,'Table 1'!$A$3:$A$999,'Table 1'!$I$3:$I$999)</f>
        <v>SLE</v>
      </c>
      <c r="C198" s="96">
        <v>81.735100000000003</v>
      </c>
      <c r="D198" s="96">
        <v>81.743099999999998</v>
      </c>
      <c r="E198" s="96">
        <v>82.201300000000003</v>
      </c>
      <c r="F198" s="168">
        <f t="shared" si="21"/>
        <v>0.81893166666666672</v>
      </c>
      <c r="G198" s="236" t="s">
        <v>207</v>
      </c>
      <c r="H198" s="160">
        <f t="shared" si="22"/>
        <v>2.6688127197938448E-3</v>
      </c>
      <c r="I198" s="239">
        <f t="shared" si="23"/>
        <v>-6.0939574855905778E-3</v>
      </c>
      <c r="J198" s="22">
        <f>AVERAGE(F196:F200)</f>
        <v>0.82395280000000004</v>
      </c>
      <c r="K198" s="241">
        <f>_xlfn.STDEV.S(F196:F200)</f>
        <v>5.8985237117246255E-3</v>
      </c>
      <c r="L198" s="19">
        <f t="shared" si="24"/>
        <v>7.1588126306805742E-3</v>
      </c>
      <c r="M198" s="221">
        <f>F198*'Table 2'!M198</f>
        <v>252.80420549999999</v>
      </c>
      <c r="N198" s="236" t="s">
        <v>207</v>
      </c>
      <c r="O198" s="218">
        <f>H198*'Table 2'!M197</f>
        <v>0.77555697637209131</v>
      </c>
      <c r="P198" s="239">
        <f t="shared" si="25"/>
        <v>5.8030544776161257E-2</v>
      </c>
      <c r="Q198" s="22">
        <f>AVERAGE(M196:M200)</f>
        <v>238.93847559333335</v>
      </c>
      <c r="R198" s="241">
        <f>_xlfn.STDEV.S(M196:M200)</f>
        <v>20.71519530692817</v>
      </c>
      <c r="S198" s="19">
        <f t="shared" si="26"/>
        <v>8.6696775207459081E-2</v>
      </c>
      <c r="T198" s="190">
        <f>M198/LOOKUP(A198,'Table 1'!$A$3:$A$999,'Table 1'!$E$3:$E$999)</f>
        <v>1.011216822</v>
      </c>
      <c r="U198" s="215" t="s">
        <v>207</v>
      </c>
      <c r="V198" s="160">
        <f>O198/LOOKUP(A198,'Table 1'!$A$3:$A$999,'Table 1'!$E$3:$E$999)</f>
        <v>3.1022279054883652E-3</v>
      </c>
    </row>
    <row r="199" spans="1:22" x14ac:dyDescent="0.2">
      <c r="A199" s="56" t="str">
        <f>A196</f>
        <v>AMX0036B</v>
      </c>
      <c r="B199" s="56" t="str">
        <f>LOOKUP(A199,'Table 1'!$A$3:$A$999,'Table 1'!$I$3:$I$999)</f>
        <v>SLE</v>
      </c>
      <c r="C199" s="96">
        <v>82.1785</v>
      </c>
      <c r="D199" s="96">
        <v>82.833699999999993</v>
      </c>
      <c r="E199" s="96">
        <v>81.251400000000004</v>
      </c>
      <c r="F199" s="159">
        <f t="shared" si="21"/>
        <v>0.82087866666666676</v>
      </c>
      <c r="G199" s="232" t="s">
        <v>207</v>
      </c>
      <c r="H199" s="155">
        <f t="shared" si="22"/>
        <v>7.9503403910356259E-3</v>
      </c>
      <c r="I199" s="239">
        <f t="shared" si="23"/>
        <v>-3.7309580516423808E-3</v>
      </c>
      <c r="J199" s="22">
        <f>AVERAGE(F196:F200)</f>
        <v>0.82395280000000004</v>
      </c>
      <c r="K199" s="241">
        <f>_xlfn.STDEV.S(F196:F200)</f>
        <v>5.8985237117246255E-3</v>
      </c>
      <c r="L199" s="19">
        <f t="shared" si="24"/>
        <v>7.1588126306805742E-3</v>
      </c>
      <c r="M199" s="221">
        <f>F199*'Table 2'!M199</f>
        <v>235.18173800000002</v>
      </c>
      <c r="N199" s="236" t="s">
        <v>207</v>
      </c>
      <c r="O199" s="218">
        <f>H199*'Table 2'!M198</f>
        <v>2.4542700787126974</v>
      </c>
      <c r="P199" s="239">
        <f t="shared" si="25"/>
        <v>-1.572261471914297E-2</v>
      </c>
      <c r="Q199" s="22">
        <f>AVERAGE(M196:M200)</f>
        <v>238.93847559333335</v>
      </c>
      <c r="R199" s="241">
        <f>_xlfn.STDEV.S(M196:M200)</f>
        <v>20.71519530692817</v>
      </c>
      <c r="S199" s="19">
        <f t="shared" si="26"/>
        <v>8.6696775207459081E-2</v>
      </c>
      <c r="T199" s="190">
        <f>M199/LOOKUP(A199,'Table 1'!$A$3:$A$999,'Table 1'!$E$3:$E$999)</f>
        <v>0.94072695200000012</v>
      </c>
      <c r="U199" s="215" t="s">
        <v>207</v>
      </c>
      <c r="V199" s="160">
        <f>O199/LOOKUP(A199,'Table 1'!$A$3:$A$999,'Table 1'!$E$3:$E$999)</f>
        <v>9.8170803148507901E-3</v>
      </c>
    </row>
    <row r="200" spans="1:22" ht="16" thickBot="1" x14ac:dyDescent="0.25">
      <c r="A200" s="55" t="str">
        <f>A196</f>
        <v>AMX0036B</v>
      </c>
      <c r="B200" s="55" t="str">
        <f>LOOKUP(A200,'Table 1'!$A$3:$A$999,'Table 1'!$I$3:$I$999)</f>
        <v>SLE</v>
      </c>
      <c r="C200" s="95">
        <v>84.221800000000002</v>
      </c>
      <c r="D200" s="95">
        <v>81.475099999999998</v>
      </c>
      <c r="E200" s="95">
        <v>82.259399999999999</v>
      </c>
      <c r="F200" s="167">
        <f t="shared" si="21"/>
        <v>0.82652100000000006</v>
      </c>
      <c r="G200" s="230" t="s">
        <v>207</v>
      </c>
      <c r="H200" s="157">
        <f t="shared" si="22"/>
        <v>1.4148322126669317E-2</v>
      </c>
      <c r="I200" s="240">
        <f t="shared" si="23"/>
        <v>3.1169261151852636E-3</v>
      </c>
      <c r="J200" s="21">
        <f>AVERAGE(F196:F200)</f>
        <v>0.82395280000000004</v>
      </c>
      <c r="K200" s="242">
        <f>_xlfn.STDEV.S(F196:F200)</f>
        <v>5.8985237117246255E-3</v>
      </c>
      <c r="L200" s="18">
        <f t="shared" si="24"/>
        <v>7.1588126306805742E-3</v>
      </c>
      <c r="M200" s="220">
        <f>F200*'Table 2'!M200</f>
        <v>258.86637719999999</v>
      </c>
      <c r="N200" s="230" t="s">
        <v>207</v>
      </c>
      <c r="O200" s="217">
        <f>H200*'Table 2'!M199</f>
        <v>4.0534942892907591</v>
      </c>
      <c r="P200" s="240">
        <f t="shared" si="25"/>
        <v>8.3401811102969334E-2</v>
      </c>
      <c r="Q200" s="21">
        <f>AVERAGE(M196:M200)</f>
        <v>238.93847559333335</v>
      </c>
      <c r="R200" s="242">
        <f>_xlfn.STDEV.S(M196:M200)</f>
        <v>20.71519530692817</v>
      </c>
      <c r="S200" s="18">
        <f t="shared" si="26"/>
        <v>8.6696775207459081E-2</v>
      </c>
      <c r="T200" s="189">
        <f>M200/LOOKUP(A200,'Table 1'!$A$3:$A$999,'Table 1'!$E$3:$E$999)</f>
        <v>1.0354655088</v>
      </c>
      <c r="U200" s="214" t="s">
        <v>207</v>
      </c>
      <c r="V200" s="157">
        <f>O200/LOOKUP(A200,'Table 1'!$A$3:$A$999,'Table 1'!$E$3:$E$999)</f>
        <v>1.6213977157163037E-2</v>
      </c>
    </row>
    <row r="201" spans="1:22" x14ac:dyDescent="0.2">
      <c r="A201" s="4" t="s">
        <v>216</v>
      </c>
      <c r="B201" s="57" t="str">
        <f>LOOKUP(A201,'Table 1'!$A$3:$A$999,'Table 1'!$I$3:$I$999)</f>
        <v>SLE</v>
      </c>
      <c r="C201" s="267">
        <v>82.814400000000006</v>
      </c>
      <c r="D201" s="267">
        <v>81.248199999999997</v>
      </c>
      <c r="E201" s="267">
        <v>81.757300000000001</v>
      </c>
      <c r="F201" s="169">
        <f t="shared" si="21"/>
        <v>0.81939966666666675</v>
      </c>
      <c r="G201" s="229" t="s">
        <v>207</v>
      </c>
      <c r="H201" s="161">
        <f t="shared" si="22"/>
        <v>7.9891860870387847E-3</v>
      </c>
      <c r="I201" s="238">
        <f t="shared" si="23"/>
        <v>-3.4471935850218884E-3</v>
      </c>
      <c r="J201" s="23">
        <f>AVERAGE(F201:F205)</f>
        <v>0.82223406666666654</v>
      </c>
      <c r="K201" s="23">
        <f>_xlfn.STDEV.S(F201:F205)</f>
        <v>1.1305207820095859E-2</v>
      </c>
      <c r="L201" s="39">
        <f t="shared" si="24"/>
        <v>1.3749379013116209E-2</v>
      </c>
      <c r="M201" s="222">
        <f>F201*'Table 2'!M201</f>
        <v>475.00598676666664</v>
      </c>
      <c r="N201" s="229" t="s">
        <v>207</v>
      </c>
      <c r="O201" s="219">
        <f>H201*'Table 2'!M200</f>
        <v>2.5022130824605471</v>
      </c>
      <c r="P201" s="238">
        <f t="shared" si="25"/>
        <v>-1.3555767596640081E-2</v>
      </c>
      <c r="Q201" s="23">
        <f>AVERAGE(M201:M205)</f>
        <v>481.5335435733333</v>
      </c>
      <c r="R201" s="23">
        <f>_xlfn.STDEV.S(M201:M205)</f>
        <v>16.690453315751711</v>
      </c>
      <c r="S201" s="39">
        <f t="shared" si="26"/>
        <v>3.4661039793606616E-2</v>
      </c>
      <c r="T201" s="191">
        <f>M201/LOOKUP(A201,'Table 1'!$A$3:$A$999,'Table 1'!$E$3:$E$999)</f>
        <v>0.95001197353333322</v>
      </c>
      <c r="U201" s="216" t="s">
        <v>207</v>
      </c>
      <c r="V201" s="161">
        <f>O201/LOOKUP(A201,'Table 1'!$A$3:$A$999,'Table 1'!$E$3:$E$999)</f>
        <v>5.0044261649210943E-3</v>
      </c>
    </row>
    <row r="202" spans="1:22" x14ac:dyDescent="0.2">
      <c r="A202" s="56" t="str">
        <f>A201</f>
        <v>AMX0037A</v>
      </c>
      <c r="B202" s="56" t="str">
        <f>LOOKUP(A202,'Table 1'!$A$3:$A$999,'Table 1'!$I$3:$I$999)</f>
        <v>SLE</v>
      </c>
      <c r="C202" s="96">
        <v>82.933899999999994</v>
      </c>
      <c r="D202" s="96">
        <v>81.028000000000006</v>
      </c>
      <c r="E202" s="96">
        <v>86.021000000000001</v>
      </c>
      <c r="F202" s="168">
        <f t="shared" si="21"/>
        <v>0.8332763333333334</v>
      </c>
      <c r="G202" s="236" t="s">
        <v>207</v>
      </c>
      <c r="H202" s="160">
        <f t="shared" si="22"/>
        <v>2.5196788889327398E-2</v>
      </c>
      <c r="I202" s="239">
        <f t="shared" si="23"/>
        <v>1.3429590325090954E-2</v>
      </c>
      <c r="J202" s="22">
        <f>AVERAGE(F201:F205)</f>
        <v>0.82223406666666654</v>
      </c>
      <c r="K202" s="241">
        <f>_xlfn.STDEV.S(F201:F205)</f>
        <v>1.1305207820095859E-2</v>
      </c>
      <c r="L202" s="19">
        <f t="shared" si="24"/>
        <v>1.3749379013116209E-2</v>
      </c>
      <c r="M202" s="221">
        <f>F202*'Table 2'!M202</f>
        <v>456.71875830000005</v>
      </c>
      <c r="N202" s="236" t="s">
        <v>207</v>
      </c>
      <c r="O202" s="218">
        <f>H202*'Table 2'!M201</f>
        <v>14.60657851914309</v>
      </c>
      <c r="P202" s="239">
        <f t="shared" si="25"/>
        <v>-5.1532827991980133E-2</v>
      </c>
      <c r="Q202" s="22">
        <f>AVERAGE(M201:M205)</f>
        <v>481.5335435733333</v>
      </c>
      <c r="R202" s="241">
        <f>_xlfn.STDEV.S(M201:M205)</f>
        <v>16.690453315751711</v>
      </c>
      <c r="S202" s="19">
        <f t="shared" si="26"/>
        <v>3.4661039793606616E-2</v>
      </c>
      <c r="T202" s="190">
        <f>M202/LOOKUP(A202,'Table 1'!$A$3:$A$999,'Table 1'!$E$3:$E$999)</f>
        <v>0.91343751660000005</v>
      </c>
      <c r="U202" s="215" t="s">
        <v>207</v>
      </c>
      <c r="V202" s="160">
        <f>O202/LOOKUP(A202,'Table 1'!$A$3:$A$999,'Table 1'!$E$3:$E$999)</f>
        <v>2.921315703828618E-2</v>
      </c>
    </row>
    <row r="203" spans="1:22" x14ac:dyDescent="0.2">
      <c r="A203" s="56" t="str">
        <f>A201</f>
        <v>AMX0037A</v>
      </c>
      <c r="B203" s="56" t="str">
        <f>LOOKUP(A203,'Table 1'!$A$3:$A$999,'Table 1'!$I$3:$I$999)</f>
        <v>SLE</v>
      </c>
      <c r="C203" s="96">
        <v>79.828800000000001</v>
      </c>
      <c r="D203" s="96">
        <v>83.093400000000003</v>
      </c>
      <c r="E203" s="96">
        <v>84.101699999999994</v>
      </c>
      <c r="F203" s="168">
        <f t="shared" si="21"/>
        <v>0.82341300000000006</v>
      </c>
      <c r="G203" s="236" t="s">
        <v>207</v>
      </c>
      <c r="H203" s="160">
        <f t="shared" si="22"/>
        <v>2.2335307049601957E-2</v>
      </c>
      <c r="I203" s="239">
        <f t="shared" si="23"/>
        <v>1.4338171831202657E-3</v>
      </c>
      <c r="J203" s="22">
        <f>AVERAGE(F201:F205)</f>
        <v>0.82223406666666654</v>
      </c>
      <c r="K203" s="241">
        <f>_xlfn.STDEV.S(F201:F205)</f>
        <v>1.1305207820095859E-2</v>
      </c>
      <c r="L203" s="19">
        <f t="shared" si="24"/>
        <v>1.3749379013116209E-2</v>
      </c>
      <c r="M203" s="221">
        <f>F203*'Table 2'!M203</f>
        <v>500.9644692</v>
      </c>
      <c r="N203" s="236" t="s">
        <v>207</v>
      </c>
      <c r="O203" s="218">
        <f>H203*'Table 2'!M202</f>
        <v>12.241981793886833</v>
      </c>
      <c r="P203" s="239">
        <f t="shared" si="25"/>
        <v>4.0352174601326674E-2</v>
      </c>
      <c r="Q203" s="22">
        <f>AVERAGE(M201:M205)</f>
        <v>481.5335435733333</v>
      </c>
      <c r="R203" s="241">
        <f>_xlfn.STDEV.S(M201:M205)</f>
        <v>16.690453315751711</v>
      </c>
      <c r="S203" s="19">
        <f t="shared" si="26"/>
        <v>3.4661039793606616E-2</v>
      </c>
      <c r="T203" s="190">
        <f>M203/LOOKUP(A203,'Table 1'!$A$3:$A$999,'Table 1'!$E$3:$E$999)</f>
        <v>1.0019289384000001</v>
      </c>
      <c r="U203" s="215" t="s">
        <v>207</v>
      </c>
      <c r="V203" s="160">
        <f>O203/LOOKUP(A203,'Table 1'!$A$3:$A$999,'Table 1'!$E$3:$E$999)</f>
        <v>2.4483963587773664E-2</v>
      </c>
    </row>
    <row r="204" spans="1:22" x14ac:dyDescent="0.2">
      <c r="A204" s="56" t="str">
        <f>A201</f>
        <v>AMX0037A</v>
      </c>
      <c r="B204" s="56" t="str">
        <f>LOOKUP(A204,'Table 1'!$A$3:$A$999,'Table 1'!$I$3:$I$999)</f>
        <v>SLE</v>
      </c>
      <c r="C204" s="96">
        <v>85.440399999999997</v>
      </c>
      <c r="D204" s="96">
        <v>81.703999999999994</v>
      </c>
      <c r="E204" s="96">
        <v>82.005200000000002</v>
      </c>
      <c r="F204" s="159">
        <f t="shared" si="21"/>
        <v>0.83049866666666661</v>
      </c>
      <c r="G204" s="232" t="s">
        <v>207</v>
      </c>
      <c r="H204" s="155">
        <f t="shared" si="22"/>
        <v>2.0757330207262524E-2</v>
      </c>
      <c r="I204" s="239">
        <f t="shared" si="23"/>
        <v>1.005139574611001E-2</v>
      </c>
      <c r="J204" s="22">
        <f>AVERAGE(F201:F205)</f>
        <v>0.82223406666666654</v>
      </c>
      <c r="K204" s="241">
        <f>_xlfn.STDEV.S(F201:F205)</f>
        <v>1.1305207820095859E-2</v>
      </c>
      <c r="L204" s="19">
        <f t="shared" si="24"/>
        <v>1.3749379013116209E-2</v>
      </c>
      <c r="M204" s="221">
        <f>F204*'Table 2'!M204</f>
        <v>489.41286426666659</v>
      </c>
      <c r="N204" s="236" t="s">
        <v>207</v>
      </c>
      <c r="O204" s="218">
        <f>H204*'Table 2'!M203</f>
        <v>12.62875969809852</v>
      </c>
      <c r="P204" s="239">
        <f t="shared" si="25"/>
        <v>1.63629736671363E-2</v>
      </c>
      <c r="Q204" s="22">
        <f>AVERAGE(M201:M205)</f>
        <v>481.5335435733333</v>
      </c>
      <c r="R204" s="241">
        <f>_xlfn.STDEV.S(M201:M205)</f>
        <v>16.690453315751711</v>
      </c>
      <c r="S204" s="19">
        <f t="shared" si="26"/>
        <v>3.4661039793606616E-2</v>
      </c>
      <c r="T204" s="190">
        <f>M204/LOOKUP(A204,'Table 1'!$A$3:$A$999,'Table 1'!$E$3:$E$999)</f>
        <v>0.97882572853333316</v>
      </c>
      <c r="U204" s="215" t="s">
        <v>207</v>
      </c>
      <c r="V204" s="160">
        <f>O204/LOOKUP(A204,'Table 1'!$A$3:$A$999,'Table 1'!$E$3:$E$999)</f>
        <v>2.525751939619704E-2</v>
      </c>
    </row>
    <row r="205" spans="1:22" ht="16" thickBot="1" x14ac:dyDescent="0.25">
      <c r="A205" s="55" t="str">
        <f>A201</f>
        <v>AMX0037A</v>
      </c>
      <c r="B205" s="55" t="str">
        <f>LOOKUP(A205,'Table 1'!$A$3:$A$999,'Table 1'!$I$3:$I$999)</f>
        <v>SLE</v>
      </c>
      <c r="C205" s="95">
        <v>81.290199999999999</v>
      </c>
      <c r="D205" s="95">
        <v>79.198599999999999</v>
      </c>
      <c r="E205" s="95">
        <v>80.885999999999996</v>
      </c>
      <c r="F205" s="167">
        <f t="shared" si="21"/>
        <v>0.80458266666666656</v>
      </c>
      <c r="G205" s="230" t="s">
        <v>207</v>
      </c>
      <c r="H205" s="157">
        <f t="shared" si="22"/>
        <v>1.1094658594717241E-2</v>
      </c>
      <c r="I205" s="240">
        <f t="shared" si="23"/>
        <v>-2.1467609669298532E-2</v>
      </c>
      <c r="J205" s="21">
        <f>AVERAGE(F201:F205)</f>
        <v>0.82223406666666654</v>
      </c>
      <c r="K205" s="242">
        <f>_xlfn.STDEV.S(F201:F205)</f>
        <v>1.1305207820095859E-2</v>
      </c>
      <c r="L205" s="18">
        <f t="shared" si="24"/>
        <v>1.3749379013116209E-2</v>
      </c>
      <c r="M205" s="220">
        <f>F205*'Table 2'!M205</f>
        <v>485.56563933333325</v>
      </c>
      <c r="N205" s="230" t="s">
        <v>207</v>
      </c>
      <c r="O205" s="217">
        <f>H205*'Table 2'!M204</f>
        <v>6.5380823098668692</v>
      </c>
      <c r="P205" s="240">
        <f t="shared" si="25"/>
        <v>8.3734473201572401E-3</v>
      </c>
      <c r="Q205" s="21">
        <f>AVERAGE(M201:M205)</f>
        <v>481.5335435733333</v>
      </c>
      <c r="R205" s="242">
        <f>_xlfn.STDEV.S(M201:M205)</f>
        <v>16.690453315751711</v>
      </c>
      <c r="S205" s="18">
        <f t="shared" si="26"/>
        <v>3.4661039793606616E-2</v>
      </c>
      <c r="T205" s="189">
        <f>M205/LOOKUP(A205,'Table 1'!$A$3:$A$999,'Table 1'!$E$3:$E$999)</f>
        <v>0.97113127866666649</v>
      </c>
      <c r="U205" s="214" t="s">
        <v>207</v>
      </c>
      <c r="V205" s="157">
        <f>O205/LOOKUP(A205,'Table 1'!$A$3:$A$999,'Table 1'!$E$3:$E$999)</f>
        <v>1.3076164619733738E-2</v>
      </c>
    </row>
    <row r="206" spans="1:22" x14ac:dyDescent="0.2">
      <c r="A206" s="57" t="s">
        <v>223</v>
      </c>
      <c r="B206" s="57" t="str">
        <f>LOOKUP(A206,'Table 1'!$A$3:$A$999,'Table 1'!$I$3:$I$999)</f>
        <v>SLE</v>
      </c>
      <c r="C206" s="98">
        <v>81.651300000000006</v>
      </c>
      <c r="D206" s="98">
        <v>82.226500000000001</v>
      </c>
      <c r="E206" s="98">
        <v>79.680800000000005</v>
      </c>
      <c r="F206" s="169">
        <f t="shared" si="21"/>
        <v>0.81186199999999997</v>
      </c>
      <c r="G206" s="229" t="s">
        <v>207</v>
      </c>
      <c r="H206" s="161">
        <f t="shared" si="22"/>
        <v>1.3350601596931865E-2</v>
      </c>
      <c r="I206" s="238">
        <f t="shared" si="23"/>
        <v>6.2210398905559721E-3</v>
      </c>
      <c r="J206" s="23">
        <f>AVERAGE(F206:F210)</f>
        <v>0.80684260000000008</v>
      </c>
      <c r="K206" s="23">
        <f>_xlfn.STDEV.S(F206:F210)</f>
        <v>1.1228039213405788E-2</v>
      </c>
      <c r="L206" s="39">
        <f t="shared" si="24"/>
        <v>1.3916021803268428E-2</v>
      </c>
      <c r="M206" s="222">
        <f>F206*'Table 2'!M206</f>
        <v>234.05981460000001</v>
      </c>
      <c r="N206" s="229" t="s">
        <v>207</v>
      </c>
      <c r="O206" s="219">
        <f>H206*'Table 2'!M205</f>
        <v>8.057088063748381</v>
      </c>
      <c r="P206" s="238">
        <f t="shared" si="25"/>
        <v>2.7100062515177568E-3</v>
      </c>
      <c r="Q206" s="23">
        <f>AVERAGE(M206:M210)</f>
        <v>233.42722535999997</v>
      </c>
      <c r="R206" s="23">
        <f>_xlfn.STDEV.S(M206:M210)</f>
        <v>3.1144209429729344</v>
      </c>
      <c r="S206" s="39">
        <f t="shared" si="26"/>
        <v>1.3342149520775741E-2</v>
      </c>
      <c r="T206" s="191">
        <f>M206/LOOKUP(A206,'Table 1'!$A$3:$A$999,'Table 1'!$E$3:$E$999)</f>
        <v>0.9362392584</v>
      </c>
      <c r="U206" s="216" t="s">
        <v>207</v>
      </c>
      <c r="V206" s="161">
        <f>O206/LOOKUP(A206,'Table 1'!$A$3:$A$999,'Table 1'!$E$3:$E$999)</f>
        <v>3.2228352254993521E-2</v>
      </c>
    </row>
    <row r="207" spans="1:22" x14ac:dyDescent="0.2">
      <c r="A207" s="56" t="str">
        <f>A206</f>
        <v>AMX0038A</v>
      </c>
      <c r="B207" s="56" t="str">
        <f>LOOKUP(A207,'Table 1'!$A$3:$A$999,'Table 1'!$I$3:$I$999)</f>
        <v>SLE</v>
      </c>
      <c r="C207" s="4">
        <v>80.107100000000003</v>
      </c>
      <c r="D207" s="4">
        <v>79.466999999999999</v>
      </c>
      <c r="E207" s="4">
        <v>79.979299999999995</v>
      </c>
      <c r="F207" s="168">
        <f t="shared" si="21"/>
        <v>0.79851133333333324</v>
      </c>
      <c r="G207" s="236" t="s">
        <v>207</v>
      </c>
      <c r="H207" s="160">
        <f t="shared" si="22"/>
        <v>3.3875068019611982E-3</v>
      </c>
      <c r="I207" s="239">
        <f t="shared" si="23"/>
        <v>-1.0325764488224637E-2</v>
      </c>
      <c r="J207" s="22">
        <f>AVERAGE(F206:F210)</f>
        <v>0.80684260000000008</v>
      </c>
      <c r="K207" s="241">
        <f>_xlfn.STDEV.S(F206:F210)</f>
        <v>1.1228039213405788E-2</v>
      </c>
      <c r="L207" s="19">
        <f t="shared" si="24"/>
        <v>1.3916021803268428E-2</v>
      </c>
      <c r="M207" s="221">
        <f>F207*'Table 2'!M207</f>
        <v>234.12352293333331</v>
      </c>
      <c r="N207" s="236" t="s">
        <v>207</v>
      </c>
      <c r="O207" s="218">
        <f>H207*'Table 2'!M206</f>
        <v>0.97661821100541346</v>
      </c>
      <c r="P207" s="239">
        <f t="shared" si="25"/>
        <v>2.9829321419533815E-3</v>
      </c>
      <c r="Q207" s="22">
        <f>AVERAGE(M206:M210)</f>
        <v>233.42722535999997</v>
      </c>
      <c r="R207" s="241">
        <f>_xlfn.STDEV.S(M206:M210)</f>
        <v>3.1144209429729344</v>
      </c>
      <c r="S207" s="19">
        <f t="shared" si="26"/>
        <v>1.3342149520775741E-2</v>
      </c>
      <c r="T207" s="190">
        <f>M207/LOOKUP(A207,'Table 1'!$A$3:$A$999,'Table 1'!$E$3:$E$999)</f>
        <v>0.9364940917333332</v>
      </c>
      <c r="U207" s="215" t="s">
        <v>207</v>
      </c>
      <c r="V207" s="160">
        <f>O207/LOOKUP(A207,'Table 1'!$A$3:$A$999,'Table 1'!$E$3:$E$999)</f>
        <v>3.906472844021654E-3</v>
      </c>
    </row>
    <row r="208" spans="1:22" x14ac:dyDescent="0.2">
      <c r="A208" s="56" t="str">
        <f>A206</f>
        <v>AMX0038A</v>
      </c>
      <c r="B208" s="56" t="str">
        <f>LOOKUP(A208,'Table 1'!$A$3:$A$999,'Table 1'!$I$3:$I$999)</f>
        <v>SLE</v>
      </c>
      <c r="C208" s="4">
        <v>82.2911</v>
      </c>
      <c r="D208" s="4">
        <v>82.969499999999996</v>
      </c>
      <c r="E208" s="4">
        <v>81.967200000000005</v>
      </c>
      <c r="F208" s="168">
        <f t="shared" si="21"/>
        <v>0.8240926666666667</v>
      </c>
      <c r="G208" s="236" t="s">
        <v>207</v>
      </c>
      <c r="H208" s="160">
        <f t="shared" si="22"/>
        <v>5.114917822735072E-3</v>
      </c>
      <c r="I208" s="239">
        <f t="shared" si="23"/>
        <v>2.1379717266622533E-2</v>
      </c>
      <c r="J208" s="22">
        <f>AVERAGE(F206:F210)</f>
        <v>0.80684260000000008</v>
      </c>
      <c r="K208" s="241">
        <f>_xlfn.STDEV.S(F206:F210)</f>
        <v>1.1228039213405788E-2</v>
      </c>
      <c r="L208" s="19">
        <f t="shared" si="24"/>
        <v>1.3916021803268428E-2</v>
      </c>
      <c r="M208" s="221">
        <f>F208*'Table 2'!M208</f>
        <v>237.91555286666667</v>
      </c>
      <c r="N208" s="236" t="s">
        <v>207</v>
      </c>
      <c r="O208" s="218">
        <f>H208*'Table 2'!M207</f>
        <v>1.4996939056259231</v>
      </c>
      <c r="P208" s="239">
        <f t="shared" si="25"/>
        <v>1.9227952094039779E-2</v>
      </c>
      <c r="Q208" s="22">
        <f>AVERAGE(M206:M210)</f>
        <v>233.42722535999997</v>
      </c>
      <c r="R208" s="241">
        <f>_xlfn.STDEV.S(M206:M210)</f>
        <v>3.1144209429729344</v>
      </c>
      <c r="S208" s="19">
        <f t="shared" si="26"/>
        <v>1.3342149520775741E-2</v>
      </c>
      <c r="T208" s="190">
        <f>M208/LOOKUP(A208,'Table 1'!$A$3:$A$999,'Table 1'!$E$3:$E$999)</f>
        <v>0.95166221146666674</v>
      </c>
      <c r="U208" s="215" t="s">
        <v>207</v>
      </c>
      <c r="V208" s="160">
        <f>O208/LOOKUP(A208,'Table 1'!$A$3:$A$999,'Table 1'!$E$3:$E$999)</f>
        <v>5.9987756225036923E-3</v>
      </c>
    </row>
    <row r="209" spans="1:22" x14ac:dyDescent="0.2">
      <c r="A209" s="56" t="str">
        <f>A206</f>
        <v>AMX0038A</v>
      </c>
      <c r="B209" s="56" t="str">
        <f>LOOKUP(A209,'Table 1'!$A$3:$A$999,'Table 1'!$I$3:$I$999)</f>
        <v>SLE</v>
      </c>
      <c r="C209" s="4">
        <v>79.400899999999993</v>
      </c>
      <c r="D209" s="4">
        <v>79.857100000000003</v>
      </c>
      <c r="E209" s="4">
        <v>81.524799999999999</v>
      </c>
      <c r="F209" s="159">
        <f t="shared" si="21"/>
        <v>0.80260933333333329</v>
      </c>
      <c r="G209" s="232" t="s">
        <v>207</v>
      </c>
      <c r="H209" s="155">
        <f t="shared" si="22"/>
        <v>1.1180558229951388E-2</v>
      </c>
      <c r="I209" s="239">
        <f t="shared" si="23"/>
        <v>-5.2467069372226878E-3</v>
      </c>
      <c r="J209" s="22">
        <f>AVERAGE(F206:F210)</f>
        <v>0.80684260000000008</v>
      </c>
      <c r="K209" s="241">
        <f>_xlfn.STDEV.S(F206:F210)</f>
        <v>1.1228039213405788E-2</v>
      </c>
      <c r="L209" s="19">
        <f t="shared" si="24"/>
        <v>1.3916021803268428E-2</v>
      </c>
      <c r="M209" s="221">
        <f>F209*'Table 2'!M209</f>
        <v>229.86731306666664</v>
      </c>
      <c r="N209" s="236" t="s">
        <v>207</v>
      </c>
      <c r="O209" s="218">
        <f>H209*'Table 2'!M208</f>
        <v>3.2278271609869655</v>
      </c>
      <c r="P209" s="239">
        <f t="shared" si="25"/>
        <v>-1.525063020323829E-2</v>
      </c>
      <c r="Q209" s="22">
        <f>AVERAGE(M206:M210)</f>
        <v>233.42722535999997</v>
      </c>
      <c r="R209" s="241">
        <f>_xlfn.STDEV.S(M206:M210)</f>
        <v>3.1144209429729344</v>
      </c>
      <c r="S209" s="19">
        <f t="shared" si="26"/>
        <v>1.3342149520775741E-2</v>
      </c>
      <c r="T209" s="190">
        <f>M209/LOOKUP(A209,'Table 1'!$A$3:$A$999,'Table 1'!$E$3:$E$999)</f>
        <v>0.91946925226666654</v>
      </c>
      <c r="U209" s="215" t="s">
        <v>207</v>
      </c>
      <c r="V209" s="160">
        <f>O209/LOOKUP(A209,'Table 1'!$A$3:$A$999,'Table 1'!$E$3:$E$999)</f>
        <v>1.2911308643947862E-2</v>
      </c>
    </row>
    <row r="210" spans="1:22" ht="16" thickBot="1" x14ac:dyDescent="0.25">
      <c r="A210" s="55" t="str">
        <f>A206</f>
        <v>AMX0038A</v>
      </c>
      <c r="B210" s="55" t="str">
        <f>LOOKUP(A210,'Table 1'!$A$3:$A$999,'Table 1'!$I$3:$I$999)</f>
        <v>SLE</v>
      </c>
      <c r="C210" s="97">
        <v>80.685599999999994</v>
      </c>
      <c r="D210" s="97">
        <v>80.124399999999994</v>
      </c>
      <c r="E210" s="97">
        <v>78.331299999999999</v>
      </c>
      <c r="F210" s="167">
        <f t="shared" si="21"/>
        <v>0.79713766666666674</v>
      </c>
      <c r="G210" s="230" t="s">
        <v>207</v>
      </c>
      <c r="H210" s="157">
        <f t="shared" si="22"/>
        <v>1.2296938331687797E-2</v>
      </c>
      <c r="I210" s="240">
        <f t="shared" si="23"/>
        <v>-1.2028285731731729E-2</v>
      </c>
      <c r="J210" s="21">
        <f>AVERAGE(F206:F210)</f>
        <v>0.80684260000000008</v>
      </c>
      <c r="K210" s="242">
        <f>_xlfn.STDEV.S(F206:F210)</f>
        <v>1.1228039213405788E-2</v>
      </c>
      <c r="L210" s="18">
        <f t="shared" si="24"/>
        <v>1.3916021803268428E-2</v>
      </c>
      <c r="M210" s="220">
        <f>F210*'Table 2'!M210</f>
        <v>231.16992333333334</v>
      </c>
      <c r="N210" s="230" t="s">
        <v>207</v>
      </c>
      <c r="O210" s="217">
        <f>H210*'Table 2'!M209</f>
        <v>3.521843138195385</v>
      </c>
      <c r="P210" s="240">
        <f t="shared" si="25"/>
        <v>-9.6702602842720191E-3</v>
      </c>
      <c r="Q210" s="21">
        <f>AVERAGE(M206:M210)</f>
        <v>233.42722535999997</v>
      </c>
      <c r="R210" s="242">
        <f>_xlfn.STDEV.S(M206:M210)</f>
        <v>3.1144209429729344</v>
      </c>
      <c r="S210" s="18">
        <f t="shared" si="26"/>
        <v>1.3342149520775741E-2</v>
      </c>
      <c r="T210" s="189">
        <f>M210/LOOKUP(A210,'Table 1'!$A$3:$A$999,'Table 1'!$E$3:$E$999)</f>
        <v>0.92467969333333333</v>
      </c>
      <c r="U210" s="214" t="s">
        <v>207</v>
      </c>
      <c r="V210" s="157">
        <f>O210/LOOKUP(A210,'Table 1'!$A$3:$A$999,'Table 1'!$E$3:$E$999)</f>
        <v>1.408737255278154E-2</v>
      </c>
    </row>
    <row r="211" spans="1:22" x14ac:dyDescent="0.2">
      <c r="A211" s="57" t="s">
        <v>224</v>
      </c>
      <c r="B211" s="57" t="str">
        <f>LOOKUP(A211,'Table 1'!$A$3:$A$999,'Table 1'!$I$3:$I$999)</f>
        <v>SLE</v>
      </c>
      <c r="C211" s="98">
        <v>79.766199999999998</v>
      </c>
      <c r="D211" s="98">
        <v>77.807500000000005</v>
      </c>
      <c r="E211" s="98">
        <v>79.882300000000001</v>
      </c>
      <c r="F211" s="169">
        <f t="shared" si="21"/>
        <v>0.79152</v>
      </c>
      <c r="G211" s="229" t="s">
        <v>207</v>
      </c>
      <c r="H211" s="161">
        <f t="shared" si="22"/>
        <v>1.1658173055843667E-2</v>
      </c>
      <c r="I211" s="238">
        <f t="shared" si="23"/>
        <v>-1.800287248933449E-3</v>
      </c>
      <c r="J211" s="23">
        <f>AVERAGE(F211:F215)</f>
        <v>0.79294753333333323</v>
      </c>
      <c r="K211" s="23">
        <f>_xlfn.STDEV.S(F211:F215)</f>
        <v>1.5464957448661034E-3</v>
      </c>
      <c r="L211" s="39">
        <f t="shared" si="24"/>
        <v>1.9503128263292035E-3</v>
      </c>
      <c r="M211" s="222">
        <f>F211*'Table 2'!M211</f>
        <v>227.87860800000001</v>
      </c>
      <c r="N211" s="229" t="s">
        <v>207</v>
      </c>
      <c r="O211" s="219">
        <f>H211*'Table 2'!M210</f>
        <v>3.3808701861946635</v>
      </c>
      <c r="P211" s="238">
        <f t="shared" si="25"/>
        <v>3.215414206783852E-3</v>
      </c>
      <c r="Q211" s="23">
        <f>AVERAGE(M211:M215)</f>
        <v>227.1482323466667</v>
      </c>
      <c r="R211" s="23">
        <f>_xlfn.STDEV.S(M211:M215)</f>
        <v>1.714985780985389</v>
      </c>
      <c r="S211" s="39">
        <f t="shared" si="26"/>
        <v>7.5500731978756057E-3</v>
      </c>
      <c r="T211" s="191">
        <f>M211/LOOKUP(A211,'Table 1'!$A$3:$A$999,'Table 1'!$E$3:$E$999)</f>
        <v>0.91151443200000004</v>
      </c>
      <c r="U211" s="216" t="s">
        <v>207</v>
      </c>
      <c r="V211" s="161">
        <f>O211/LOOKUP(A211,'Table 1'!$A$3:$A$999,'Table 1'!$E$3:$E$999)</f>
        <v>1.3523480744778655E-2</v>
      </c>
    </row>
    <row r="212" spans="1:22" x14ac:dyDescent="0.2">
      <c r="A212" s="56" t="str">
        <f>A211</f>
        <v>AMX0038B</v>
      </c>
      <c r="B212" s="56" t="str">
        <f>LOOKUP(A212,'Table 1'!$A$3:$A$999,'Table 1'!$I$3:$I$999)</f>
        <v>SLE</v>
      </c>
      <c r="C212" s="4">
        <v>79.706299999999999</v>
      </c>
      <c r="D212" s="4">
        <v>78.366799999999998</v>
      </c>
      <c r="E212" s="4">
        <v>80.191699999999997</v>
      </c>
      <c r="F212" s="168">
        <f t="shared" si="21"/>
        <v>0.79421600000000003</v>
      </c>
      <c r="G212" s="236" t="s">
        <v>207</v>
      </c>
      <c r="H212" s="160">
        <f t="shared" si="22"/>
        <v>9.4517488857882807E-3</v>
      </c>
      <c r="I212" s="239">
        <f t="shared" si="23"/>
        <v>1.5996854941139878E-3</v>
      </c>
      <c r="J212" s="22">
        <f>AVERAGE(F211:F215)</f>
        <v>0.79294753333333323</v>
      </c>
      <c r="K212" s="241">
        <f>_xlfn.STDEV.S(F211:F215)</f>
        <v>1.5464957448661034E-3</v>
      </c>
      <c r="L212" s="19">
        <f t="shared" si="24"/>
        <v>1.9503128263292035E-3</v>
      </c>
      <c r="M212" s="221">
        <f>F212*'Table 2'!M212</f>
        <v>229.131316</v>
      </c>
      <c r="N212" s="236" t="s">
        <v>207</v>
      </c>
      <c r="O212" s="218">
        <f>H212*'Table 2'!M211</f>
        <v>2.7211585042184465</v>
      </c>
      <c r="P212" s="239">
        <f t="shared" si="25"/>
        <v>8.7303503656888416E-3</v>
      </c>
      <c r="Q212" s="22">
        <f>AVERAGE(M211:M215)</f>
        <v>227.1482323466667</v>
      </c>
      <c r="R212" s="241">
        <f>_xlfn.STDEV.S(M211:M215)</f>
        <v>1.714985780985389</v>
      </c>
      <c r="S212" s="19">
        <f t="shared" si="26"/>
        <v>7.5500731978756057E-3</v>
      </c>
      <c r="T212" s="190">
        <f>M212/LOOKUP(A212,'Table 1'!$A$3:$A$999,'Table 1'!$E$3:$E$999)</f>
        <v>0.91652526400000001</v>
      </c>
      <c r="U212" s="215" t="s">
        <v>207</v>
      </c>
      <c r="V212" s="160">
        <f>O212/LOOKUP(A212,'Table 1'!$A$3:$A$999,'Table 1'!$E$3:$E$999)</f>
        <v>1.0884634016873786E-2</v>
      </c>
    </row>
    <row r="213" spans="1:22" x14ac:dyDescent="0.2">
      <c r="A213" s="56" t="str">
        <f>A211</f>
        <v>AMX0038B</v>
      </c>
      <c r="B213" s="56" t="str">
        <f>LOOKUP(A213,'Table 1'!$A$3:$A$999,'Table 1'!$I$3:$I$999)</f>
        <v>SLE</v>
      </c>
      <c r="C213" s="4">
        <v>80.025099999999995</v>
      </c>
      <c r="D213" s="4">
        <v>79.019900000000007</v>
      </c>
      <c r="E213" s="4">
        <v>79.449600000000004</v>
      </c>
      <c r="F213" s="168">
        <f t="shared" si="21"/>
        <v>0.79498200000000008</v>
      </c>
      <c r="G213" s="236" t="s">
        <v>207</v>
      </c>
      <c r="H213" s="160">
        <f t="shared" si="22"/>
        <v>5.0435922713874658E-3</v>
      </c>
      <c r="I213" s="239">
        <f t="shared" si="23"/>
        <v>2.5657014886148991E-3</v>
      </c>
      <c r="J213" s="22">
        <f>AVERAGE(F211:F215)</f>
        <v>0.79294753333333323</v>
      </c>
      <c r="K213" s="241">
        <f>_xlfn.STDEV.S(F211:F215)</f>
        <v>1.5464957448661034E-3</v>
      </c>
      <c r="L213" s="19">
        <f t="shared" si="24"/>
        <v>1.9503128263292035E-3</v>
      </c>
      <c r="M213" s="221">
        <f>F213*'Table 2'!M213</f>
        <v>227.44435020000003</v>
      </c>
      <c r="N213" s="236" t="s">
        <v>207</v>
      </c>
      <c r="O213" s="218">
        <f>H213*'Table 2'!M212</f>
        <v>1.4550763702952838</v>
      </c>
      <c r="P213" s="239">
        <f t="shared" si="25"/>
        <v>1.3036326555313103E-3</v>
      </c>
      <c r="Q213" s="22">
        <f>AVERAGE(M211:M215)</f>
        <v>227.1482323466667</v>
      </c>
      <c r="R213" s="241">
        <f>_xlfn.STDEV.S(M211:M215)</f>
        <v>1.714985780985389</v>
      </c>
      <c r="S213" s="19">
        <f t="shared" si="26"/>
        <v>7.5500731978756057E-3</v>
      </c>
      <c r="T213" s="190">
        <f>M213/LOOKUP(A213,'Table 1'!$A$3:$A$999,'Table 1'!$E$3:$E$999)</f>
        <v>0.90977740080000014</v>
      </c>
      <c r="U213" s="215" t="s">
        <v>207</v>
      </c>
      <c r="V213" s="160">
        <f>O213/LOOKUP(A213,'Table 1'!$A$3:$A$999,'Table 1'!$E$3:$E$999)</f>
        <v>5.8203054811811353E-3</v>
      </c>
    </row>
    <row r="214" spans="1:22" x14ac:dyDescent="0.2">
      <c r="A214" s="56" t="str">
        <f>A211</f>
        <v>AMX0038B</v>
      </c>
      <c r="B214" s="56" t="str">
        <f>LOOKUP(A214,'Table 1'!$A$3:$A$999,'Table 1'!$I$3:$I$999)</f>
        <v>SLE</v>
      </c>
      <c r="C214" s="4">
        <v>76.336600000000004</v>
      </c>
      <c r="D214" s="4">
        <v>81.645700000000005</v>
      </c>
      <c r="E214" s="4">
        <v>79.589100000000002</v>
      </c>
      <c r="F214" s="159">
        <f t="shared" si="21"/>
        <v>0.7919046666666667</v>
      </c>
      <c r="G214" s="232" t="s">
        <v>207</v>
      </c>
      <c r="H214" s="155">
        <f t="shared" si="22"/>
        <v>2.6769043881568377E-2</v>
      </c>
      <c r="I214" s="239">
        <f t="shared" si="23"/>
        <v>-1.3151773892058234E-3</v>
      </c>
      <c r="J214" s="22">
        <f>AVERAGE(F211:F215)</f>
        <v>0.79294753333333323</v>
      </c>
      <c r="K214" s="241">
        <f>_xlfn.STDEV.S(F211:F215)</f>
        <v>1.5464957448661034E-3</v>
      </c>
      <c r="L214" s="19">
        <f t="shared" si="24"/>
        <v>1.9503128263292035E-3</v>
      </c>
      <c r="M214" s="221">
        <f>F214*'Table 2'!M214</f>
        <v>226.80149653333334</v>
      </c>
      <c r="N214" s="236" t="s">
        <v>207</v>
      </c>
      <c r="O214" s="218">
        <f>H214*'Table 2'!M213</f>
        <v>7.6586234545167136</v>
      </c>
      <c r="P214" s="239">
        <f t="shared" si="25"/>
        <v>-1.5264737469063371E-3</v>
      </c>
      <c r="Q214" s="22">
        <f>AVERAGE(M211:M215)</f>
        <v>227.1482323466667</v>
      </c>
      <c r="R214" s="241">
        <f>_xlfn.STDEV.S(M211:M215)</f>
        <v>1.714985780985389</v>
      </c>
      <c r="S214" s="19">
        <f t="shared" si="26"/>
        <v>7.5500731978756057E-3</v>
      </c>
      <c r="T214" s="190">
        <f>M214/LOOKUP(A214,'Table 1'!$A$3:$A$999,'Table 1'!$E$3:$E$999)</f>
        <v>0.90720598613333336</v>
      </c>
      <c r="U214" s="215" t="s">
        <v>207</v>
      </c>
      <c r="V214" s="160">
        <f>O214/LOOKUP(A214,'Table 1'!$A$3:$A$999,'Table 1'!$E$3:$E$999)</f>
        <v>3.0634493818066853E-2</v>
      </c>
    </row>
    <row r="215" spans="1:22" ht="16" thickBot="1" x14ac:dyDescent="0.25">
      <c r="A215" s="55" t="str">
        <f>A211</f>
        <v>AMX0038B</v>
      </c>
      <c r="B215" s="55" t="str">
        <f>LOOKUP(A215,'Table 1'!$A$3:$A$999,'Table 1'!$I$3:$I$999)</f>
        <v>SLE</v>
      </c>
      <c r="C215" s="97">
        <v>79.134200000000007</v>
      </c>
      <c r="D215" s="97">
        <v>80.113</v>
      </c>
      <c r="E215" s="97">
        <v>78.387299999999996</v>
      </c>
      <c r="F215" s="167">
        <f t="shared" si="21"/>
        <v>0.79211500000000001</v>
      </c>
      <c r="G215" s="230" t="s">
        <v>207</v>
      </c>
      <c r="H215" s="157">
        <f t="shared" si="22"/>
        <v>8.6544300216709943E-3</v>
      </c>
      <c r="I215" s="240">
        <f t="shared" si="23"/>
        <v>-1.0499223445887744E-3</v>
      </c>
      <c r="J215" s="21">
        <f>AVERAGE(F211:F215)</f>
        <v>0.79294753333333323</v>
      </c>
      <c r="K215" s="242">
        <f>_xlfn.STDEV.S(F211:F215)</f>
        <v>1.5464957448661034E-3</v>
      </c>
      <c r="L215" s="18">
        <f t="shared" si="24"/>
        <v>1.9503128263292035E-3</v>
      </c>
      <c r="M215" s="220">
        <f>F215*'Table 2'!M215</f>
        <v>224.48539099999999</v>
      </c>
      <c r="N215" s="230" t="s">
        <v>207</v>
      </c>
      <c r="O215" s="217">
        <f>H215*'Table 2'!M214</f>
        <v>2.4786287582065727</v>
      </c>
      <c r="P215" s="240">
        <f t="shared" si="25"/>
        <v>-1.1722923481098293E-2</v>
      </c>
      <c r="Q215" s="21">
        <f>AVERAGE(M211:M215)</f>
        <v>227.1482323466667</v>
      </c>
      <c r="R215" s="242">
        <f>_xlfn.STDEV.S(M211:M215)</f>
        <v>1.714985780985389</v>
      </c>
      <c r="S215" s="18">
        <f t="shared" si="26"/>
        <v>7.5500731978756057E-3</v>
      </c>
      <c r="T215" s="189">
        <f>M215/LOOKUP(A215,'Table 1'!$A$3:$A$999,'Table 1'!$E$3:$E$999)</f>
        <v>0.89794156400000003</v>
      </c>
      <c r="U215" s="214" t="s">
        <v>207</v>
      </c>
      <c r="V215" s="157">
        <f>O215/LOOKUP(A215,'Table 1'!$A$3:$A$999,'Table 1'!$E$3:$E$999)</f>
        <v>9.9145150328262908E-3</v>
      </c>
    </row>
    <row r="216" spans="1:22" x14ac:dyDescent="0.2">
      <c r="A216" s="57" t="s">
        <v>225</v>
      </c>
      <c r="B216" s="57" t="str">
        <f>LOOKUP(A216,'Table 1'!$A$3:$A$999,'Table 1'!$I$3:$I$999)</f>
        <v>SLE</v>
      </c>
      <c r="C216" s="98">
        <v>79.819000000000003</v>
      </c>
      <c r="D216" s="98">
        <v>80.533199999999994</v>
      </c>
      <c r="E216" s="98">
        <v>81.382499999999993</v>
      </c>
      <c r="F216" s="169">
        <f t="shared" si="21"/>
        <v>0.80578233333333327</v>
      </c>
      <c r="G216" s="229" t="s">
        <v>207</v>
      </c>
      <c r="H216" s="161">
        <f t="shared" si="22"/>
        <v>7.8272221338947963E-3</v>
      </c>
      <c r="I216" s="238">
        <f t="shared" si="23"/>
        <v>-8.5004420097593348E-4</v>
      </c>
      <c r="J216" s="23">
        <f>AVERAGE(F216:F220)</f>
        <v>0.8064678666666667</v>
      </c>
      <c r="K216" s="23">
        <f>_xlfn.STDEV.S(F216:F220)</f>
        <v>7.2694965881032539E-3</v>
      </c>
      <c r="L216" s="39">
        <f t="shared" si="24"/>
        <v>9.0139940952017102E-3</v>
      </c>
      <c r="M216" s="222">
        <f>F216*'Table 2'!M216</f>
        <v>496.60365203333328</v>
      </c>
      <c r="N216" s="229" t="s">
        <v>207</v>
      </c>
      <c r="O216" s="219">
        <f>H216*'Table 2'!M215</f>
        <v>2.2182347527457851</v>
      </c>
      <c r="P216" s="238">
        <f t="shared" si="25"/>
        <v>2.137999534469219E-2</v>
      </c>
      <c r="Q216" s="23">
        <f>AVERAGE(M216:M220)</f>
        <v>486.20851621999998</v>
      </c>
      <c r="R216" s="23">
        <f>_xlfn.STDEV.S(M216:M220)</f>
        <v>9.6988419300310085</v>
      </c>
      <c r="S216" s="39">
        <f t="shared" si="26"/>
        <v>1.9947906312777274E-2</v>
      </c>
      <c r="T216" s="191">
        <f>M216/LOOKUP(A216,'Table 1'!$A$3:$A$999,'Table 1'!$E$3:$E$999)</f>
        <v>0.99320730406666657</v>
      </c>
      <c r="U216" s="216" t="s">
        <v>207</v>
      </c>
      <c r="V216" s="161">
        <f>O216/LOOKUP(A216,'Table 1'!$A$3:$A$999,'Table 1'!$E$3:$E$999)</f>
        <v>4.4364695054915698E-3</v>
      </c>
    </row>
    <row r="217" spans="1:22" x14ac:dyDescent="0.2">
      <c r="A217" s="56" t="str">
        <f>A216</f>
        <v>AMX0039A</v>
      </c>
      <c r="B217" s="56" t="str">
        <f>LOOKUP(A217,'Table 1'!$A$3:$A$999,'Table 1'!$I$3:$I$999)</f>
        <v>SLE</v>
      </c>
      <c r="C217" s="4">
        <v>82.777600000000007</v>
      </c>
      <c r="D217" s="4">
        <v>80.386899999999997</v>
      </c>
      <c r="E217" s="4">
        <v>78.558199999999999</v>
      </c>
      <c r="F217" s="168">
        <f t="shared" si="21"/>
        <v>0.80574233333333334</v>
      </c>
      <c r="G217" s="236" t="s">
        <v>207</v>
      </c>
      <c r="H217" s="160">
        <f t="shared" si="22"/>
        <v>2.1159287377729308E-2</v>
      </c>
      <c r="I217" s="239">
        <f t="shared" si="23"/>
        <v>-8.9964320132452638E-4</v>
      </c>
      <c r="J217" s="22">
        <f>AVERAGE(F216:F220)</f>
        <v>0.8064678666666667</v>
      </c>
      <c r="K217" s="241">
        <f>_xlfn.STDEV.S(F216:F220)</f>
        <v>7.2694965881032539E-3</v>
      </c>
      <c r="L217" s="19">
        <f t="shared" si="24"/>
        <v>9.0139940952017102E-3</v>
      </c>
      <c r="M217" s="221">
        <f>F217*'Table 2'!M217</f>
        <v>480.46415336666661</v>
      </c>
      <c r="N217" s="236" t="s">
        <v>207</v>
      </c>
      <c r="O217" s="218">
        <f>H217*'Table 2'!M216</f>
        <v>13.040468810894572</v>
      </c>
      <c r="P217" s="239">
        <f t="shared" si="25"/>
        <v>-1.1814607646103339E-2</v>
      </c>
      <c r="Q217" s="22">
        <f>AVERAGE(M216:M220)</f>
        <v>486.20851621999998</v>
      </c>
      <c r="R217" s="241">
        <f>_xlfn.STDEV.S(M216:M220)</f>
        <v>9.6988419300310085</v>
      </c>
      <c r="S217" s="19">
        <f t="shared" si="26"/>
        <v>1.9947906312777274E-2</v>
      </c>
      <c r="T217" s="190">
        <f>M217/LOOKUP(A217,'Table 1'!$A$3:$A$999,'Table 1'!$E$3:$E$999)</f>
        <v>0.96092830673333318</v>
      </c>
      <c r="U217" s="215" t="s">
        <v>207</v>
      </c>
      <c r="V217" s="160">
        <f>O217/LOOKUP(A217,'Table 1'!$A$3:$A$999,'Table 1'!$E$3:$E$999)</f>
        <v>2.6080937621789143E-2</v>
      </c>
    </row>
    <row r="218" spans="1:22" x14ac:dyDescent="0.2">
      <c r="A218" s="56" t="str">
        <f>A216</f>
        <v>AMX0039A</v>
      </c>
      <c r="B218" s="56" t="str">
        <f>LOOKUP(A218,'Table 1'!$A$3:$A$999,'Table 1'!$I$3:$I$999)</f>
        <v>SLE</v>
      </c>
      <c r="C218" s="4">
        <v>81.4602</v>
      </c>
      <c r="D218" s="4">
        <v>78.947299999999998</v>
      </c>
      <c r="E218" s="4">
        <v>79.394800000000004</v>
      </c>
      <c r="F218" s="168">
        <f t="shared" si="21"/>
        <v>0.79934099999999997</v>
      </c>
      <c r="G218" s="236" t="s">
        <v>207</v>
      </c>
      <c r="H218" s="160">
        <f t="shared" si="22"/>
        <v>1.3404476752189918E-2</v>
      </c>
      <c r="I218" s="239">
        <f t="shared" si="23"/>
        <v>-8.8371365571251505E-3</v>
      </c>
      <c r="J218" s="22">
        <f>AVERAGE(F216:F220)</f>
        <v>0.8064678666666667</v>
      </c>
      <c r="K218" s="241">
        <f>_xlfn.STDEV.S(F216:F220)</f>
        <v>7.2694965881032539E-3</v>
      </c>
      <c r="L218" s="19">
        <f t="shared" si="24"/>
        <v>9.0139940952017102E-3</v>
      </c>
      <c r="M218" s="221">
        <f>F218*'Table 2'!M218</f>
        <v>476.72697239999997</v>
      </c>
      <c r="N218" s="236" t="s">
        <v>207</v>
      </c>
      <c r="O218" s="218">
        <f>H218*'Table 2'!M217</f>
        <v>7.993089487330848</v>
      </c>
      <c r="P218" s="239">
        <f t="shared" si="25"/>
        <v>-1.9500982610740198E-2</v>
      </c>
      <c r="Q218" s="22">
        <f>AVERAGE(M216:M220)</f>
        <v>486.20851621999998</v>
      </c>
      <c r="R218" s="241">
        <f>_xlfn.STDEV.S(M216:M220)</f>
        <v>9.6988419300310085</v>
      </c>
      <c r="S218" s="19">
        <f t="shared" si="26"/>
        <v>1.9947906312777274E-2</v>
      </c>
      <c r="T218" s="190">
        <f>M218/LOOKUP(A218,'Table 1'!$A$3:$A$999,'Table 1'!$E$3:$E$999)</f>
        <v>0.9534539447999999</v>
      </c>
      <c r="U218" s="215" t="s">
        <v>207</v>
      </c>
      <c r="V218" s="160">
        <f>O218/LOOKUP(A218,'Table 1'!$A$3:$A$999,'Table 1'!$E$3:$E$999)</f>
        <v>1.5986178974661695E-2</v>
      </c>
    </row>
    <row r="219" spans="1:22" x14ac:dyDescent="0.2">
      <c r="A219" s="56" t="str">
        <f>A216</f>
        <v>AMX0039A</v>
      </c>
      <c r="B219" s="56" t="str">
        <f>LOOKUP(A219,'Table 1'!$A$3:$A$999,'Table 1'!$I$3:$I$999)</f>
        <v>SLE</v>
      </c>
      <c r="C219" s="4">
        <v>79.575500000000005</v>
      </c>
      <c r="D219" s="4">
        <v>80.1815</v>
      </c>
      <c r="E219" s="4">
        <v>81.11</v>
      </c>
      <c r="F219" s="159">
        <f t="shared" si="21"/>
        <v>0.80288999999999999</v>
      </c>
      <c r="G219" s="232" t="s">
        <v>207</v>
      </c>
      <c r="H219" s="155">
        <f t="shared" si="22"/>
        <v>7.7287757762791627E-3</v>
      </c>
      <c r="I219" s="239">
        <f t="shared" si="23"/>
        <v>-4.4364652511884005E-3</v>
      </c>
      <c r="J219" s="22">
        <f>AVERAGE(F216:F220)</f>
        <v>0.8064678666666667</v>
      </c>
      <c r="K219" s="241">
        <f>_xlfn.STDEV.S(F216:F220)</f>
        <v>7.2694965881032539E-3</v>
      </c>
      <c r="L219" s="19">
        <f t="shared" si="24"/>
        <v>9.0139940952017102E-3</v>
      </c>
      <c r="M219" s="221">
        <f>F219*'Table 2'!M219</f>
        <v>480.44937599999997</v>
      </c>
      <c r="N219" s="236" t="s">
        <v>207</v>
      </c>
      <c r="O219" s="218">
        <f>H219*'Table 2'!M218</f>
        <v>4.6094418729728925</v>
      </c>
      <c r="P219" s="239">
        <f t="shared" si="25"/>
        <v>-1.184500071034154E-2</v>
      </c>
      <c r="Q219" s="22">
        <f>AVERAGE(M216:M220)</f>
        <v>486.20851621999998</v>
      </c>
      <c r="R219" s="241">
        <f>_xlfn.STDEV.S(M216:M220)</f>
        <v>9.6988419300310085</v>
      </c>
      <c r="S219" s="19">
        <f t="shared" si="26"/>
        <v>1.9947906312777274E-2</v>
      </c>
      <c r="T219" s="190">
        <f>M219/LOOKUP(A219,'Table 1'!$A$3:$A$999,'Table 1'!$E$3:$E$999)</f>
        <v>0.96089875199999997</v>
      </c>
      <c r="U219" s="215" t="s">
        <v>207</v>
      </c>
      <c r="V219" s="160">
        <f>O219/LOOKUP(A219,'Table 1'!$A$3:$A$999,'Table 1'!$E$3:$E$999)</f>
        <v>9.2188837459457849E-3</v>
      </c>
    </row>
    <row r="220" spans="1:22" ht="16" thickBot="1" x14ac:dyDescent="0.25">
      <c r="A220" s="55" t="str">
        <f>A216</f>
        <v>AMX0039A</v>
      </c>
      <c r="B220" s="55" t="str">
        <f>LOOKUP(A220,'Table 1'!$A$3:$A$999,'Table 1'!$I$3:$I$999)</f>
        <v>SLE</v>
      </c>
      <c r="C220" s="97">
        <v>80.602400000000003</v>
      </c>
      <c r="D220" s="97">
        <v>82.289100000000005</v>
      </c>
      <c r="E220" s="97">
        <v>82.683599999999998</v>
      </c>
      <c r="F220" s="167">
        <f t="shared" si="21"/>
        <v>0.81858366666666671</v>
      </c>
      <c r="G220" s="230" t="s">
        <v>207</v>
      </c>
      <c r="H220" s="157">
        <f t="shared" si="22"/>
        <v>1.1054396244631955E-2</v>
      </c>
      <c r="I220" s="240">
        <f t="shared" si="23"/>
        <v>1.5023289210613735E-2</v>
      </c>
      <c r="J220" s="21">
        <f>AVERAGE(F216:F220)</f>
        <v>0.8064678666666667</v>
      </c>
      <c r="K220" s="242">
        <f>_xlfn.STDEV.S(F216:F220)</f>
        <v>7.2694965881032539E-3</v>
      </c>
      <c r="L220" s="18">
        <f t="shared" si="24"/>
        <v>9.0139940952017102E-3</v>
      </c>
      <c r="M220" s="220">
        <f>F220*'Table 2'!M220</f>
        <v>496.79842730000001</v>
      </c>
      <c r="N220" s="230" t="s">
        <v>207</v>
      </c>
      <c r="O220" s="217">
        <f>H220*'Table 2'!M219</f>
        <v>6.6149507127877616</v>
      </c>
      <c r="P220" s="240">
        <f t="shared" si="25"/>
        <v>2.1780595622492769E-2</v>
      </c>
      <c r="Q220" s="21">
        <f>AVERAGE(M216:M220)</f>
        <v>486.20851621999998</v>
      </c>
      <c r="R220" s="242">
        <f>_xlfn.STDEV.S(M216:M220)</f>
        <v>9.6988419300310085</v>
      </c>
      <c r="S220" s="18">
        <f t="shared" si="26"/>
        <v>1.9947906312777274E-2</v>
      </c>
      <c r="T220" s="189">
        <f>M220/LOOKUP(A220,'Table 1'!$A$3:$A$999,'Table 1'!$E$3:$E$999)</f>
        <v>0.99359685460000002</v>
      </c>
      <c r="U220" s="214" t="s">
        <v>207</v>
      </c>
      <c r="V220" s="157">
        <f>O220/LOOKUP(A220,'Table 1'!$A$3:$A$999,'Table 1'!$E$3:$E$999)</f>
        <v>1.3229901425575523E-2</v>
      </c>
    </row>
    <row r="221" spans="1:22" x14ac:dyDescent="0.2">
      <c r="A221" s="57" t="s">
        <v>226</v>
      </c>
      <c r="B221" s="57" t="str">
        <f>LOOKUP(A221,'Table 1'!$A$3:$A$999,'Table 1'!$I$3:$I$999)</f>
        <v>SLE</v>
      </c>
      <c r="C221" s="98">
        <v>83.436199999999999</v>
      </c>
      <c r="D221" s="98">
        <v>81.760300000000001</v>
      </c>
      <c r="E221" s="98">
        <v>78.356399999999994</v>
      </c>
      <c r="F221" s="169">
        <f t="shared" si="21"/>
        <v>0.81184300000000009</v>
      </c>
      <c r="G221" s="229" t="s">
        <v>207</v>
      </c>
      <c r="H221" s="161">
        <f t="shared" si="22"/>
        <v>2.5884211423182313E-2</v>
      </c>
      <c r="I221" s="238">
        <f t="shared" si="23"/>
        <v>-6.987576626783825E-3</v>
      </c>
      <c r="J221" s="23">
        <f>AVERAGE(F221:F225)</f>
        <v>0.8175557333333332</v>
      </c>
      <c r="K221" s="23">
        <f>_xlfn.STDEV.S(F221:F225)</f>
        <v>1.3832549161307868E-2</v>
      </c>
      <c r="L221" s="39">
        <f t="shared" si="24"/>
        <v>1.6919395947368486E-2</v>
      </c>
      <c r="M221" s="222">
        <f>F221*'Table 2'!M221</f>
        <v>496.36081020000012</v>
      </c>
      <c r="N221" s="229" t="s">
        <v>207</v>
      </c>
      <c r="O221" s="219">
        <f>H221*'Table 2'!M220</f>
        <v>15.709127912729345</v>
      </c>
      <c r="P221" s="238">
        <f t="shared" si="25"/>
        <v>-2.7171326395599256E-3</v>
      </c>
      <c r="Q221" s="23">
        <f>AVERAGE(M221:M225)</f>
        <v>497.71316287999997</v>
      </c>
      <c r="R221" s="23">
        <f>_xlfn.STDEV.S(M221:M225)</f>
        <v>5.9190631016469855</v>
      </c>
      <c r="S221" s="39">
        <f t="shared" si="26"/>
        <v>1.1892518709765544E-2</v>
      </c>
      <c r="T221" s="191">
        <f>M221/LOOKUP(A221,'Table 1'!$A$3:$A$999,'Table 1'!$E$3:$E$999)</f>
        <v>0.99272162040000023</v>
      </c>
      <c r="U221" s="216" t="s">
        <v>207</v>
      </c>
      <c r="V221" s="161">
        <f>O221/LOOKUP(A221,'Table 1'!$A$3:$A$999,'Table 1'!$E$3:$E$999)</f>
        <v>3.1418255825458694E-2</v>
      </c>
    </row>
    <row r="222" spans="1:22" x14ac:dyDescent="0.2">
      <c r="A222" s="56" t="str">
        <f>A221</f>
        <v>AMX0039B</v>
      </c>
      <c r="B222" s="56" t="str">
        <f>LOOKUP(A222,'Table 1'!$A$3:$A$999,'Table 1'!$I$3:$I$999)</f>
        <v>SLE</v>
      </c>
      <c r="C222" s="4">
        <v>86.174199999999999</v>
      </c>
      <c r="D222" s="4">
        <v>81.968699999999998</v>
      </c>
      <c r="E222" s="4">
        <v>82.677899999999994</v>
      </c>
      <c r="F222" s="168">
        <f t="shared" si="21"/>
        <v>0.83606933333333333</v>
      </c>
      <c r="G222" s="236" t="s">
        <v>207</v>
      </c>
      <c r="H222" s="160">
        <f t="shared" si="22"/>
        <v>2.251418389223411E-2</v>
      </c>
      <c r="I222" s="239">
        <f t="shared" si="23"/>
        <v>2.2645061670005781E-2</v>
      </c>
      <c r="J222" s="22">
        <f>AVERAGE(F221:F225)</f>
        <v>0.8175557333333332</v>
      </c>
      <c r="K222" s="241">
        <f>_xlfn.STDEV.S(F221:F225)</f>
        <v>1.3832549161307868E-2</v>
      </c>
      <c r="L222" s="19">
        <f t="shared" si="24"/>
        <v>1.6919395947368486E-2</v>
      </c>
      <c r="M222" s="221">
        <f>F222*'Table 2'!M222</f>
        <v>503.31373866666667</v>
      </c>
      <c r="N222" s="236" t="s">
        <v>207</v>
      </c>
      <c r="O222" s="218">
        <f>H222*'Table 2'!M221</f>
        <v>13.765172031711936</v>
      </c>
      <c r="P222" s="239">
        <f t="shared" si="25"/>
        <v>1.125261737957493E-2</v>
      </c>
      <c r="Q222" s="22">
        <f>AVERAGE(M221:M225)</f>
        <v>497.71316287999997</v>
      </c>
      <c r="R222" s="241">
        <f>_xlfn.STDEV.S(M221:M225)</f>
        <v>5.9190631016469855</v>
      </c>
      <c r="S222" s="19">
        <f t="shared" si="26"/>
        <v>1.1892518709765544E-2</v>
      </c>
      <c r="T222" s="190">
        <f>M222/LOOKUP(A222,'Table 1'!$A$3:$A$999,'Table 1'!$E$3:$E$999)</f>
        <v>1.0066274773333332</v>
      </c>
      <c r="U222" s="215" t="s">
        <v>207</v>
      </c>
      <c r="V222" s="160">
        <f>O222/LOOKUP(A222,'Table 1'!$A$3:$A$999,'Table 1'!$E$3:$E$999)</f>
        <v>2.7530344063423872E-2</v>
      </c>
    </row>
    <row r="223" spans="1:22" x14ac:dyDescent="0.2">
      <c r="A223" s="56" t="str">
        <f>A221</f>
        <v>AMX0039B</v>
      </c>
      <c r="B223" s="56" t="str">
        <f>LOOKUP(A223,'Table 1'!$A$3:$A$999,'Table 1'!$I$3:$I$999)</f>
        <v>SLE</v>
      </c>
      <c r="C223" s="4">
        <v>83.055099999999996</v>
      </c>
      <c r="D223" s="4">
        <v>80.271900000000002</v>
      </c>
      <c r="E223" s="4">
        <v>83.145200000000003</v>
      </c>
      <c r="F223" s="168">
        <f t="shared" si="21"/>
        <v>0.82157399999999992</v>
      </c>
      <c r="G223" s="236" t="s">
        <v>207</v>
      </c>
      <c r="H223" s="160">
        <f t="shared" si="22"/>
        <v>1.6335122252373855E-2</v>
      </c>
      <c r="I223" s="239">
        <f t="shared" si="23"/>
        <v>4.9149758271322518E-3</v>
      </c>
      <c r="J223" s="22">
        <f>AVERAGE(F221:F225)</f>
        <v>0.8175557333333332</v>
      </c>
      <c r="K223" s="241">
        <f>_xlfn.STDEV.S(F221:F225)</f>
        <v>1.3832549161307868E-2</v>
      </c>
      <c r="L223" s="19">
        <f t="shared" si="24"/>
        <v>1.6919395947368486E-2</v>
      </c>
      <c r="M223" s="221">
        <f>F223*'Table 2'!M223</f>
        <v>489.74026139999989</v>
      </c>
      <c r="N223" s="236" t="s">
        <v>207</v>
      </c>
      <c r="O223" s="218">
        <f>H223*'Table 2'!M222</f>
        <v>9.8337435959290609</v>
      </c>
      <c r="P223" s="239">
        <f t="shared" si="25"/>
        <v>-1.6019068963065309E-2</v>
      </c>
      <c r="Q223" s="22">
        <f>AVERAGE(M221:M225)</f>
        <v>497.71316287999997</v>
      </c>
      <c r="R223" s="241">
        <f>_xlfn.STDEV.S(M221:M225)</f>
        <v>5.9190631016469855</v>
      </c>
      <c r="S223" s="19">
        <f t="shared" si="26"/>
        <v>1.1892518709765544E-2</v>
      </c>
      <c r="T223" s="190">
        <f>M223/LOOKUP(A223,'Table 1'!$A$3:$A$999,'Table 1'!$E$3:$E$999)</f>
        <v>0.97948052279999975</v>
      </c>
      <c r="U223" s="215" t="s">
        <v>207</v>
      </c>
      <c r="V223" s="160">
        <f>O223/LOOKUP(A223,'Table 1'!$A$3:$A$999,'Table 1'!$E$3:$E$999)</f>
        <v>1.9667487191858121E-2</v>
      </c>
    </row>
    <row r="224" spans="1:22" x14ac:dyDescent="0.2">
      <c r="A224" s="56" t="str">
        <f>A221</f>
        <v>AMX0039B</v>
      </c>
      <c r="B224" s="56" t="str">
        <f>LOOKUP(A224,'Table 1'!$A$3:$A$999,'Table 1'!$I$3:$I$999)</f>
        <v>SLE</v>
      </c>
      <c r="C224" s="4">
        <v>80.078299999999999</v>
      </c>
      <c r="D224" s="4">
        <v>79.521500000000003</v>
      </c>
      <c r="E224" s="4">
        <v>79.910300000000007</v>
      </c>
      <c r="F224" s="159">
        <f t="shared" si="21"/>
        <v>0.79836700000000005</v>
      </c>
      <c r="G224" s="232" t="s">
        <v>207</v>
      </c>
      <c r="H224" s="155">
        <f t="shared" si="22"/>
        <v>2.8560336132475604E-3</v>
      </c>
      <c r="I224" s="239">
        <f t="shared" si="23"/>
        <v>-2.347085654343951E-2</v>
      </c>
      <c r="J224" s="22">
        <f>AVERAGE(F221:F225)</f>
        <v>0.8175557333333332</v>
      </c>
      <c r="K224" s="241">
        <f>_xlfn.STDEV.S(F221:F225)</f>
        <v>1.3832549161307868E-2</v>
      </c>
      <c r="L224" s="19">
        <f t="shared" si="24"/>
        <v>1.6919395947368486E-2</v>
      </c>
      <c r="M224" s="221">
        <f>F224*'Table 2'!M224</f>
        <v>495.30688680000003</v>
      </c>
      <c r="N224" s="236" t="s">
        <v>207</v>
      </c>
      <c r="O224" s="218">
        <f>H224*'Table 2'!M223</f>
        <v>1.7024816368568705</v>
      </c>
      <c r="P224" s="239">
        <f t="shared" si="25"/>
        <v>-4.8346643397496414E-3</v>
      </c>
      <c r="Q224" s="22">
        <f>AVERAGE(M221:M225)</f>
        <v>497.71316287999997</v>
      </c>
      <c r="R224" s="241">
        <f>_xlfn.STDEV.S(M221:M225)</f>
        <v>5.9190631016469855</v>
      </c>
      <c r="S224" s="19">
        <f t="shared" si="26"/>
        <v>1.1892518709765544E-2</v>
      </c>
      <c r="T224" s="190">
        <f>M224/LOOKUP(A224,'Table 1'!$A$3:$A$999,'Table 1'!$E$3:$E$999)</f>
        <v>0.99061377360000002</v>
      </c>
      <c r="U224" s="215" t="s">
        <v>207</v>
      </c>
      <c r="V224" s="160">
        <f>O224/LOOKUP(A224,'Table 1'!$A$3:$A$999,'Table 1'!$E$3:$E$999)</f>
        <v>3.4049632737137409E-3</v>
      </c>
    </row>
    <row r="225" spans="1:22" ht="16" thickBot="1" x14ac:dyDescent="0.25">
      <c r="A225" s="55" t="str">
        <f>A221</f>
        <v>AMX0039B</v>
      </c>
      <c r="B225" s="55" t="str">
        <f>LOOKUP(A225,'Table 1'!$A$3:$A$999,'Table 1'!$I$3:$I$999)</f>
        <v>SLE</v>
      </c>
      <c r="C225" s="97">
        <v>81.682100000000005</v>
      </c>
      <c r="D225" s="97">
        <v>82.708600000000004</v>
      </c>
      <c r="E225" s="97">
        <v>81.5869</v>
      </c>
      <c r="F225" s="167">
        <f t="shared" si="21"/>
        <v>0.81992533333333328</v>
      </c>
      <c r="G225" s="230" t="s">
        <v>207</v>
      </c>
      <c r="H225" s="157">
        <f t="shared" si="22"/>
        <v>6.219560782992112E-3</v>
      </c>
      <c r="I225" s="240">
        <f t="shared" si="23"/>
        <v>2.8983956730861201E-3</v>
      </c>
      <c r="J225" s="21">
        <f>AVERAGE(F221:F225)</f>
        <v>0.8175557333333332</v>
      </c>
      <c r="K225" s="242">
        <f>_xlfn.STDEV.S(F221:F225)</f>
        <v>1.3832549161307868E-2</v>
      </c>
      <c r="L225" s="18">
        <f t="shared" si="24"/>
        <v>1.6919395947368486E-2</v>
      </c>
      <c r="M225" s="220">
        <f>F225*'Table 2'!M225</f>
        <v>503.84411733333332</v>
      </c>
      <c r="N225" s="230" t="s">
        <v>207</v>
      </c>
      <c r="O225" s="217">
        <f>H225*'Table 2'!M224</f>
        <v>3.8586155097683061</v>
      </c>
      <c r="P225" s="240">
        <f t="shared" si="25"/>
        <v>1.2318248562800288E-2</v>
      </c>
      <c r="Q225" s="21">
        <f>AVERAGE(M221:M225)</f>
        <v>497.71316287999997</v>
      </c>
      <c r="R225" s="242">
        <f>_xlfn.STDEV.S(M221:M225)</f>
        <v>5.9190631016469855</v>
      </c>
      <c r="S225" s="18">
        <f t="shared" si="26"/>
        <v>1.1892518709765544E-2</v>
      </c>
      <c r="T225" s="189">
        <f>M225/LOOKUP(A225,'Table 1'!$A$3:$A$999,'Table 1'!$E$3:$E$999)</f>
        <v>1.0076882346666667</v>
      </c>
      <c r="U225" s="214" t="s">
        <v>207</v>
      </c>
      <c r="V225" s="157">
        <f>O225/LOOKUP(A225,'Table 1'!$A$3:$A$999,'Table 1'!$E$3:$E$999)</f>
        <v>7.7172310195366125E-3</v>
      </c>
    </row>
    <row r="226" spans="1:22" ht="20.25" customHeight="1" x14ac:dyDescent="0.2">
      <c r="A226" s="57" t="s">
        <v>230</v>
      </c>
      <c r="B226" s="57" t="str">
        <f>LOOKUP(A226,'Table 1'!$A$3:$A$999,'Table 1'!$I$3:$I$999)</f>
        <v>SLE</v>
      </c>
      <c r="C226" s="331">
        <v>80.983900000000006</v>
      </c>
      <c r="D226" s="331">
        <v>81.7286</v>
      </c>
      <c r="E226" s="331">
        <v>80.688400000000001</v>
      </c>
      <c r="F226" s="169">
        <f t="shared" si="21"/>
        <v>0.81133633333333333</v>
      </c>
      <c r="G226" s="229" t="s">
        <v>207</v>
      </c>
      <c r="H226" s="161">
        <f t="shared" si="22"/>
        <v>5.3602151387172137E-3</v>
      </c>
      <c r="I226" s="238">
        <f t="shared" si="23"/>
        <v>1.3934338954746791E-2</v>
      </c>
      <c r="J226" s="23">
        <f>AVERAGE(F226:F230)</f>
        <v>0.80018626666666659</v>
      </c>
      <c r="K226" s="23">
        <f>_xlfn.STDEV.S(F226:F230)</f>
        <v>6.6781772022344822E-3</v>
      </c>
      <c r="L226" s="39">
        <f t="shared" si="24"/>
        <v>8.3457783274058731E-3</v>
      </c>
      <c r="M226" s="222">
        <f>F226*'Table 2'!M226</f>
        <v>485.50366186666673</v>
      </c>
      <c r="N226" s="229" t="s">
        <v>207</v>
      </c>
      <c r="O226" s="219">
        <f>H226*'Table 2'!M225</f>
        <v>3.2938522027417276</v>
      </c>
      <c r="P226" s="238">
        <f t="shared" si="25"/>
        <v>1.3681471570414551E-2</v>
      </c>
      <c r="Q226" s="23">
        <f>AVERAGE(M226:M230)</f>
        <v>478.95090862666677</v>
      </c>
      <c r="R226" s="23">
        <f>_xlfn.STDEV.S(M226:M230)</f>
        <v>7.0870871841837122</v>
      </c>
      <c r="S226" s="39">
        <f t="shared" si="26"/>
        <v>1.4797105625094373E-2</v>
      </c>
      <c r="T226" s="191">
        <f>M226/LOOKUP(A226,'Table 1'!$A$3:$A$999,'Table 1'!$E$3:$E$999)</f>
        <v>0.97100732373333343</v>
      </c>
      <c r="U226" s="216" t="s">
        <v>207</v>
      </c>
      <c r="V226" s="161">
        <f>O226/LOOKUP(A226,'Table 1'!$A$3:$A$999,'Table 1'!$E$3:$E$999)</f>
        <v>6.5877044054834556E-3</v>
      </c>
    </row>
    <row r="227" spans="1:22" ht="16" x14ac:dyDescent="0.2">
      <c r="A227" s="56" t="str">
        <f>A226</f>
        <v>AMX0040A</v>
      </c>
      <c r="B227" s="56" t="str">
        <f>LOOKUP(A227,'Table 1'!$A$3:$A$999,'Table 1'!$I$3:$I$999)</f>
        <v>SLE</v>
      </c>
      <c r="C227" s="332">
        <v>79.405799999999999</v>
      </c>
      <c r="D227" s="332">
        <v>79.945700000000002</v>
      </c>
      <c r="E227" s="332">
        <v>79.322500000000005</v>
      </c>
      <c r="F227" s="168">
        <f t="shared" si="21"/>
        <v>0.79557999999999995</v>
      </c>
      <c r="G227" s="236" t="s">
        <v>207</v>
      </c>
      <c r="H227" s="160">
        <f t="shared" si="22"/>
        <v>3.3833147946946899E-3</v>
      </c>
      <c r="I227" s="239">
        <f t="shared" si="23"/>
        <v>-5.7564930298728409E-3</v>
      </c>
      <c r="J227" s="22">
        <f>AVERAGE(F226:F230)</f>
        <v>0.80018626666666659</v>
      </c>
      <c r="K227" s="241">
        <f>_xlfn.STDEV.S(F226:F230)</f>
        <v>6.6781772022344822E-3</v>
      </c>
      <c r="L227" s="19">
        <f t="shared" si="24"/>
        <v>8.3457783274058731E-3</v>
      </c>
      <c r="M227" s="221">
        <f>F227*'Table 2'!M227</f>
        <v>469.94910600000003</v>
      </c>
      <c r="N227" s="236" t="s">
        <v>207</v>
      </c>
      <c r="O227" s="218">
        <f>H227*'Table 2'!M226</f>
        <v>2.0245755731453028</v>
      </c>
      <c r="P227" s="239">
        <f t="shared" si="25"/>
        <v>-1.87948335926083E-2</v>
      </c>
      <c r="Q227" s="22">
        <f>AVERAGE(M226:M230)</f>
        <v>478.95090862666677</v>
      </c>
      <c r="R227" s="241">
        <f>_xlfn.STDEV.S(M226:M230)</f>
        <v>7.0870871841837122</v>
      </c>
      <c r="S227" s="19">
        <f t="shared" si="26"/>
        <v>1.4797105625094373E-2</v>
      </c>
      <c r="T227" s="190">
        <f>M227/LOOKUP(A227,'Table 1'!$A$3:$A$999,'Table 1'!$E$3:$E$999)</f>
        <v>0.93989821200000001</v>
      </c>
      <c r="U227" s="215" t="s">
        <v>207</v>
      </c>
      <c r="V227" s="160">
        <f>O227/LOOKUP(A227,'Table 1'!$A$3:$A$999,'Table 1'!$E$3:$E$999)</f>
        <v>4.0491511462906055E-3</v>
      </c>
    </row>
    <row r="228" spans="1:22" ht="16" x14ac:dyDescent="0.2">
      <c r="A228" s="56" t="str">
        <f>A226</f>
        <v>AMX0040A</v>
      </c>
      <c r="B228" s="56" t="str">
        <f>LOOKUP(A228,'Table 1'!$A$3:$A$999,'Table 1'!$I$3:$I$999)</f>
        <v>SLE</v>
      </c>
      <c r="C228" s="332">
        <v>79.515299999999996</v>
      </c>
      <c r="D228" s="332">
        <v>79.843800000000002</v>
      </c>
      <c r="E228" s="332">
        <v>79.073899999999995</v>
      </c>
      <c r="F228" s="168">
        <f t="shared" si="21"/>
        <v>0.79477666666666669</v>
      </c>
      <c r="G228" s="236" t="s">
        <v>207</v>
      </c>
      <c r="H228" s="160">
        <f t="shared" si="22"/>
        <v>3.8632719724779395E-3</v>
      </c>
      <c r="I228" s="239">
        <f t="shared" si="23"/>
        <v>-6.7604259474917721E-3</v>
      </c>
      <c r="J228" s="22">
        <f>AVERAGE(F226:F230)</f>
        <v>0.80018626666666659</v>
      </c>
      <c r="K228" s="241">
        <f>_xlfn.STDEV.S(F226:F230)</f>
        <v>6.6781772022344822E-3</v>
      </c>
      <c r="L228" s="19">
        <f t="shared" si="24"/>
        <v>8.3457783274058731E-3</v>
      </c>
      <c r="M228" s="221">
        <f>F228*'Table 2'!M228</f>
        <v>473.13054966666675</v>
      </c>
      <c r="N228" s="236" t="s">
        <v>207</v>
      </c>
      <c r="O228" s="218">
        <f>H228*'Table 2'!M227</f>
        <v>2.2820347541427188</v>
      </c>
      <c r="P228" s="239">
        <f t="shared" si="25"/>
        <v>-1.2152308003108689E-2</v>
      </c>
      <c r="Q228" s="22">
        <f>AVERAGE(M226:M230)</f>
        <v>478.95090862666677</v>
      </c>
      <c r="R228" s="241">
        <f>_xlfn.STDEV.S(M226:M230)</f>
        <v>7.0870871841837122</v>
      </c>
      <c r="S228" s="19">
        <f t="shared" si="26"/>
        <v>1.4797105625094373E-2</v>
      </c>
      <c r="T228" s="190">
        <f>M228/LOOKUP(A228,'Table 1'!$A$3:$A$999,'Table 1'!$E$3:$E$999)</f>
        <v>0.94626109933333347</v>
      </c>
      <c r="U228" s="215" t="s">
        <v>207</v>
      </c>
      <c r="V228" s="160">
        <f>O228/LOOKUP(A228,'Table 1'!$A$3:$A$999,'Table 1'!$E$3:$E$999)</f>
        <v>4.5640695082854376E-3</v>
      </c>
    </row>
    <row r="229" spans="1:22" ht="16" x14ac:dyDescent="0.2">
      <c r="A229" s="56" t="str">
        <f>A226</f>
        <v>AMX0040A</v>
      </c>
      <c r="B229" s="56" t="str">
        <f>LOOKUP(A229,'Table 1'!$A$3:$A$999,'Table 1'!$I$3:$I$999)</f>
        <v>SLE</v>
      </c>
      <c r="C229" s="332">
        <v>79.108099999999993</v>
      </c>
      <c r="D229" s="332">
        <v>81.472800000000007</v>
      </c>
      <c r="E229" s="332">
        <v>79.668800000000005</v>
      </c>
      <c r="F229" s="159">
        <f t="shared" si="21"/>
        <v>0.80083233333333326</v>
      </c>
      <c r="G229" s="232" t="s">
        <v>207</v>
      </c>
      <c r="H229" s="155">
        <f t="shared" si="22"/>
        <v>1.2356244426739653E-2</v>
      </c>
      <c r="I229" s="239">
        <f t="shared" si="23"/>
        <v>8.0739534478388995E-4</v>
      </c>
      <c r="J229" s="22">
        <f>AVERAGE(F226:F230)</f>
        <v>0.80018626666666659</v>
      </c>
      <c r="K229" s="241">
        <f>_xlfn.STDEV.S(F226:F230)</f>
        <v>6.6781772022344822E-3</v>
      </c>
      <c r="L229" s="19">
        <f t="shared" si="24"/>
        <v>8.3457783274058731E-3</v>
      </c>
      <c r="M229" s="221">
        <f>F229*'Table 2'!M229</f>
        <v>480.97989939999997</v>
      </c>
      <c r="N229" s="236" t="s">
        <v>207</v>
      </c>
      <c r="O229" s="218">
        <f>H229*'Table 2'!M228</f>
        <v>7.355672307238116</v>
      </c>
      <c r="P229" s="239">
        <f t="shared" si="25"/>
        <v>4.2363230485376359E-3</v>
      </c>
      <c r="Q229" s="22">
        <f>AVERAGE(M226:M230)</f>
        <v>478.95090862666677</v>
      </c>
      <c r="R229" s="241">
        <f>_xlfn.STDEV.S(M226:M230)</f>
        <v>7.0870871841837122</v>
      </c>
      <c r="S229" s="19">
        <f t="shared" si="26"/>
        <v>1.4797105625094373E-2</v>
      </c>
      <c r="T229" s="190">
        <f>M229/LOOKUP(A229,'Table 1'!$A$3:$A$999,'Table 1'!$E$3:$E$999)</f>
        <v>0.96195979879999993</v>
      </c>
      <c r="U229" s="215" t="s">
        <v>207</v>
      </c>
      <c r="V229" s="160">
        <f>O229/LOOKUP(A229,'Table 1'!$A$3:$A$999,'Table 1'!$E$3:$E$999)</f>
        <v>1.4711344614476232E-2</v>
      </c>
    </row>
    <row r="230" spans="1:22" ht="17" thickBot="1" x14ac:dyDescent="0.25">
      <c r="A230" s="55" t="str">
        <f>A226</f>
        <v>AMX0040A</v>
      </c>
      <c r="B230" s="55" t="str">
        <f>LOOKUP(A230,'Table 1'!$A$3:$A$999,'Table 1'!$I$3:$I$999)</f>
        <v>SLE</v>
      </c>
      <c r="C230" s="333">
        <v>79.158799999999999</v>
      </c>
      <c r="D230" s="333">
        <v>79.679000000000002</v>
      </c>
      <c r="E230" s="333">
        <v>80.683999999999997</v>
      </c>
      <c r="F230" s="167">
        <f t="shared" si="21"/>
        <v>0.79840600000000006</v>
      </c>
      <c r="G230" s="230" t="s">
        <v>207</v>
      </c>
      <c r="H230" s="157">
        <f t="shared" si="22"/>
        <v>7.7533520492751905E-3</v>
      </c>
      <c r="I230" s="240">
        <f t="shared" si="23"/>
        <v>-2.224815322165652E-3</v>
      </c>
      <c r="J230" s="21">
        <f>AVERAGE(F226:F230)</f>
        <v>0.80018626666666659</v>
      </c>
      <c r="K230" s="242">
        <f>_xlfn.STDEV.S(F226:F230)</f>
        <v>6.6781772022344822E-3</v>
      </c>
      <c r="L230" s="18">
        <f t="shared" si="24"/>
        <v>8.3457783274058731E-3</v>
      </c>
      <c r="M230" s="220">
        <f>F230*'Table 2'!M230</f>
        <v>485.19132619999999</v>
      </c>
      <c r="N230" s="230" t="s">
        <v>207</v>
      </c>
      <c r="O230" s="217">
        <f>H230*'Table 2'!M229</f>
        <v>4.6566632407946793</v>
      </c>
      <c r="P230" s="240">
        <f t="shared" si="25"/>
        <v>1.3029346976763972E-2</v>
      </c>
      <c r="Q230" s="21">
        <f>AVERAGE(M226:M230)</f>
        <v>478.95090862666677</v>
      </c>
      <c r="R230" s="242">
        <f>_xlfn.STDEV.S(M226:M230)</f>
        <v>7.0870871841837122</v>
      </c>
      <c r="S230" s="18">
        <f t="shared" si="26"/>
        <v>1.4797105625094373E-2</v>
      </c>
      <c r="T230" s="189">
        <f>M230/LOOKUP(A230,'Table 1'!$A$3:$A$999,'Table 1'!$E$3:$E$999)</f>
        <v>0.97038265239999999</v>
      </c>
      <c r="U230" s="214" t="s">
        <v>207</v>
      </c>
      <c r="V230" s="157">
        <f>O230/LOOKUP(A230,'Table 1'!$A$3:$A$999,'Table 1'!$E$3:$E$999)</f>
        <v>9.3133264815893589E-3</v>
      </c>
    </row>
    <row r="231" spans="1:22" x14ac:dyDescent="0.2">
      <c r="A231" s="57" t="s">
        <v>231</v>
      </c>
      <c r="B231" s="57" t="str">
        <f>LOOKUP(A231,'Table 1'!$A$3:$A$999,'Table 1'!$I$3:$I$999)</f>
        <v>SLE</v>
      </c>
      <c r="C231" s="98">
        <v>77.141300000000001</v>
      </c>
      <c r="D231" s="98">
        <v>75.895799999999994</v>
      </c>
      <c r="E231" s="98">
        <v>77.804299999999998</v>
      </c>
      <c r="F231" s="169">
        <f t="shared" si="21"/>
        <v>0.7694713333333334</v>
      </c>
      <c r="G231" s="229" t="s">
        <v>207</v>
      </c>
      <c r="H231" s="161">
        <f t="shared" si="22"/>
        <v>9.6895231220805594E-3</v>
      </c>
      <c r="I231" s="238">
        <f t="shared" si="23"/>
        <v>-2.8945036199383493E-2</v>
      </c>
      <c r="J231" s="23">
        <f>AVERAGE(F231:F235)</f>
        <v>0.79240759999999999</v>
      </c>
      <c r="K231" s="23">
        <f>_xlfn.STDEV.S(F231:F235)</f>
        <v>1.3341849304183981E-2</v>
      </c>
      <c r="L231" s="39">
        <f t="shared" si="24"/>
        <v>1.6837104167330023E-2</v>
      </c>
      <c r="M231" s="222">
        <f>F231*'Table 2'!M231</f>
        <v>445.44695486666666</v>
      </c>
      <c r="N231" s="229" t="s">
        <v>207</v>
      </c>
      <c r="O231" s="219">
        <f>H231*'Table 2'!M230</f>
        <v>5.8883232012883555</v>
      </c>
      <c r="P231" s="238">
        <f t="shared" si="25"/>
        <v>-4.9347446991711272E-2</v>
      </c>
      <c r="Q231" s="23">
        <f>AVERAGE(M231:M235)</f>
        <v>468.56967191333342</v>
      </c>
      <c r="R231" s="23">
        <f>_xlfn.STDEV.S(M231:M235)</f>
        <v>13.480992854973925</v>
      </c>
      <c r="S231" s="39">
        <f t="shared" si="26"/>
        <v>2.8770519440420309E-2</v>
      </c>
      <c r="T231" s="191">
        <f>M231/LOOKUP(A231,'Table 1'!$A$3:$A$999,'Table 1'!$E$3:$E$999)</f>
        <v>0.89089390973333327</v>
      </c>
      <c r="U231" s="216" t="s">
        <v>207</v>
      </c>
      <c r="V231" s="161">
        <f>O231/LOOKUP(A231,'Table 1'!$A$3:$A$999,'Table 1'!$E$3:$E$999)</f>
        <v>1.1776646402576712E-2</v>
      </c>
    </row>
    <row r="232" spans="1:22" x14ac:dyDescent="0.2">
      <c r="A232" s="56" t="str">
        <f>A231</f>
        <v>AMX0040B</v>
      </c>
      <c r="B232" s="56" t="str">
        <f>LOOKUP(A232,'Table 1'!$A$3:$A$999,'Table 1'!$I$3:$I$999)</f>
        <v>SLE</v>
      </c>
      <c r="C232" s="4">
        <v>80.3613</v>
      </c>
      <c r="D232" s="4">
        <v>78.835400000000007</v>
      </c>
      <c r="E232" s="4">
        <v>80.856399999999994</v>
      </c>
      <c r="F232" s="168">
        <f t="shared" si="21"/>
        <v>0.80017700000000003</v>
      </c>
      <c r="G232" s="236" t="s">
        <v>207</v>
      </c>
      <c r="H232" s="160">
        <f t="shared" si="22"/>
        <v>1.0534020932198618E-2</v>
      </c>
      <c r="I232" s="239">
        <f t="shared" si="23"/>
        <v>9.8048024779167162E-3</v>
      </c>
      <c r="J232" s="22">
        <f>AVERAGE(F231:F235)</f>
        <v>0.79240759999999999</v>
      </c>
      <c r="K232" s="241">
        <f>_xlfn.STDEV.S(F231:F235)</f>
        <v>1.3341849304183981E-2</v>
      </c>
      <c r="L232" s="19">
        <f t="shared" si="24"/>
        <v>1.6837104167330023E-2</v>
      </c>
      <c r="M232" s="221">
        <f>F232*'Table 2'!M232</f>
        <v>473.30469550000004</v>
      </c>
      <c r="N232" s="236" t="s">
        <v>207</v>
      </c>
      <c r="O232" s="218">
        <f>H232*'Table 2'!M231</f>
        <v>6.0981447176497801</v>
      </c>
      <c r="P232" s="239">
        <f t="shared" si="25"/>
        <v>1.0105271148539898E-2</v>
      </c>
      <c r="Q232" s="22">
        <f>AVERAGE(M231:M235)</f>
        <v>468.56967191333342</v>
      </c>
      <c r="R232" s="241">
        <f>_xlfn.STDEV.S(M231:M235)</f>
        <v>13.480992854973925</v>
      </c>
      <c r="S232" s="19">
        <f t="shared" si="26"/>
        <v>2.8770519440420309E-2</v>
      </c>
      <c r="T232" s="190">
        <f>M232/LOOKUP(A232,'Table 1'!$A$3:$A$999,'Table 1'!$E$3:$E$999)</f>
        <v>0.94660939100000008</v>
      </c>
      <c r="U232" s="215" t="s">
        <v>207</v>
      </c>
      <c r="V232" s="160">
        <f>O232/LOOKUP(A232,'Table 1'!$A$3:$A$999,'Table 1'!$E$3:$E$999)</f>
        <v>1.2196289435299559E-2</v>
      </c>
    </row>
    <row r="233" spans="1:22" x14ac:dyDescent="0.2">
      <c r="A233" s="56" t="str">
        <f>A231</f>
        <v>AMX0040B</v>
      </c>
      <c r="B233" s="56" t="str">
        <f>LOOKUP(A233,'Table 1'!$A$3:$A$999,'Table 1'!$I$3:$I$999)</f>
        <v>SLE</v>
      </c>
      <c r="C233" s="4">
        <v>78.885599999999997</v>
      </c>
      <c r="D233" s="4">
        <v>80.0715</v>
      </c>
      <c r="E233" s="4">
        <v>81.747900000000001</v>
      </c>
      <c r="F233" s="168">
        <f t="shared" si="21"/>
        <v>0.80235000000000001</v>
      </c>
      <c r="G233" s="236" t="s">
        <v>207</v>
      </c>
      <c r="H233" s="160">
        <f t="shared" si="22"/>
        <v>1.4381375142871444E-2</v>
      </c>
      <c r="I233" s="239">
        <f t="shared" si="23"/>
        <v>1.2547078044178296E-2</v>
      </c>
      <c r="J233" s="22">
        <f>AVERAGE(F231:F235)</f>
        <v>0.79240759999999999</v>
      </c>
      <c r="K233" s="241">
        <f>_xlfn.STDEV.S(F231:F235)</f>
        <v>1.3341849304183981E-2</v>
      </c>
      <c r="L233" s="19">
        <f t="shared" si="24"/>
        <v>1.6837104167330023E-2</v>
      </c>
      <c r="M233" s="221">
        <f>F233*'Table 2'!M233</f>
        <v>479.56459500000005</v>
      </c>
      <c r="N233" s="236" t="s">
        <v>207</v>
      </c>
      <c r="O233" s="218">
        <f>H233*'Table 2'!M232</f>
        <v>8.506583397008459</v>
      </c>
      <c r="P233" s="239">
        <f t="shared" si="25"/>
        <v>2.3464862849041264E-2</v>
      </c>
      <c r="Q233" s="22">
        <f>AVERAGE(M231:M235)</f>
        <v>468.56967191333342</v>
      </c>
      <c r="R233" s="241">
        <f>_xlfn.STDEV.S(M231:M235)</f>
        <v>13.480992854973925</v>
      </c>
      <c r="S233" s="19">
        <f t="shared" si="26"/>
        <v>2.8770519440420309E-2</v>
      </c>
      <c r="T233" s="190">
        <f>M233/LOOKUP(A233,'Table 1'!$A$3:$A$999,'Table 1'!$E$3:$E$999)</f>
        <v>0.95912919000000008</v>
      </c>
      <c r="U233" s="215" t="s">
        <v>207</v>
      </c>
      <c r="V233" s="160">
        <f>O233/LOOKUP(A233,'Table 1'!$A$3:$A$999,'Table 1'!$E$3:$E$999)</f>
        <v>1.7013166794016918E-2</v>
      </c>
    </row>
    <row r="234" spans="1:22" x14ac:dyDescent="0.2">
      <c r="A234" s="56" t="str">
        <f>A231</f>
        <v>AMX0040B</v>
      </c>
      <c r="B234" s="56" t="str">
        <f>LOOKUP(A234,'Table 1'!$A$3:$A$999,'Table 1'!$I$3:$I$999)</f>
        <v>SLE</v>
      </c>
      <c r="C234" s="4">
        <v>80.274199999999993</v>
      </c>
      <c r="D234" s="4">
        <v>79.982699999999994</v>
      </c>
      <c r="E234" s="4">
        <v>79.016400000000004</v>
      </c>
      <c r="F234" s="159">
        <f t="shared" si="21"/>
        <v>0.79757766666666652</v>
      </c>
      <c r="G234" s="232" t="s">
        <v>207</v>
      </c>
      <c r="H234" s="155">
        <f t="shared" si="22"/>
        <v>6.58377903132635E-3</v>
      </c>
      <c r="I234" s="239">
        <f t="shared" si="23"/>
        <v>6.5245041398726217E-3</v>
      </c>
      <c r="J234" s="22">
        <f>AVERAGE(F231:F235)</f>
        <v>0.79240759999999999</v>
      </c>
      <c r="K234" s="241">
        <f>_xlfn.STDEV.S(F231:F235)</f>
        <v>1.3341849304183981E-2</v>
      </c>
      <c r="L234" s="19">
        <f t="shared" si="24"/>
        <v>1.6837104167330023E-2</v>
      </c>
      <c r="M234" s="221">
        <f>F234*'Table 2'!M234</f>
        <v>468.97566799999993</v>
      </c>
      <c r="N234" s="236" t="s">
        <v>207</v>
      </c>
      <c r="O234" s="218">
        <f>H234*'Table 2'!M233</f>
        <v>3.9351247270237599</v>
      </c>
      <c r="P234" s="239">
        <f t="shared" si="25"/>
        <v>8.6645831133005567E-4</v>
      </c>
      <c r="Q234" s="22">
        <f>AVERAGE(M231:M235)</f>
        <v>468.56967191333342</v>
      </c>
      <c r="R234" s="241">
        <f>_xlfn.STDEV.S(M231:M235)</f>
        <v>13.480992854973925</v>
      </c>
      <c r="S234" s="19">
        <f t="shared" si="26"/>
        <v>2.8770519440420309E-2</v>
      </c>
      <c r="T234" s="190">
        <f>M234/LOOKUP(A234,'Table 1'!$A$3:$A$999,'Table 1'!$E$3:$E$999)</f>
        <v>0.9379513359999998</v>
      </c>
      <c r="U234" s="215" t="s">
        <v>207</v>
      </c>
      <c r="V234" s="160">
        <f>O234/LOOKUP(A234,'Table 1'!$A$3:$A$999,'Table 1'!$E$3:$E$999)</f>
        <v>7.8702494540475194E-3</v>
      </c>
    </row>
    <row r="235" spans="1:22" ht="16" thickBot="1" x14ac:dyDescent="0.25">
      <c r="A235" s="55" t="str">
        <f>A231</f>
        <v>AMX0040B</v>
      </c>
      <c r="B235" s="55" t="str">
        <f>LOOKUP(A235,'Table 1'!$A$3:$A$999,'Table 1'!$I$3:$I$999)</f>
        <v>SLE</v>
      </c>
      <c r="C235" s="97">
        <v>80.0809</v>
      </c>
      <c r="D235" s="97">
        <v>78.541600000000003</v>
      </c>
      <c r="E235" s="97">
        <v>79.116100000000003</v>
      </c>
      <c r="F235" s="167">
        <f t="shared" si="21"/>
        <v>0.792462</v>
      </c>
      <c r="G235" s="230" t="s">
        <v>207</v>
      </c>
      <c r="H235" s="157">
        <f t="shared" si="22"/>
        <v>7.7785321880159217E-3</v>
      </c>
      <c r="I235" s="240">
        <f t="shared" si="23"/>
        <v>6.8651537415857696E-5</v>
      </c>
      <c r="J235" s="21">
        <f>AVERAGE(F231:F235)</f>
        <v>0.79240759999999999</v>
      </c>
      <c r="K235" s="242">
        <f>_xlfn.STDEV.S(F231:F235)</f>
        <v>1.3341849304183981E-2</v>
      </c>
      <c r="L235" s="18">
        <f t="shared" si="24"/>
        <v>1.6837104167330023E-2</v>
      </c>
      <c r="M235" s="220">
        <f>F235*'Table 2'!M235</f>
        <v>475.55644620000004</v>
      </c>
      <c r="N235" s="230" t="s">
        <v>207</v>
      </c>
      <c r="O235" s="217">
        <f>H235*'Table 2'!M234</f>
        <v>4.5737769265533617</v>
      </c>
      <c r="P235" s="240">
        <f t="shared" si="25"/>
        <v>1.4910854682799209E-2</v>
      </c>
      <c r="Q235" s="21">
        <f>AVERAGE(M231:M235)</f>
        <v>468.56967191333342</v>
      </c>
      <c r="R235" s="242">
        <f>_xlfn.STDEV.S(M231:M235)</f>
        <v>13.480992854973925</v>
      </c>
      <c r="S235" s="18">
        <f t="shared" si="26"/>
        <v>2.8770519440420309E-2</v>
      </c>
      <c r="T235" s="189">
        <f>M235/LOOKUP(A235,'Table 1'!$A$3:$A$999,'Table 1'!$E$3:$E$999)</f>
        <v>0.95111289240000008</v>
      </c>
      <c r="U235" s="214" t="s">
        <v>207</v>
      </c>
      <c r="V235" s="157">
        <f>O235/LOOKUP(A235,'Table 1'!$A$3:$A$999,'Table 1'!$E$3:$E$999)</f>
        <v>9.1475538531067234E-3</v>
      </c>
    </row>
    <row r="236" spans="1:22" x14ac:dyDescent="0.2">
      <c r="A236" s="57" t="s">
        <v>11</v>
      </c>
      <c r="B236" s="57" t="str">
        <f>LOOKUP(A236,'Table 1'!$A$3:$A$999,'Table 1'!$I$3:$I$999)</f>
        <v>GHA</v>
      </c>
      <c r="C236" s="98">
        <v>80.899100000000004</v>
      </c>
      <c r="D236" s="98">
        <v>82.020799999999994</v>
      </c>
      <c r="E236" s="98">
        <v>79.611599999999996</v>
      </c>
      <c r="F236" s="169">
        <f t="shared" si="21"/>
        <v>0.80843833333333337</v>
      </c>
      <c r="G236" s="229" t="s">
        <v>207</v>
      </c>
      <c r="H236" s="161">
        <f t="shared" si="22"/>
        <v>1.2055504814537351E-2</v>
      </c>
      <c r="I236" s="238">
        <f t="shared" si="23"/>
        <v>1.0601646987564878E-2</v>
      </c>
      <c r="J236" s="23">
        <f>AVERAGE(F236:F240)</f>
        <v>0.79995746666666667</v>
      </c>
      <c r="K236" s="23">
        <f>_xlfn.STDEV.S(F236:F240)</f>
        <v>1.2873514700949249E-2</v>
      </c>
      <c r="L236" s="39">
        <f t="shared" si="24"/>
        <v>1.6092748974007014E-2</v>
      </c>
      <c r="M236" s="222">
        <f>F236*'Table 2'!M236</f>
        <v>486.11396983333339</v>
      </c>
      <c r="N236" s="229" t="s">
        <v>207</v>
      </c>
      <c r="O236" s="219">
        <f>H236*'Table 2'!M235</f>
        <v>7.2345084392038643</v>
      </c>
      <c r="P236" s="238">
        <f t="shared" si="25"/>
        <v>2.0483914417808238E-2</v>
      </c>
      <c r="Q236" s="23">
        <f>AVERAGE(M236:M240)</f>
        <v>476.35632758666668</v>
      </c>
      <c r="R236" s="23">
        <f>_xlfn.STDEV.S(M236:M240)</f>
        <v>11.748920968480419</v>
      </c>
      <c r="S236" s="39">
        <f t="shared" si="26"/>
        <v>2.4664143810166687E-2</v>
      </c>
      <c r="T236" s="191">
        <f>M236/LOOKUP(A236,'Table 1'!$A$3:$A$999,'Table 1'!$E$3:$E$999)</f>
        <v>0.97222793966666676</v>
      </c>
      <c r="U236" s="216" t="s">
        <v>207</v>
      </c>
      <c r="V236" s="161">
        <f>O236/LOOKUP(A236,'Table 1'!$A$3:$A$999,'Table 1'!$E$3:$E$999)</f>
        <v>1.4469016878407728E-2</v>
      </c>
    </row>
    <row r="237" spans="1:22" x14ac:dyDescent="0.2">
      <c r="A237" s="56" t="str">
        <f>A236</f>
        <v>AMX0041</v>
      </c>
      <c r="B237" s="56" t="str">
        <f>LOOKUP(A237,'Table 1'!$A$3:$A$999,'Table 1'!$I$3:$I$999)</f>
        <v>GHA</v>
      </c>
      <c r="C237" s="4">
        <v>83.139899999999997</v>
      </c>
      <c r="D237" s="4">
        <v>80.901600000000002</v>
      </c>
      <c r="E237" s="4">
        <v>79.392600000000002</v>
      </c>
      <c r="F237" s="168">
        <f t="shared" si="21"/>
        <v>0.81144700000000003</v>
      </c>
      <c r="G237" s="236" t="s">
        <v>207</v>
      </c>
      <c r="H237" s="160">
        <f t="shared" si="22"/>
        <v>1.8854409378179924E-2</v>
      </c>
      <c r="I237" s="239">
        <f t="shared" si="23"/>
        <v>1.4362680282501716E-2</v>
      </c>
      <c r="J237" s="22">
        <f>AVERAGE(F236:F240)</f>
        <v>0.79995746666666667</v>
      </c>
      <c r="K237" s="241">
        <f>_xlfn.STDEV.S(F236:F240)</f>
        <v>1.2873514700949249E-2</v>
      </c>
      <c r="L237" s="19">
        <f t="shared" si="24"/>
        <v>1.6092748974007014E-2</v>
      </c>
      <c r="M237" s="221">
        <f>F237*'Table 2'!M237</f>
        <v>480.86349220000005</v>
      </c>
      <c r="N237" s="236" t="s">
        <v>207</v>
      </c>
      <c r="O237" s="218">
        <f>H237*'Table 2'!M236</f>
        <v>11.337156359099589</v>
      </c>
      <c r="P237" s="239">
        <f t="shared" si="25"/>
        <v>9.461750274563854E-3</v>
      </c>
      <c r="Q237" s="22">
        <f>AVERAGE(M236:M240)</f>
        <v>476.35632758666668</v>
      </c>
      <c r="R237" s="241">
        <f>_xlfn.STDEV.S(M236:M240)</f>
        <v>11.748920968480419</v>
      </c>
      <c r="S237" s="19">
        <f t="shared" si="26"/>
        <v>2.4664143810166687E-2</v>
      </c>
      <c r="T237" s="190">
        <f>M237/LOOKUP(A237,'Table 1'!$A$3:$A$999,'Table 1'!$E$3:$E$999)</f>
        <v>0.96172698440000015</v>
      </c>
      <c r="U237" s="215" t="s">
        <v>207</v>
      </c>
      <c r="V237" s="160">
        <f>O237/LOOKUP(A237,'Table 1'!$A$3:$A$999,'Table 1'!$E$3:$E$999)</f>
        <v>2.2674312718199179E-2</v>
      </c>
    </row>
    <row r="238" spans="1:22" x14ac:dyDescent="0.2">
      <c r="A238" s="56" t="str">
        <f>A236</f>
        <v>AMX0041</v>
      </c>
      <c r="B238" s="56" t="str">
        <f>LOOKUP(A238,'Table 1'!$A$3:$A$999,'Table 1'!$I$3:$I$999)</f>
        <v>GHA</v>
      </c>
      <c r="C238" s="4">
        <v>80.074700000000007</v>
      </c>
      <c r="D238" s="4">
        <v>77.558999999999997</v>
      </c>
      <c r="E238" s="4">
        <v>78.107500000000002</v>
      </c>
      <c r="F238" s="168">
        <f t="shared" si="21"/>
        <v>0.78580399999999995</v>
      </c>
      <c r="G238" s="236" t="s">
        <v>207</v>
      </c>
      <c r="H238" s="160">
        <f t="shared" si="22"/>
        <v>1.3228425567693278E-2</v>
      </c>
      <c r="I238" s="239">
        <f t="shared" si="23"/>
        <v>-1.7692773999151028E-2</v>
      </c>
      <c r="J238" s="22">
        <f>AVERAGE(F236:F240)</f>
        <v>0.79995746666666667</v>
      </c>
      <c r="K238" s="241">
        <f>_xlfn.STDEV.S(F236:F240)</f>
        <v>1.2873514700949249E-2</v>
      </c>
      <c r="L238" s="19">
        <f t="shared" si="24"/>
        <v>1.6092748974007014E-2</v>
      </c>
      <c r="M238" s="221">
        <f>F238*'Table 2'!M238</f>
        <v>462.9171364</v>
      </c>
      <c r="N238" s="236" t="s">
        <v>207</v>
      </c>
      <c r="O238" s="218">
        <f>H238*'Table 2'!M237</f>
        <v>7.8391649914150365</v>
      </c>
      <c r="P238" s="239">
        <f t="shared" si="25"/>
        <v>-2.821247542727685E-2</v>
      </c>
      <c r="Q238" s="22">
        <f>AVERAGE(M236:M240)</f>
        <v>476.35632758666668</v>
      </c>
      <c r="R238" s="241">
        <f>_xlfn.STDEV.S(M236:M240)</f>
        <v>11.748920968480419</v>
      </c>
      <c r="S238" s="19">
        <f t="shared" si="26"/>
        <v>2.4664143810166687E-2</v>
      </c>
      <c r="T238" s="190">
        <f>M238/LOOKUP(A238,'Table 1'!$A$3:$A$999,'Table 1'!$E$3:$E$999)</f>
        <v>0.92583427279999997</v>
      </c>
      <c r="U238" s="215" t="s">
        <v>207</v>
      </c>
      <c r="V238" s="160">
        <f>O238/LOOKUP(A238,'Table 1'!$A$3:$A$999,'Table 1'!$E$3:$E$999)</f>
        <v>1.5678329982830072E-2</v>
      </c>
    </row>
    <row r="239" spans="1:22" x14ac:dyDescent="0.2">
      <c r="A239" s="56" t="str">
        <f>A236</f>
        <v>AMX0041</v>
      </c>
      <c r="B239" s="56" t="str">
        <f>LOOKUP(A239,'Table 1'!$A$3:$A$999,'Table 1'!$I$3:$I$999)</f>
        <v>GHA</v>
      </c>
      <c r="C239" s="4">
        <v>78.276499999999999</v>
      </c>
      <c r="D239" s="4">
        <v>78.528199999999998</v>
      </c>
      <c r="E239" s="4">
        <v>79.011799999999994</v>
      </c>
      <c r="F239" s="159">
        <f t="shared" si="21"/>
        <v>0.78605499999999995</v>
      </c>
      <c r="G239" s="232" t="s">
        <v>207</v>
      </c>
      <c r="H239" s="155">
        <f t="shared" si="22"/>
        <v>3.7369504947215733E-3</v>
      </c>
      <c r="I239" s="239">
        <f t="shared" si="23"/>
        <v>-1.7379007317222438E-2</v>
      </c>
      <c r="J239" s="22">
        <f>AVERAGE(F236:F240)</f>
        <v>0.79995746666666667</v>
      </c>
      <c r="K239" s="241">
        <f>_xlfn.STDEV.S(F236:F240)</f>
        <v>1.2873514700949249E-2</v>
      </c>
      <c r="L239" s="19">
        <f t="shared" si="24"/>
        <v>1.6092748974007014E-2</v>
      </c>
      <c r="M239" s="221">
        <f>F239*'Table 2'!M239</f>
        <v>464.63711050000001</v>
      </c>
      <c r="N239" s="236" t="s">
        <v>207</v>
      </c>
      <c r="O239" s="218">
        <f>H239*'Table 2'!M238</f>
        <v>2.201437536440479</v>
      </c>
      <c r="P239" s="239">
        <f t="shared" si="25"/>
        <v>-2.4601787376351204E-2</v>
      </c>
      <c r="Q239" s="22">
        <f>AVERAGE(M236:M240)</f>
        <v>476.35632758666668</v>
      </c>
      <c r="R239" s="241">
        <f>_xlfn.STDEV.S(M236:M240)</f>
        <v>11.748920968480419</v>
      </c>
      <c r="S239" s="19">
        <f t="shared" si="26"/>
        <v>2.4664143810166687E-2</v>
      </c>
      <c r="T239" s="190">
        <f>M239/LOOKUP(A239,'Table 1'!$A$3:$A$999,'Table 1'!$E$3:$E$999)</f>
        <v>0.92927422100000001</v>
      </c>
      <c r="U239" s="215" t="s">
        <v>207</v>
      </c>
      <c r="V239" s="160">
        <f>O239/LOOKUP(A239,'Table 1'!$A$3:$A$999,'Table 1'!$E$3:$E$999)</f>
        <v>4.4028750728809579E-3</v>
      </c>
    </row>
    <row r="240" spans="1:22" ht="16" thickBot="1" x14ac:dyDescent="0.25">
      <c r="A240" s="55" t="str">
        <f>A236</f>
        <v>AMX0041</v>
      </c>
      <c r="B240" s="55" t="str">
        <f>LOOKUP(A240,'Table 1'!$A$3:$A$999,'Table 1'!$I$3:$I$999)</f>
        <v>GHA</v>
      </c>
      <c r="C240" s="97">
        <v>82.337800000000001</v>
      </c>
      <c r="D240" s="97">
        <v>79.978499999999997</v>
      </c>
      <c r="E240" s="97">
        <v>80.096599999999995</v>
      </c>
      <c r="F240" s="167">
        <f t="shared" si="21"/>
        <v>0.80804299999999996</v>
      </c>
      <c r="G240" s="230" t="s">
        <v>207</v>
      </c>
      <c r="H240" s="157">
        <f t="shared" si="22"/>
        <v>1.3293620989030823E-2</v>
      </c>
      <c r="I240" s="240">
        <f t="shared" si="23"/>
        <v>1.0107454046306733E-2</v>
      </c>
      <c r="J240" s="21">
        <f>AVERAGE(F236:F240)</f>
        <v>0.79995746666666667</v>
      </c>
      <c r="K240" s="242">
        <f>_xlfn.STDEV.S(F236:F240)</f>
        <v>1.2873514700949249E-2</v>
      </c>
      <c r="L240" s="18">
        <f t="shared" si="24"/>
        <v>1.6092748974007014E-2</v>
      </c>
      <c r="M240" s="220">
        <f>F240*'Table 2'!M240</f>
        <v>487.24992899999995</v>
      </c>
      <c r="N240" s="230" t="s">
        <v>207</v>
      </c>
      <c r="O240" s="217">
        <f>H240*'Table 2'!M239</f>
        <v>7.8578593666161201</v>
      </c>
      <c r="P240" s="240">
        <f t="shared" si="25"/>
        <v>2.2868598111255963E-2</v>
      </c>
      <c r="Q240" s="21">
        <f>AVERAGE(M236:M240)</f>
        <v>476.35632758666668</v>
      </c>
      <c r="R240" s="242">
        <f>_xlfn.STDEV.S(M236:M240)</f>
        <v>11.748920968480419</v>
      </c>
      <c r="S240" s="18">
        <f t="shared" si="26"/>
        <v>2.4664143810166687E-2</v>
      </c>
      <c r="T240" s="189">
        <f>M240/LOOKUP(A240,'Table 1'!$A$3:$A$999,'Table 1'!$E$3:$E$999)</f>
        <v>0.97449985799999994</v>
      </c>
      <c r="U240" s="214" t="s">
        <v>207</v>
      </c>
      <c r="V240" s="157">
        <f>O240/LOOKUP(A240,'Table 1'!$A$3:$A$999,'Table 1'!$E$3:$E$999)</f>
        <v>1.5715718733232239E-2</v>
      </c>
    </row>
    <row r="241" spans="1:22" x14ac:dyDescent="0.2">
      <c r="A241" s="57" t="s">
        <v>10</v>
      </c>
      <c r="B241" s="57" t="str">
        <f>LOOKUP(A241,'Table 1'!$A$3:$A$999,'Table 1'!$I$3:$I$999)</f>
        <v>GHA</v>
      </c>
      <c r="C241" s="98">
        <v>79.038499999999999</v>
      </c>
      <c r="D241" s="98">
        <v>80.034899999999993</v>
      </c>
      <c r="E241" s="98">
        <v>80.581400000000002</v>
      </c>
      <c r="F241" s="169">
        <f t="shared" si="21"/>
        <v>0.79884933333333341</v>
      </c>
      <c r="G241" s="229" t="s">
        <v>207</v>
      </c>
      <c r="H241" s="161">
        <f t="shared" si="22"/>
        <v>7.8230595251048331E-3</v>
      </c>
      <c r="I241" s="238">
        <f t="shared" si="23"/>
        <v>-1.0504339944675256E-2</v>
      </c>
      <c r="J241" s="23">
        <f>AVERAGE(F241:F245)</f>
        <v>0.8073298000000001</v>
      </c>
      <c r="K241" s="23">
        <f>_xlfn.STDEV.S(F241:F245)</f>
        <v>7.2637044902874393E-3</v>
      </c>
      <c r="L241" s="39">
        <f t="shared" si="24"/>
        <v>8.9971960533197694E-3</v>
      </c>
      <c r="M241" s="222">
        <f>F241*'Table 2'!M241</f>
        <v>468.76478880000008</v>
      </c>
      <c r="N241" s="229" t="s">
        <v>207</v>
      </c>
      <c r="O241" s="219">
        <f>H241*'Table 2'!M240</f>
        <v>4.7173048936382145</v>
      </c>
      <c r="P241" s="238">
        <f t="shared" si="25"/>
        <v>-1.8786539975441722E-2</v>
      </c>
      <c r="Q241" s="23">
        <f>AVERAGE(M241:M245)</f>
        <v>477.73986792666665</v>
      </c>
      <c r="R241" s="23">
        <f>_xlfn.STDEV.S(M241:M245)</f>
        <v>6.0965965925051915</v>
      </c>
      <c r="S241" s="39">
        <f t="shared" si="26"/>
        <v>1.2761331012552259E-2</v>
      </c>
      <c r="T241" s="191">
        <f>M241/LOOKUP(A241,'Table 1'!$A$3:$A$999,'Table 1'!$E$3:$E$999)</f>
        <v>0.93752957760000011</v>
      </c>
      <c r="U241" s="216" t="s">
        <v>207</v>
      </c>
      <c r="V241" s="161">
        <f>O241/LOOKUP(A241,'Table 1'!$A$3:$A$999,'Table 1'!$E$3:$E$999)</f>
        <v>9.4346097872764281E-3</v>
      </c>
    </row>
    <row r="242" spans="1:22" x14ac:dyDescent="0.2">
      <c r="A242" s="56" t="str">
        <f>A241</f>
        <v>AMX0042</v>
      </c>
      <c r="B242" s="56" t="str">
        <f>LOOKUP(A242,'Table 1'!$A$3:$A$999,'Table 1'!$I$3:$I$999)</f>
        <v>GHA</v>
      </c>
      <c r="C242" s="4">
        <v>82.703500000000005</v>
      </c>
      <c r="D242" s="4">
        <v>81.183499999999995</v>
      </c>
      <c r="E242" s="4">
        <v>79.258200000000002</v>
      </c>
      <c r="F242" s="168">
        <f t="shared" si="21"/>
        <v>0.81048399999999998</v>
      </c>
      <c r="G242" s="236" t="s">
        <v>207</v>
      </c>
      <c r="H242" s="160">
        <f t="shared" si="22"/>
        <v>1.7266186695388198E-2</v>
      </c>
      <c r="I242" s="239">
        <f t="shared" si="23"/>
        <v>3.9069535151556208E-3</v>
      </c>
      <c r="J242" s="22">
        <f>AVERAGE(F241:F245)</f>
        <v>0.8073298000000001</v>
      </c>
      <c r="K242" s="241">
        <f>_xlfn.STDEV.S(F241:F245)</f>
        <v>7.2637044902874393E-3</v>
      </c>
      <c r="L242" s="19">
        <f t="shared" si="24"/>
        <v>8.9971960533197694E-3</v>
      </c>
      <c r="M242" s="221">
        <f>F242*'Table 2'!M242</f>
        <v>482.56217359999999</v>
      </c>
      <c r="N242" s="236" t="s">
        <v>207</v>
      </c>
      <c r="O242" s="218">
        <f>H242*'Table 2'!M241</f>
        <v>10.131798352853796</v>
      </c>
      <c r="P242" s="239">
        <f t="shared" si="25"/>
        <v>1.0093998841381128E-2</v>
      </c>
      <c r="Q242" s="22">
        <f>AVERAGE(M241:M245)</f>
        <v>477.73986792666665</v>
      </c>
      <c r="R242" s="241">
        <f>_xlfn.STDEV.S(M241:M245)</f>
        <v>6.0965965925051915</v>
      </c>
      <c r="S242" s="19">
        <f t="shared" si="26"/>
        <v>1.2761331012552259E-2</v>
      </c>
      <c r="T242" s="190">
        <f>M242/LOOKUP(A242,'Table 1'!$A$3:$A$999,'Table 1'!$E$3:$E$999)</f>
        <v>0.96512434719999995</v>
      </c>
      <c r="U242" s="215" t="s">
        <v>207</v>
      </c>
      <c r="V242" s="160">
        <f>O242/LOOKUP(A242,'Table 1'!$A$3:$A$999,'Table 1'!$E$3:$E$999)</f>
        <v>2.0263596705707591E-2</v>
      </c>
    </row>
    <row r="243" spans="1:22" x14ac:dyDescent="0.2">
      <c r="A243" s="56" t="str">
        <f>A241</f>
        <v>AMX0042</v>
      </c>
      <c r="B243" s="56" t="str">
        <f>LOOKUP(A243,'Table 1'!$A$3:$A$999,'Table 1'!$I$3:$I$999)</f>
        <v>GHA</v>
      </c>
      <c r="C243" s="4">
        <v>81.261799999999994</v>
      </c>
      <c r="D243" s="4">
        <v>81.410499999999999</v>
      </c>
      <c r="E243" s="4">
        <v>82.44</v>
      </c>
      <c r="F243" s="168">
        <f t="shared" si="21"/>
        <v>0.81704100000000002</v>
      </c>
      <c r="G243" s="236" t="s">
        <v>207</v>
      </c>
      <c r="H243" s="160">
        <f t="shared" si="22"/>
        <v>6.4163036867031266E-3</v>
      </c>
      <c r="I243" s="239">
        <f t="shared" si="23"/>
        <v>1.2028789225914761E-2</v>
      </c>
      <c r="J243" s="22">
        <f>AVERAGE(F241:F245)</f>
        <v>0.8073298000000001</v>
      </c>
      <c r="K243" s="241">
        <f>_xlfn.STDEV.S(F241:F245)</f>
        <v>7.2637044902874393E-3</v>
      </c>
      <c r="L243" s="19">
        <f t="shared" si="24"/>
        <v>8.9971960533197694E-3</v>
      </c>
      <c r="M243" s="221">
        <f>F243*'Table 2'!M243</f>
        <v>483.68827199999998</v>
      </c>
      <c r="N243" s="236" t="s">
        <v>207</v>
      </c>
      <c r="O243" s="218">
        <f>H243*'Table 2'!M242</f>
        <v>3.8202672150630415</v>
      </c>
      <c r="P243" s="239">
        <f t="shared" si="25"/>
        <v>1.2451136010793262E-2</v>
      </c>
      <c r="Q243" s="22">
        <f>AVERAGE(M241:M245)</f>
        <v>477.73986792666665</v>
      </c>
      <c r="R243" s="241">
        <f>_xlfn.STDEV.S(M241:M245)</f>
        <v>6.0965965925051915</v>
      </c>
      <c r="S243" s="19">
        <f t="shared" si="26"/>
        <v>1.2761331012552259E-2</v>
      </c>
      <c r="T243" s="190">
        <f>M243/LOOKUP(A243,'Table 1'!$A$3:$A$999,'Table 1'!$E$3:$E$999)</f>
        <v>0.96737654399999995</v>
      </c>
      <c r="U243" s="215" t="s">
        <v>207</v>
      </c>
      <c r="V243" s="160">
        <f>O243/LOOKUP(A243,'Table 1'!$A$3:$A$999,'Table 1'!$E$3:$E$999)</f>
        <v>7.6405344301260832E-3</v>
      </c>
    </row>
    <row r="244" spans="1:22" x14ac:dyDescent="0.2">
      <c r="A244" s="56" t="str">
        <f>A241</f>
        <v>AMX0042</v>
      </c>
      <c r="B244" s="56" t="str">
        <f>LOOKUP(A244,'Table 1'!$A$3:$A$999,'Table 1'!$I$3:$I$999)</f>
        <v>GHA</v>
      </c>
      <c r="C244" s="4">
        <v>80.679299999999998</v>
      </c>
      <c r="D244" s="4">
        <v>79.956500000000005</v>
      </c>
      <c r="E244" s="4">
        <v>79.839299999999994</v>
      </c>
      <c r="F244" s="159">
        <f t="shared" si="21"/>
        <v>0.80158366666666669</v>
      </c>
      <c r="G244" s="232" t="s">
        <v>207</v>
      </c>
      <c r="H244" s="155">
        <f t="shared" si="22"/>
        <v>4.5493143805779446E-3</v>
      </c>
      <c r="I244" s="239">
        <f t="shared" si="23"/>
        <v>-7.1174547667302787E-3</v>
      </c>
      <c r="J244" s="22">
        <f>AVERAGE(F241:F245)</f>
        <v>0.8073298000000001</v>
      </c>
      <c r="K244" s="241">
        <f>_xlfn.STDEV.S(F241:F245)</f>
        <v>7.2637044902874393E-3</v>
      </c>
      <c r="L244" s="19">
        <f t="shared" si="24"/>
        <v>8.9971960533197694E-3</v>
      </c>
      <c r="M244" s="221">
        <f>F244*'Table 2'!M244</f>
        <v>474.85816413333333</v>
      </c>
      <c r="N244" s="236" t="s">
        <v>207</v>
      </c>
      <c r="O244" s="218">
        <f>H244*'Table 2'!M243</f>
        <v>2.6931941133021433</v>
      </c>
      <c r="P244" s="239">
        <f t="shared" si="25"/>
        <v>-6.0319516682573763E-3</v>
      </c>
      <c r="Q244" s="22">
        <f>AVERAGE(M241:M245)</f>
        <v>477.73986792666665</v>
      </c>
      <c r="R244" s="241">
        <f>_xlfn.STDEV.S(M241:M245)</f>
        <v>6.0965965925051915</v>
      </c>
      <c r="S244" s="19">
        <f t="shared" si="26"/>
        <v>1.2761331012552259E-2</v>
      </c>
      <c r="T244" s="190">
        <f>M244/LOOKUP(A244,'Table 1'!$A$3:$A$999,'Table 1'!$E$3:$E$999)</f>
        <v>0.94971632826666663</v>
      </c>
      <c r="U244" s="215" t="s">
        <v>207</v>
      </c>
      <c r="V244" s="160">
        <f>O244/LOOKUP(A244,'Table 1'!$A$3:$A$999,'Table 1'!$E$3:$E$999)</f>
        <v>5.3863882266042863E-3</v>
      </c>
    </row>
    <row r="245" spans="1:22" ht="16" thickBot="1" x14ac:dyDescent="0.25">
      <c r="A245" s="55" t="str">
        <f>A241</f>
        <v>AMX0042</v>
      </c>
      <c r="B245" s="55" t="str">
        <f>LOOKUP(A245,'Table 1'!$A$3:$A$999,'Table 1'!$I$3:$I$999)</f>
        <v>GHA</v>
      </c>
      <c r="C245" s="97">
        <v>81.720100000000002</v>
      </c>
      <c r="D245" s="97">
        <v>79.444000000000003</v>
      </c>
      <c r="E245" s="97">
        <v>81.443200000000004</v>
      </c>
      <c r="F245" s="167">
        <f t="shared" si="21"/>
        <v>0.80869100000000005</v>
      </c>
      <c r="G245" s="230" t="s">
        <v>207</v>
      </c>
      <c r="H245" s="157">
        <f t="shared" si="22"/>
        <v>1.2419142120130521E-2</v>
      </c>
      <c r="I245" s="240">
        <f t="shared" si="23"/>
        <v>1.6860519703347395E-3</v>
      </c>
      <c r="J245" s="21">
        <f>AVERAGE(F241:F245)</f>
        <v>0.8073298000000001</v>
      </c>
      <c r="K245" s="242">
        <f>_xlfn.STDEV.S(F241:F245)</f>
        <v>7.2637044902874393E-3</v>
      </c>
      <c r="L245" s="18">
        <f t="shared" si="24"/>
        <v>8.9971960533197694E-3</v>
      </c>
      <c r="M245" s="220">
        <f>F245*'Table 2'!M245</f>
        <v>478.82594110000002</v>
      </c>
      <c r="N245" s="230" t="s">
        <v>207</v>
      </c>
      <c r="O245" s="217">
        <f>H245*'Table 2'!M244</f>
        <v>7.3570997919653207</v>
      </c>
      <c r="P245" s="240">
        <f t="shared" si="25"/>
        <v>2.2733567915250645E-3</v>
      </c>
      <c r="Q245" s="21">
        <f>AVERAGE(M241:M245)</f>
        <v>477.73986792666665</v>
      </c>
      <c r="R245" s="242">
        <f>_xlfn.STDEV.S(M241:M245)</f>
        <v>6.0965965925051915</v>
      </c>
      <c r="S245" s="18">
        <f t="shared" si="26"/>
        <v>1.2761331012552259E-2</v>
      </c>
      <c r="T245" s="189">
        <f>M245/LOOKUP(A245,'Table 1'!$A$3:$A$999,'Table 1'!$E$3:$E$999)</f>
        <v>0.95765188220000008</v>
      </c>
      <c r="U245" s="214" t="s">
        <v>207</v>
      </c>
      <c r="V245" s="157">
        <f>O245/LOOKUP(A245,'Table 1'!$A$3:$A$999,'Table 1'!$E$3:$E$999)</f>
        <v>1.4714199583930641E-2</v>
      </c>
    </row>
    <row r="246" spans="1:22" x14ac:dyDescent="0.2">
      <c r="A246" s="57" t="s">
        <v>9</v>
      </c>
      <c r="B246" s="57" t="str">
        <f>LOOKUP(A246,'Table 1'!$A$3:$A$999,'Table 1'!$I$3:$I$999)</f>
        <v>GHA</v>
      </c>
      <c r="C246" s="98">
        <v>81.289400000000001</v>
      </c>
      <c r="D246" s="98">
        <v>80.861099999999993</v>
      </c>
      <c r="E246" s="98">
        <v>85.687799999999996</v>
      </c>
      <c r="F246" s="169">
        <f t="shared" si="21"/>
        <v>0.8261276666666667</v>
      </c>
      <c r="G246" s="229" t="s">
        <v>207</v>
      </c>
      <c r="H246" s="161">
        <f t="shared" si="22"/>
        <v>2.6716535560085877E-2</v>
      </c>
      <c r="I246" s="238">
        <f t="shared" si="23"/>
        <v>1.1269134331524976E-2</v>
      </c>
      <c r="J246" s="23">
        <f>AVERAGE(F246:F250)</f>
        <v>0.81692166666666677</v>
      </c>
      <c r="K246" s="23">
        <f>_xlfn.STDEV.S(F246:F250)</f>
        <v>8.8840000625344216E-3</v>
      </c>
      <c r="L246" s="39">
        <f t="shared" si="24"/>
        <v>1.0874971769061196E-2</v>
      </c>
      <c r="M246" s="222">
        <f>F246*'Table 2'!M246</f>
        <v>483.44991053333337</v>
      </c>
      <c r="N246" s="229" t="s">
        <v>207</v>
      </c>
      <c r="O246" s="219">
        <f>H246*'Table 2'!M245</f>
        <v>15.818860705126848</v>
      </c>
      <c r="P246" s="238">
        <f t="shared" si="25"/>
        <v>1.3249475842147063E-4</v>
      </c>
      <c r="Q246" s="23">
        <f>AVERAGE(M246:M250)</f>
        <v>483.38586444000003</v>
      </c>
      <c r="R246" s="23">
        <f>_xlfn.STDEV.S(M246:M250)</f>
        <v>6.9285838494834495</v>
      </c>
      <c r="S246" s="39">
        <f t="shared" si="26"/>
        <v>1.4333443236926627E-2</v>
      </c>
      <c r="T246" s="191">
        <f>M246/LOOKUP(A246,'Table 1'!$A$3:$A$999,'Table 1'!$E$3:$E$999)</f>
        <v>0.96689982106666672</v>
      </c>
      <c r="U246" s="216" t="s">
        <v>207</v>
      </c>
      <c r="V246" s="161">
        <f>O246/LOOKUP(A246,'Table 1'!$A$3:$A$999,'Table 1'!$E$3:$E$999)</f>
        <v>3.16377214102537E-2</v>
      </c>
    </row>
    <row r="247" spans="1:22" x14ac:dyDescent="0.2">
      <c r="A247" s="56" t="str">
        <f>A246</f>
        <v>AMX0043</v>
      </c>
      <c r="B247" s="56" t="str">
        <f>LOOKUP(A247,'Table 1'!$A$3:$A$999,'Table 1'!$I$3:$I$999)</f>
        <v>GHA</v>
      </c>
      <c r="C247" s="4">
        <v>82.317899999999995</v>
      </c>
      <c r="D247" s="4">
        <v>80.929400000000001</v>
      </c>
      <c r="E247" s="4">
        <v>82.144000000000005</v>
      </c>
      <c r="F247" s="168">
        <f t="shared" si="21"/>
        <v>0.817971</v>
      </c>
      <c r="G247" s="236" t="s">
        <v>207</v>
      </c>
      <c r="H247" s="160">
        <f t="shared" si="22"/>
        <v>7.5646399121174178E-3</v>
      </c>
      <c r="I247" s="239">
        <f t="shared" si="23"/>
        <v>1.2844968815858338E-3</v>
      </c>
      <c r="J247" s="22">
        <f>AVERAGE(F246:F250)</f>
        <v>0.81692166666666677</v>
      </c>
      <c r="K247" s="241">
        <f>_xlfn.STDEV.S(F246:F250)</f>
        <v>8.8840000625344216E-3</v>
      </c>
      <c r="L247" s="19">
        <f t="shared" si="24"/>
        <v>1.0874971769061196E-2</v>
      </c>
      <c r="M247" s="221">
        <f>F247*'Table 2'!M247</f>
        <v>491.92775940000007</v>
      </c>
      <c r="N247" s="236" t="s">
        <v>207</v>
      </c>
      <c r="O247" s="218">
        <f>H247*'Table 2'!M246</f>
        <v>4.426827276571113</v>
      </c>
      <c r="P247" s="239">
        <f t="shared" si="25"/>
        <v>1.7670965554393642E-2</v>
      </c>
      <c r="Q247" s="22">
        <f>AVERAGE(M246:M250)</f>
        <v>483.38586444000003</v>
      </c>
      <c r="R247" s="241">
        <f>_xlfn.STDEV.S(M246:M250)</f>
        <v>6.9285838494834495</v>
      </c>
      <c r="S247" s="19">
        <f t="shared" si="26"/>
        <v>1.4333443236926627E-2</v>
      </c>
      <c r="T247" s="190">
        <f>M247/LOOKUP(A247,'Table 1'!$A$3:$A$999,'Table 1'!$E$3:$E$999)</f>
        <v>0.98385551880000011</v>
      </c>
      <c r="U247" s="215" t="s">
        <v>207</v>
      </c>
      <c r="V247" s="160">
        <f>O247/LOOKUP(A247,'Table 1'!$A$3:$A$999,'Table 1'!$E$3:$E$999)</f>
        <v>8.8536545531422255E-3</v>
      </c>
    </row>
    <row r="248" spans="1:22" x14ac:dyDescent="0.2">
      <c r="A248" s="56" t="str">
        <f>A246</f>
        <v>AMX0043</v>
      </c>
      <c r="B248" s="56" t="str">
        <f>LOOKUP(A248,'Table 1'!$A$3:$A$999,'Table 1'!$I$3:$I$999)</f>
        <v>GHA</v>
      </c>
      <c r="C248" s="4">
        <v>82.799099999999996</v>
      </c>
      <c r="D248" s="4">
        <v>80.723500000000001</v>
      </c>
      <c r="E248" s="4">
        <v>83.768100000000004</v>
      </c>
      <c r="F248" s="168">
        <f t="shared" si="21"/>
        <v>0.82430233333333336</v>
      </c>
      <c r="G248" s="236" t="s">
        <v>207</v>
      </c>
      <c r="H248" s="160">
        <f t="shared" si="22"/>
        <v>1.5554562846101894E-2</v>
      </c>
      <c r="I248" s="239">
        <f t="shared" si="23"/>
        <v>9.0347299720698517E-3</v>
      </c>
      <c r="J248" s="22">
        <f>AVERAGE(F246:F250)</f>
        <v>0.81692166666666677</v>
      </c>
      <c r="K248" s="241">
        <f>_xlfn.STDEV.S(F246:F250)</f>
        <v>8.8840000625344216E-3</v>
      </c>
      <c r="L248" s="19">
        <f t="shared" si="24"/>
        <v>1.0874971769061196E-2</v>
      </c>
      <c r="M248" s="221">
        <f>F248*'Table 2'!M248</f>
        <v>487.65726040000004</v>
      </c>
      <c r="N248" s="236" t="s">
        <v>207</v>
      </c>
      <c r="O248" s="218">
        <f>H248*'Table 2'!M247</f>
        <v>9.3545140956456798</v>
      </c>
      <c r="P248" s="239">
        <f t="shared" si="25"/>
        <v>8.8364105660151977E-3</v>
      </c>
      <c r="Q248" s="22">
        <f>AVERAGE(M246:M250)</f>
        <v>483.38586444000003</v>
      </c>
      <c r="R248" s="241">
        <f>_xlfn.STDEV.S(M246:M250)</f>
        <v>6.9285838494834495</v>
      </c>
      <c r="S248" s="19">
        <f t="shared" si="26"/>
        <v>1.4333443236926627E-2</v>
      </c>
      <c r="T248" s="190">
        <f>M248/LOOKUP(A248,'Table 1'!$A$3:$A$999,'Table 1'!$E$3:$E$999)</f>
        <v>0.97531452080000003</v>
      </c>
      <c r="U248" s="215" t="s">
        <v>207</v>
      </c>
      <c r="V248" s="160">
        <f>O248/LOOKUP(A248,'Table 1'!$A$3:$A$999,'Table 1'!$E$3:$E$999)</f>
        <v>1.870902819129136E-2</v>
      </c>
    </row>
    <row r="249" spans="1:22" x14ac:dyDescent="0.2">
      <c r="A249" s="56" t="str">
        <f>A246</f>
        <v>AMX0043</v>
      </c>
      <c r="B249" s="56" t="str">
        <f>LOOKUP(A249,'Table 1'!$A$3:$A$999,'Table 1'!$I$3:$I$999)</f>
        <v>GHA</v>
      </c>
      <c r="C249" s="4">
        <v>81.194800000000001</v>
      </c>
      <c r="D249" s="4">
        <v>79.548500000000004</v>
      </c>
      <c r="E249" s="4">
        <v>82.633200000000002</v>
      </c>
      <c r="F249" s="159">
        <f t="shared" si="21"/>
        <v>0.81125500000000006</v>
      </c>
      <c r="G249" s="232" t="s">
        <v>207</v>
      </c>
      <c r="H249" s="155">
        <f t="shared" si="22"/>
        <v>1.5435172140277531E-2</v>
      </c>
      <c r="I249" s="239">
        <f t="shared" si="23"/>
        <v>-6.9366095892507539E-3</v>
      </c>
      <c r="J249" s="22">
        <f>AVERAGE(F246:F250)</f>
        <v>0.81692166666666677</v>
      </c>
      <c r="K249" s="241">
        <f>_xlfn.STDEV.S(F246:F250)</f>
        <v>8.8840000625344216E-3</v>
      </c>
      <c r="L249" s="19">
        <f t="shared" si="24"/>
        <v>1.0874971769061196E-2</v>
      </c>
      <c r="M249" s="221">
        <f>F249*'Table 2'!M249</f>
        <v>479.93845800000003</v>
      </c>
      <c r="N249" s="236" t="s">
        <v>207</v>
      </c>
      <c r="O249" s="218">
        <f>H249*'Table 2'!M248</f>
        <v>9.1314478381881887</v>
      </c>
      <c r="P249" s="239">
        <f t="shared" si="25"/>
        <v>-7.1317899293431158E-3</v>
      </c>
      <c r="Q249" s="22">
        <f>AVERAGE(M246:M250)</f>
        <v>483.38586444000003</v>
      </c>
      <c r="R249" s="241">
        <f>_xlfn.STDEV.S(M246:M250)</f>
        <v>6.9285838494834495</v>
      </c>
      <c r="S249" s="19">
        <f t="shared" si="26"/>
        <v>1.4333443236926627E-2</v>
      </c>
      <c r="T249" s="190">
        <f>M249/LOOKUP(A249,'Table 1'!$A$3:$A$999,'Table 1'!$E$3:$E$999)</f>
        <v>0.95987691600000002</v>
      </c>
      <c r="U249" s="215" t="s">
        <v>207</v>
      </c>
      <c r="V249" s="160">
        <f>O249/LOOKUP(A249,'Table 1'!$A$3:$A$999,'Table 1'!$E$3:$E$999)</f>
        <v>1.8262895676376376E-2</v>
      </c>
    </row>
    <row r="250" spans="1:22" ht="16" thickBot="1" x14ac:dyDescent="0.25">
      <c r="A250" s="55" t="str">
        <f>A246</f>
        <v>AMX0043</v>
      </c>
      <c r="B250" s="55" t="str">
        <f>LOOKUP(A250,'Table 1'!$A$3:$A$999,'Table 1'!$I$3:$I$999)</f>
        <v>GHA</v>
      </c>
      <c r="C250" s="97">
        <v>80.2256</v>
      </c>
      <c r="D250" s="97">
        <v>81.093100000000007</v>
      </c>
      <c r="E250" s="97">
        <v>80.167000000000002</v>
      </c>
      <c r="F250" s="167">
        <f t="shared" si="21"/>
        <v>0.80495233333333327</v>
      </c>
      <c r="G250" s="230" t="s">
        <v>207</v>
      </c>
      <c r="H250" s="157">
        <f t="shared" si="22"/>
        <v>5.1859608881415298E-3</v>
      </c>
      <c r="I250" s="240">
        <f t="shared" si="23"/>
        <v>-1.465175159593045E-2</v>
      </c>
      <c r="J250" s="21">
        <f>AVERAGE(F246:F250)</f>
        <v>0.81692166666666677</v>
      </c>
      <c r="K250" s="242">
        <f>_xlfn.STDEV.S(F246:F250)</f>
        <v>8.8840000625344216E-3</v>
      </c>
      <c r="L250" s="18">
        <f t="shared" si="24"/>
        <v>1.0874971769061196E-2</v>
      </c>
      <c r="M250" s="220">
        <f>F250*'Table 2'!M250</f>
        <v>473.95593386666661</v>
      </c>
      <c r="N250" s="230" t="s">
        <v>207</v>
      </c>
      <c r="O250" s="217">
        <f>H250*'Table 2'!M249</f>
        <v>3.068014461424529</v>
      </c>
      <c r="P250" s="240">
        <f t="shared" si="25"/>
        <v>-1.9508080949487316E-2</v>
      </c>
      <c r="Q250" s="21">
        <f>AVERAGE(M246:M250)</f>
        <v>483.38586444000003</v>
      </c>
      <c r="R250" s="242">
        <f>_xlfn.STDEV.S(M246:M250)</f>
        <v>6.9285838494834495</v>
      </c>
      <c r="S250" s="18">
        <f t="shared" si="26"/>
        <v>1.4333443236926627E-2</v>
      </c>
      <c r="T250" s="189">
        <f>M250/LOOKUP(A250,'Table 1'!$A$3:$A$999,'Table 1'!$E$3:$E$999)</f>
        <v>0.94791186773333325</v>
      </c>
      <c r="U250" s="214" t="s">
        <v>207</v>
      </c>
      <c r="V250" s="157">
        <f>O250/LOOKUP(A250,'Table 1'!$A$3:$A$999,'Table 1'!$E$3:$E$999)</f>
        <v>6.1360289228490584E-3</v>
      </c>
    </row>
    <row r="251" spans="1:22" x14ac:dyDescent="0.2">
      <c r="A251" s="57" t="s">
        <v>8</v>
      </c>
      <c r="B251" s="57" t="str">
        <f>LOOKUP(A251,'Table 1'!$A$3:$A$999,'Table 1'!$I$3:$I$999)</f>
        <v>GHA</v>
      </c>
      <c r="C251" s="98">
        <v>77.406899999999993</v>
      </c>
      <c r="D251" s="98">
        <v>78.258399999999995</v>
      </c>
      <c r="E251" s="98">
        <v>80.087100000000007</v>
      </c>
      <c r="F251" s="169">
        <f t="shared" si="21"/>
        <v>0.78584133333333339</v>
      </c>
      <c r="G251" s="229" t="s">
        <v>207</v>
      </c>
      <c r="H251" s="161">
        <f t="shared" si="22"/>
        <v>1.3694687522296203E-2</v>
      </c>
      <c r="I251" s="238">
        <f t="shared" si="23"/>
        <v>-1.1908197712914443E-2</v>
      </c>
      <c r="J251" s="23">
        <f>AVERAGE(F251:F255)</f>
        <v>0.79531206666666665</v>
      </c>
      <c r="K251" s="23">
        <f>_xlfn.STDEV.S(F251:F255)</f>
        <v>5.7979510336746169E-3</v>
      </c>
      <c r="L251" s="39">
        <f t="shared" si="24"/>
        <v>7.2901585134689901E-3</v>
      </c>
      <c r="M251" s="222">
        <f>F251*'Table 2'!M251</f>
        <v>473.54798746666671</v>
      </c>
      <c r="N251" s="229" t="s">
        <v>207</v>
      </c>
      <c r="O251" s="219">
        <f>H251*'Table 2'!M250</f>
        <v>8.0634320131280042</v>
      </c>
      <c r="P251" s="238">
        <f t="shared" si="25"/>
        <v>-5.5193249115289E-3</v>
      </c>
      <c r="Q251" s="23">
        <f>AVERAGE(M251:M255)</f>
        <v>476.17615839999996</v>
      </c>
      <c r="R251" s="23">
        <f>_xlfn.STDEV.S(M251:M255)</f>
        <v>2.9170276999881688</v>
      </c>
      <c r="S251" s="39">
        <f t="shared" si="26"/>
        <v>6.1259423608894595E-3</v>
      </c>
      <c r="T251" s="191">
        <f>M251/LOOKUP(A251,'Table 1'!$A$3:$A$999,'Table 1'!$E$3:$E$999)</f>
        <v>0.94709597493333342</v>
      </c>
      <c r="U251" s="216" t="s">
        <v>207</v>
      </c>
      <c r="V251" s="161">
        <f>O251/LOOKUP(A251,'Table 1'!$A$3:$A$999,'Table 1'!$E$3:$E$999)</f>
        <v>1.6126864026256009E-2</v>
      </c>
    </row>
    <row r="252" spans="1:22" x14ac:dyDescent="0.2">
      <c r="A252" s="56" t="str">
        <f>A251</f>
        <v>AMX0044</v>
      </c>
      <c r="B252" s="56" t="str">
        <f>LOOKUP(A252,'Table 1'!$A$3:$A$999,'Table 1'!$I$3:$I$999)</f>
        <v>GHA</v>
      </c>
      <c r="C252" s="4">
        <v>78.106200000000001</v>
      </c>
      <c r="D252" s="4">
        <v>79.683099999999996</v>
      </c>
      <c r="E252" s="4">
        <v>80.337199999999996</v>
      </c>
      <c r="F252" s="168">
        <f t="shared" si="21"/>
        <v>0.79375499999999999</v>
      </c>
      <c r="G252" s="236" t="s">
        <v>207</v>
      </c>
      <c r="H252" s="160">
        <f t="shared" si="22"/>
        <v>1.146866849289835E-2</v>
      </c>
      <c r="I252" s="239">
        <f t="shared" si="23"/>
        <v>-1.9578059128320308E-3</v>
      </c>
      <c r="J252" s="22">
        <f>AVERAGE(F251:F255)</f>
        <v>0.79531206666666665</v>
      </c>
      <c r="K252" s="241">
        <f>_xlfn.STDEV.S(F251:F255)</f>
        <v>5.7979510336746169E-3</v>
      </c>
      <c r="L252" s="19">
        <f t="shared" si="24"/>
        <v>7.2901585134689901E-3</v>
      </c>
      <c r="M252" s="221">
        <f>F252*'Table 2'!M252</f>
        <v>474.98299199999997</v>
      </c>
      <c r="N252" s="236" t="s">
        <v>207</v>
      </c>
      <c r="O252" s="218">
        <f>H252*'Table 2'!M251</f>
        <v>6.9110196338205458</v>
      </c>
      <c r="P252" s="239">
        <f t="shared" si="25"/>
        <v>-2.5057247805290277E-3</v>
      </c>
      <c r="Q252" s="22">
        <f>AVERAGE(M251:M255)</f>
        <v>476.17615839999996</v>
      </c>
      <c r="R252" s="241">
        <f>_xlfn.STDEV.S(M251:M255)</f>
        <v>2.9170276999881688</v>
      </c>
      <c r="S252" s="19">
        <f t="shared" si="26"/>
        <v>6.1259423608894595E-3</v>
      </c>
      <c r="T252" s="190">
        <f>M252/LOOKUP(A252,'Table 1'!$A$3:$A$999,'Table 1'!$E$3:$E$999)</f>
        <v>0.94996598399999999</v>
      </c>
      <c r="U252" s="215" t="s">
        <v>207</v>
      </c>
      <c r="V252" s="160">
        <f>O252/LOOKUP(A252,'Table 1'!$A$3:$A$999,'Table 1'!$E$3:$E$999)</f>
        <v>1.3822039267641091E-2</v>
      </c>
    </row>
    <row r="253" spans="1:22" x14ac:dyDescent="0.2">
      <c r="A253" s="56" t="str">
        <f>A251</f>
        <v>AMX0044</v>
      </c>
      <c r="B253" s="56" t="str">
        <f>LOOKUP(A253,'Table 1'!$A$3:$A$999,'Table 1'!$I$3:$I$999)</f>
        <v>GHA</v>
      </c>
      <c r="C253" s="4">
        <v>80.364500000000007</v>
      </c>
      <c r="D253" s="4">
        <v>79.456500000000005</v>
      </c>
      <c r="E253" s="4">
        <v>79.552800000000005</v>
      </c>
      <c r="F253" s="168">
        <f t="shared" si="21"/>
        <v>0.79791266666666671</v>
      </c>
      <c r="G253" s="236" t="s">
        <v>207</v>
      </c>
      <c r="H253" s="160">
        <f t="shared" si="22"/>
        <v>4.9876423622121722E-3</v>
      </c>
      <c r="I253" s="239">
        <f t="shared" si="23"/>
        <v>3.2699114083604547E-3</v>
      </c>
      <c r="J253" s="22">
        <f>AVERAGE(F251:F255)</f>
        <v>0.79531206666666665</v>
      </c>
      <c r="K253" s="241">
        <f>_xlfn.STDEV.S(F251:F255)</f>
        <v>5.7979510336746169E-3</v>
      </c>
      <c r="L253" s="19">
        <f t="shared" si="24"/>
        <v>7.2901585134689901E-3</v>
      </c>
      <c r="M253" s="221">
        <f>F253*'Table 2'!M253</f>
        <v>474.35908033333334</v>
      </c>
      <c r="N253" s="236" t="s">
        <v>207</v>
      </c>
      <c r="O253" s="218">
        <f>H253*'Table 2'!M252</f>
        <v>2.9846051895477639</v>
      </c>
      <c r="P253" s="239">
        <f t="shared" si="25"/>
        <v>-3.8159786764045277E-3</v>
      </c>
      <c r="Q253" s="22">
        <f>AVERAGE(M251:M255)</f>
        <v>476.17615839999996</v>
      </c>
      <c r="R253" s="241">
        <f>_xlfn.STDEV.S(M251:M255)</f>
        <v>2.9170276999881688</v>
      </c>
      <c r="S253" s="19">
        <f t="shared" si="26"/>
        <v>6.1259423608894595E-3</v>
      </c>
      <c r="T253" s="190">
        <f>M253/LOOKUP(A253,'Table 1'!$A$3:$A$999,'Table 1'!$E$3:$E$999)</f>
        <v>0.9487181606666667</v>
      </c>
      <c r="U253" s="215" t="s">
        <v>207</v>
      </c>
      <c r="V253" s="160">
        <f>O253/LOOKUP(A253,'Table 1'!$A$3:$A$999,'Table 1'!$E$3:$E$999)</f>
        <v>5.9692103790955275E-3</v>
      </c>
    </row>
    <row r="254" spans="1:22" x14ac:dyDescent="0.2">
      <c r="A254" s="56" t="str">
        <f>A251</f>
        <v>AMX0044</v>
      </c>
      <c r="B254" s="56" t="str">
        <f>LOOKUP(A254,'Table 1'!$A$3:$A$999,'Table 1'!$I$3:$I$999)</f>
        <v>GHA</v>
      </c>
      <c r="C254" s="4">
        <v>79.688800000000001</v>
      </c>
      <c r="D254" s="4">
        <v>80.4315</v>
      </c>
      <c r="E254" s="4">
        <v>79.795000000000002</v>
      </c>
      <c r="F254" s="159">
        <f t="shared" si="21"/>
        <v>0.79971766666666666</v>
      </c>
      <c r="G254" s="232" t="s">
        <v>207</v>
      </c>
      <c r="H254" s="155">
        <f t="shared" si="22"/>
        <v>4.0166610926655579E-3</v>
      </c>
      <c r="I254" s="239">
        <f t="shared" si="23"/>
        <v>5.5394607785405276E-3</v>
      </c>
      <c r="J254" s="22">
        <f>AVERAGE(F251:F255)</f>
        <v>0.79531206666666665</v>
      </c>
      <c r="K254" s="241">
        <f>_xlfn.STDEV.S(F251:F255)</f>
        <v>5.7979510336746169E-3</v>
      </c>
      <c r="L254" s="19">
        <f t="shared" si="24"/>
        <v>7.2901585134689901E-3</v>
      </c>
      <c r="M254" s="221">
        <f>F254*'Table 2'!M254</f>
        <v>477.19153169999993</v>
      </c>
      <c r="N254" s="236" t="s">
        <v>207</v>
      </c>
      <c r="O254" s="218">
        <f>H254*'Table 2'!M253</f>
        <v>2.3879050195896743</v>
      </c>
      <c r="P254" s="239">
        <f t="shared" si="25"/>
        <v>2.1323480440762128E-3</v>
      </c>
      <c r="Q254" s="22">
        <f>AVERAGE(M251:M255)</f>
        <v>476.17615839999996</v>
      </c>
      <c r="R254" s="241">
        <f>_xlfn.STDEV.S(M251:M255)</f>
        <v>2.9170276999881688</v>
      </c>
      <c r="S254" s="19">
        <f t="shared" si="26"/>
        <v>6.1259423608894595E-3</v>
      </c>
      <c r="T254" s="190">
        <f>M254/LOOKUP(A254,'Table 1'!$A$3:$A$999,'Table 1'!$E$3:$E$999)</f>
        <v>0.9543830633999999</v>
      </c>
      <c r="U254" s="215" t="s">
        <v>207</v>
      </c>
      <c r="V254" s="160">
        <f>O254/LOOKUP(A254,'Table 1'!$A$3:$A$999,'Table 1'!$E$3:$E$999)</f>
        <v>4.7758100391793483E-3</v>
      </c>
    </row>
    <row r="255" spans="1:22" ht="16" thickBot="1" x14ac:dyDescent="0.25">
      <c r="A255" s="55" t="str">
        <f>A251</f>
        <v>AMX0044</v>
      </c>
      <c r="B255" s="55" t="str">
        <f>LOOKUP(A255,'Table 1'!$A$3:$A$999,'Table 1'!$I$3:$I$999)</f>
        <v>GHA</v>
      </c>
      <c r="C255" s="97">
        <v>78.489999999999995</v>
      </c>
      <c r="D255" s="97">
        <v>81.681100000000001</v>
      </c>
      <c r="E255" s="97">
        <v>79.629000000000005</v>
      </c>
      <c r="F255" s="167">
        <f t="shared" si="21"/>
        <v>0.79933366666666661</v>
      </c>
      <c r="G255" s="230" t="s">
        <v>207</v>
      </c>
      <c r="H255" s="157">
        <f t="shared" si="22"/>
        <v>1.6171762746631367E-2</v>
      </c>
      <c r="I255" s="240">
        <f t="shared" si="23"/>
        <v>5.0566314388456306E-3</v>
      </c>
      <c r="J255" s="21">
        <f>AVERAGE(F251:F255)</f>
        <v>0.79531206666666665</v>
      </c>
      <c r="K255" s="242">
        <f>_xlfn.STDEV.S(F251:F255)</f>
        <v>5.7979510336746169E-3</v>
      </c>
      <c r="L255" s="18">
        <f t="shared" si="24"/>
        <v>7.2901585134689901E-3</v>
      </c>
      <c r="M255" s="220">
        <f>F255*'Table 2'!M255</f>
        <v>480.79920049999998</v>
      </c>
      <c r="N255" s="230" t="s">
        <v>207</v>
      </c>
      <c r="O255" s="217">
        <f>H255*'Table 2'!M254</f>
        <v>9.6496908309149365</v>
      </c>
      <c r="P255" s="240">
        <f t="shared" si="25"/>
        <v>9.708680324386482E-3</v>
      </c>
      <c r="Q255" s="21">
        <f>AVERAGE(M251:M255)</f>
        <v>476.17615839999996</v>
      </c>
      <c r="R255" s="242">
        <f>_xlfn.STDEV.S(M251:M255)</f>
        <v>2.9170276999881688</v>
      </c>
      <c r="S255" s="18">
        <f t="shared" si="26"/>
        <v>6.1259423608894595E-3</v>
      </c>
      <c r="T255" s="189">
        <f>M255/LOOKUP(A255,'Table 1'!$A$3:$A$999,'Table 1'!$E$3:$E$999)</f>
        <v>0.96159840099999994</v>
      </c>
      <c r="U255" s="214" t="s">
        <v>207</v>
      </c>
      <c r="V255" s="157">
        <f>O255/LOOKUP(A255,'Table 1'!$A$3:$A$999,'Table 1'!$E$3:$E$999)</f>
        <v>1.9299381661829873E-2</v>
      </c>
    </row>
    <row r="256" spans="1:22" x14ac:dyDescent="0.2">
      <c r="A256" s="57" t="s">
        <v>7</v>
      </c>
      <c r="B256" s="57" t="str">
        <f>LOOKUP(A256,'Table 1'!$A$3:$A$999,'Table 1'!$I$3:$I$999)</f>
        <v>GHA</v>
      </c>
      <c r="C256" s="98">
        <v>79.177899999999994</v>
      </c>
      <c r="D256" s="98">
        <v>79.757599999999996</v>
      </c>
      <c r="E256" s="98">
        <v>79.566299999999998</v>
      </c>
      <c r="F256" s="169">
        <f t="shared" si="21"/>
        <v>0.7950060000000001</v>
      </c>
      <c r="G256" s="229" t="s">
        <v>207</v>
      </c>
      <c r="H256" s="161">
        <f t="shared" si="22"/>
        <v>2.9538176991818726E-3</v>
      </c>
      <c r="I256" s="238">
        <f t="shared" si="23"/>
        <v>-5.7091458143005537E-3</v>
      </c>
      <c r="J256" s="23">
        <f>AVERAGE(F256:F260)</f>
        <v>0.79957086666666677</v>
      </c>
      <c r="K256" s="23">
        <f>_xlfn.STDEV.S(F256:F260)</f>
        <v>7.631190600278415E-3</v>
      </c>
      <c r="L256" s="39">
        <f t="shared" si="24"/>
        <v>9.5441078688773481E-3</v>
      </c>
      <c r="M256" s="222">
        <f>F256*'Table 2'!M256</f>
        <v>461.58048360000009</v>
      </c>
      <c r="N256" s="229" t="s">
        <v>207</v>
      </c>
      <c r="O256" s="219">
        <f>H256*'Table 2'!M255</f>
        <v>1.7767213460578963</v>
      </c>
      <c r="P256" s="238">
        <f t="shared" si="25"/>
        <v>2.7320548830080619E-2</v>
      </c>
      <c r="Q256" s="23">
        <f>AVERAGE(M256:M260)</f>
        <v>449.30521844000003</v>
      </c>
      <c r="R256" s="23">
        <f>_xlfn.STDEV.S(M256:M260)</f>
        <v>10.436059234149452</v>
      </c>
      <c r="S256" s="39">
        <f t="shared" si="26"/>
        <v>2.3227104440014596E-2</v>
      </c>
      <c r="T256" s="191">
        <f>M256/LOOKUP(A256,'Table 1'!$A$3:$A$999,'Table 1'!$E$3:$E$999)</f>
        <v>0.92316096720000018</v>
      </c>
      <c r="U256" s="216" t="s">
        <v>207</v>
      </c>
      <c r="V256" s="161">
        <f>O256/LOOKUP(A256,'Table 1'!$A$3:$A$999,'Table 1'!$E$3:$E$999)</f>
        <v>3.5534426921157926E-3</v>
      </c>
    </row>
    <row r="257" spans="1:22" x14ac:dyDescent="0.2">
      <c r="A257" s="56" t="str">
        <f>A256</f>
        <v>AMX0045</v>
      </c>
      <c r="B257" s="56" t="str">
        <f>LOOKUP(A257,'Table 1'!$A$3:$A$999,'Table 1'!$I$3:$I$999)</f>
        <v>GHA</v>
      </c>
      <c r="C257" s="4">
        <v>81.880899999999997</v>
      </c>
      <c r="D257" s="4">
        <v>80.755099999999999</v>
      </c>
      <c r="E257" s="4">
        <v>80.927999999999997</v>
      </c>
      <c r="F257" s="168">
        <f t="shared" si="21"/>
        <v>0.81188000000000005</v>
      </c>
      <c r="G257" s="236" t="s">
        <v>207</v>
      </c>
      <c r="H257" s="160">
        <f t="shared" si="22"/>
        <v>6.0626430704767628E-3</v>
      </c>
      <c r="I257" s="239">
        <f t="shared" si="23"/>
        <v>1.5394674626714275E-2</v>
      </c>
      <c r="J257" s="22">
        <f>AVERAGE(F256:F260)</f>
        <v>0.79957086666666677</v>
      </c>
      <c r="K257" s="241">
        <f>_xlfn.STDEV.S(F256:F260)</f>
        <v>7.631190600278415E-3</v>
      </c>
      <c r="L257" s="19">
        <f t="shared" si="24"/>
        <v>9.5441078688773481E-3</v>
      </c>
      <c r="M257" s="221">
        <f>F257*'Table 2'!M257</f>
        <v>454.65280000000001</v>
      </c>
      <c r="N257" s="236" t="s">
        <v>207</v>
      </c>
      <c r="O257" s="218">
        <f>H257*'Table 2'!M256</f>
        <v>3.5199705667188086</v>
      </c>
      <c r="P257" s="239">
        <f t="shared" si="25"/>
        <v>1.1901890609165256E-2</v>
      </c>
      <c r="Q257" s="22">
        <f>AVERAGE(M256:M260)</f>
        <v>449.30521844000003</v>
      </c>
      <c r="R257" s="241">
        <f>_xlfn.STDEV.S(M256:M260)</f>
        <v>10.436059234149452</v>
      </c>
      <c r="S257" s="19">
        <f t="shared" si="26"/>
        <v>2.3227104440014596E-2</v>
      </c>
      <c r="T257" s="190">
        <f>M257/LOOKUP(A257,'Table 1'!$A$3:$A$999,'Table 1'!$E$3:$E$999)</f>
        <v>0.90930560000000005</v>
      </c>
      <c r="U257" s="215" t="s">
        <v>207</v>
      </c>
      <c r="V257" s="160">
        <f>O257/LOOKUP(A257,'Table 1'!$A$3:$A$999,'Table 1'!$E$3:$E$999)</f>
        <v>7.0399411334376169E-3</v>
      </c>
    </row>
    <row r="258" spans="1:22" x14ac:dyDescent="0.2">
      <c r="A258" s="56" t="str">
        <f>A256</f>
        <v>AMX0045</v>
      </c>
      <c r="B258" s="56" t="str">
        <f>LOOKUP(A258,'Table 1'!$A$3:$A$999,'Table 1'!$I$3:$I$999)</f>
        <v>GHA</v>
      </c>
      <c r="C258" s="4">
        <v>79.900700000000001</v>
      </c>
      <c r="D258" s="4">
        <v>79.304500000000004</v>
      </c>
      <c r="E258" s="4">
        <v>78.405100000000004</v>
      </c>
      <c r="F258" s="168">
        <f t="shared" ref="F258:F321" si="27">AVERAGE(C258:E258)/100</f>
        <v>0.7920343333333334</v>
      </c>
      <c r="G258" s="236" t="s">
        <v>207</v>
      </c>
      <c r="H258" s="160">
        <f t="shared" ref="H258:H321" si="28">_xlfn.STDEV.S(C258:E258)/100</f>
        <v>7.5290483683751862E-3</v>
      </c>
      <c r="I258" s="239">
        <f t="shared" ref="I258:I321" si="29">(F258-J258)/J258</f>
        <v>-9.4257227814620714E-3</v>
      </c>
      <c r="J258" s="22">
        <f>AVERAGE(F256:F260)</f>
        <v>0.79957086666666677</v>
      </c>
      <c r="K258" s="241">
        <f>_xlfn.STDEV.S(F256:F260)</f>
        <v>7.631190600278415E-3</v>
      </c>
      <c r="L258" s="19">
        <f t="shared" ref="L258:L321" si="30">K258/J258</f>
        <v>9.5441078688773481E-3</v>
      </c>
      <c r="M258" s="221">
        <f>F258*'Table 2'!M258</f>
        <v>453.51885926666671</v>
      </c>
      <c r="N258" s="236" t="s">
        <v>207</v>
      </c>
      <c r="O258" s="218">
        <f>H258*'Table 2'!M257</f>
        <v>4.2162670862901042</v>
      </c>
      <c r="P258" s="239">
        <f t="shared" ref="P258:P321" si="31">(M258-Q258)/Q258</f>
        <v>9.378125723303531E-3</v>
      </c>
      <c r="Q258" s="22">
        <f>AVERAGE(M256:M260)</f>
        <v>449.30521844000003</v>
      </c>
      <c r="R258" s="241">
        <f>_xlfn.STDEV.S(M256:M260)</f>
        <v>10.436059234149452</v>
      </c>
      <c r="S258" s="19">
        <f t="shared" ref="S258:S321" si="32">R258/Q258</f>
        <v>2.3227104440014596E-2</v>
      </c>
      <c r="T258" s="190">
        <f>M258/LOOKUP(A258,'Table 1'!$A$3:$A$999,'Table 1'!$E$3:$E$999)</f>
        <v>0.90703771853333337</v>
      </c>
      <c r="U258" s="215" t="s">
        <v>207</v>
      </c>
      <c r="V258" s="160">
        <f>O258/LOOKUP(A258,'Table 1'!$A$3:$A$999,'Table 1'!$E$3:$E$999)</f>
        <v>8.432534172580209E-3</v>
      </c>
    </row>
    <row r="259" spans="1:22" x14ac:dyDescent="0.2">
      <c r="A259" s="56" t="str">
        <f>A256</f>
        <v>AMX0045</v>
      </c>
      <c r="B259" s="56" t="str">
        <f>LOOKUP(A259,'Table 1'!$A$3:$A$999,'Table 1'!$I$3:$I$999)</f>
        <v>GHA</v>
      </c>
      <c r="C259" s="4">
        <v>79.779600000000002</v>
      </c>
      <c r="D259" s="4">
        <v>79.125200000000007</v>
      </c>
      <c r="E259" s="4">
        <v>80.523600000000002</v>
      </c>
      <c r="F259" s="159">
        <f t="shared" si="27"/>
        <v>0.79809466666666662</v>
      </c>
      <c r="G259" s="232" t="s">
        <v>207</v>
      </c>
      <c r="H259" s="155">
        <f t="shared" si="28"/>
        <v>6.9967824986441451E-3</v>
      </c>
      <c r="I259" s="239">
        <f t="shared" si="29"/>
        <v>-1.8462403540967969E-3</v>
      </c>
      <c r="J259" s="22">
        <f>AVERAGE(F256:F260)</f>
        <v>0.79957086666666677</v>
      </c>
      <c r="K259" s="241">
        <f>_xlfn.STDEV.S(F256:F260)</f>
        <v>7.631190600278415E-3</v>
      </c>
      <c r="L259" s="19">
        <f t="shared" si="30"/>
        <v>9.5441078688773481E-3</v>
      </c>
      <c r="M259" s="221">
        <f>F259*'Table 2'!M259</f>
        <v>438.07416253333326</v>
      </c>
      <c r="N259" s="236" t="s">
        <v>207</v>
      </c>
      <c r="O259" s="218">
        <f>H259*'Table 2'!M258</f>
        <v>4.0063576587236378</v>
      </c>
      <c r="P259" s="239">
        <f t="shared" si="31"/>
        <v>-2.4996495579689238E-2</v>
      </c>
      <c r="Q259" s="22">
        <f>AVERAGE(M256:M260)</f>
        <v>449.30521844000003</v>
      </c>
      <c r="R259" s="241">
        <f>_xlfn.STDEV.S(M256:M260)</f>
        <v>10.436059234149452</v>
      </c>
      <c r="S259" s="19">
        <f t="shared" si="32"/>
        <v>2.3227104440014596E-2</v>
      </c>
      <c r="T259" s="190">
        <f>M259/LOOKUP(A259,'Table 1'!$A$3:$A$999,'Table 1'!$E$3:$E$999)</f>
        <v>0.87614832506666651</v>
      </c>
      <c r="U259" s="215" t="s">
        <v>207</v>
      </c>
      <c r="V259" s="160">
        <f>O259/LOOKUP(A259,'Table 1'!$A$3:$A$999,'Table 1'!$E$3:$E$999)</f>
        <v>8.0127153174472752E-3</v>
      </c>
    </row>
    <row r="260" spans="1:22" ht="16" thickBot="1" x14ac:dyDescent="0.25">
      <c r="A260" s="55" t="str">
        <f>A256</f>
        <v>AMX0045</v>
      </c>
      <c r="B260" s="55" t="str">
        <f>LOOKUP(A260,'Table 1'!$A$3:$A$999,'Table 1'!$I$3:$I$999)</f>
        <v>GHA</v>
      </c>
      <c r="C260" s="97">
        <v>80.243899999999996</v>
      </c>
      <c r="D260" s="97">
        <v>80.814700000000002</v>
      </c>
      <c r="E260" s="97">
        <v>79.193200000000004</v>
      </c>
      <c r="F260" s="167">
        <f t="shared" si="27"/>
        <v>0.80083933333333335</v>
      </c>
      <c r="G260" s="230" t="s">
        <v>207</v>
      </c>
      <c r="H260" s="157">
        <f t="shared" si="28"/>
        <v>8.2250079837853669E-3</v>
      </c>
      <c r="I260" s="240">
        <f t="shared" si="29"/>
        <v>1.5864343231447304E-3</v>
      </c>
      <c r="J260" s="21">
        <f>AVERAGE(F256:F260)</f>
        <v>0.79957086666666677</v>
      </c>
      <c r="K260" s="242">
        <f>_xlfn.STDEV.S(F256:F260)</f>
        <v>7.631190600278415E-3</v>
      </c>
      <c r="L260" s="18">
        <f t="shared" si="30"/>
        <v>9.5441078688773481E-3</v>
      </c>
      <c r="M260" s="220">
        <f>F260*'Table 2'!M260</f>
        <v>438.69978679999997</v>
      </c>
      <c r="N260" s="230" t="s">
        <v>207</v>
      </c>
      <c r="O260" s="217">
        <f>H260*'Table 2'!M259</f>
        <v>4.5147068822997873</v>
      </c>
      <c r="P260" s="240">
        <f t="shared" si="31"/>
        <v>-2.3604069582860425E-2</v>
      </c>
      <c r="Q260" s="21">
        <f>AVERAGE(M256:M260)</f>
        <v>449.30521844000003</v>
      </c>
      <c r="R260" s="242">
        <f>_xlfn.STDEV.S(M256:M260)</f>
        <v>10.436059234149452</v>
      </c>
      <c r="S260" s="18">
        <f t="shared" si="32"/>
        <v>2.3227104440014596E-2</v>
      </c>
      <c r="T260" s="189">
        <f>M260/LOOKUP(A260,'Table 1'!$A$3:$A$999,'Table 1'!$E$3:$E$999)</f>
        <v>0.87739957359999998</v>
      </c>
      <c r="U260" s="214" t="s">
        <v>207</v>
      </c>
      <c r="V260" s="157">
        <f>O260/LOOKUP(A260,'Table 1'!$A$3:$A$999,'Table 1'!$E$3:$E$999)</f>
        <v>9.0294137645995746E-3</v>
      </c>
    </row>
    <row r="261" spans="1:22" x14ac:dyDescent="0.2">
      <c r="A261" s="57" t="s">
        <v>6</v>
      </c>
      <c r="B261" s="57" t="str">
        <f>LOOKUP(A261,'Table 1'!$A$3:$A$999,'Table 1'!$I$3:$I$999)</f>
        <v>GHA</v>
      </c>
      <c r="C261" s="98">
        <v>76.886799999999994</v>
      </c>
      <c r="D261" s="98">
        <v>76.750699999999995</v>
      </c>
      <c r="E261" s="98">
        <v>76.742599999999996</v>
      </c>
      <c r="F261" s="169">
        <f t="shared" si="27"/>
        <v>0.76793366666666651</v>
      </c>
      <c r="G261" s="229" t="s">
        <v>207</v>
      </c>
      <c r="H261" s="161">
        <f t="shared" si="28"/>
        <v>8.1016932386589299E-4</v>
      </c>
      <c r="I261" s="238">
        <f t="shared" si="29"/>
        <v>-4.7869390502896202E-3</v>
      </c>
      <c r="J261" s="23">
        <f>AVERAGE(F261:F265)</f>
        <v>0.77162739999999996</v>
      </c>
      <c r="K261" s="23">
        <f>_xlfn.STDEV.S(F261:F265)</f>
        <v>2.6582807246623682E-3</v>
      </c>
      <c r="L261" s="39">
        <f t="shared" si="30"/>
        <v>3.4450315329164934E-3</v>
      </c>
      <c r="M261" s="222">
        <f>F261*'Table 2'!M261</f>
        <v>477.04039373333325</v>
      </c>
      <c r="N261" s="229" t="s">
        <v>207</v>
      </c>
      <c r="O261" s="219">
        <f>H261*'Table 2'!M260</f>
        <v>0.44381075561373612</v>
      </c>
      <c r="P261" s="238">
        <f t="shared" si="31"/>
        <v>-1.6875443627832099E-2</v>
      </c>
      <c r="Q261" s="23">
        <f>AVERAGE(M261:M265)</f>
        <v>485.22884576666667</v>
      </c>
      <c r="R261" s="23">
        <f>_xlfn.STDEV.S(M261:M265)</f>
        <v>11.200325620791455</v>
      </c>
      <c r="S261" s="39">
        <f t="shared" si="32"/>
        <v>2.3082563451261483E-2</v>
      </c>
      <c r="T261" s="191">
        <f>M261/LOOKUP(A261,'Table 1'!$A$3:$A$999,'Table 1'!$E$3:$E$999)</f>
        <v>0.95408078746666647</v>
      </c>
      <c r="U261" s="216" t="s">
        <v>207</v>
      </c>
      <c r="V261" s="161">
        <f>O261/LOOKUP(A261,'Table 1'!$A$3:$A$999,'Table 1'!$E$3:$E$999)</f>
        <v>8.8762151122747225E-4</v>
      </c>
    </row>
    <row r="262" spans="1:22" x14ac:dyDescent="0.2">
      <c r="A262" s="56" t="str">
        <f>A261</f>
        <v>AMX0046</v>
      </c>
      <c r="B262" s="56" t="str">
        <f>LOOKUP(A262,'Table 1'!$A$3:$A$999,'Table 1'!$I$3:$I$999)</f>
        <v>GHA</v>
      </c>
      <c r="C262" s="4">
        <v>76.558400000000006</v>
      </c>
      <c r="D262" s="4">
        <v>76.992199999999997</v>
      </c>
      <c r="E262" s="4">
        <v>78.387100000000004</v>
      </c>
      <c r="F262" s="168">
        <f t="shared" si="27"/>
        <v>0.77312566666666671</v>
      </c>
      <c r="G262" s="236" t="s">
        <v>207</v>
      </c>
      <c r="H262" s="160">
        <f t="shared" si="28"/>
        <v>9.5551662640339947E-3</v>
      </c>
      <c r="I262" s="239">
        <f t="shared" si="29"/>
        <v>1.9416970764215317E-3</v>
      </c>
      <c r="J262" s="22">
        <f>AVERAGE(F261:F265)</f>
        <v>0.77162739999999996</v>
      </c>
      <c r="K262" s="241">
        <f>_xlfn.STDEV.S(F261:F265)</f>
        <v>2.6582807246623682E-3</v>
      </c>
      <c r="L262" s="19">
        <f t="shared" si="30"/>
        <v>3.4450315329164934E-3</v>
      </c>
      <c r="M262" s="221">
        <f>F262*'Table 2'!M262</f>
        <v>475.00840960000011</v>
      </c>
      <c r="N262" s="236" t="s">
        <v>207</v>
      </c>
      <c r="O262" s="218">
        <f>H262*'Table 2'!M261</f>
        <v>5.9356692832179183</v>
      </c>
      <c r="P262" s="239">
        <f t="shared" si="31"/>
        <v>-2.1063125689731333E-2</v>
      </c>
      <c r="Q262" s="22">
        <f>AVERAGE(M261:M265)</f>
        <v>485.22884576666667</v>
      </c>
      <c r="R262" s="241">
        <f>_xlfn.STDEV.S(M261:M265)</f>
        <v>11.200325620791455</v>
      </c>
      <c r="S262" s="19">
        <f t="shared" si="32"/>
        <v>2.3082563451261483E-2</v>
      </c>
      <c r="T262" s="190">
        <f>M262/LOOKUP(A262,'Table 1'!$A$3:$A$999,'Table 1'!$E$3:$E$999)</f>
        <v>0.95001681920000025</v>
      </c>
      <c r="U262" s="215" t="s">
        <v>207</v>
      </c>
      <c r="V262" s="160">
        <f>O262/LOOKUP(A262,'Table 1'!$A$3:$A$999,'Table 1'!$E$3:$E$999)</f>
        <v>1.1871338566435836E-2</v>
      </c>
    </row>
    <row r="263" spans="1:22" x14ac:dyDescent="0.2">
      <c r="A263" s="56" t="str">
        <f>A261</f>
        <v>AMX0046</v>
      </c>
      <c r="B263" s="56" t="str">
        <f>LOOKUP(A263,'Table 1'!$A$3:$A$999,'Table 1'!$I$3:$I$999)</f>
        <v>GHA</v>
      </c>
      <c r="C263" s="4">
        <v>77.234999999999999</v>
      </c>
      <c r="D263" s="4">
        <v>78.542900000000003</v>
      </c>
      <c r="E263" s="4">
        <v>76.473200000000006</v>
      </c>
      <c r="F263" s="168">
        <f t="shared" si="27"/>
        <v>0.7741703333333334</v>
      </c>
      <c r="G263" s="236" t="s">
        <v>207</v>
      </c>
      <c r="H263" s="160">
        <f t="shared" si="28"/>
        <v>1.0467887195290801E-2</v>
      </c>
      <c r="I263" s="239">
        <f t="shared" si="29"/>
        <v>3.2955456653476038E-3</v>
      </c>
      <c r="J263" s="22">
        <f>AVERAGE(F261:F265)</f>
        <v>0.77162739999999996</v>
      </c>
      <c r="K263" s="241">
        <f>_xlfn.STDEV.S(F261:F265)</f>
        <v>2.6582807246623682E-3</v>
      </c>
      <c r="L263" s="19">
        <f t="shared" si="30"/>
        <v>3.4450315329164934E-3</v>
      </c>
      <c r="M263" s="221">
        <f>F263*'Table 2'!M263</f>
        <v>494.92709410000009</v>
      </c>
      <c r="N263" s="236" t="s">
        <v>207</v>
      </c>
      <c r="O263" s="218">
        <f>H263*'Table 2'!M262</f>
        <v>6.4314698927866694</v>
      </c>
      <c r="P263" s="239">
        <f t="shared" si="31"/>
        <v>1.9986957531368709E-2</v>
      </c>
      <c r="Q263" s="22">
        <f>AVERAGE(M261:M265)</f>
        <v>485.22884576666667</v>
      </c>
      <c r="R263" s="241">
        <f>_xlfn.STDEV.S(M261:M265)</f>
        <v>11.200325620791455</v>
      </c>
      <c r="S263" s="19">
        <f t="shared" si="32"/>
        <v>2.3082563451261483E-2</v>
      </c>
      <c r="T263" s="190">
        <f>M263/LOOKUP(A263,'Table 1'!$A$3:$A$999,'Table 1'!$E$3:$E$999)</f>
        <v>0.98985418820000015</v>
      </c>
      <c r="U263" s="215" t="s">
        <v>207</v>
      </c>
      <c r="V263" s="160">
        <f>O263/LOOKUP(A263,'Table 1'!$A$3:$A$999,'Table 1'!$E$3:$E$999)</f>
        <v>1.2862939785573339E-2</v>
      </c>
    </row>
    <row r="264" spans="1:22" x14ac:dyDescent="0.2">
      <c r="A264" s="56" t="str">
        <f>A261</f>
        <v>AMX0046</v>
      </c>
      <c r="B264" s="56" t="str">
        <f>LOOKUP(A264,'Table 1'!$A$3:$A$999,'Table 1'!$I$3:$I$999)</f>
        <v>GHA</v>
      </c>
      <c r="C264" s="4">
        <v>77.165199999999999</v>
      </c>
      <c r="D264" s="4">
        <v>77.256900000000002</v>
      </c>
      <c r="E264" s="4">
        <v>76.500900000000001</v>
      </c>
      <c r="F264" s="159">
        <f t="shared" si="27"/>
        <v>0.76974333333333333</v>
      </c>
      <c r="G264" s="232" t="s">
        <v>207</v>
      </c>
      <c r="H264" s="155">
        <f t="shared" si="28"/>
        <v>4.1256098135103968E-3</v>
      </c>
      <c r="I264" s="239">
        <f t="shared" si="29"/>
        <v>-2.4416793217382229E-3</v>
      </c>
      <c r="J264" s="22">
        <f>AVERAGE(F261:F265)</f>
        <v>0.77162739999999996</v>
      </c>
      <c r="K264" s="241">
        <f>_xlfn.STDEV.S(F261:F265)</f>
        <v>2.6582807246623682E-3</v>
      </c>
      <c r="L264" s="19">
        <f t="shared" si="30"/>
        <v>3.4450315329164934E-3</v>
      </c>
      <c r="M264" s="221">
        <f>F264*'Table 2'!M264</f>
        <v>479.627071</v>
      </c>
      <c r="N264" s="236" t="s">
        <v>207</v>
      </c>
      <c r="O264" s="218">
        <f>H264*'Table 2'!M263</f>
        <v>2.6375023537771969</v>
      </c>
      <c r="P264" s="239">
        <f t="shared" si="31"/>
        <v>-1.1544603779307066E-2</v>
      </c>
      <c r="Q264" s="22">
        <f>AVERAGE(M261:M265)</f>
        <v>485.22884576666667</v>
      </c>
      <c r="R264" s="241">
        <f>_xlfn.STDEV.S(M261:M265)</f>
        <v>11.200325620791455</v>
      </c>
      <c r="S264" s="19">
        <f t="shared" si="32"/>
        <v>2.3082563451261483E-2</v>
      </c>
      <c r="T264" s="190">
        <f>M264/LOOKUP(A264,'Table 1'!$A$3:$A$999,'Table 1'!$E$3:$E$999)</f>
        <v>0.95925414200000003</v>
      </c>
      <c r="U264" s="215" t="s">
        <v>207</v>
      </c>
      <c r="V264" s="160">
        <f>O264/LOOKUP(A264,'Table 1'!$A$3:$A$999,'Table 1'!$E$3:$E$999)</f>
        <v>5.2750047075543934E-3</v>
      </c>
    </row>
    <row r="265" spans="1:22" ht="16" thickBot="1" x14ac:dyDescent="0.25">
      <c r="A265" s="55" t="str">
        <f>A261</f>
        <v>AMX0046</v>
      </c>
      <c r="B265" s="55" t="str">
        <f>LOOKUP(A265,'Table 1'!$A$3:$A$999,'Table 1'!$I$3:$I$999)</f>
        <v>GHA</v>
      </c>
      <c r="C265" s="97">
        <v>77.2637</v>
      </c>
      <c r="D265" s="97">
        <v>76.510800000000003</v>
      </c>
      <c r="E265" s="97">
        <v>78.174700000000001</v>
      </c>
      <c r="F265" s="167">
        <f t="shared" si="27"/>
        <v>0.77316399999999996</v>
      </c>
      <c r="G265" s="230" t="s">
        <v>207</v>
      </c>
      <c r="H265" s="157">
        <f t="shared" si="28"/>
        <v>8.3320091814639667E-3</v>
      </c>
      <c r="I265" s="240">
        <f t="shared" si="29"/>
        <v>1.9913756302588517E-3</v>
      </c>
      <c r="J265" s="21">
        <f>AVERAGE(F261:F265)</f>
        <v>0.77162739999999996</v>
      </c>
      <c r="K265" s="242">
        <f>_xlfn.STDEV.S(F261:F265)</f>
        <v>2.6582807246623682E-3</v>
      </c>
      <c r="L265" s="18">
        <f t="shared" si="30"/>
        <v>3.4450315329164934E-3</v>
      </c>
      <c r="M265" s="220">
        <f>F265*'Table 2'!M265</f>
        <v>499.5412604</v>
      </c>
      <c r="N265" s="230" t="s">
        <v>207</v>
      </c>
      <c r="O265" s="217">
        <f>H265*'Table 2'!M264</f>
        <v>5.1916749209701978</v>
      </c>
      <c r="P265" s="240">
        <f t="shared" si="31"/>
        <v>2.9496215565502023E-2</v>
      </c>
      <c r="Q265" s="21">
        <f>AVERAGE(M261:M265)</f>
        <v>485.22884576666667</v>
      </c>
      <c r="R265" s="242">
        <f>_xlfn.STDEV.S(M261:M265)</f>
        <v>11.200325620791455</v>
      </c>
      <c r="S265" s="18">
        <f t="shared" si="32"/>
        <v>2.3082563451261483E-2</v>
      </c>
      <c r="T265" s="189">
        <f>M265/LOOKUP(A265,'Table 1'!$A$3:$A$999,'Table 1'!$E$3:$E$999)</f>
        <v>0.99908252080000004</v>
      </c>
      <c r="U265" s="214" t="s">
        <v>207</v>
      </c>
      <c r="V265" s="157">
        <f>O265/LOOKUP(A265,'Table 1'!$A$3:$A$999,'Table 1'!$E$3:$E$999)</f>
        <v>1.0383349841940396E-2</v>
      </c>
    </row>
    <row r="266" spans="1:22" x14ac:dyDescent="0.2">
      <c r="A266" s="57" t="s">
        <v>5</v>
      </c>
      <c r="B266" s="57" t="str">
        <f>LOOKUP(A266,'Table 1'!$A$3:$A$999,'Table 1'!$I$3:$I$999)</f>
        <v>GHA</v>
      </c>
      <c r="C266" s="98">
        <v>79.611199999999997</v>
      </c>
      <c r="D266" s="98">
        <v>79.566000000000003</v>
      </c>
      <c r="E266" s="98">
        <v>80.719200000000001</v>
      </c>
      <c r="F266" s="169">
        <f t="shared" si="27"/>
        <v>0.79965466666666674</v>
      </c>
      <c r="G266" s="229" t="s">
        <v>207</v>
      </c>
      <c r="H266" s="161">
        <f t="shared" si="28"/>
        <v>6.5314333291654602E-3</v>
      </c>
      <c r="I266" s="238">
        <f t="shared" si="29"/>
        <v>-9.1758548846668266E-3</v>
      </c>
      <c r="J266" s="23">
        <f>AVERAGE(F266:F270)</f>
        <v>0.80706013333333326</v>
      </c>
      <c r="K266" s="23">
        <f>_xlfn.STDEV.S(F266:F270)</f>
        <v>1.1213517741745681E-2</v>
      </c>
      <c r="L266" s="39">
        <f t="shared" si="30"/>
        <v>1.3894277859360272E-2</v>
      </c>
      <c r="M266" s="222">
        <f>F266*'Table 2'!M266</f>
        <v>441.00954866666672</v>
      </c>
      <c r="N266" s="229" t="s">
        <v>207</v>
      </c>
      <c r="O266" s="219">
        <f>H266*'Table 2'!M265</f>
        <v>4.2199590739738042</v>
      </c>
      <c r="P266" s="238">
        <f t="shared" si="31"/>
        <v>-6.723436716210382E-2</v>
      </c>
      <c r="Q266" s="23">
        <f>AVERAGE(M266:M270)</f>
        <v>472.79781023333334</v>
      </c>
      <c r="R266" s="23">
        <f>_xlfn.STDEV.S(M266:M270)</f>
        <v>18.94589989063358</v>
      </c>
      <c r="S266" s="39">
        <f t="shared" si="32"/>
        <v>4.0071885868683432E-2</v>
      </c>
      <c r="T266" s="191">
        <f>M266/LOOKUP(A266,'Table 1'!$A$3:$A$999,'Table 1'!$E$3:$E$999)</f>
        <v>0.88201909733333339</v>
      </c>
      <c r="U266" s="216" t="s">
        <v>207</v>
      </c>
      <c r="V266" s="161">
        <f>O266/LOOKUP(A266,'Table 1'!$A$3:$A$999,'Table 1'!$E$3:$E$999)</f>
        <v>8.4399181479476084E-3</v>
      </c>
    </row>
    <row r="267" spans="1:22" x14ac:dyDescent="0.2">
      <c r="A267" s="56" t="str">
        <f>A266</f>
        <v>AMX0047</v>
      </c>
      <c r="B267" s="56" t="str">
        <f>LOOKUP(A267,'Table 1'!$A$3:$A$999,'Table 1'!$I$3:$I$999)</f>
        <v>GHA</v>
      </c>
      <c r="C267" s="4">
        <v>78.162700000000001</v>
      </c>
      <c r="D267" s="4">
        <v>81.597899999999996</v>
      </c>
      <c r="E267" s="4">
        <v>81.663700000000006</v>
      </c>
      <c r="F267" s="168">
        <f t="shared" si="27"/>
        <v>0.80474766666666664</v>
      </c>
      <c r="G267" s="236" t="s">
        <v>207</v>
      </c>
      <c r="H267" s="160">
        <f t="shared" si="28"/>
        <v>2.0025787408572308E-2</v>
      </c>
      <c r="I267" s="239">
        <f t="shared" si="29"/>
        <v>-2.8652966131725963E-3</v>
      </c>
      <c r="J267" s="22">
        <f>AVERAGE(F266:F270)</f>
        <v>0.80706013333333326</v>
      </c>
      <c r="K267" s="241">
        <f>_xlfn.STDEV.S(F266:F270)</f>
        <v>1.1213517741745681E-2</v>
      </c>
      <c r="L267" s="19">
        <f t="shared" si="30"/>
        <v>1.3894277859360272E-2</v>
      </c>
      <c r="M267" s="221">
        <f>F267*'Table 2'!M267</f>
        <v>472.14545603333335</v>
      </c>
      <c r="N267" s="236" t="s">
        <v>207</v>
      </c>
      <c r="O267" s="218">
        <f>H267*'Table 2'!M266</f>
        <v>11.044221755827628</v>
      </c>
      <c r="P267" s="239">
        <f t="shared" si="31"/>
        <v>-1.3797741569023837E-3</v>
      </c>
      <c r="Q267" s="22">
        <f>AVERAGE(M266:M270)</f>
        <v>472.79781023333334</v>
      </c>
      <c r="R267" s="241">
        <f>_xlfn.STDEV.S(M266:M270)</f>
        <v>18.94589989063358</v>
      </c>
      <c r="S267" s="19">
        <f t="shared" si="32"/>
        <v>4.0071885868683432E-2</v>
      </c>
      <c r="T267" s="190">
        <f>M267/LOOKUP(A267,'Table 1'!$A$3:$A$999,'Table 1'!$E$3:$E$999)</f>
        <v>0.94429091206666671</v>
      </c>
      <c r="U267" s="215" t="s">
        <v>207</v>
      </c>
      <c r="V267" s="160">
        <f>O267/LOOKUP(A267,'Table 1'!$A$3:$A$999,'Table 1'!$E$3:$E$999)</f>
        <v>2.2088443511655256E-2</v>
      </c>
    </row>
    <row r="268" spans="1:22" x14ac:dyDescent="0.2">
      <c r="A268" s="56" t="str">
        <f>A266</f>
        <v>AMX0047</v>
      </c>
      <c r="B268" s="56" t="str">
        <f>LOOKUP(A268,'Table 1'!$A$3:$A$999,'Table 1'!$I$3:$I$999)</f>
        <v>GHA</v>
      </c>
      <c r="C268" s="4">
        <v>80.015199999999993</v>
      </c>
      <c r="D268" s="4">
        <v>78.784700000000001</v>
      </c>
      <c r="E268" s="4">
        <v>80.131</v>
      </c>
      <c r="F268" s="168">
        <f t="shared" si="27"/>
        <v>0.7964363333333333</v>
      </c>
      <c r="G268" s="236" t="s">
        <v>207</v>
      </c>
      <c r="H268" s="160">
        <f t="shared" si="28"/>
        <v>7.461080775151346E-3</v>
      </c>
      <c r="I268" s="239">
        <f t="shared" si="29"/>
        <v>-1.3163579219458363E-2</v>
      </c>
      <c r="J268" s="22">
        <f>AVERAGE(F266:F270)</f>
        <v>0.80706013333333326</v>
      </c>
      <c r="K268" s="241">
        <f>_xlfn.STDEV.S(F266:F270)</f>
        <v>1.1213517741745681E-2</v>
      </c>
      <c r="L268" s="19">
        <f t="shared" si="30"/>
        <v>1.3894277859360272E-2</v>
      </c>
      <c r="M268" s="221">
        <f>F268*'Table 2'!M268</f>
        <v>478.02108726666671</v>
      </c>
      <c r="N268" s="236" t="s">
        <v>207</v>
      </c>
      <c r="O268" s="218">
        <f>H268*'Table 2'!M267</f>
        <v>4.3774160907812947</v>
      </c>
      <c r="P268" s="239">
        <f t="shared" si="31"/>
        <v>1.1047591423394291E-2</v>
      </c>
      <c r="Q268" s="22">
        <f>AVERAGE(M266:M270)</f>
        <v>472.79781023333334</v>
      </c>
      <c r="R268" s="241">
        <f>_xlfn.STDEV.S(M266:M270)</f>
        <v>18.94589989063358</v>
      </c>
      <c r="S268" s="19">
        <f t="shared" si="32"/>
        <v>4.0071885868683432E-2</v>
      </c>
      <c r="T268" s="190">
        <f>M268/LOOKUP(A268,'Table 1'!$A$3:$A$999,'Table 1'!$E$3:$E$999)</f>
        <v>0.9560421745333334</v>
      </c>
      <c r="U268" s="215" t="s">
        <v>207</v>
      </c>
      <c r="V268" s="160">
        <f>O268/LOOKUP(A268,'Table 1'!$A$3:$A$999,'Table 1'!$E$3:$E$999)</f>
        <v>8.7548321815625902E-3</v>
      </c>
    </row>
    <row r="269" spans="1:22" x14ac:dyDescent="0.2">
      <c r="A269" s="56" t="str">
        <f>A266</f>
        <v>AMX0047</v>
      </c>
      <c r="B269" s="56" t="str">
        <f>LOOKUP(A269,'Table 1'!$A$3:$A$999,'Table 1'!$I$3:$I$999)</f>
        <v>GHA</v>
      </c>
      <c r="C269" s="4">
        <v>80.646799999999999</v>
      </c>
      <c r="D269" s="4">
        <v>81.596100000000007</v>
      </c>
      <c r="E269" s="4">
        <v>80.573499999999996</v>
      </c>
      <c r="F269" s="159">
        <f t="shared" si="27"/>
        <v>0.809388</v>
      </c>
      <c r="G269" s="232" t="s">
        <v>207</v>
      </c>
      <c r="H269" s="155">
        <f t="shared" si="28"/>
        <v>5.7041711930832387E-3</v>
      </c>
      <c r="I269" s="239">
        <f t="shared" si="29"/>
        <v>2.8843782148575965E-3</v>
      </c>
      <c r="J269" s="22">
        <f>AVERAGE(F266:F270)</f>
        <v>0.80706013333333326</v>
      </c>
      <c r="K269" s="241">
        <f>_xlfn.STDEV.S(F266:F270)</f>
        <v>1.1213517741745681E-2</v>
      </c>
      <c r="L269" s="19">
        <f t="shared" si="30"/>
        <v>1.3894277859360272E-2</v>
      </c>
      <c r="M269" s="221">
        <f>F269*'Table 2'!M269</f>
        <v>482.71900319999997</v>
      </c>
      <c r="N269" s="236" t="s">
        <v>207</v>
      </c>
      <c r="O269" s="218">
        <f>H269*'Table 2'!M268</f>
        <v>3.4236435500885603</v>
      </c>
      <c r="P269" s="239">
        <f t="shared" si="31"/>
        <v>2.0984007861141254E-2</v>
      </c>
      <c r="Q269" s="22">
        <f>AVERAGE(M266:M270)</f>
        <v>472.79781023333334</v>
      </c>
      <c r="R269" s="241">
        <f>_xlfn.STDEV.S(M266:M270)</f>
        <v>18.94589989063358</v>
      </c>
      <c r="S269" s="19">
        <f t="shared" si="32"/>
        <v>4.0071885868683432E-2</v>
      </c>
      <c r="T269" s="190">
        <f>M269/LOOKUP(A269,'Table 1'!$A$3:$A$999,'Table 1'!$E$3:$E$999)</f>
        <v>0.96543800639999999</v>
      </c>
      <c r="U269" s="215" t="s">
        <v>207</v>
      </c>
      <c r="V269" s="160">
        <f>O269/LOOKUP(A269,'Table 1'!$A$3:$A$999,'Table 1'!$E$3:$E$999)</f>
        <v>6.8472871001771206E-3</v>
      </c>
    </row>
    <row r="270" spans="1:22" ht="16" thickBot="1" x14ac:dyDescent="0.25">
      <c r="A270" s="55" t="str">
        <f>A266</f>
        <v>AMX0047</v>
      </c>
      <c r="B270" s="55" t="str">
        <f>LOOKUP(A270,'Table 1'!$A$3:$A$999,'Table 1'!$I$3:$I$999)</f>
        <v>GHA</v>
      </c>
      <c r="C270" s="97">
        <v>82.878699999999995</v>
      </c>
      <c r="D270" s="97">
        <v>82.103999999999999</v>
      </c>
      <c r="E270" s="97">
        <v>82.539500000000004</v>
      </c>
      <c r="F270" s="167">
        <f t="shared" si="27"/>
        <v>0.82507400000000009</v>
      </c>
      <c r="G270" s="230" t="s">
        <v>207</v>
      </c>
      <c r="H270" s="157">
        <f t="shared" si="28"/>
        <v>3.88346275893047E-3</v>
      </c>
      <c r="I270" s="240">
        <f t="shared" si="29"/>
        <v>2.232035250244074E-2</v>
      </c>
      <c r="J270" s="21">
        <f>AVERAGE(F266:F270)</f>
        <v>0.80706013333333326</v>
      </c>
      <c r="K270" s="242">
        <f>_xlfn.STDEV.S(F266:F270)</f>
        <v>1.1213517741745681E-2</v>
      </c>
      <c r="L270" s="18">
        <f t="shared" si="30"/>
        <v>1.3894277859360272E-2</v>
      </c>
      <c r="M270" s="220">
        <f>F270*'Table 2'!M270</f>
        <v>490.09395600000005</v>
      </c>
      <c r="N270" s="230" t="s">
        <v>207</v>
      </c>
      <c r="O270" s="217">
        <f>H270*'Table 2'!M269</f>
        <v>2.3160971894261322</v>
      </c>
      <c r="P270" s="240">
        <f t="shared" si="31"/>
        <v>3.6582542034470901E-2</v>
      </c>
      <c r="Q270" s="21">
        <f>AVERAGE(M266:M270)</f>
        <v>472.79781023333334</v>
      </c>
      <c r="R270" s="242">
        <f>_xlfn.STDEV.S(M266:M270)</f>
        <v>18.94589989063358</v>
      </c>
      <c r="S270" s="18">
        <f t="shared" si="32"/>
        <v>4.0071885868683432E-2</v>
      </c>
      <c r="T270" s="189">
        <f>M270/LOOKUP(A270,'Table 1'!$A$3:$A$999,'Table 1'!$E$3:$E$999)</f>
        <v>0.98018791200000011</v>
      </c>
      <c r="U270" s="214" t="s">
        <v>207</v>
      </c>
      <c r="V270" s="157">
        <f>O270/LOOKUP(A270,'Table 1'!$A$3:$A$999,'Table 1'!$E$3:$E$999)</f>
        <v>4.6321943788522647E-3</v>
      </c>
    </row>
    <row r="271" spans="1:22" x14ac:dyDescent="0.2">
      <c r="A271" s="57" t="s">
        <v>227</v>
      </c>
      <c r="B271" s="57" t="str">
        <f>LOOKUP(A271,'Table 1'!$A$3:$A$999,'Table 1'!$I$3:$I$999)</f>
        <v>HAI</v>
      </c>
      <c r="C271" s="98">
        <v>82.383499999999998</v>
      </c>
      <c r="D271" s="98">
        <v>81.226699999999994</v>
      </c>
      <c r="E271" s="98">
        <v>81.032799999999995</v>
      </c>
      <c r="F271" s="169">
        <f t="shared" si="27"/>
        <v>0.81547666666666663</v>
      </c>
      <c r="G271" s="229" t="s">
        <v>207</v>
      </c>
      <c r="H271" s="161">
        <f t="shared" si="28"/>
        <v>7.3031659116669142E-3</v>
      </c>
      <c r="I271" s="238">
        <f t="shared" si="29"/>
        <v>8.2266685335776035E-3</v>
      </c>
      <c r="J271" s="23">
        <f>AVERAGE(F271:F274)</f>
        <v>0.80882274999999992</v>
      </c>
      <c r="K271" s="23">
        <f>_xlfn.STDEV.S(F271:F274)</f>
        <v>1.0729698440327669E-2</v>
      </c>
      <c r="L271" s="39">
        <f t="shared" si="30"/>
        <v>1.3265821764197001E-2</v>
      </c>
      <c r="M271" s="222">
        <f>F271*'Table 2'!M271</f>
        <v>473.79194333333334</v>
      </c>
      <c r="N271" s="229" t="s">
        <v>207</v>
      </c>
      <c r="O271" s="219">
        <f>H271*'Table 2'!M270</f>
        <v>4.3380805515301466</v>
      </c>
      <c r="P271" s="238">
        <f t="shared" si="31"/>
        <v>-1.1066852400120468E-2</v>
      </c>
      <c r="Q271" s="23">
        <f>AVERAGE(M271:M274)</f>
        <v>479.09400598333332</v>
      </c>
      <c r="R271" s="23">
        <f>_xlfn.STDEV.S(M271:M274)</f>
        <v>5.4384751496817074</v>
      </c>
      <c r="S271" s="39">
        <f t="shared" si="32"/>
        <v>1.1351582532366102E-2</v>
      </c>
      <c r="T271" s="191">
        <f>M271/LOOKUP(A271,'Table 1'!$A$3:$A$999,'Table 1'!$E$3:$E$999)</f>
        <v>0.94758388666666671</v>
      </c>
      <c r="U271" s="216" t="s">
        <v>207</v>
      </c>
      <c r="V271" s="161">
        <f>O271/LOOKUP(A271,'Table 1'!$A$3:$A$999,'Table 1'!$E$3:$E$999)</f>
        <v>8.6761611030602929E-3</v>
      </c>
    </row>
    <row r="272" spans="1:22" x14ac:dyDescent="0.2">
      <c r="A272" s="56" t="str">
        <f>A271</f>
        <v>AMX0048A</v>
      </c>
      <c r="B272" s="56" t="str">
        <f>LOOKUP(A272,'Table 1'!$A$3:$A$999,'Table 1'!$I$3:$I$999)</f>
        <v>HAI</v>
      </c>
      <c r="C272" s="4">
        <v>83.172700000000006</v>
      </c>
      <c r="D272" s="4">
        <v>81.062100000000001</v>
      </c>
      <c r="E272" s="4">
        <v>81.890199999999993</v>
      </c>
      <c r="F272" s="168">
        <f t="shared" si="27"/>
        <v>0.82041666666666668</v>
      </c>
      <c r="G272" s="236" t="s">
        <v>207</v>
      </c>
      <c r="H272" s="160">
        <f t="shared" si="28"/>
        <v>1.063421225730115E-2</v>
      </c>
      <c r="I272" s="239">
        <f t="shared" si="29"/>
        <v>1.4334310782760203E-2</v>
      </c>
      <c r="J272" s="22">
        <f>AVERAGE(F271:F274)</f>
        <v>0.80882274999999992</v>
      </c>
      <c r="K272" s="241">
        <f>_xlfn.STDEV.S(F271:F274)</f>
        <v>1.0729698440327669E-2</v>
      </c>
      <c r="L272" s="19">
        <f t="shared" si="30"/>
        <v>1.3265821764197001E-2</v>
      </c>
      <c r="M272" s="221">
        <f>F272*'Table 2'!M272</f>
        <v>475.26737500000007</v>
      </c>
      <c r="N272" s="236" t="s">
        <v>207</v>
      </c>
      <c r="O272" s="218">
        <f>H272*'Table 2'!M271</f>
        <v>6.1784773214919682</v>
      </c>
      <c r="P272" s="239">
        <f t="shared" si="31"/>
        <v>-7.9872236670528625E-3</v>
      </c>
      <c r="Q272" s="22">
        <f>AVERAGE(M271:M274)</f>
        <v>479.09400598333332</v>
      </c>
      <c r="R272" s="241">
        <f>_xlfn.STDEV.S(M271:M274)</f>
        <v>5.4384751496817074</v>
      </c>
      <c r="S272" s="19">
        <f t="shared" si="32"/>
        <v>1.1351582532366102E-2</v>
      </c>
      <c r="T272" s="190">
        <f>M272/LOOKUP(A272,'Table 1'!$A$3:$A$999,'Table 1'!$E$3:$E$999)</f>
        <v>0.95053475000000009</v>
      </c>
      <c r="U272" s="215" t="s">
        <v>207</v>
      </c>
      <c r="V272" s="160">
        <f>O272/LOOKUP(A272,'Table 1'!$A$3:$A$999,'Table 1'!$E$3:$E$999)</f>
        <v>1.2356954642983937E-2</v>
      </c>
    </row>
    <row r="273" spans="1:22" x14ac:dyDescent="0.2">
      <c r="A273" s="56" t="str">
        <f>A271</f>
        <v>AMX0048A</v>
      </c>
      <c r="B273" s="56" t="str">
        <f>LOOKUP(A273,'Table 1'!$A$3:$A$999,'Table 1'!$I$3:$I$999)</f>
        <v>HAI</v>
      </c>
      <c r="C273" s="4">
        <v>79.382400000000004</v>
      </c>
      <c r="D273" s="4">
        <v>80.178899999999999</v>
      </c>
      <c r="E273" s="4">
        <v>80.441800000000001</v>
      </c>
      <c r="F273" s="159">
        <f t="shared" si="27"/>
        <v>0.80001033333333338</v>
      </c>
      <c r="G273" s="232" t="s">
        <v>207</v>
      </c>
      <c r="H273" s="155">
        <f t="shared" si="28"/>
        <v>5.5164255032886175E-3</v>
      </c>
      <c r="I273" s="239">
        <f t="shared" si="29"/>
        <v>-1.0895362014318398E-2</v>
      </c>
      <c r="J273" s="22">
        <f>AVERAGE(F271:F274)</f>
        <v>0.80882274999999992</v>
      </c>
      <c r="K273" s="241">
        <f>_xlfn.STDEV.S(F271:F274)</f>
        <v>1.0729698440327669E-2</v>
      </c>
      <c r="L273" s="19">
        <f t="shared" si="30"/>
        <v>1.3265821764197001E-2</v>
      </c>
      <c r="M273" s="221">
        <f>F273*'Table 2'!M273</f>
        <v>485.12626613333333</v>
      </c>
      <c r="N273" s="236" t="s">
        <v>207</v>
      </c>
      <c r="O273" s="218">
        <f>H273*'Table 2'!M272</f>
        <v>3.1956652940550967</v>
      </c>
      <c r="P273" s="239">
        <f t="shared" si="31"/>
        <v>1.2590973952218185E-2</v>
      </c>
      <c r="Q273" s="22">
        <f>AVERAGE(M271:M274)</f>
        <v>479.09400598333332</v>
      </c>
      <c r="R273" s="241">
        <f>_xlfn.STDEV.S(M271:M274)</f>
        <v>5.4384751496817074</v>
      </c>
      <c r="S273" s="19">
        <f t="shared" si="32"/>
        <v>1.1351582532366102E-2</v>
      </c>
      <c r="T273" s="190">
        <f>M273/LOOKUP(A273,'Table 1'!$A$3:$A$999,'Table 1'!$E$3:$E$999)</f>
        <v>0.97025253226666663</v>
      </c>
      <c r="U273" s="215" t="s">
        <v>207</v>
      </c>
      <c r="V273" s="160">
        <f>O273/LOOKUP(A273,'Table 1'!$A$3:$A$999,'Table 1'!$E$3:$E$999)</f>
        <v>6.3913305881101931E-3</v>
      </c>
    </row>
    <row r="274" spans="1:22" ht="16" thickBot="1" x14ac:dyDescent="0.25">
      <c r="A274" s="55" t="str">
        <f>A271</f>
        <v>AMX0048A</v>
      </c>
      <c r="B274" s="55" t="str">
        <f>LOOKUP(A274,'Table 1'!$A$3:$A$999,'Table 1'!$I$3:$I$999)</f>
        <v>HAI</v>
      </c>
      <c r="C274" s="97">
        <v>80.227199999999996</v>
      </c>
      <c r="D274" s="97">
        <v>79.104100000000003</v>
      </c>
      <c r="E274" s="97">
        <v>80.484899999999996</v>
      </c>
      <c r="F274" s="167">
        <f t="shared" si="27"/>
        <v>0.79938733333333334</v>
      </c>
      <c r="G274" s="230" t="s">
        <v>207</v>
      </c>
      <c r="H274" s="157">
        <f t="shared" si="28"/>
        <v>7.3420836506629915E-3</v>
      </c>
      <c r="I274" s="240">
        <f t="shared" si="29"/>
        <v>-1.1665617302018998E-2</v>
      </c>
      <c r="J274" s="21">
        <f>AVERAGE(F271:F274)</f>
        <v>0.80882274999999992</v>
      </c>
      <c r="K274" s="242">
        <f>_xlfn.STDEV.S(F271:F274)</f>
        <v>1.0729698440327669E-2</v>
      </c>
      <c r="L274" s="18">
        <f t="shared" si="30"/>
        <v>1.3265821764197001E-2</v>
      </c>
      <c r="M274" s="220">
        <f>F274*'Table 2'!M274</f>
        <v>482.19043946666659</v>
      </c>
      <c r="N274" s="230" t="s">
        <v>207</v>
      </c>
      <c r="O274" s="217">
        <f>H274*'Table 2'!M273</f>
        <v>4.452239525762038</v>
      </c>
      <c r="P274" s="240">
        <f t="shared" si="31"/>
        <v>6.4631021149552641E-3</v>
      </c>
      <c r="Q274" s="21">
        <f>AVERAGE(M271:M274)</f>
        <v>479.09400598333332</v>
      </c>
      <c r="R274" s="242">
        <f>_xlfn.STDEV.S(M271:M274)</f>
        <v>5.4384751496817074</v>
      </c>
      <c r="S274" s="18">
        <f t="shared" si="32"/>
        <v>1.1351582532366102E-2</v>
      </c>
      <c r="T274" s="189">
        <f>M274/LOOKUP(A274,'Table 1'!$A$3:$A$999,'Table 1'!$E$3:$E$999)</f>
        <v>0.96438087893333313</v>
      </c>
      <c r="U274" s="214" t="s">
        <v>207</v>
      </c>
      <c r="V274" s="157">
        <f>O274/LOOKUP(A274,'Table 1'!$A$3:$A$999,'Table 1'!$E$3:$E$999)</f>
        <v>8.9044790515240765E-3</v>
      </c>
    </row>
    <row r="275" spans="1:22" x14ac:dyDescent="0.2">
      <c r="A275" s="57" t="s">
        <v>228</v>
      </c>
      <c r="B275" s="57" t="str">
        <f>LOOKUP(A275,'Table 1'!$A$3:$A$999,'Table 1'!$I$3:$I$999)</f>
        <v>HAI</v>
      </c>
      <c r="C275" s="98">
        <v>80.91</v>
      </c>
      <c r="D275" s="98">
        <v>82.314499999999995</v>
      </c>
      <c r="E275" s="98">
        <v>80.468500000000006</v>
      </c>
      <c r="F275" s="169">
        <f t="shared" si="27"/>
        <v>0.81230999999999998</v>
      </c>
      <c r="G275" s="229" t="s">
        <v>207</v>
      </c>
      <c r="H275" s="161">
        <f t="shared" si="28"/>
        <v>9.6395526348476961E-3</v>
      </c>
      <c r="I275" s="238">
        <f t="shared" si="29"/>
        <v>-4.3248761029144834E-3</v>
      </c>
      <c r="J275" s="23">
        <f>AVERAGE(F275:F279)</f>
        <v>0.81583839999999996</v>
      </c>
      <c r="K275" s="23">
        <f>_xlfn.STDEV.S(F275:F279)</f>
        <v>5.7980141494978748E-3</v>
      </c>
      <c r="L275" s="39">
        <f t="shared" si="30"/>
        <v>7.1068169253835989E-3</v>
      </c>
      <c r="M275" s="222">
        <f>F275*'Table 2'!M275</f>
        <v>481.78106100000002</v>
      </c>
      <c r="N275" s="229" t="s">
        <v>207</v>
      </c>
      <c r="O275" s="219">
        <f>H275*'Table 2'!M274</f>
        <v>5.8145781493401296</v>
      </c>
      <c r="P275" s="238">
        <f t="shared" si="31"/>
        <v>1.1444805339691302E-2</v>
      </c>
      <c r="Q275" s="23">
        <f>AVERAGE(M275:M279)</f>
        <v>476.32956188666668</v>
      </c>
      <c r="R275" s="23">
        <f>_xlfn.STDEV.S(M275:M279)</f>
        <v>11.620193333142034</v>
      </c>
      <c r="S275" s="39">
        <f t="shared" si="32"/>
        <v>2.4395280626959767E-2</v>
      </c>
      <c r="T275" s="191">
        <f>M275/LOOKUP(A275,'Table 1'!$A$3:$A$999,'Table 1'!$E$3:$E$999)</f>
        <v>0.96356212200000002</v>
      </c>
      <c r="U275" s="216" t="s">
        <v>207</v>
      </c>
      <c r="V275" s="161">
        <f>O275/LOOKUP(A275,'Table 1'!$A$3:$A$999,'Table 1'!$E$3:$E$999)</f>
        <v>1.1629156298680259E-2</v>
      </c>
    </row>
    <row r="276" spans="1:22" x14ac:dyDescent="0.2">
      <c r="A276" s="56" t="str">
        <f>A275</f>
        <v>AMX0048B</v>
      </c>
      <c r="B276" s="56" t="str">
        <f>LOOKUP(A276,'Table 1'!$A$3:$A$999,'Table 1'!$I$3:$I$999)</f>
        <v>HAI</v>
      </c>
      <c r="C276" s="4">
        <v>81.111400000000003</v>
      </c>
      <c r="D276" s="4">
        <v>81.315299999999993</v>
      </c>
      <c r="E276" s="4">
        <v>82.764300000000006</v>
      </c>
      <c r="F276" s="168">
        <f t="shared" si="27"/>
        <v>0.81730333333333316</v>
      </c>
      <c r="G276" s="236" t="s">
        <v>207</v>
      </c>
      <c r="H276" s="160">
        <f t="shared" si="28"/>
        <v>9.0122644398249879E-3</v>
      </c>
      <c r="I276" s="239">
        <f t="shared" si="29"/>
        <v>1.7956170404987018E-3</v>
      </c>
      <c r="J276" s="22">
        <f>AVERAGE(F275:F279)</f>
        <v>0.81583839999999996</v>
      </c>
      <c r="K276" s="241">
        <f>_xlfn.STDEV.S(F275:F279)</f>
        <v>5.7980141494978748E-3</v>
      </c>
      <c r="L276" s="19">
        <f t="shared" si="30"/>
        <v>7.1068169253835989E-3</v>
      </c>
      <c r="M276" s="221">
        <f>F276*'Table 2'!M276</f>
        <v>479.10321399999992</v>
      </c>
      <c r="N276" s="236" t="s">
        <v>207</v>
      </c>
      <c r="O276" s="218">
        <f>H276*'Table 2'!M275</f>
        <v>5.3451740392602005</v>
      </c>
      <c r="P276" s="239">
        <f t="shared" si="31"/>
        <v>5.8229686655332513E-3</v>
      </c>
      <c r="Q276" s="22">
        <f>AVERAGE(M275:M279)</f>
        <v>476.32956188666668</v>
      </c>
      <c r="R276" s="241">
        <f>_xlfn.STDEV.S(M275:M279)</f>
        <v>11.620193333142034</v>
      </c>
      <c r="S276" s="19">
        <f t="shared" si="32"/>
        <v>2.4395280626959767E-2</v>
      </c>
      <c r="T276" s="190">
        <f>M276/LOOKUP(A276,'Table 1'!$A$3:$A$999,'Table 1'!$E$3:$E$999)</f>
        <v>0.95820642799999989</v>
      </c>
      <c r="U276" s="215" t="s">
        <v>207</v>
      </c>
      <c r="V276" s="160">
        <f>O276/LOOKUP(A276,'Table 1'!$A$3:$A$999,'Table 1'!$E$3:$E$999)</f>
        <v>1.0690348078520401E-2</v>
      </c>
    </row>
    <row r="277" spans="1:22" x14ac:dyDescent="0.2">
      <c r="A277" s="56" t="str">
        <f>A275</f>
        <v>AMX0048B</v>
      </c>
      <c r="B277" s="56" t="str">
        <f>LOOKUP(A277,'Table 1'!$A$3:$A$999,'Table 1'!$I$3:$I$999)</f>
        <v>HAI</v>
      </c>
      <c r="C277" s="4">
        <v>81.158100000000005</v>
      </c>
      <c r="D277" s="4">
        <v>81.502200000000002</v>
      </c>
      <c r="E277" s="4">
        <v>80.308000000000007</v>
      </c>
      <c r="F277" s="168">
        <f t="shared" si="27"/>
        <v>0.80989433333333338</v>
      </c>
      <c r="G277" s="236" t="s">
        <v>207</v>
      </c>
      <c r="H277" s="160">
        <f t="shared" si="28"/>
        <v>6.1470703862354656E-3</v>
      </c>
      <c r="I277" s="239">
        <f t="shared" si="29"/>
        <v>-7.2858383065403411E-3</v>
      </c>
      <c r="J277" s="22">
        <f>AVERAGE(F275:F279)</f>
        <v>0.81583839999999996</v>
      </c>
      <c r="K277" s="241">
        <f>_xlfn.STDEV.S(F275:F279)</f>
        <v>5.7980141494978748E-3</v>
      </c>
      <c r="L277" s="19">
        <f t="shared" si="30"/>
        <v>7.1068169253835989E-3</v>
      </c>
      <c r="M277" s="221">
        <f>F277*'Table 2'!M277</f>
        <v>488.36628300000001</v>
      </c>
      <c r="N277" s="236" t="s">
        <v>207</v>
      </c>
      <c r="O277" s="218">
        <f>H277*'Table 2'!M276</f>
        <v>3.6034126604112302</v>
      </c>
      <c r="P277" s="239">
        <f t="shared" si="31"/>
        <v>2.526973355518344E-2</v>
      </c>
      <c r="Q277" s="22">
        <f>AVERAGE(M275:M279)</f>
        <v>476.32956188666668</v>
      </c>
      <c r="R277" s="241">
        <f>_xlfn.STDEV.S(M275:M279)</f>
        <v>11.620193333142034</v>
      </c>
      <c r="S277" s="19">
        <f t="shared" si="32"/>
        <v>2.4395280626959767E-2</v>
      </c>
      <c r="T277" s="190">
        <f>M277/LOOKUP(A277,'Table 1'!$A$3:$A$999,'Table 1'!$E$3:$E$999)</f>
        <v>0.97673256600000002</v>
      </c>
      <c r="U277" s="215" t="s">
        <v>207</v>
      </c>
      <c r="V277" s="160">
        <f>O277/LOOKUP(A277,'Table 1'!$A$3:$A$999,'Table 1'!$E$3:$E$999)</f>
        <v>7.2068253208224606E-3</v>
      </c>
    </row>
    <row r="278" spans="1:22" x14ac:dyDescent="0.2">
      <c r="A278" s="56" t="str">
        <f>A275</f>
        <v>AMX0048B</v>
      </c>
      <c r="B278" s="56" t="str">
        <f>LOOKUP(A278,'Table 1'!$A$3:$A$999,'Table 1'!$I$3:$I$999)</f>
        <v>HAI</v>
      </c>
      <c r="C278" s="4">
        <v>81.157600000000002</v>
      </c>
      <c r="D278" s="4">
        <v>80.168000000000006</v>
      </c>
      <c r="E278" s="4">
        <v>83.090299999999999</v>
      </c>
      <c r="F278" s="159">
        <f t="shared" si="27"/>
        <v>0.81471966666666673</v>
      </c>
      <c r="G278" s="232" t="s">
        <v>207</v>
      </c>
      <c r="H278" s="155">
        <f t="shared" si="28"/>
        <v>1.4862971181205067E-2</v>
      </c>
      <c r="I278" s="239">
        <f t="shared" si="29"/>
        <v>-1.3712682969240389E-3</v>
      </c>
      <c r="J278" s="22">
        <f>AVERAGE(F275:F279)</f>
        <v>0.81583839999999996</v>
      </c>
      <c r="K278" s="241">
        <f>_xlfn.STDEV.S(F275:F279)</f>
        <v>5.7980141494978748E-3</v>
      </c>
      <c r="L278" s="19">
        <f t="shared" si="30"/>
        <v>7.1068169253835989E-3</v>
      </c>
      <c r="M278" s="221">
        <f>F278*'Table 2'!M278</f>
        <v>457.46509283333336</v>
      </c>
      <c r="N278" s="236" t="s">
        <v>207</v>
      </c>
      <c r="O278" s="218">
        <f>H278*'Table 2'!M277</f>
        <v>8.9623716222666552</v>
      </c>
      <c r="P278" s="239">
        <f t="shared" si="31"/>
        <v>-3.9603817530480617E-2</v>
      </c>
      <c r="Q278" s="22">
        <f>AVERAGE(M275:M279)</f>
        <v>476.32956188666668</v>
      </c>
      <c r="R278" s="241">
        <f>_xlfn.STDEV.S(M275:M279)</f>
        <v>11.620193333142034</v>
      </c>
      <c r="S278" s="19">
        <f t="shared" si="32"/>
        <v>2.4395280626959767E-2</v>
      </c>
      <c r="T278" s="190">
        <f>M278/LOOKUP(A278,'Table 1'!$A$3:$A$999,'Table 1'!$E$3:$E$999)</f>
        <v>0.91493018566666673</v>
      </c>
      <c r="U278" s="215" t="s">
        <v>207</v>
      </c>
      <c r="V278" s="160">
        <f>O278/LOOKUP(A278,'Table 1'!$A$3:$A$999,'Table 1'!$E$3:$E$999)</f>
        <v>1.792474324453331E-2</v>
      </c>
    </row>
    <row r="279" spans="1:22" ht="16" thickBot="1" x14ac:dyDescent="0.25">
      <c r="A279" s="55" t="str">
        <f>A275</f>
        <v>AMX0048B</v>
      </c>
      <c r="B279" s="55" t="str">
        <f>LOOKUP(A279,'Table 1'!$A$3:$A$999,'Table 1'!$I$3:$I$999)</f>
        <v>HAI</v>
      </c>
      <c r="C279" s="97">
        <v>80.650099999999995</v>
      </c>
      <c r="D279" s="97">
        <v>84.160799999999995</v>
      </c>
      <c r="E279" s="97">
        <v>82.6785</v>
      </c>
      <c r="F279" s="167">
        <f t="shared" si="27"/>
        <v>0.82496466666666668</v>
      </c>
      <c r="G279" s="230" t="s">
        <v>207</v>
      </c>
      <c r="H279" s="157">
        <f t="shared" si="28"/>
        <v>1.7624147421459381E-2</v>
      </c>
      <c r="I279" s="240">
        <f t="shared" si="29"/>
        <v>1.1186365665880297E-2</v>
      </c>
      <c r="J279" s="21">
        <f>AVERAGE(F275:F279)</f>
        <v>0.81583839999999996</v>
      </c>
      <c r="K279" s="242">
        <f>_xlfn.STDEV.S(F275:F279)</f>
        <v>5.7980141494978748E-3</v>
      </c>
      <c r="L279" s="18">
        <f t="shared" si="30"/>
        <v>7.1068169253835989E-3</v>
      </c>
      <c r="M279" s="220">
        <f>F279*'Table 2'!M279</f>
        <v>474.93215859999992</v>
      </c>
      <c r="N279" s="230" t="s">
        <v>207</v>
      </c>
      <c r="O279" s="217">
        <f>H279*'Table 2'!M278</f>
        <v>9.8959587771494419</v>
      </c>
      <c r="P279" s="240">
        <f t="shared" si="31"/>
        <v>-2.9336900299277318E-3</v>
      </c>
      <c r="Q279" s="21">
        <f>AVERAGE(M275:M279)</f>
        <v>476.32956188666668</v>
      </c>
      <c r="R279" s="242">
        <f>_xlfn.STDEV.S(M275:M279)</f>
        <v>11.620193333142034</v>
      </c>
      <c r="S279" s="18">
        <f t="shared" si="32"/>
        <v>2.4395280626959767E-2</v>
      </c>
      <c r="T279" s="189">
        <f>M279/LOOKUP(A279,'Table 1'!$A$3:$A$999,'Table 1'!$E$3:$E$999)</f>
        <v>0.94986431719999986</v>
      </c>
      <c r="U279" s="214" t="s">
        <v>207</v>
      </c>
      <c r="V279" s="157">
        <f>O279/LOOKUP(A279,'Table 1'!$A$3:$A$999,'Table 1'!$E$3:$E$999)</f>
        <v>1.9791917554298884E-2</v>
      </c>
    </row>
    <row r="280" spans="1:22" x14ac:dyDescent="0.2">
      <c r="A280" s="57" t="s">
        <v>229</v>
      </c>
      <c r="B280" s="57" t="str">
        <f>LOOKUP(A280,'Table 1'!$A$3:$A$999,'Table 1'!$I$3:$I$999)</f>
        <v>HAI</v>
      </c>
      <c r="C280" s="98">
        <v>80.4666</v>
      </c>
      <c r="D280" s="98">
        <v>81.6631</v>
      </c>
      <c r="E280" s="98">
        <v>80.439700000000002</v>
      </c>
      <c r="F280" s="169">
        <f t="shared" si="27"/>
        <v>0.80856466666666682</v>
      </c>
      <c r="G280" s="229" t="s">
        <v>207</v>
      </c>
      <c r="H280" s="161">
        <f t="shared" si="28"/>
        <v>6.9869442772454724E-3</v>
      </c>
      <c r="I280" s="238">
        <f t="shared" si="29"/>
        <v>1.2769604595097161E-2</v>
      </c>
      <c r="J280" s="23">
        <f>AVERAGE(F280:F284)</f>
        <v>0.79836980000000002</v>
      </c>
      <c r="K280" s="23">
        <f>_xlfn.STDEV.S(F280:F284)</f>
        <v>6.5450791846496858E-3</v>
      </c>
      <c r="L280" s="39">
        <f t="shared" si="30"/>
        <v>8.1980545665050024E-3</v>
      </c>
      <c r="M280" s="222">
        <f>F280*'Table 2'!M280</f>
        <v>472.20176533333341</v>
      </c>
      <c r="N280" s="229" t="s">
        <v>207</v>
      </c>
      <c r="O280" s="219">
        <f>H280*'Table 2'!M279</f>
        <v>4.0223838204102176</v>
      </c>
      <c r="P280" s="238">
        <f t="shared" si="31"/>
        <v>6.4855874329429308E-3</v>
      </c>
      <c r="Q280" s="23">
        <f>AVERAGE(M280:M284)</f>
        <v>469.15899365999996</v>
      </c>
      <c r="R280" s="23">
        <f>_xlfn.STDEV.S(M280:M284)</f>
        <v>6.636690978936751</v>
      </c>
      <c r="S280" s="39">
        <f t="shared" si="32"/>
        <v>1.4145931482976895E-2</v>
      </c>
      <c r="T280" s="191">
        <f>M280/LOOKUP(A280,'Table 1'!$A$3:$A$999,'Table 1'!$E$3:$E$999)</f>
        <v>0.94440353066666682</v>
      </c>
      <c r="U280" s="216" t="s">
        <v>207</v>
      </c>
      <c r="V280" s="161">
        <f>O280/LOOKUP(A280,'Table 1'!$A$3:$A$999,'Table 1'!$E$3:$E$999)</f>
        <v>8.0447676408204345E-3</v>
      </c>
    </row>
    <row r="281" spans="1:22" x14ac:dyDescent="0.2">
      <c r="A281" s="56" t="str">
        <f>A280</f>
        <v>AMX0048C</v>
      </c>
      <c r="B281" s="56" t="str">
        <f>LOOKUP(A281,'Table 1'!$A$3:$A$999,'Table 1'!$I$3:$I$999)</f>
        <v>HAI</v>
      </c>
      <c r="C281" s="4">
        <v>81.300399999999996</v>
      </c>
      <c r="D281" s="4">
        <v>78.181100000000001</v>
      </c>
      <c r="E281" s="4">
        <v>78.378900000000002</v>
      </c>
      <c r="F281" s="168">
        <f t="shared" si="27"/>
        <v>0.79286799999999991</v>
      </c>
      <c r="G281" s="236" t="s">
        <v>207</v>
      </c>
      <c r="H281" s="160">
        <f t="shared" si="28"/>
        <v>1.7466310228551392E-2</v>
      </c>
      <c r="I281" s="239">
        <f t="shared" si="29"/>
        <v>-6.8912927317642926E-3</v>
      </c>
      <c r="J281" s="22">
        <f>AVERAGE(F280:F284)</f>
        <v>0.79836980000000002</v>
      </c>
      <c r="K281" s="241">
        <f>_xlfn.STDEV.S(F280:F284)</f>
        <v>6.5450791846496858E-3</v>
      </c>
      <c r="L281" s="19">
        <f t="shared" si="30"/>
        <v>8.1980545665050024E-3</v>
      </c>
      <c r="M281" s="221">
        <f>F281*'Table 2'!M281</f>
        <v>463.66920639999989</v>
      </c>
      <c r="N281" s="236" t="s">
        <v>207</v>
      </c>
      <c r="O281" s="218">
        <f>H281*'Table 2'!M280</f>
        <v>10.200325173474013</v>
      </c>
      <c r="P281" s="239">
        <f t="shared" si="31"/>
        <v>-1.1701336506784576E-2</v>
      </c>
      <c r="Q281" s="22">
        <f>AVERAGE(M280:M284)</f>
        <v>469.15899365999996</v>
      </c>
      <c r="R281" s="241">
        <f>_xlfn.STDEV.S(M280:M284)</f>
        <v>6.636690978936751</v>
      </c>
      <c r="S281" s="19">
        <f t="shared" si="32"/>
        <v>1.4145931482976895E-2</v>
      </c>
      <c r="T281" s="190">
        <f>M281/LOOKUP(A281,'Table 1'!$A$3:$A$999,'Table 1'!$E$3:$E$999)</f>
        <v>0.92733841279999973</v>
      </c>
      <c r="U281" s="215" t="s">
        <v>207</v>
      </c>
      <c r="V281" s="160">
        <f>O281/LOOKUP(A281,'Table 1'!$A$3:$A$999,'Table 1'!$E$3:$E$999)</f>
        <v>2.0400650346948025E-2</v>
      </c>
    </row>
    <row r="282" spans="1:22" x14ac:dyDescent="0.2">
      <c r="A282" s="56" t="str">
        <f>A280</f>
        <v>AMX0048C</v>
      </c>
      <c r="B282" s="56" t="str">
        <f>LOOKUP(A282,'Table 1'!$A$3:$A$999,'Table 1'!$I$3:$I$999)</f>
        <v>HAI</v>
      </c>
      <c r="C282" s="4">
        <v>81.919300000000007</v>
      </c>
      <c r="D282" s="4">
        <v>78.084500000000006</v>
      </c>
      <c r="E282" s="4">
        <v>78.726500000000001</v>
      </c>
      <c r="F282" s="168">
        <f t="shared" si="27"/>
        <v>0.79576766666666676</v>
      </c>
      <c r="G282" s="236" t="s">
        <v>207</v>
      </c>
      <c r="H282" s="160">
        <f t="shared" si="28"/>
        <v>2.0539322806103759E-2</v>
      </c>
      <c r="I282" s="239">
        <f t="shared" si="29"/>
        <v>-3.2593083222001336E-3</v>
      </c>
      <c r="J282" s="22">
        <f>AVERAGE(F280:F284)</f>
        <v>0.79836980000000002</v>
      </c>
      <c r="K282" s="241">
        <f>_xlfn.STDEV.S(F280:F284)</f>
        <v>6.5450791846496858E-3</v>
      </c>
      <c r="L282" s="19">
        <f t="shared" si="30"/>
        <v>8.1980545665050024E-3</v>
      </c>
      <c r="M282" s="221">
        <f>F282*'Table 2'!M282</f>
        <v>466.39942943333341</v>
      </c>
      <c r="N282" s="236" t="s">
        <v>207</v>
      </c>
      <c r="O282" s="218">
        <f>H282*'Table 2'!M281</f>
        <v>12.011395977009478</v>
      </c>
      <c r="P282" s="239">
        <f t="shared" si="31"/>
        <v>-5.8819382425958867E-3</v>
      </c>
      <c r="Q282" s="22">
        <f>AVERAGE(M280:M284)</f>
        <v>469.15899365999996</v>
      </c>
      <c r="R282" s="241">
        <f>_xlfn.STDEV.S(M280:M284)</f>
        <v>6.636690978936751</v>
      </c>
      <c r="S282" s="19">
        <f t="shared" si="32"/>
        <v>1.4145931482976895E-2</v>
      </c>
      <c r="T282" s="190">
        <f>M282/LOOKUP(A282,'Table 1'!$A$3:$A$999,'Table 1'!$E$3:$E$999)</f>
        <v>0.9327988588666668</v>
      </c>
      <c r="U282" s="215" t="s">
        <v>207</v>
      </c>
      <c r="V282" s="160">
        <f>O282/LOOKUP(A282,'Table 1'!$A$3:$A$999,'Table 1'!$E$3:$E$999)</f>
        <v>2.4022791954018956E-2</v>
      </c>
    </row>
    <row r="283" spans="1:22" x14ac:dyDescent="0.2">
      <c r="A283" s="56" t="str">
        <f>A280</f>
        <v>AMX0048C</v>
      </c>
      <c r="B283" s="56" t="str">
        <f>LOOKUP(A283,'Table 1'!$A$3:$A$999,'Table 1'!$I$3:$I$999)</f>
        <v>HAI</v>
      </c>
      <c r="C283" s="4">
        <v>79.937200000000004</v>
      </c>
      <c r="D283" s="4">
        <v>80.305800000000005</v>
      </c>
      <c r="E283" s="4">
        <v>80.080600000000004</v>
      </c>
      <c r="F283" s="159">
        <f t="shared" si="27"/>
        <v>0.80107866666666672</v>
      </c>
      <c r="G283" s="232" t="s">
        <v>207</v>
      </c>
      <c r="H283" s="155">
        <f t="shared" si="28"/>
        <v>1.8580660196379859E-3</v>
      </c>
      <c r="I283" s="239">
        <f t="shared" si="29"/>
        <v>3.3929974138133712E-3</v>
      </c>
      <c r="J283" s="22">
        <f>AVERAGE(F280:F284)</f>
        <v>0.79836980000000002</v>
      </c>
      <c r="K283" s="241">
        <f>_xlfn.STDEV.S(F280:F284)</f>
        <v>6.5450791846496858E-3</v>
      </c>
      <c r="L283" s="19">
        <f t="shared" si="30"/>
        <v>8.1980545665050024E-3</v>
      </c>
      <c r="M283" s="221">
        <f>F283*'Table 2'!M283</f>
        <v>479.36547413333335</v>
      </c>
      <c r="N283" s="236" t="s">
        <v>207</v>
      </c>
      <c r="O283" s="218">
        <f>H283*'Table 2'!M282</f>
        <v>1.0890124941098236</v>
      </c>
      <c r="P283" s="239">
        <f t="shared" si="31"/>
        <v>2.1754843477923464E-2</v>
      </c>
      <c r="Q283" s="22">
        <f>AVERAGE(M280:M284)</f>
        <v>469.15899365999996</v>
      </c>
      <c r="R283" s="241">
        <f>_xlfn.STDEV.S(M280:M284)</f>
        <v>6.636690978936751</v>
      </c>
      <c r="S283" s="19">
        <f t="shared" si="32"/>
        <v>1.4145931482976895E-2</v>
      </c>
      <c r="T283" s="190">
        <f>M283/LOOKUP(A283,'Table 1'!$A$3:$A$999,'Table 1'!$E$3:$E$999)</f>
        <v>0.95873094826666672</v>
      </c>
      <c r="U283" s="215" t="s">
        <v>207</v>
      </c>
      <c r="V283" s="160">
        <f>O283/LOOKUP(A283,'Table 1'!$A$3:$A$999,'Table 1'!$E$3:$E$999)</f>
        <v>2.1780249882196474E-3</v>
      </c>
    </row>
    <row r="284" spans="1:22" ht="16" thickBot="1" x14ac:dyDescent="0.25">
      <c r="A284" s="55" t="str">
        <f>A280</f>
        <v>AMX0048C</v>
      </c>
      <c r="B284" s="55" t="str">
        <f>LOOKUP(A284,'Table 1'!$A$3:$A$999,'Table 1'!$I$3:$I$999)</f>
        <v>HAI</v>
      </c>
      <c r="C284" s="97">
        <v>78.691900000000004</v>
      </c>
      <c r="D284" s="97">
        <v>78.737499999999997</v>
      </c>
      <c r="E284" s="97">
        <v>80.641599999999997</v>
      </c>
      <c r="F284" s="167">
        <f t="shared" si="27"/>
        <v>0.79356999999999989</v>
      </c>
      <c r="G284" s="230" t="s">
        <v>207</v>
      </c>
      <c r="H284" s="157">
        <f t="shared" si="28"/>
        <v>1.1127298459194824E-2</v>
      </c>
      <c r="I284" s="240">
        <f t="shared" si="29"/>
        <v>-6.0120009549461057E-3</v>
      </c>
      <c r="J284" s="21">
        <f>AVERAGE(F280:F284)</f>
        <v>0.79836980000000002</v>
      </c>
      <c r="K284" s="242">
        <f>_xlfn.STDEV.S(F280:F284)</f>
        <v>6.5450791846496858E-3</v>
      </c>
      <c r="L284" s="18">
        <f t="shared" si="30"/>
        <v>8.1980545665050024E-3</v>
      </c>
      <c r="M284" s="220">
        <f>F284*'Table 2'!M284</f>
        <v>464.15909299999993</v>
      </c>
      <c r="N284" s="230" t="s">
        <v>207</v>
      </c>
      <c r="O284" s="217">
        <f>H284*'Table 2'!M283</f>
        <v>6.6585753979821822</v>
      </c>
      <c r="P284" s="240">
        <f t="shared" si="31"/>
        <v>-1.0657156161485567E-2</v>
      </c>
      <c r="Q284" s="21">
        <f>AVERAGE(M280:M284)</f>
        <v>469.15899365999996</v>
      </c>
      <c r="R284" s="242">
        <f>_xlfn.STDEV.S(M280:M284)</f>
        <v>6.636690978936751</v>
      </c>
      <c r="S284" s="18">
        <f t="shared" si="32"/>
        <v>1.4145931482976895E-2</v>
      </c>
      <c r="T284" s="189">
        <f>M284/LOOKUP(A284,'Table 1'!$A$3:$A$999,'Table 1'!$E$3:$E$999)</f>
        <v>0.92831818599999982</v>
      </c>
      <c r="U284" s="214" t="s">
        <v>207</v>
      </c>
      <c r="V284" s="157">
        <f>O284/LOOKUP(A284,'Table 1'!$A$3:$A$999,'Table 1'!$E$3:$E$999)</f>
        <v>1.3317150795964364E-2</v>
      </c>
    </row>
    <row r="285" spans="1:22" x14ac:dyDescent="0.2">
      <c r="A285" s="57" t="s">
        <v>217</v>
      </c>
      <c r="B285" s="57" t="str">
        <f>LOOKUP(A285,'Table 1'!$A$3:$A$999,'Table 1'!$I$3:$I$999)</f>
        <v>DRC</v>
      </c>
      <c r="C285" s="98">
        <v>69.1815</v>
      </c>
      <c r="D285" s="98">
        <v>61.380600000000001</v>
      </c>
      <c r="E285" s="98">
        <v>54.227499999999999</v>
      </c>
      <c r="F285" s="169">
        <f t="shared" si="27"/>
        <v>0.61596533333333325</v>
      </c>
      <c r="G285" s="229" t="s">
        <v>207</v>
      </c>
      <c r="H285" s="161">
        <f t="shared" si="28"/>
        <v>7.4793381661302977E-2</v>
      </c>
      <c r="I285" s="238">
        <f t="shared" si="29"/>
        <v>-3.5630953604871375E-2</v>
      </c>
      <c r="J285" s="23">
        <f>AVERAGE(F285:F289)</f>
        <v>0.63872366666666658</v>
      </c>
      <c r="K285" s="23">
        <f>_xlfn.STDEV.S(F285:F289)</f>
        <v>1.6683124667359706E-2</v>
      </c>
      <c r="L285" s="39">
        <f t="shared" si="30"/>
        <v>2.61194715931298E-2</v>
      </c>
      <c r="M285" s="222">
        <f>F285*'Table 2'!M285</f>
        <v>364.89786346666659</v>
      </c>
      <c r="N285" s="229" t="s">
        <v>207</v>
      </c>
      <c r="O285" s="219">
        <f>H285*'Table 2'!M284</f>
        <v>43.746648933696108</v>
      </c>
      <c r="P285" s="238">
        <f t="shared" si="31"/>
        <v>0.13249539788578979</v>
      </c>
      <c r="Q285" s="23">
        <f>AVERAGE(M285:M289)</f>
        <v>322.20692829999996</v>
      </c>
      <c r="R285" s="23">
        <f>_xlfn.STDEV.S(M285:M289)</f>
        <v>24.557245436953796</v>
      </c>
      <c r="S285" s="39">
        <f t="shared" si="32"/>
        <v>7.6215758508113365E-2</v>
      </c>
      <c r="T285" s="337">
        <f>M285/LOOKUP(A285,'Table 1'!$A$3:$A$999,'Table 1'!$E$3:$E$999)</f>
        <v>1.4595914538666663</v>
      </c>
      <c r="U285" s="338" t="s">
        <v>207</v>
      </c>
      <c r="V285" s="339">
        <f>O285/LOOKUP(A285,'Table 1'!$A$3:$A$999,'Table 1'!$E$3:$E$999)</f>
        <v>0.17498659573478442</v>
      </c>
    </row>
    <row r="286" spans="1:22" x14ac:dyDescent="0.2">
      <c r="A286" s="56" t="str">
        <f>A285</f>
        <v>AMX0049A</v>
      </c>
      <c r="B286" s="56" t="str">
        <f>LOOKUP(A286,'Table 1'!$A$3:$A$999,'Table 1'!$I$3:$I$999)</f>
        <v>DRC</v>
      </c>
      <c r="C286" s="4">
        <v>64.807599999999994</v>
      </c>
      <c r="D286" s="4">
        <v>65.419300000000007</v>
      </c>
      <c r="E286" s="4">
        <v>59.938499999999998</v>
      </c>
      <c r="F286" s="168">
        <f t="shared" si="27"/>
        <v>0.63388466666666665</v>
      </c>
      <c r="G286" s="236" t="s">
        <v>207</v>
      </c>
      <c r="H286" s="160">
        <f t="shared" si="28"/>
        <v>3.0033725581974254E-2</v>
      </c>
      <c r="I286" s="239">
        <f t="shared" si="29"/>
        <v>-7.5760461879444902E-3</v>
      </c>
      <c r="J286" s="22">
        <f>AVERAGE(F285:F289)</f>
        <v>0.63872366666666658</v>
      </c>
      <c r="K286" s="241">
        <f>_xlfn.STDEV.S(F285:F289)</f>
        <v>1.6683124667359706E-2</v>
      </c>
      <c r="L286" s="19">
        <f t="shared" si="30"/>
        <v>2.61194715931298E-2</v>
      </c>
      <c r="M286" s="221">
        <f>F286*'Table 2'!M286</f>
        <v>306.10290553333328</v>
      </c>
      <c r="N286" s="236" t="s">
        <v>207</v>
      </c>
      <c r="O286" s="218">
        <f>H286*'Table 2'!M285</f>
        <v>17.791979034761546</v>
      </c>
      <c r="P286" s="239">
        <f t="shared" si="31"/>
        <v>-4.998037395295412E-2</v>
      </c>
      <c r="Q286" s="22">
        <f>AVERAGE(M285:M289)</f>
        <v>322.20692829999996</v>
      </c>
      <c r="R286" s="241">
        <f>_xlfn.STDEV.S(M285:M289)</f>
        <v>24.557245436953796</v>
      </c>
      <c r="S286" s="19">
        <f t="shared" si="32"/>
        <v>7.6215758508113365E-2</v>
      </c>
      <c r="T286" s="340">
        <f>M286/LOOKUP(A286,'Table 1'!$A$3:$A$999,'Table 1'!$E$3:$E$999)</f>
        <v>1.2244116221333332</v>
      </c>
      <c r="U286" s="341" t="s">
        <v>207</v>
      </c>
      <c r="V286" s="342">
        <f>O286/LOOKUP(A286,'Table 1'!$A$3:$A$999,'Table 1'!$E$3:$E$999)</f>
        <v>7.1167916139046189E-2</v>
      </c>
    </row>
    <row r="287" spans="1:22" x14ac:dyDescent="0.2">
      <c r="A287" s="56" t="str">
        <f>A285</f>
        <v>AMX0049A</v>
      </c>
      <c r="B287" s="56" t="str">
        <f>LOOKUP(A287,'Table 1'!$A$3:$A$999,'Table 1'!$I$3:$I$999)</f>
        <v>DRC</v>
      </c>
      <c r="C287" s="4">
        <v>62.305700000000002</v>
      </c>
      <c r="D287" s="4">
        <v>62.928199999999997</v>
      </c>
      <c r="E287" s="4">
        <v>66.648600000000002</v>
      </c>
      <c r="F287" s="168">
        <f t="shared" si="27"/>
        <v>0.63960833333333333</v>
      </c>
      <c r="G287" s="236" t="s">
        <v>207</v>
      </c>
      <c r="H287" s="160">
        <f t="shared" si="28"/>
        <v>2.3483917482680222E-2</v>
      </c>
      <c r="I287" s="239">
        <f t="shared" si="29"/>
        <v>1.3850538391408009E-3</v>
      </c>
      <c r="J287" s="22">
        <f>AVERAGE(F285:F289)</f>
        <v>0.63872366666666658</v>
      </c>
      <c r="K287" s="241">
        <f>_xlfn.STDEV.S(F285:F289)</f>
        <v>1.6683124667359706E-2</v>
      </c>
      <c r="L287" s="19">
        <f t="shared" si="30"/>
        <v>2.61194715931298E-2</v>
      </c>
      <c r="M287" s="221">
        <f>F287*'Table 2'!M287</f>
        <v>309.76231583333333</v>
      </c>
      <c r="N287" s="236" t="s">
        <v>207</v>
      </c>
      <c r="O287" s="218">
        <f>H287*'Table 2'!M286</f>
        <v>11.340383752386279</v>
      </c>
      <c r="P287" s="239">
        <f t="shared" si="31"/>
        <v>-3.8623044303627493E-2</v>
      </c>
      <c r="Q287" s="22">
        <f>AVERAGE(M285:M289)</f>
        <v>322.20692829999996</v>
      </c>
      <c r="R287" s="241">
        <f>_xlfn.STDEV.S(M285:M289)</f>
        <v>24.557245436953796</v>
      </c>
      <c r="S287" s="19">
        <f t="shared" si="32"/>
        <v>7.6215758508113365E-2</v>
      </c>
      <c r="T287" s="340">
        <f>M287/LOOKUP(A287,'Table 1'!$A$3:$A$999,'Table 1'!$E$3:$E$999)</f>
        <v>1.2390492633333334</v>
      </c>
      <c r="U287" s="341" t="s">
        <v>207</v>
      </c>
      <c r="V287" s="342">
        <f>O287/LOOKUP(A287,'Table 1'!$A$3:$A$999,'Table 1'!$E$3:$E$999)</f>
        <v>4.5361535009545116E-2</v>
      </c>
    </row>
    <row r="288" spans="1:22" x14ac:dyDescent="0.2">
      <c r="A288" s="56" t="str">
        <f>A285</f>
        <v>AMX0049A</v>
      </c>
      <c r="B288" s="56" t="str">
        <f>LOOKUP(A288,'Table 1'!$A$3:$A$999,'Table 1'!$I$3:$I$999)</f>
        <v>DRC</v>
      </c>
      <c r="C288" s="4">
        <v>64.504099999999994</v>
      </c>
      <c r="D288" s="4">
        <v>68.468999999999994</v>
      </c>
      <c r="E288" s="4">
        <v>65.756900000000002</v>
      </c>
      <c r="F288" s="159">
        <f t="shared" si="27"/>
        <v>0.66243333333333321</v>
      </c>
      <c r="G288" s="232" t="s">
        <v>207</v>
      </c>
      <c r="H288" s="155">
        <f t="shared" si="28"/>
        <v>2.0267143467527261E-2</v>
      </c>
      <c r="I288" s="239">
        <f t="shared" si="29"/>
        <v>3.7120382262334571E-2</v>
      </c>
      <c r="J288" s="22">
        <f>AVERAGE(F285:F289)</f>
        <v>0.63872366666666658</v>
      </c>
      <c r="K288" s="241">
        <f>_xlfn.STDEV.S(F285:F289)</f>
        <v>1.6683124667359706E-2</v>
      </c>
      <c r="L288" s="19">
        <f t="shared" si="30"/>
        <v>2.61194715931298E-2</v>
      </c>
      <c r="M288" s="221">
        <f>F288*'Table 2'!M288</f>
        <v>321.28016666666662</v>
      </c>
      <c r="N288" s="236" t="s">
        <v>207</v>
      </c>
      <c r="O288" s="218">
        <f>H288*'Table 2'!M287</f>
        <v>9.8153775813234532</v>
      </c>
      <c r="P288" s="239">
        <f t="shared" si="31"/>
        <v>-2.8762933131917458E-3</v>
      </c>
      <c r="Q288" s="22">
        <f>AVERAGE(M285:M289)</f>
        <v>322.20692829999996</v>
      </c>
      <c r="R288" s="241">
        <f>_xlfn.STDEV.S(M285:M289)</f>
        <v>24.557245436953796</v>
      </c>
      <c r="S288" s="19">
        <f t="shared" si="32"/>
        <v>7.6215758508113365E-2</v>
      </c>
      <c r="T288" s="340">
        <f>M288/LOOKUP(A288,'Table 1'!$A$3:$A$999,'Table 1'!$E$3:$E$999)</f>
        <v>1.2851206666666664</v>
      </c>
      <c r="U288" s="341" t="s">
        <v>207</v>
      </c>
      <c r="V288" s="342">
        <f>O288/LOOKUP(A288,'Table 1'!$A$3:$A$999,'Table 1'!$E$3:$E$999)</f>
        <v>3.9261510325293812E-2</v>
      </c>
    </row>
    <row r="289" spans="1:22" ht="16" thickBot="1" x14ac:dyDescent="0.25">
      <c r="A289" s="55" t="str">
        <f>A285</f>
        <v>AMX0049A</v>
      </c>
      <c r="B289" s="55" t="str">
        <f>LOOKUP(A289,'Table 1'!$A$3:$A$999,'Table 1'!$I$3:$I$999)</f>
        <v>DRC</v>
      </c>
      <c r="C289" s="97">
        <v>64.936499999999995</v>
      </c>
      <c r="D289" s="97">
        <v>63.351599999999998</v>
      </c>
      <c r="E289" s="97">
        <v>64.229900000000001</v>
      </c>
      <c r="F289" s="167">
        <f t="shared" si="27"/>
        <v>0.64172666666666656</v>
      </c>
      <c r="G289" s="230" t="s">
        <v>207</v>
      </c>
      <c r="H289" s="157">
        <f t="shared" si="28"/>
        <v>7.9399857892400016E-3</v>
      </c>
      <c r="I289" s="240">
        <f t="shared" si="29"/>
        <v>4.7015636913406659E-3</v>
      </c>
      <c r="J289" s="21">
        <f>AVERAGE(F285:F289)</f>
        <v>0.63872366666666658</v>
      </c>
      <c r="K289" s="242">
        <f>_xlfn.STDEV.S(F285:F289)</f>
        <v>1.6683124667359706E-2</v>
      </c>
      <c r="L289" s="18">
        <f t="shared" si="30"/>
        <v>2.61194715931298E-2</v>
      </c>
      <c r="M289" s="220">
        <f>F289*'Table 2'!M289</f>
        <v>308.99138999999997</v>
      </c>
      <c r="N289" s="230" t="s">
        <v>207</v>
      </c>
      <c r="O289" s="217">
        <f>H289*'Table 2'!M288</f>
        <v>3.8508931077814008</v>
      </c>
      <c r="P289" s="240">
        <f t="shared" si="31"/>
        <v>-4.1015686316016417E-2</v>
      </c>
      <c r="Q289" s="21">
        <f>AVERAGE(M285:M289)</f>
        <v>322.20692829999996</v>
      </c>
      <c r="R289" s="242">
        <f>_xlfn.STDEV.S(M285:M289)</f>
        <v>24.557245436953796</v>
      </c>
      <c r="S289" s="18">
        <f t="shared" si="32"/>
        <v>7.6215758508113365E-2</v>
      </c>
      <c r="T289" s="343">
        <f>M289/LOOKUP(A289,'Table 1'!$A$3:$A$999,'Table 1'!$E$3:$E$999)</f>
        <v>1.2359655599999999</v>
      </c>
      <c r="U289" s="344" t="s">
        <v>207</v>
      </c>
      <c r="V289" s="345">
        <f>O289/LOOKUP(A289,'Table 1'!$A$3:$A$999,'Table 1'!$E$3:$E$999)</f>
        <v>1.5403572431125603E-2</v>
      </c>
    </row>
    <row r="290" spans="1:22" x14ac:dyDescent="0.2">
      <c r="A290" s="57" t="s">
        <v>218</v>
      </c>
      <c r="B290" s="57" t="str">
        <f>LOOKUP(A290,'Table 1'!$A$3:$A$999,'Table 1'!$I$3:$I$999)</f>
        <v>DRC</v>
      </c>
      <c r="C290" s="98">
        <v>62.362900000000003</v>
      </c>
      <c r="D290" s="98">
        <v>58.983600000000003</v>
      </c>
      <c r="E290" s="98">
        <v>57.122700000000002</v>
      </c>
      <c r="F290" s="169">
        <f t="shared" si="27"/>
        <v>0.59489733333333339</v>
      </c>
      <c r="G290" s="229" t="s">
        <v>207</v>
      </c>
      <c r="H290" s="161">
        <f t="shared" si="28"/>
        <v>2.6565112880116541E-2</v>
      </c>
      <c r="I290" s="238">
        <f t="shared" si="29"/>
        <v>-1.3423483566529071E-4</v>
      </c>
      <c r="J290" s="23">
        <f>AVERAGE(F290:F294)</f>
        <v>0.59497719999999998</v>
      </c>
      <c r="K290" s="23">
        <f>_xlfn.STDEV.S(F290:F294)</f>
        <v>8.508455175751781E-3</v>
      </c>
      <c r="L290" s="39">
        <f t="shared" si="30"/>
        <v>1.4300472649627215E-2</v>
      </c>
      <c r="M290" s="222">
        <f>F290*'Table 2'!M290</f>
        <v>286.91898386666668</v>
      </c>
      <c r="N290" s="229" t="s">
        <v>207</v>
      </c>
      <c r="O290" s="219">
        <f>H290*'Table 2'!M289</f>
        <v>12.791101851776114</v>
      </c>
      <c r="P290" s="238">
        <f t="shared" si="31"/>
        <v>2.1728405473161101E-3</v>
      </c>
      <c r="Q290" s="23">
        <f>AVERAGE(M290:M294)</f>
        <v>286.29690633999996</v>
      </c>
      <c r="R290" s="23">
        <f>_xlfn.STDEV.S(M290:M294)</f>
        <v>5.6829586486882624</v>
      </c>
      <c r="S290" s="39">
        <f t="shared" si="32"/>
        <v>1.9849877951315705E-2</v>
      </c>
      <c r="T290" s="337">
        <f>M290/LOOKUP(A290,'Table 1'!$A$3:$A$999,'Table 1'!$E$3:$E$999)</f>
        <v>1.1476759354666668</v>
      </c>
      <c r="U290" s="338" t="s">
        <v>207</v>
      </c>
      <c r="V290" s="339">
        <f>O290/LOOKUP(A290,'Table 1'!$A$3:$A$999,'Table 1'!$E$3:$E$999)</f>
        <v>5.1164407407104456E-2</v>
      </c>
    </row>
    <row r="291" spans="1:22" x14ac:dyDescent="0.2">
      <c r="A291" s="56" t="str">
        <f>A290</f>
        <v>AMX0049B</v>
      </c>
      <c r="B291" s="56" t="str">
        <f>LOOKUP(A291,'Table 1'!$A$3:$A$999,'Table 1'!$I$3:$I$999)</f>
        <v>DRC</v>
      </c>
      <c r="C291" s="4">
        <v>59.8857</v>
      </c>
      <c r="D291" s="4">
        <v>54.0976</v>
      </c>
      <c r="E291" s="4">
        <v>61.041699999999999</v>
      </c>
      <c r="F291" s="168">
        <f t="shared" si="27"/>
        <v>0.58341666666666669</v>
      </c>
      <c r="G291" s="236" t="s">
        <v>207</v>
      </c>
      <c r="H291" s="160">
        <f t="shared" si="28"/>
        <v>3.7206397841410735E-2</v>
      </c>
      <c r="I291" s="239">
        <f t="shared" si="29"/>
        <v>-1.9430212339789307E-2</v>
      </c>
      <c r="J291" s="22">
        <f>AVERAGE(F290:F294)</f>
        <v>0.59497719999999998</v>
      </c>
      <c r="K291" s="241">
        <f>_xlfn.STDEV.S(F290:F294)</f>
        <v>8.508455175751781E-3</v>
      </c>
      <c r="L291" s="19">
        <f t="shared" si="30"/>
        <v>1.4300472649627215E-2</v>
      </c>
      <c r="M291" s="221">
        <f>F291*'Table 2'!M291</f>
        <v>278.87316666666669</v>
      </c>
      <c r="N291" s="236" t="s">
        <v>207</v>
      </c>
      <c r="O291" s="218">
        <f>H291*'Table 2'!M290</f>
        <v>17.944645678912398</v>
      </c>
      <c r="P291" s="239">
        <f t="shared" si="31"/>
        <v>-2.5930212688072156E-2</v>
      </c>
      <c r="Q291" s="22">
        <f>AVERAGE(M290:M294)</f>
        <v>286.29690633999996</v>
      </c>
      <c r="R291" s="241">
        <f>_xlfn.STDEV.S(M290:M294)</f>
        <v>5.6829586486882624</v>
      </c>
      <c r="S291" s="19">
        <f t="shared" si="32"/>
        <v>1.9849877951315705E-2</v>
      </c>
      <c r="T291" s="340">
        <f>M291/LOOKUP(A291,'Table 1'!$A$3:$A$999,'Table 1'!$E$3:$E$999)</f>
        <v>1.1154926666666667</v>
      </c>
      <c r="U291" s="341" t="s">
        <v>207</v>
      </c>
      <c r="V291" s="342">
        <f>O291/LOOKUP(A291,'Table 1'!$A$3:$A$999,'Table 1'!$E$3:$E$999)</f>
        <v>7.1778582715649589E-2</v>
      </c>
    </row>
    <row r="292" spans="1:22" x14ac:dyDescent="0.2">
      <c r="A292" s="56" t="str">
        <f>A290</f>
        <v>AMX0049B</v>
      </c>
      <c r="B292" s="56" t="str">
        <f>LOOKUP(A292,'Table 1'!$A$3:$A$999,'Table 1'!$I$3:$I$999)</f>
        <v>DRC</v>
      </c>
      <c r="C292" s="4">
        <v>57.843600000000002</v>
      </c>
      <c r="D292" s="4">
        <v>61.171799999999998</v>
      </c>
      <c r="E292" s="4">
        <v>58.394599999999997</v>
      </c>
      <c r="F292" s="168">
        <f t="shared" si="27"/>
        <v>0.5913666666666666</v>
      </c>
      <c r="G292" s="236" t="s">
        <v>207</v>
      </c>
      <c r="H292" s="160">
        <f t="shared" si="28"/>
        <v>1.7838794839711923E-2</v>
      </c>
      <c r="I292" s="239">
        <f t="shared" si="29"/>
        <v>-6.0683557846139113E-3</v>
      </c>
      <c r="J292" s="22">
        <f>AVERAGE(F290:F294)</f>
        <v>0.59497719999999998</v>
      </c>
      <c r="K292" s="241">
        <f>_xlfn.STDEV.S(F290:F294)</f>
        <v>8.508455175751781E-3</v>
      </c>
      <c r="L292" s="19">
        <f t="shared" si="30"/>
        <v>1.4300472649627215E-2</v>
      </c>
      <c r="M292" s="221">
        <f>F292*'Table 2'!M292</f>
        <v>282.79153999999994</v>
      </c>
      <c r="N292" s="236" t="s">
        <v>207</v>
      </c>
      <c r="O292" s="218">
        <f>H292*'Table 2'!M291</f>
        <v>8.5269439333822987</v>
      </c>
      <c r="P292" s="239">
        <f t="shared" si="31"/>
        <v>-1.224381494306867E-2</v>
      </c>
      <c r="Q292" s="22">
        <f>AVERAGE(M290:M294)</f>
        <v>286.29690633999996</v>
      </c>
      <c r="R292" s="241">
        <f>_xlfn.STDEV.S(M290:M294)</f>
        <v>5.6829586486882624</v>
      </c>
      <c r="S292" s="19">
        <f t="shared" si="32"/>
        <v>1.9849877951315705E-2</v>
      </c>
      <c r="T292" s="340">
        <f>M292/LOOKUP(A292,'Table 1'!$A$3:$A$999,'Table 1'!$E$3:$E$999)</f>
        <v>1.1311661599999998</v>
      </c>
      <c r="U292" s="341" t="s">
        <v>207</v>
      </c>
      <c r="V292" s="342">
        <f>O292/LOOKUP(A292,'Table 1'!$A$3:$A$999,'Table 1'!$E$3:$E$999)</f>
        <v>3.4107775733529196E-2</v>
      </c>
    </row>
    <row r="293" spans="1:22" x14ac:dyDescent="0.2">
      <c r="A293" s="56" t="str">
        <f>A290</f>
        <v>AMX0049B</v>
      </c>
      <c r="B293" s="56" t="str">
        <f>LOOKUP(A293,'Table 1'!$A$3:$A$999,'Table 1'!$I$3:$I$999)</f>
        <v>DRC</v>
      </c>
      <c r="C293" s="4">
        <v>51.644399999999997</v>
      </c>
      <c r="D293" s="4">
        <v>62.870699999999999</v>
      </c>
      <c r="E293" s="4">
        <v>65.171800000000005</v>
      </c>
      <c r="F293" s="159">
        <f t="shared" si="27"/>
        <v>0.59895633333333331</v>
      </c>
      <c r="G293" s="232" t="s">
        <v>207</v>
      </c>
      <c r="H293" s="155">
        <f t="shared" si="28"/>
        <v>7.2378107148041229E-2</v>
      </c>
      <c r="I293" s="239">
        <f t="shared" si="29"/>
        <v>6.6878753225053482E-3</v>
      </c>
      <c r="J293" s="22">
        <f>AVERAGE(F290:F294)</f>
        <v>0.59497719999999998</v>
      </c>
      <c r="K293" s="241">
        <f>_xlfn.STDEV.S(F290:F294)</f>
        <v>8.508455175751781E-3</v>
      </c>
      <c r="L293" s="19">
        <f t="shared" si="30"/>
        <v>1.4300472649627215E-2</v>
      </c>
      <c r="M293" s="221">
        <f>F293*'Table 2'!M293</f>
        <v>289.41570026666665</v>
      </c>
      <c r="N293" s="236" t="s">
        <v>207</v>
      </c>
      <c r="O293" s="218">
        <f>H293*'Table 2'!M292</f>
        <v>34.611210838193315</v>
      </c>
      <c r="P293" s="239">
        <f t="shared" si="31"/>
        <v>1.0893564888762268E-2</v>
      </c>
      <c r="Q293" s="22">
        <f>AVERAGE(M290:M294)</f>
        <v>286.29690633999996</v>
      </c>
      <c r="R293" s="241">
        <f>_xlfn.STDEV.S(M290:M294)</f>
        <v>5.6829586486882624</v>
      </c>
      <c r="S293" s="19">
        <f t="shared" si="32"/>
        <v>1.9849877951315705E-2</v>
      </c>
      <c r="T293" s="340">
        <f>M293/LOOKUP(A293,'Table 1'!$A$3:$A$999,'Table 1'!$E$3:$E$999)</f>
        <v>1.1576628010666665</v>
      </c>
      <c r="U293" s="341" t="s">
        <v>207</v>
      </c>
      <c r="V293" s="342">
        <f>O293/LOOKUP(A293,'Table 1'!$A$3:$A$999,'Table 1'!$E$3:$E$999)</f>
        <v>0.13844484335277327</v>
      </c>
    </row>
    <row r="294" spans="1:22" ht="16" thickBot="1" x14ac:dyDescent="0.25">
      <c r="A294" s="55" t="str">
        <f>A290</f>
        <v>AMX0049B</v>
      </c>
      <c r="B294" s="55" t="str">
        <f>LOOKUP(A294,'Table 1'!$A$3:$A$999,'Table 1'!$I$3:$I$999)</f>
        <v>DRC</v>
      </c>
      <c r="C294" s="97">
        <v>57.8902</v>
      </c>
      <c r="D294" s="97">
        <v>61.596800000000002</v>
      </c>
      <c r="E294" s="97">
        <v>62.387700000000002</v>
      </c>
      <c r="F294" s="167">
        <f t="shared" si="27"/>
        <v>0.60624899999999993</v>
      </c>
      <c r="G294" s="230" t="s">
        <v>207</v>
      </c>
      <c r="H294" s="157">
        <f t="shared" si="28"/>
        <v>2.401107821402447E-2</v>
      </c>
      <c r="I294" s="240">
        <f t="shared" si="29"/>
        <v>1.8944927637563159E-2</v>
      </c>
      <c r="J294" s="21">
        <f>AVERAGE(F290:F294)</f>
        <v>0.59497719999999998</v>
      </c>
      <c r="K294" s="242">
        <f>_xlfn.STDEV.S(F290:F294)</f>
        <v>8.508455175751781E-3</v>
      </c>
      <c r="L294" s="18">
        <f t="shared" si="30"/>
        <v>1.4300472649627215E-2</v>
      </c>
      <c r="M294" s="220">
        <f>F294*'Table 2'!M294</f>
        <v>293.48514089999998</v>
      </c>
      <c r="N294" s="230" t="s">
        <v>207</v>
      </c>
      <c r="O294" s="217">
        <f>H294*'Table 2'!M293</f>
        <v>11.602152993016624</v>
      </c>
      <c r="P294" s="240">
        <f t="shared" si="31"/>
        <v>2.5107622195062847E-2</v>
      </c>
      <c r="Q294" s="21">
        <f>AVERAGE(M290:M294)</f>
        <v>286.29690633999996</v>
      </c>
      <c r="R294" s="242">
        <f>_xlfn.STDEV.S(M290:M294)</f>
        <v>5.6829586486882624</v>
      </c>
      <c r="S294" s="18">
        <f t="shared" si="32"/>
        <v>1.9849877951315705E-2</v>
      </c>
      <c r="T294" s="343">
        <f>M294/LOOKUP(A294,'Table 1'!$A$3:$A$999,'Table 1'!$E$3:$E$999)</f>
        <v>1.1739405636</v>
      </c>
      <c r="U294" s="344" t="s">
        <v>207</v>
      </c>
      <c r="V294" s="345">
        <f>O294/LOOKUP(A294,'Table 1'!$A$3:$A$999,'Table 1'!$E$3:$E$999)</f>
        <v>4.6408611972066492E-2</v>
      </c>
    </row>
    <row r="295" spans="1:22" x14ac:dyDescent="0.2">
      <c r="A295" s="57" t="s">
        <v>219</v>
      </c>
      <c r="B295" s="57" t="str">
        <f>LOOKUP(A295,'Table 1'!$A$3:$A$999,'Table 1'!$I$3:$I$999)</f>
        <v>DRC</v>
      </c>
      <c r="C295" s="98">
        <v>50.945300000000003</v>
      </c>
      <c r="D295" s="98">
        <v>38.774099999999997</v>
      </c>
      <c r="E295" s="98">
        <v>45.242800000000003</v>
      </c>
      <c r="F295" s="169">
        <f t="shared" si="27"/>
        <v>0.449874</v>
      </c>
      <c r="G295" s="229" t="s">
        <v>207</v>
      </c>
      <c r="H295" s="161">
        <f t="shared" si="28"/>
        <v>6.0896181514114696E-2</v>
      </c>
      <c r="I295" s="238">
        <f t="shared" si="29"/>
        <v>-3.7887618893366427E-2</v>
      </c>
      <c r="J295" s="23">
        <f>AVERAGE(F295:F299)</f>
        <v>0.46758986666666669</v>
      </c>
      <c r="K295" s="23">
        <f>_xlfn.STDEV.S(F295:F299)</f>
        <v>3.2030313734370777E-2</v>
      </c>
      <c r="L295" s="39">
        <f t="shared" si="30"/>
        <v>6.8500872276610739E-2</v>
      </c>
      <c r="M295" s="222">
        <f>F295*'Table 2'!M295</f>
        <v>218.68375140000001</v>
      </c>
      <c r="N295" s="229" t="s">
        <v>207</v>
      </c>
      <c r="O295" s="219">
        <f>H295*'Table 2'!M294</f>
        <v>29.479841470982926</v>
      </c>
      <c r="P295" s="238">
        <f t="shared" si="31"/>
        <v>-0.11035298548688156</v>
      </c>
      <c r="Q295" s="23">
        <f>AVERAGE(M295:M299)</f>
        <v>245.80957147333334</v>
      </c>
      <c r="R295" s="23">
        <f>_xlfn.STDEV.S(M295:M299)</f>
        <v>25.488805604053404</v>
      </c>
      <c r="S295" s="39">
        <f t="shared" si="32"/>
        <v>0.10369329986329909</v>
      </c>
      <c r="T295" s="191">
        <f>M295/LOOKUP(A295,'Table 1'!$A$3:$A$999,'Table 1'!$E$3:$E$999)</f>
        <v>0.87473500560000006</v>
      </c>
      <c r="U295" s="216" t="s">
        <v>207</v>
      </c>
      <c r="V295" s="161">
        <f>O295/LOOKUP(A295,'Table 1'!$A$3:$A$999,'Table 1'!$E$3:$E$999)</f>
        <v>0.1179193658839317</v>
      </c>
    </row>
    <row r="296" spans="1:22" x14ac:dyDescent="0.2">
      <c r="A296" s="56" t="str">
        <f>A295</f>
        <v>AMX0050A</v>
      </c>
      <c r="B296" s="56" t="str">
        <f>LOOKUP(A296,'Table 1'!$A$3:$A$999,'Table 1'!$I$3:$I$999)</f>
        <v>DRC</v>
      </c>
      <c r="C296" s="4">
        <v>44.402700000000003</v>
      </c>
      <c r="D296" s="4">
        <v>42.749299999999998</v>
      </c>
      <c r="E296" s="4">
        <v>38.648400000000002</v>
      </c>
      <c r="F296" s="168">
        <f t="shared" si="27"/>
        <v>0.41933466666666669</v>
      </c>
      <c r="G296" s="236" t="s">
        <v>207</v>
      </c>
      <c r="H296" s="160">
        <f t="shared" si="28"/>
        <v>2.9626306120293381E-2</v>
      </c>
      <c r="I296" s="239">
        <f t="shared" si="29"/>
        <v>-0.10319984122838133</v>
      </c>
      <c r="J296" s="22">
        <f>AVERAGE(F295:F299)</f>
        <v>0.46758986666666669</v>
      </c>
      <c r="K296" s="241">
        <f>_xlfn.STDEV.S(F295:F299)</f>
        <v>3.2030313734370777E-2</v>
      </c>
      <c r="L296" s="19">
        <f t="shared" si="30"/>
        <v>6.8500872276610739E-2</v>
      </c>
      <c r="M296" s="221">
        <f>F296*'Table 2'!M296</f>
        <v>223.08604266666669</v>
      </c>
      <c r="N296" s="236" t="s">
        <v>207</v>
      </c>
      <c r="O296" s="218">
        <f>H296*'Table 2'!M295</f>
        <v>14.401347405074613</v>
      </c>
      <c r="P296" s="239">
        <f t="shared" si="31"/>
        <v>-9.244362890536105E-2</v>
      </c>
      <c r="Q296" s="22">
        <f>AVERAGE(M295:M299)</f>
        <v>245.80957147333334</v>
      </c>
      <c r="R296" s="241">
        <f>_xlfn.STDEV.S(M295:M299)</f>
        <v>25.488805604053404</v>
      </c>
      <c r="S296" s="19">
        <f t="shared" si="32"/>
        <v>0.10369329986329909</v>
      </c>
      <c r="T296" s="190">
        <f>M296/LOOKUP(A296,'Table 1'!$A$3:$A$999,'Table 1'!$E$3:$E$999)</f>
        <v>0.89234417066666671</v>
      </c>
      <c r="U296" s="215" t="s">
        <v>207</v>
      </c>
      <c r="V296" s="160">
        <f>O296/LOOKUP(A296,'Table 1'!$A$3:$A$999,'Table 1'!$E$3:$E$999)</f>
        <v>5.7605389620298451E-2</v>
      </c>
    </row>
    <row r="297" spans="1:22" x14ac:dyDescent="0.2">
      <c r="A297" s="56" t="str">
        <f>A295</f>
        <v>AMX0050A</v>
      </c>
      <c r="B297" s="56" t="str">
        <f>LOOKUP(A297,'Table 1'!$A$3:$A$999,'Table 1'!$I$3:$I$999)</f>
        <v>DRC</v>
      </c>
      <c r="C297" s="4">
        <v>47.310899999999997</v>
      </c>
      <c r="D297" s="4">
        <v>50.502400000000002</v>
      </c>
      <c r="E297" s="4">
        <v>48.318399999999997</v>
      </c>
      <c r="F297" s="168">
        <f t="shared" si="27"/>
        <v>0.48710566666666666</v>
      </c>
      <c r="G297" s="236" t="s">
        <v>207</v>
      </c>
      <c r="H297" s="160">
        <f t="shared" si="28"/>
        <v>1.6314913678390525E-2</v>
      </c>
      <c r="I297" s="239">
        <f t="shared" si="29"/>
        <v>4.1737003710374046E-2</v>
      </c>
      <c r="J297" s="22">
        <f>AVERAGE(F295:F299)</f>
        <v>0.46758986666666669</v>
      </c>
      <c r="K297" s="241">
        <f>_xlfn.STDEV.S(F295:F299)</f>
        <v>3.2030313734370777E-2</v>
      </c>
      <c r="L297" s="19">
        <f t="shared" si="30"/>
        <v>6.8500872276610739E-2</v>
      </c>
      <c r="M297" s="221">
        <f>F297*'Table 2'!M297</f>
        <v>243.84509673333335</v>
      </c>
      <c r="N297" s="236" t="s">
        <v>207</v>
      </c>
      <c r="O297" s="218">
        <f>H297*'Table 2'!M296</f>
        <v>8.6795340769037583</v>
      </c>
      <c r="P297" s="239">
        <f t="shared" si="31"/>
        <v>-7.9918561682741553E-3</v>
      </c>
      <c r="Q297" s="22">
        <f>AVERAGE(M295:M299)</f>
        <v>245.80957147333334</v>
      </c>
      <c r="R297" s="241">
        <f>_xlfn.STDEV.S(M295:M299)</f>
        <v>25.488805604053404</v>
      </c>
      <c r="S297" s="19">
        <f t="shared" si="32"/>
        <v>0.10369329986329909</v>
      </c>
      <c r="T297" s="190">
        <f>M297/LOOKUP(A297,'Table 1'!$A$3:$A$999,'Table 1'!$E$3:$E$999)</f>
        <v>0.9753803869333334</v>
      </c>
      <c r="U297" s="215" t="s">
        <v>207</v>
      </c>
      <c r="V297" s="160">
        <f>O297/LOOKUP(A297,'Table 1'!$A$3:$A$999,'Table 1'!$E$3:$E$999)</f>
        <v>3.4718136307615034E-2</v>
      </c>
    </row>
    <row r="298" spans="1:22" x14ac:dyDescent="0.2">
      <c r="A298" s="56" t="str">
        <f>A295</f>
        <v>AMX0050A</v>
      </c>
      <c r="B298" s="56" t="str">
        <f>LOOKUP(A298,'Table 1'!$A$3:$A$999,'Table 1'!$I$3:$I$999)</f>
        <v>DRC</v>
      </c>
      <c r="C298" s="4">
        <v>57.180100000000003</v>
      </c>
      <c r="D298" s="4">
        <v>43.293300000000002</v>
      </c>
      <c r="E298" s="4">
        <v>46.517699999999998</v>
      </c>
      <c r="F298" s="159">
        <f t="shared" si="27"/>
        <v>0.48997033333333329</v>
      </c>
      <c r="G298" s="232" t="s">
        <v>207</v>
      </c>
      <c r="H298" s="155">
        <f t="shared" si="28"/>
        <v>7.2678142445534832E-2</v>
      </c>
      <c r="I298" s="239">
        <f t="shared" si="29"/>
        <v>4.7863455267350953E-2</v>
      </c>
      <c r="J298" s="22">
        <f>AVERAGE(F295:F299)</f>
        <v>0.46758986666666669</v>
      </c>
      <c r="K298" s="241">
        <f>_xlfn.STDEV.S(F295:F299)</f>
        <v>3.2030313734370777E-2</v>
      </c>
      <c r="L298" s="19">
        <f t="shared" si="30"/>
        <v>6.8500872276610739E-2</v>
      </c>
      <c r="M298" s="221">
        <f>F298*'Table 2'!M298</f>
        <v>271.29657356666667</v>
      </c>
      <c r="N298" s="236" t="s">
        <v>207</v>
      </c>
      <c r="O298" s="218">
        <f>H298*'Table 2'!M297</f>
        <v>36.382678108234735</v>
      </c>
      <c r="P298" s="239">
        <f t="shared" si="31"/>
        <v>0.10368596283932048</v>
      </c>
      <c r="Q298" s="22">
        <f>AVERAGE(M295:M299)</f>
        <v>245.80957147333334</v>
      </c>
      <c r="R298" s="241">
        <f>_xlfn.STDEV.S(M295:M299)</f>
        <v>25.488805604053404</v>
      </c>
      <c r="S298" s="19">
        <f t="shared" si="32"/>
        <v>0.10369329986329909</v>
      </c>
      <c r="T298" s="190">
        <f>M298/LOOKUP(A298,'Table 1'!$A$3:$A$999,'Table 1'!$E$3:$E$999)</f>
        <v>1.0851862942666666</v>
      </c>
      <c r="U298" s="215" t="s">
        <v>207</v>
      </c>
      <c r="V298" s="160">
        <f>O298/LOOKUP(A298,'Table 1'!$A$3:$A$999,'Table 1'!$E$3:$E$999)</f>
        <v>0.14553071243293894</v>
      </c>
    </row>
    <row r="299" spans="1:22" ht="16" thickBot="1" x14ac:dyDescent="0.25">
      <c r="A299" s="55" t="str">
        <f>A295</f>
        <v>AMX0050A</v>
      </c>
      <c r="B299" s="55" t="str">
        <f>LOOKUP(A299,'Table 1'!$A$3:$A$999,'Table 1'!$I$3:$I$999)</f>
        <v>DRC</v>
      </c>
      <c r="C299" s="97">
        <v>44.990400000000001</v>
      </c>
      <c r="D299" s="97">
        <v>52.801200000000001</v>
      </c>
      <c r="E299" s="97">
        <v>49.707799999999999</v>
      </c>
      <c r="F299" s="167">
        <f t="shared" si="27"/>
        <v>0.49166466666666669</v>
      </c>
      <c r="G299" s="230" t="s">
        <v>207</v>
      </c>
      <c r="H299" s="157">
        <f t="shared" si="28"/>
        <v>3.9334374907113161E-2</v>
      </c>
      <c r="I299" s="240">
        <f t="shared" si="29"/>
        <v>5.1487001144022528E-2</v>
      </c>
      <c r="J299" s="21">
        <f>AVERAGE(F295:F299)</f>
        <v>0.46758986666666669</v>
      </c>
      <c r="K299" s="242">
        <f>_xlfn.STDEV.S(F295:F299)</f>
        <v>3.2030313734370777E-2</v>
      </c>
      <c r="L299" s="18">
        <f t="shared" si="30"/>
        <v>6.8500872276610739E-2</v>
      </c>
      <c r="M299" s="220">
        <f>F299*'Table 2'!M299</f>
        <v>272.136393</v>
      </c>
      <c r="N299" s="230" t="s">
        <v>207</v>
      </c>
      <c r="O299" s="217">
        <f>H299*'Table 2'!M298</f>
        <v>21.779443386068557</v>
      </c>
      <c r="P299" s="240">
        <f t="shared" si="31"/>
        <v>0.10710250772119641</v>
      </c>
      <c r="Q299" s="21">
        <f>AVERAGE(M295:M299)</f>
        <v>245.80957147333334</v>
      </c>
      <c r="R299" s="242">
        <f>_xlfn.STDEV.S(M295:M299)</f>
        <v>25.488805604053404</v>
      </c>
      <c r="S299" s="18">
        <f t="shared" si="32"/>
        <v>0.10369329986329909</v>
      </c>
      <c r="T299" s="189">
        <f>M299/LOOKUP(A299,'Table 1'!$A$3:$A$999,'Table 1'!$E$3:$E$999)</f>
        <v>1.0885455719999999</v>
      </c>
      <c r="U299" s="214" t="s">
        <v>207</v>
      </c>
      <c r="V299" s="157">
        <f>O299/LOOKUP(A299,'Table 1'!$A$3:$A$999,'Table 1'!$E$3:$E$999)</f>
        <v>8.7117773544274232E-2</v>
      </c>
    </row>
    <row r="300" spans="1:22" x14ac:dyDescent="0.2">
      <c r="A300" s="57" t="s">
        <v>220</v>
      </c>
      <c r="B300" s="57" t="str">
        <f>LOOKUP(A300,'Table 1'!$A$3:$A$999,'Table 1'!$I$3:$I$999)</f>
        <v>DRC</v>
      </c>
      <c r="C300" s="98">
        <v>54.525399999999998</v>
      </c>
      <c r="D300" s="98">
        <v>54.460999999999999</v>
      </c>
      <c r="E300" s="98">
        <v>48.168700000000001</v>
      </c>
      <c r="F300" s="169">
        <f t="shared" si="27"/>
        <v>0.52385033333333331</v>
      </c>
      <c r="G300" s="229" t="s">
        <v>207</v>
      </c>
      <c r="H300" s="161">
        <f t="shared" si="28"/>
        <v>3.6515937511357038E-2</v>
      </c>
      <c r="I300" s="238">
        <f t="shared" si="29"/>
        <v>0.10558279030332279</v>
      </c>
      <c r="J300" s="23">
        <f>AVERAGE(F300:F304)</f>
        <v>0.47382280000000004</v>
      </c>
      <c r="K300" s="23">
        <f>_xlfn.STDEV.S(F300:F304)</f>
        <v>3.6807340913796609E-2</v>
      </c>
      <c r="L300" s="39">
        <f t="shared" si="30"/>
        <v>7.7681658446568227E-2</v>
      </c>
      <c r="M300" s="222">
        <f>F300*'Table 2'!M300</f>
        <v>283.14110516666665</v>
      </c>
      <c r="N300" s="229" t="s">
        <v>207</v>
      </c>
      <c r="O300" s="219">
        <f>H300*'Table 2'!M299</f>
        <v>20.21157141253612</v>
      </c>
      <c r="P300" s="238">
        <f t="shared" si="31"/>
        <v>0.11547971974457152</v>
      </c>
      <c r="Q300" s="23">
        <f>AVERAGE(M300:M304)</f>
        <v>253.82900303333332</v>
      </c>
      <c r="R300" s="23">
        <f>_xlfn.STDEV.S(M300:M304)</f>
        <v>27.247292119471783</v>
      </c>
      <c r="S300" s="39">
        <f t="shared" si="32"/>
        <v>0.10734507008205683</v>
      </c>
      <c r="T300" s="191">
        <f>M300/LOOKUP(A300,'Table 1'!$A$3:$A$999,'Table 1'!$E$3:$E$999)</f>
        <v>1.1325644206666665</v>
      </c>
      <c r="U300" s="216" t="s">
        <v>207</v>
      </c>
      <c r="V300" s="161">
        <f>O300/LOOKUP(A300,'Table 1'!$A$3:$A$999,'Table 1'!$E$3:$E$999)</f>
        <v>8.0846285650144484E-2</v>
      </c>
    </row>
    <row r="301" spans="1:22" x14ac:dyDescent="0.2">
      <c r="A301" s="56" t="str">
        <f>A300</f>
        <v>AMX0050B</v>
      </c>
      <c r="B301" s="56" t="str">
        <f>LOOKUP(A301,'Table 1'!$A$3:$A$999,'Table 1'!$I$3:$I$999)</f>
        <v>DRC</v>
      </c>
      <c r="C301" s="4">
        <v>45.960099999999997</v>
      </c>
      <c r="D301" s="4">
        <v>43.852200000000003</v>
      </c>
      <c r="E301" s="4">
        <v>39.860100000000003</v>
      </c>
      <c r="F301" s="168">
        <f t="shared" si="27"/>
        <v>0.43224133333333326</v>
      </c>
      <c r="G301" s="236" t="s">
        <v>207</v>
      </c>
      <c r="H301" s="160">
        <f t="shared" si="28"/>
        <v>3.0981205275672084E-2</v>
      </c>
      <c r="I301" s="239">
        <f t="shared" si="29"/>
        <v>-8.7757420425245022E-2</v>
      </c>
      <c r="J301" s="22">
        <f>AVERAGE(F300:F304)</f>
        <v>0.47382280000000004</v>
      </c>
      <c r="K301" s="241">
        <f>_xlfn.STDEV.S(F300:F304)</f>
        <v>3.6807340913796609E-2</v>
      </c>
      <c r="L301" s="19">
        <f t="shared" si="30"/>
        <v>7.7681658446568227E-2</v>
      </c>
      <c r="M301" s="221">
        <f>F301*'Table 2'!M301</f>
        <v>218.10897679999994</v>
      </c>
      <c r="N301" s="236" t="s">
        <v>207</v>
      </c>
      <c r="O301" s="218">
        <f>H301*'Table 2'!M300</f>
        <v>16.74534145150076</v>
      </c>
      <c r="P301" s="239">
        <f t="shared" si="31"/>
        <v>-0.14072476275944937</v>
      </c>
      <c r="Q301" s="22">
        <f>AVERAGE(M300:M304)</f>
        <v>253.82900303333332</v>
      </c>
      <c r="R301" s="241">
        <f>_xlfn.STDEV.S(M300:M304)</f>
        <v>27.247292119471783</v>
      </c>
      <c r="S301" s="19">
        <f t="shared" si="32"/>
        <v>0.10734507008205683</v>
      </c>
      <c r="T301" s="190">
        <f>M301/LOOKUP(A301,'Table 1'!$A$3:$A$999,'Table 1'!$E$3:$E$999)</f>
        <v>0.87243590719999975</v>
      </c>
      <c r="U301" s="215" t="s">
        <v>207</v>
      </c>
      <c r="V301" s="160">
        <f>O301/LOOKUP(A301,'Table 1'!$A$3:$A$999,'Table 1'!$E$3:$E$999)</f>
        <v>6.6981365806003043E-2</v>
      </c>
    </row>
    <row r="302" spans="1:22" x14ac:dyDescent="0.2">
      <c r="A302" s="56" t="str">
        <f>A300</f>
        <v>AMX0050B</v>
      </c>
      <c r="B302" s="56" t="str">
        <f>LOOKUP(A302,'Table 1'!$A$3:$A$999,'Table 1'!$I$3:$I$999)</f>
        <v>DRC</v>
      </c>
      <c r="C302" s="4">
        <v>43.418500000000002</v>
      </c>
      <c r="D302" s="4">
        <v>46.241999999999997</v>
      </c>
      <c r="E302" s="4">
        <v>49.5214</v>
      </c>
      <c r="F302" s="168">
        <f t="shared" si="27"/>
        <v>0.46393966666666664</v>
      </c>
      <c r="G302" s="236" t="s">
        <v>207</v>
      </c>
      <c r="H302" s="160">
        <f t="shared" si="28"/>
        <v>3.0542867421598334E-2</v>
      </c>
      <c r="I302" s="239">
        <f t="shared" si="29"/>
        <v>-2.0858289920479563E-2</v>
      </c>
      <c r="J302" s="22">
        <f>AVERAGE(F300:F304)</f>
        <v>0.47382280000000004</v>
      </c>
      <c r="K302" s="241">
        <f>_xlfn.STDEV.S(F300:F304)</f>
        <v>3.6807340913796609E-2</v>
      </c>
      <c r="L302" s="19">
        <f t="shared" si="30"/>
        <v>7.7681658446568227E-2</v>
      </c>
      <c r="M302" s="221">
        <f>F302*'Table 2'!M302</f>
        <v>241.43420253333332</v>
      </c>
      <c r="N302" s="236" t="s">
        <v>207</v>
      </c>
      <c r="O302" s="218">
        <f>H302*'Table 2'!M301</f>
        <v>15.411930900938518</v>
      </c>
      <c r="P302" s="239">
        <f t="shared" si="31"/>
        <v>-4.8831301198359482E-2</v>
      </c>
      <c r="Q302" s="22">
        <f>AVERAGE(M300:M304)</f>
        <v>253.82900303333332</v>
      </c>
      <c r="R302" s="241">
        <f>_xlfn.STDEV.S(M300:M304)</f>
        <v>27.247292119471783</v>
      </c>
      <c r="S302" s="19">
        <f t="shared" si="32"/>
        <v>0.10734507008205683</v>
      </c>
      <c r="T302" s="190">
        <f>M302/LOOKUP(A302,'Table 1'!$A$3:$A$999,'Table 1'!$E$3:$E$999)</f>
        <v>0.96573681013333323</v>
      </c>
      <c r="U302" s="215" t="s">
        <v>207</v>
      </c>
      <c r="V302" s="160">
        <f>O302/LOOKUP(A302,'Table 1'!$A$3:$A$999,'Table 1'!$E$3:$E$999)</f>
        <v>6.1647723603754076E-2</v>
      </c>
    </row>
    <row r="303" spans="1:22" x14ac:dyDescent="0.2">
      <c r="A303" s="56" t="str">
        <f>A300</f>
        <v>AMX0050B</v>
      </c>
      <c r="B303" s="56" t="str">
        <f>LOOKUP(A303,'Table 1'!$A$3:$A$999,'Table 1'!$I$3:$I$999)</f>
        <v>DRC</v>
      </c>
      <c r="C303" s="4">
        <v>48.988900000000001</v>
      </c>
      <c r="D303" s="4">
        <v>44.456499999999998</v>
      </c>
      <c r="E303" s="4">
        <v>55.916200000000003</v>
      </c>
      <c r="F303" s="159">
        <f t="shared" si="27"/>
        <v>0.49787200000000004</v>
      </c>
      <c r="G303" s="232" t="s">
        <v>207</v>
      </c>
      <c r="H303" s="155">
        <f t="shared" si="28"/>
        <v>5.7714073838189613E-2</v>
      </c>
      <c r="I303" s="239">
        <f t="shared" si="29"/>
        <v>5.0755683348289678E-2</v>
      </c>
      <c r="J303" s="22">
        <f>AVERAGE(F300:F304)</f>
        <v>0.47382280000000004</v>
      </c>
      <c r="K303" s="241">
        <f>_xlfn.STDEV.S(F300:F304)</f>
        <v>3.6807340913796609E-2</v>
      </c>
      <c r="L303" s="19">
        <f t="shared" si="30"/>
        <v>7.7681658446568227E-2</v>
      </c>
      <c r="M303" s="221">
        <f>F303*'Table 2'!M303</f>
        <v>279.10704319999996</v>
      </c>
      <c r="N303" s="236" t="s">
        <v>207</v>
      </c>
      <c r="O303" s="218">
        <f>H303*'Table 2'!M302</f>
        <v>30.034404025393872</v>
      </c>
      <c r="P303" s="239">
        <f t="shared" si="31"/>
        <v>9.958688670162362E-2</v>
      </c>
      <c r="Q303" s="22">
        <f>AVERAGE(M300:M304)</f>
        <v>253.82900303333332</v>
      </c>
      <c r="R303" s="241">
        <f>_xlfn.STDEV.S(M300:M304)</f>
        <v>27.247292119471783</v>
      </c>
      <c r="S303" s="19">
        <f t="shared" si="32"/>
        <v>0.10734507008205683</v>
      </c>
      <c r="T303" s="190">
        <f>M303/LOOKUP(A303,'Table 1'!$A$3:$A$999,'Table 1'!$E$3:$E$999)</f>
        <v>1.1164281727999998</v>
      </c>
      <c r="U303" s="215" t="s">
        <v>207</v>
      </c>
      <c r="V303" s="160">
        <f>O303/LOOKUP(A303,'Table 1'!$A$3:$A$999,'Table 1'!$E$3:$E$999)</f>
        <v>0.12013761610157549</v>
      </c>
    </row>
    <row r="304" spans="1:22" ht="16" thickBot="1" x14ac:dyDescent="0.25">
      <c r="A304" s="55" t="str">
        <f>A300</f>
        <v>AMX0050B</v>
      </c>
      <c r="B304" s="55" t="str">
        <f>LOOKUP(A304,'Table 1'!$A$3:$A$999,'Table 1'!$I$3:$I$999)</f>
        <v>DRC</v>
      </c>
      <c r="C304" s="97">
        <v>50.060200000000002</v>
      </c>
      <c r="D304" s="97">
        <v>40.7502</v>
      </c>
      <c r="E304" s="97">
        <v>44.552799999999998</v>
      </c>
      <c r="F304" s="167">
        <f t="shared" si="27"/>
        <v>0.4512106666666667</v>
      </c>
      <c r="G304" s="230" t="s">
        <v>207</v>
      </c>
      <c r="H304" s="157">
        <f t="shared" si="28"/>
        <v>4.6809422399056951E-2</v>
      </c>
      <c r="I304" s="240">
        <f t="shared" si="29"/>
        <v>-4.7722763305888483E-2</v>
      </c>
      <c r="J304" s="21">
        <f>AVERAGE(F300:F304)</f>
        <v>0.47382280000000004</v>
      </c>
      <c r="K304" s="242">
        <f>_xlfn.STDEV.S(F300:F304)</f>
        <v>3.6807340913796609E-2</v>
      </c>
      <c r="L304" s="18">
        <f t="shared" si="30"/>
        <v>7.7681658446568227E-2</v>
      </c>
      <c r="M304" s="220">
        <f>F304*'Table 2'!M304</f>
        <v>247.35368746666671</v>
      </c>
      <c r="N304" s="230" t="s">
        <v>207</v>
      </c>
      <c r="O304" s="217">
        <f>H304*'Table 2'!M303</f>
        <v>26.241362196911322</v>
      </c>
      <c r="P304" s="240">
        <f t="shared" si="31"/>
        <v>-2.5510542488386394E-2</v>
      </c>
      <c r="Q304" s="21">
        <f>AVERAGE(M300:M304)</f>
        <v>253.82900303333332</v>
      </c>
      <c r="R304" s="242">
        <f>_xlfn.STDEV.S(M300:M304)</f>
        <v>27.247292119471783</v>
      </c>
      <c r="S304" s="18">
        <f t="shared" si="32"/>
        <v>0.10734507008205683</v>
      </c>
      <c r="T304" s="189">
        <f>M304/LOOKUP(A304,'Table 1'!$A$3:$A$999,'Table 1'!$E$3:$E$999)</f>
        <v>0.98941474986666689</v>
      </c>
      <c r="U304" s="214" t="s">
        <v>207</v>
      </c>
      <c r="V304" s="157">
        <f>O304/LOOKUP(A304,'Table 1'!$A$3:$A$999,'Table 1'!$E$3:$E$999)</f>
        <v>0.10496544878764529</v>
      </c>
    </row>
    <row r="305" spans="1:22" x14ac:dyDescent="0.2">
      <c r="A305" s="57" t="s">
        <v>221</v>
      </c>
      <c r="B305" s="57" t="str">
        <f>LOOKUP(A305,'Table 1'!$A$3:$A$999,'Table 1'!$I$3:$I$999)</f>
        <v>DRC</v>
      </c>
      <c r="C305" s="98">
        <v>80.633200000000002</v>
      </c>
      <c r="D305" s="98">
        <v>81.180300000000003</v>
      </c>
      <c r="E305" s="98">
        <v>82.135499999999993</v>
      </c>
      <c r="F305" s="169">
        <f t="shared" si="27"/>
        <v>0.81316333333333335</v>
      </c>
      <c r="G305" s="229" t="s">
        <v>207</v>
      </c>
      <c r="H305" s="161">
        <f t="shared" si="28"/>
        <v>7.6033224535943886E-3</v>
      </c>
      <c r="I305" s="238">
        <f t="shared" si="29"/>
        <v>6.6060365084859695E-3</v>
      </c>
      <c r="J305" s="23">
        <f>AVERAGE(F305:F309)</f>
        <v>0.80782679999999996</v>
      </c>
      <c r="K305" s="23">
        <f>_xlfn.STDEV.S(F305:F309)</f>
        <v>6.1547550208490495E-3</v>
      </c>
      <c r="L305" s="39">
        <f t="shared" si="30"/>
        <v>7.6189042265607555E-3</v>
      </c>
      <c r="M305" s="222">
        <f>F305*'Table 2'!M305</f>
        <v>427.96786233333341</v>
      </c>
      <c r="N305" s="229" t="s">
        <v>207</v>
      </c>
      <c r="O305" s="219">
        <f>H305*'Table 2'!M304</f>
        <v>4.1681413690604439</v>
      </c>
      <c r="P305" s="238">
        <f t="shared" si="31"/>
        <v>-9.9292068965680158E-2</v>
      </c>
      <c r="Q305" s="23">
        <f>AVERAGE(M305:M309)</f>
        <v>475.14610184666674</v>
      </c>
      <c r="R305" s="23">
        <f>_xlfn.STDEV.S(M305:M309)</f>
        <v>26.609574127304871</v>
      </c>
      <c r="S305" s="39">
        <f t="shared" si="32"/>
        <v>5.6002930517342182E-2</v>
      </c>
      <c r="T305" s="191">
        <f>M305/LOOKUP(A305,'Table 1'!$A$3:$A$999,'Table 1'!$E$3:$E$999)</f>
        <v>0.85593572466666679</v>
      </c>
      <c r="U305" s="216" t="s">
        <v>207</v>
      </c>
      <c r="V305" s="161">
        <f>O305/LOOKUP(A305,'Table 1'!$A$3:$A$999,'Table 1'!$E$3:$E$999)</f>
        <v>8.3362827381208877E-3</v>
      </c>
    </row>
    <row r="306" spans="1:22" x14ac:dyDescent="0.2">
      <c r="A306" s="56" t="str">
        <f>A305</f>
        <v>AMX0051A</v>
      </c>
      <c r="B306" s="56" t="str">
        <f>LOOKUP(A306,'Table 1'!$A$3:$A$999,'Table 1'!$I$3:$I$999)</f>
        <v>DRC</v>
      </c>
      <c r="C306" s="4">
        <v>80.725099999999998</v>
      </c>
      <c r="D306" s="4">
        <v>80.398600000000002</v>
      </c>
      <c r="E306" s="4">
        <v>79.611099999999993</v>
      </c>
      <c r="F306" s="168">
        <f t="shared" si="27"/>
        <v>0.80244933333333324</v>
      </c>
      <c r="G306" s="236" t="s">
        <v>207</v>
      </c>
      <c r="H306" s="160">
        <f t="shared" si="28"/>
        <v>5.7267711961744797E-3</v>
      </c>
      <c r="I306" s="239">
        <f t="shared" si="29"/>
        <v>-6.6567074361320016E-3</v>
      </c>
      <c r="J306" s="22">
        <f>AVERAGE(F305:F309)</f>
        <v>0.80782679999999996</v>
      </c>
      <c r="K306" s="241">
        <f>_xlfn.STDEV.S(F305:F309)</f>
        <v>6.1547550208490495E-3</v>
      </c>
      <c r="L306" s="19">
        <f t="shared" si="30"/>
        <v>7.6189042265607555E-3</v>
      </c>
      <c r="M306" s="221">
        <f>F306*'Table 2'!M306</f>
        <v>486.20405106666658</v>
      </c>
      <c r="N306" s="236" t="s">
        <v>207</v>
      </c>
      <c r="O306" s="218">
        <f>H306*'Table 2'!M305</f>
        <v>3.0139996805466289</v>
      </c>
      <c r="P306" s="239">
        <f t="shared" si="31"/>
        <v>2.3272734800986173E-2</v>
      </c>
      <c r="Q306" s="22">
        <f>AVERAGE(M305:M309)</f>
        <v>475.14610184666674</v>
      </c>
      <c r="R306" s="241">
        <f>_xlfn.STDEV.S(M305:M309)</f>
        <v>26.609574127304871</v>
      </c>
      <c r="S306" s="19">
        <f t="shared" si="32"/>
        <v>5.6002930517342182E-2</v>
      </c>
      <c r="T306" s="190">
        <f>M306/LOOKUP(A306,'Table 1'!$A$3:$A$999,'Table 1'!$E$3:$E$999)</f>
        <v>0.97240810213333317</v>
      </c>
      <c r="U306" s="215" t="s">
        <v>207</v>
      </c>
      <c r="V306" s="160">
        <f>O306/LOOKUP(A306,'Table 1'!$A$3:$A$999,'Table 1'!$E$3:$E$999)</f>
        <v>6.0279993610932578E-3</v>
      </c>
    </row>
    <row r="307" spans="1:22" x14ac:dyDescent="0.2">
      <c r="A307" s="56" t="str">
        <f>A305</f>
        <v>AMX0051A</v>
      </c>
      <c r="B307" s="56" t="str">
        <f>LOOKUP(A307,'Table 1'!$A$3:$A$999,'Table 1'!$I$3:$I$999)</f>
        <v>DRC</v>
      </c>
      <c r="C307" s="4">
        <v>82.653400000000005</v>
      </c>
      <c r="D307" s="4">
        <v>79.951499999999996</v>
      </c>
      <c r="E307" s="4">
        <v>81.813000000000002</v>
      </c>
      <c r="F307" s="168">
        <f t="shared" si="27"/>
        <v>0.81472633333333322</v>
      </c>
      <c r="G307" s="236" t="s">
        <v>207</v>
      </c>
      <c r="H307" s="160">
        <f t="shared" si="28"/>
        <v>1.3827338873888014E-2</v>
      </c>
      <c r="I307" s="239">
        <f t="shared" si="29"/>
        <v>8.5408571903448412E-3</v>
      </c>
      <c r="J307" s="22">
        <f>AVERAGE(F305:F309)</f>
        <v>0.80782679999999996</v>
      </c>
      <c r="K307" s="241">
        <f>_xlfn.STDEV.S(F305:F309)</f>
        <v>6.1547550208490495E-3</v>
      </c>
      <c r="L307" s="19">
        <f t="shared" si="30"/>
        <v>7.6189042265607555E-3</v>
      </c>
      <c r="M307" s="221">
        <f>F307*'Table 2'!M307</f>
        <v>491.85028743333328</v>
      </c>
      <c r="N307" s="236" t="s">
        <v>207</v>
      </c>
      <c r="O307" s="218">
        <f>H307*'Table 2'!M306</f>
        <v>8.3779846236887465</v>
      </c>
      <c r="P307" s="239">
        <f t="shared" si="31"/>
        <v>3.5155893148960546E-2</v>
      </c>
      <c r="Q307" s="22">
        <f>AVERAGE(M305:M309)</f>
        <v>475.14610184666674</v>
      </c>
      <c r="R307" s="241">
        <f>_xlfn.STDEV.S(M305:M309)</f>
        <v>26.609574127304871</v>
      </c>
      <c r="S307" s="19">
        <f t="shared" si="32"/>
        <v>5.6002930517342182E-2</v>
      </c>
      <c r="T307" s="190">
        <f>M307/LOOKUP(A307,'Table 1'!$A$3:$A$999,'Table 1'!$E$3:$E$999)</f>
        <v>0.98370057486666651</v>
      </c>
      <c r="U307" s="215" t="s">
        <v>207</v>
      </c>
      <c r="V307" s="160">
        <f>O307/LOOKUP(A307,'Table 1'!$A$3:$A$999,'Table 1'!$E$3:$E$999)</f>
        <v>1.6755969247377493E-2</v>
      </c>
    </row>
    <row r="308" spans="1:22" x14ac:dyDescent="0.2">
      <c r="A308" s="56" t="str">
        <f>A305</f>
        <v>AMX0051A</v>
      </c>
      <c r="B308" s="56" t="str">
        <f>LOOKUP(A308,'Table 1'!$A$3:$A$999,'Table 1'!$I$3:$I$999)</f>
        <v>DRC</v>
      </c>
      <c r="C308" s="4">
        <v>81.569699999999997</v>
      </c>
      <c r="D308" s="4">
        <v>81.507499999999993</v>
      </c>
      <c r="E308" s="4">
        <v>79.259500000000003</v>
      </c>
      <c r="F308" s="159">
        <f t="shared" si="27"/>
        <v>0.80778900000000009</v>
      </c>
      <c r="G308" s="232" t="s">
        <v>207</v>
      </c>
      <c r="H308" s="155">
        <f t="shared" si="28"/>
        <v>1.3162064731644458E-2</v>
      </c>
      <c r="I308" s="239">
        <f t="shared" si="29"/>
        <v>-4.6792208428670253E-5</v>
      </c>
      <c r="J308" s="22">
        <f>AVERAGE(F305:F309)</f>
        <v>0.80782679999999996</v>
      </c>
      <c r="K308" s="241">
        <f>_xlfn.STDEV.S(F305:F309)</f>
        <v>6.1547550208490495E-3</v>
      </c>
      <c r="L308" s="19">
        <f t="shared" si="30"/>
        <v>7.6189042265607555E-3</v>
      </c>
      <c r="M308" s="221">
        <f>F308*'Table 2'!M308</f>
        <v>487.74299820000005</v>
      </c>
      <c r="N308" s="236" t="s">
        <v>207</v>
      </c>
      <c r="O308" s="218">
        <f>H308*'Table 2'!M307</f>
        <v>7.9459384784937601</v>
      </c>
      <c r="P308" s="239">
        <f t="shared" si="31"/>
        <v>2.6511627275011131E-2</v>
      </c>
      <c r="Q308" s="22">
        <f>AVERAGE(M305:M309)</f>
        <v>475.14610184666674</v>
      </c>
      <c r="R308" s="241">
        <f>_xlfn.STDEV.S(M305:M309)</f>
        <v>26.609574127304871</v>
      </c>
      <c r="S308" s="19">
        <f t="shared" si="32"/>
        <v>5.6002930517342182E-2</v>
      </c>
      <c r="T308" s="190">
        <f>M308/LOOKUP(A308,'Table 1'!$A$3:$A$999,'Table 1'!$E$3:$E$999)</f>
        <v>0.97548599640000011</v>
      </c>
      <c r="U308" s="215" t="s">
        <v>207</v>
      </c>
      <c r="V308" s="160">
        <f>O308/LOOKUP(A308,'Table 1'!$A$3:$A$999,'Table 1'!$E$3:$E$999)</f>
        <v>1.589187695698752E-2</v>
      </c>
    </row>
    <row r="309" spans="1:22" ht="16" thickBot="1" x14ac:dyDescent="0.25">
      <c r="A309" s="55" t="str">
        <f>A305</f>
        <v>AMX0051A</v>
      </c>
      <c r="B309" s="55" t="str">
        <f>LOOKUP(A309,'Table 1'!$A$3:$A$999,'Table 1'!$I$3:$I$999)</f>
        <v>DRC</v>
      </c>
      <c r="C309" s="97">
        <v>79.915700000000001</v>
      </c>
      <c r="D309" s="97">
        <v>79.104500000000002</v>
      </c>
      <c r="E309" s="97">
        <v>81.281599999999997</v>
      </c>
      <c r="F309" s="167">
        <f t="shared" si="27"/>
        <v>0.801006</v>
      </c>
      <c r="G309" s="230" t="s">
        <v>207</v>
      </c>
      <c r="H309" s="157">
        <f t="shared" si="28"/>
        <v>1.1002645636391256E-2</v>
      </c>
      <c r="I309" s="240">
        <f t="shared" si="29"/>
        <v>-8.4433940542699999E-3</v>
      </c>
      <c r="J309" s="21">
        <f>AVERAGE(F305:F309)</f>
        <v>0.80782679999999996</v>
      </c>
      <c r="K309" s="242">
        <f>_xlfn.STDEV.S(F305:F309)</f>
        <v>6.1547550208490495E-3</v>
      </c>
      <c r="L309" s="18">
        <f t="shared" si="30"/>
        <v>7.6189042265607555E-3</v>
      </c>
      <c r="M309" s="220">
        <f>F309*'Table 2'!M309</f>
        <v>481.96531020000003</v>
      </c>
      <c r="N309" s="230" t="s">
        <v>207</v>
      </c>
      <c r="O309" s="217">
        <f>H309*'Table 2'!M308</f>
        <v>6.6433974352530401</v>
      </c>
      <c r="P309" s="240">
        <f t="shared" si="31"/>
        <v>1.4351813740721597E-2</v>
      </c>
      <c r="Q309" s="21">
        <f>AVERAGE(M305:M309)</f>
        <v>475.14610184666674</v>
      </c>
      <c r="R309" s="242">
        <f>_xlfn.STDEV.S(M305:M309)</f>
        <v>26.609574127304871</v>
      </c>
      <c r="S309" s="18">
        <f t="shared" si="32"/>
        <v>5.6002930517342182E-2</v>
      </c>
      <c r="T309" s="189">
        <f>M309/LOOKUP(A309,'Table 1'!$A$3:$A$999,'Table 1'!$E$3:$E$999)</f>
        <v>0.9639306204000001</v>
      </c>
      <c r="U309" s="214" t="s">
        <v>207</v>
      </c>
      <c r="V309" s="157">
        <f>O309/LOOKUP(A309,'Table 1'!$A$3:$A$999,'Table 1'!$E$3:$E$999)</f>
        <v>1.328679487050608E-2</v>
      </c>
    </row>
    <row r="310" spans="1:22" x14ac:dyDescent="0.2">
      <c r="A310" s="57" t="s">
        <v>222</v>
      </c>
      <c r="B310" s="57" t="str">
        <f>LOOKUP(A310,'Table 1'!$A$3:$A$999,'Table 1'!$I$3:$I$999)</f>
        <v>DRC</v>
      </c>
      <c r="C310" s="98">
        <v>82.133099999999999</v>
      </c>
      <c r="D310" s="98">
        <v>80.236699999999999</v>
      </c>
      <c r="E310" s="98">
        <v>81.200900000000004</v>
      </c>
      <c r="F310" s="169">
        <f t="shared" si="27"/>
        <v>0.81190233333333328</v>
      </c>
      <c r="G310" s="229" t="s">
        <v>207</v>
      </c>
      <c r="H310" s="161">
        <f t="shared" si="28"/>
        <v>9.482449964715518E-3</v>
      </c>
      <c r="I310" s="238">
        <f t="shared" si="29"/>
        <v>-1.2118938644398516E-3</v>
      </c>
      <c r="J310" s="23">
        <f>AVERAGE(F310:F314)</f>
        <v>0.81288746666666667</v>
      </c>
      <c r="K310" s="23">
        <f>_xlfn.STDEV.S(F310:F314)</f>
        <v>5.1477417195417404E-3</v>
      </c>
      <c r="L310" s="39">
        <f t="shared" si="30"/>
        <v>6.3326621834269561E-3</v>
      </c>
      <c r="M310" s="222">
        <f>F310*'Table 2'!M310</f>
        <v>491.36329213333335</v>
      </c>
      <c r="N310" s="229" t="s">
        <v>207</v>
      </c>
      <c r="O310" s="219">
        <f>H310*'Table 2'!M309</f>
        <v>5.7055901437693279</v>
      </c>
      <c r="P310" s="238">
        <f t="shared" si="31"/>
        <v>1.7628991392341562E-3</v>
      </c>
      <c r="Q310" s="23">
        <f>AVERAGE(M310:M314)</f>
        <v>490.49859258666675</v>
      </c>
      <c r="R310" s="23">
        <f>_xlfn.STDEV.S(M310:M314)</f>
        <v>4.024619601911426</v>
      </c>
      <c r="S310" s="39">
        <f t="shared" si="32"/>
        <v>8.2051603465107016E-3</v>
      </c>
      <c r="T310" s="191">
        <f>M310/LOOKUP(A310,'Table 1'!$A$3:$A$999,'Table 1'!$E$3:$E$999)</f>
        <v>0.9827265842666667</v>
      </c>
      <c r="U310" s="216" t="s">
        <v>207</v>
      </c>
      <c r="V310" s="161">
        <f>O310/LOOKUP(A310,'Table 1'!$A$3:$A$999,'Table 1'!$E$3:$E$999)</f>
        <v>1.1411180287538656E-2</v>
      </c>
    </row>
    <row r="311" spans="1:22" x14ac:dyDescent="0.2">
      <c r="A311" s="56" t="str">
        <f>A310</f>
        <v>AMX0051B</v>
      </c>
      <c r="B311" s="56" t="str">
        <f>LOOKUP(A311,'Table 1'!$A$3:$A$999,'Table 1'!$I$3:$I$999)</f>
        <v>DRC</v>
      </c>
      <c r="C311" s="4">
        <v>83.426599999999993</v>
      </c>
      <c r="D311" s="4">
        <v>80.451300000000003</v>
      </c>
      <c r="E311" s="4">
        <v>80.380300000000005</v>
      </c>
      <c r="F311" s="168">
        <f t="shared" si="27"/>
        <v>0.81419400000000008</v>
      </c>
      <c r="G311" s="236" t="s">
        <v>207</v>
      </c>
      <c r="H311" s="160">
        <f t="shared" si="28"/>
        <v>1.7386486505329299E-2</v>
      </c>
      <c r="I311" s="239">
        <f t="shared" si="29"/>
        <v>1.6072745452590097E-3</v>
      </c>
      <c r="J311" s="22">
        <f>AVERAGE(F310:F314)</f>
        <v>0.81288746666666667</v>
      </c>
      <c r="K311" s="241">
        <f>_xlfn.STDEV.S(F310:F314)</f>
        <v>5.1477417195417404E-3</v>
      </c>
      <c r="L311" s="19">
        <f t="shared" si="30"/>
        <v>6.3326621834269561E-3</v>
      </c>
      <c r="M311" s="221">
        <f>F311*'Table 2'!M311</f>
        <v>491.28465960000005</v>
      </c>
      <c r="N311" s="236" t="s">
        <v>207</v>
      </c>
      <c r="O311" s="218">
        <f>H311*'Table 2'!M310</f>
        <v>10.522301633025293</v>
      </c>
      <c r="P311" s="239">
        <f t="shared" si="31"/>
        <v>1.6025877040501755E-3</v>
      </c>
      <c r="Q311" s="22">
        <f>AVERAGE(M310:M314)</f>
        <v>490.49859258666675</v>
      </c>
      <c r="R311" s="241">
        <f>_xlfn.STDEV.S(M310:M314)</f>
        <v>4.024619601911426</v>
      </c>
      <c r="S311" s="19">
        <f t="shared" si="32"/>
        <v>8.2051603465107016E-3</v>
      </c>
      <c r="T311" s="190">
        <f>M311/LOOKUP(A311,'Table 1'!$A$3:$A$999,'Table 1'!$E$3:$E$999)</f>
        <v>0.98256931920000012</v>
      </c>
      <c r="U311" s="215" t="s">
        <v>207</v>
      </c>
      <c r="V311" s="160">
        <f>O311/LOOKUP(A311,'Table 1'!$A$3:$A$999,'Table 1'!$E$3:$E$999)</f>
        <v>2.1044603266050586E-2</v>
      </c>
    </row>
    <row r="312" spans="1:22" x14ac:dyDescent="0.2">
      <c r="A312" s="56" t="str">
        <f>A310</f>
        <v>AMX0051B</v>
      </c>
      <c r="B312" s="56" t="str">
        <f>LOOKUP(A312,'Table 1'!$A$3:$A$999,'Table 1'!$I$3:$I$999)</f>
        <v>DRC</v>
      </c>
      <c r="C312" s="4">
        <v>79.484300000000005</v>
      </c>
      <c r="D312" s="4">
        <v>81.788300000000007</v>
      </c>
      <c r="E312" s="4">
        <v>80.235900000000001</v>
      </c>
      <c r="F312" s="168">
        <f t="shared" si="27"/>
        <v>0.80502833333333346</v>
      </c>
      <c r="G312" s="236" t="s">
        <v>207</v>
      </c>
      <c r="H312" s="160">
        <f t="shared" si="28"/>
        <v>1.1749655541050286E-2</v>
      </c>
      <c r="I312" s="239">
        <f t="shared" si="29"/>
        <v>-9.6681689109569396E-3</v>
      </c>
      <c r="J312" s="22">
        <f>AVERAGE(F310:F314)</f>
        <v>0.81288746666666667</v>
      </c>
      <c r="K312" s="241">
        <f>_xlfn.STDEV.S(F310:F314)</f>
        <v>5.1477417195417404E-3</v>
      </c>
      <c r="L312" s="19">
        <f t="shared" si="30"/>
        <v>6.3326621834269561E-3</v>
      </c>
      <c r="M312" s="221">
        <f>F312*'Table 2'!M312</f>
        <v>485.43208500000009</v>
      </c>
      <c r="N312" s="236" t="s">
        <v>207</v>
      </c>
      <c r="O312" s="218">
        <f>H312*'Table 2'!M311</f>
        <v>7.089742153469742</v>
      </c>
      <c r="P312" s="239">
        <f t="shared" si="31"/>
        <v>-1.0329300966896155E-2</v>
      </c>
      <c r="Q312" s="22">
        <f>AVERAGE(M310:M314)</f>
        <v>490.49859258666675</v>
      </c>
      <c r="R312" s="241">
        <f>_xlfn.STDEV.S(M310:M314)</f>
        <v>4.024619601911426</v>
      </c>
      <c r="S312" s="19">
        <f t="shared" si="32"/>
        <v>8.2051603465107016E-3</v>
      </c>
      <c r="T312" s="190">
        <f>M312/LOOKUP(A312,'Table 1'!$A$3:$A$999,'Table 1'!$E$3:$E$999)</f>
        <v>0.97086417000000014</v>
      </c>
      <c r="U312" s="215" t="s">
        <v>207</v>
      </c>
      <c r="V312" s="160">
        <f>O312/LOOKUP(A312,'Table 1'!$A$3:$A$999,'Table 1'!$E$3:$E$999)</f>
        <v>1.4179484306939483E-2</v>
      </c>
    </row>
    <row r="313" spans="1:22" x14ac:dyDescent="0.2">
      <c r="A313" s="56" t="str">
        <f>A310</f>
        <v>AMX0051B</v>
      </c>
      <c r="B313" s="56" t="str">
        <f>LOOKUP(A313,'Table 1'!$A$3:$A$999,'Table 1'!$I$3:$I$999)</f>
        <v>DRC</v>
      </c>
      <c r="C313" s="4">
        <v>82.540999999999997</v>
      </c>
      <c r="D313" s="4">
        <v>81.926199999999994</v>
      </c>
      <c r="E313" s="4">
        <v>81.2988</v>
      </c>
      <c r="F313" s="159">
        <f t="shared" si="27"/>
        <v>0.81921999999999995</v>
      </c>
      <c r="G313" s="232" t="s">
        <v>207</v>
      </c>
      <c r="H313" s="155">
        <f t="shared" si="28"/>
        <v>6.2111065036754764E-3</v>
      </c>
      <c r="I313" s="239">
        <f t="shared" si="29"/>
        <v>7.7901721861951198E-3</v>
      </c>
      <c r="J313" s="22">
        <f>AVERAGE(F310:F314)</f>
        <v>0.81288746666666667</v>
      </c>
      <c r="K313" s="241">
        <f>_xlfn.STDEV.S(F310:F314)</f>
        <v>5.1477417195417404E-3</v>
      </c>
      <c r="L313" s="19">
        <f t="shared" si="30"/>
        <v>6.3326621834269561E-3</v>
      </c>
      <c r="M313" s="221">
        <f>F313*'Table 2'!M313</f>
        <v>496.20155399999999</v>
      </c>
      <c r="N313" s="236" t="s">
        <v>207</v>
      </c>
      <c r="O313" s="218">
        <f>H313*'Table 2'!M312</f>
        <v>3.7452972217163123</v>
      </c>
      <c r="P313" s="239">
        <f t="shared" si="31"/>
        <v>1.1626866008439318E-2</v>
      </c>
      <c r="Q313" s="22">
        <f>AVERAGE(M310:M314)</f>
        <v>490.49859258666675</v>
      </c>
      <c r="R313" s="241">
        <f>_xlfn.STDEV.S(M310:M314)</f>
        <v>4.024619601911426</v>
      </c>
      <c r="S313" s="19">
        <f t="shared" si="32"/>
        <v>8.2051603465107016E-3</v>
      </c>
      <c r="T313" s="190">
        <f>M313/LOOKUP(A313,'Table 1'!$A$3:$A$999,'Table 1'!$E$3:$E$999)</f>
        <v>0.99240310799999998</v>
      </c>
      <c r="U313" s="215" t="s">
        <v>207</v>
      </c>
      <c r="V313" s="160">
        <f>O313/LOOKUP(A313,'Table 1'!$A$3:$A$999,'Table 1'!$E$3:$E$999)</f>
        <v>7.4905944434326245E-3</v>
      </c>
    </row>
    <row r="314" spans="1:22" ht="16" thickBot="1" x14ac:dyDescent="0.25">
      <c r="A314" s="55" t="str">
        <f>A310</f>
        <v>AMX0051B</v>
      </c>
      <c r="B314" s="55" t="str">
        <f>LOOKUP(A314,'Table 1'!$A$3:$A$999,'Table 1'!$I$3:$I$999)</f>
        <v>DRC</v>
      </c>
      <c r="C314" s="97">
        <v>80.901700000000005</v>
      </c>
      <c r="D314" s="97">
        <v>79.602599999999995</v>
      </c>
      <c r="E314" s="97">
        <v>83.723500000000001</v>
      </c>
      <c r="F314" s="167">
        <f t="shared" si="27"/>
        <v>0.81409266666666669</v>
      </c>
      <c r="G314" s="230" t="s">
        <v>207</v>
      </c>
      <c r="H314" s="157">
        <f t="shared" si="28"/>
        <v>2.1068156405659563E-2</v>
      </c>
      <c r="I314" s="240">
        <f t="shared" si="29"/>
        <v>1.4826160439427992E-3</v>
      </c>
      <c r="J314" s="21">
        <f>AVERAGE(F310:F314)</f>
        <v>0.81288746666666667</v>
      </c>
      <c r="K314" s="242">
        <f>_xlfn.STDEV.S(F310:F314)</f>
        <v>5.1477417195417404E-3</v>
      </c>
      <c r="L314" s="18">
        <f t="shared" si="30"/>
        <v>6.3326621834269561E-3</v>
      </c>
      <c r="M314" s="220">
        <f>F314*'Table 2'!M314</f>
        <v>488.21137220000003</v>
      </c>
      <c r="N314" s="230" t="s">
        <v>207</v>
      </c>
      <c r="O314" s="217">
        <f>H314*'Table 2'!M313</f>
        <v>12.760982334907998</v>
      </c>
      <c r="P314" s="240">
        <f t="shared" si="31"/>
        <v>-4.6630518848279597E-3</v>
      </c>
      <c r="Q314" s="21">
        <f>AVERAGE(M310:M314)</f>
        <v>490.49859258666675</v>
      </c>
      <c r="R314" s="242">
        <f>_xlfn.STDEV.S(M310:M314)</f>
        <v>4.024619601911426</v>
      </c>
      <c r="S314" s="18">
        <f t="shared" si="32"/>
        <v>8.2051603465107016E-3</v>
      </c>
      <c r="T314" s="189">
        <f>M314/LOOKUP(A314,'Table 1'!$A$3:$A$999,'Table 1'!$E$3:$E$999)</f>
        <v>0.9764227444000001</v>
      </c>
      <c r="U314" s="214" t="s">
        <v>207</v>
      </c>
      <c r="V314" s="157">
        <f>O314/LOOKUP(A314,'Table 1'!$A$3:$A$999,'Table 1'!$E$3:$E$999)</f>
        <v>2.5521964669815995E-2</v>
      </c>
    </row>
    <row r="315" spans="1:22" x14ac:dyDescent="0.2">
      <c r="A315" s="57"/>
      <c r="B315" s="57" t="e">
        <f>LOOKUP(A315,'Table 1'!$A$3:$A$999,'Table 1'!$I$3:$I$999)</f>
        <v>#N/A</v>
      </c>
      <c r="C315" s="98"/>
      <c r="D315" s="98"/>
      <c r="E315" s="98"/>
      <c r="F315" s="169" t="e">
        <f t="shared" si="27"/>
        <v>#DIV/0!</v>
      </c>
      <c r="G315" s="229" t="s">
        <v>207</v>
      </c>
      <c r="H315" s="161" t="e">
        <f t="shared" si="28"/>
        <v>#DIV/0!</v>
      </c>
      <c r="I315" s="238" t="e">
        <f t="shared" si="29"/>
        <v>#DIV/0!</v>
      </c>
      <c r="J315" s="23" t="e">
        <f>AVERAGE(F315:F319)</f>
        <v>#DIV/0!</v>
      </c>
      <c r="K315" s="23" t="e">
        <f>_xlfn.STDEV.S(F315:F319)</f>
        <v>#DIV/0!</v>
      </c>
      <c r="L315" s="39" t="e">
        <f t="shared" si="30"/>
        <v>#DIV/0!</v>
      </c>
      <c r="M315" s="222" t="e">
        <f>F315*'Table 2'!M315</f>
        <v>#DIV/0!</v>
      </c>
      <c r="N315" s="229" t="s">
        <v>207</v>
      </c>
      <c r="O315" s="219" t="e">
        <f>H315*'Table 2'!M314</f>
        <v>#DIV/0!</v>
      </c>
      <c r="P315" s="238" t="e">
        <f t="shared" si="31"/>
        <v>#DIV/0!</v>
      </c>
      <c r="Q315" s="23" t="e">
        <f>AVERAGE(M315:M319)</f>
        <v>#DIV/0!</v>
      </c>
      <c r="R315" s="23" t="e">
        <f>_xlfn.STDEV.S(M315:M319)</f>
        <v>#DIV/0!</v>
      </c>
      <c r="S315" s="39" t="e">
        <f t="shared" si="32"/>
        <v>#DIV/0!</v>
      </c>
      <c r="T315" s="191" t="e">
        <f>M315/LOOKUP(A315,'Table 1'!$A$3:$A$999,'Table 1'!$E$3:$E$999)</f>
        <v>#DIV/0!</v>
      </c>
      <c r="U315" s="216" t="s">
        <v>207</v>
      </c>
      <c r="V315" s="161" t="e">
        <f>O315/LOOKUP(A315,'Table 1'!$A$3:$A$999,'Table 1'!$E$3:$E$999)</f>
        <v>#DIV/0!</v>
      </c>
    </row>
    <row r="316" spans="1:22" x14ac:dyDescent="0.2">
      <c r="A316" s="56" t="str">
        <f>IF(A315="","",A315)</f>
        <v/>
      </c>
      <c r="B316" s="56" t="e">
        <f>LOOKUP(A316,'Table 1'!$A$3:$A$999,'Table 1'!$I$3:$I$999)</f>
        <v>#N/A</v>
      </c>
      <c r="C316" s="4"/>
      <c r="D316" s="4"/>
      <c r="E316" s="4"/>
      <c r="F316" s="168" t="e">
        <f t="shared" si="27"/>
        <v>#DIV/0!</v>
      </c>
      <c r="G316" s="236" t="s">
        <v>207</v>
      </c>
      <c r="H316" s="160" t="e">
        <f t="shared" si="28"/>
        <v>#DIV/0!</v>
      </c>
      <c r="I316" s="239" t="e">
        <f t="shared" si="29"/>
        <v>#DIV/0!</v>
      </c>
      <c r="J316" s="22" t="e">
        <f>AVERAGE(F315:F319)</f>
        <v>#DIV/0!</v>
      </c>
      <c r="K316" s="241" t="e">
        <f>_xlfn.STDEV.S(F315:F319)</f>
        <v>#DIV/0!</v>
      </c>
      <c r="L316" s="19" t="e">
        <f t="shared" si="30"/>
        <v>#DIV/0!</v>
      </c>
      <c r="M316" s="221" t="e">
        <f>F316*'Table 2'!M316</f>
        <v>#DIV/0!</v>
      </c>
      <c r="N316" s="236" t="s">
        <v>207</v>
      </c>
      <c r="O316" s="218" t="e">
        <f>H316*'Table 2'!M315</f>
        <v>#DIV/0!</v>
      </c>
      <c r="P316" s="239" t="e">
        <f t="shared" si="31"/>
        <v>#DIV/0!</v>
      </c>
      <c r="Q316" s="22" t="e">
        <f>AVERAGE(M315:M319)</f>
        <v>#DIV/0!</v>
      </c>
      <c r="R316" s="241" t="e">
        <f>_xlfn.STDEV.S(M315:M319)</f>
        <v>#DIV/0!</v>
      </c>
      <c r="S316" s="19" t="e">
        <f t="shared" si="32"/>
        <v>#DIV/0!</v>
      </c>
      <c r="T316" s="190" t="e">
        <f>M316/LOOKUP(A316,'Table 1'!$A$3:$A$999,'Table 1'!$E$3:$E$999)</f>
        <v>#DIV/0!</v>
      </c>
      <c r="U316" s="215" t="s">
        <v>207</v>
      </c>
      <c r="V316" s="160" t="e">
        <f>O316/LOOKUP(A316,'Table 1'!$A$3:$A$999,'Table 1'!$E$3:$E$999)</f>
        <v>#DIV/0!</v>
      </c>
    </row>
    <row r="317" spans="1:22" x14ac:dyDescent="0.2">
      <c r="A317" s="56" t="str">
        <f>IF(A315="","",A315)</f>
        <v/>
      </c>
      <c r="B317" s="56" t="e">
        <f>LOOKUP(A317,'Table 1'!$A$3:$A$999,'Table 1'!$I$3:$I$999)</f>
        <v>#N/A</v>
      </c>
      <c r="C317" s="4"/>
      <c r="D317" s="4"/>
      <c r="E317" s="4"/>
      <c r="F317" s="168" t="e">
        <f t="shared" si="27"/>
        <v>#DIV/0!</v>
      </c>
      <c r="G317" s="236" t="s">
        <v>207</v>
      </c>
      <c r="H317" s="160" t="e">
        <f t="shared" si="28"/>
        <v>#DIV/0!</v>
      </c>
      <c r="I317" s="239" t="e">
        <f t="shared" si="29"/>
        <v>#DIV/0!</v>
      </c>
      <c r="J317" s="22" t="e">
        <f>AVERAGE(F315:F319)</f>
        <v>#DIV/0!</v>
      </c>
      <c r="K317" s="241" t="e">
        <f>_xlfn.STDEV.S(F315:F319)</f>
        <v>#DIV/0!</v>
      </c>
      <c r="L317" s="19" t="e">
        <f t="shared" si="30"/>
        <v>#DIV/0!</v>
      </c>
      <c r="M317" s="221" t="e">
        <f>F317*'Table 2'!M317</f>
        <v>#DIV/0!</v>
      </c>
      <c r="N317" s="236" t="s">
        <v>207</v>
      </c>
      <c r="O317" s="218" t="e">
        <f>H317*'Table 2'!M316</f>
        <v>#DIV/0!</v>
      </c>
      <c r="P317" s="239" t="e">
        <f t="shared" si="31"/>
        <v>#DIV/0!</v>
      </c>
      <c r="Q317" s="22" t="e">
        <f>AVERAGE(M315:M319)</f>
        <v>#DIV/0!</v>
      </c>
      <c r="R317" s="241" t="e">
        <f>_xlfn.STDEV.S(M315:M319)</f>
        <v>#DIV/0!</v>
      </c>
      <c r="S317" s="19" t="e">
        <f t="shared" si="32"/>
        <v>#DIV/0!</v>
      </c>
      <c r="T317" s="190" t="e">
        <f>M317/LOOKUP(A317,'Table 1'!$A$3:$A$999,'Table 1'!$E$3:$E$999)</f>
        <v>#DIV/0!</v>
      </c>
      <c r="U317" s="215" t="s">
        <v>207</v>
      </c>
      <c r="V317" s="160" t="e">
        <f>O317/LOOKUP(A317,'Table 1'!$A$3:$A$999,'Table 1'!$E$3:$E$999)</f>
        <v>#DIV/0!</v>
      </c>
    </row>
    <row r="318" spans="1:22" x14ac:dyDescent="0.2">
      <c r="A318" s="56" t="str">
        <f>IF(A315="","",A315)</f>
        <v/>
      </c>
      <c r="B318" s="56" t="e">
        <f>LOOKUP(A318,'Table 1'!$A$3:$A$999,'Table 1'!$I$3:$I$999)</f>
        <v>#N/A</v>
      </c>
      <c r="C318" s="4"/>
      <c r="D318" s="4"/>
      <c r="E318" s="4"/>
      <c r="F318" s="159" t="e">
        <f t="shared" si="27"/>
        <v>#DIV/0!</v>
      </c>
      <c r="G318" s="232" t="s">
        <v>207</v>
      </c>
      <c r="H318" s="155" t="e">
        <f t="shared" si="28"/>
        <v>#DIV/0!</v>
      </c>
      <c r="I318" s="239" t="e">
        <f t="shared" si="29"/>
        <v>#DIV/0!</v>
      </c>
      <c r="J318" s="22" t="e">
        <f>AVERAGE(F315:F319)</f>
        <v>#DIV/0!</v>
      </c>
      <c r="K318" s="241" t="e">
        <f>_xlfn.STDEV.S(F315:F319)</f>
        <v>#DIV/0!</v>
      </c>
      <c r="L318" s="19" t="e">
        <f t="shared" si="30"/>
        <v>#DIV/0!</v>
      </c>
      <c r="M318" s="221" t="e">
        <f>F318*'Table 2'!M318</f>
        <v>#DIV/0!</v>
      </c>
      <c r="N318" s="236" t="s">
        <v>207</v>
      </c>
      <c r="O318" s="218" t="e">
        <f>H318*'Table 2'!M317</f>
        <v>#DIV/0!</v>
      </c>
      <c r="P318" s="239" t="e">
        <f t="shared" si="31"/>
        <v>#DIV/0!</v>
      </c>
      <c r="Q318" s="22" t="e">
        <f>AVERAGE(M315:M319)</f>
        <v>#DIV/0!</v>
      </c>
      <c r="R318" s="241" t="e">
        <f>_xlfn.STDEV.S(M315:M319)</f>
        <v>#DIV/0!</v>
      </c>
      <c r="S318" s="19" t="e">
        <f t="shared" si="32"/>
        <v>#DIV/0!</v>
      </c>
      <c r="T318" s="190" t="e">
        <f>M318/LOOKUP(A318,'Table 1'!$A$3:$A$999,'Table 1'!$E$3:$E$999)</f>
        <v>#DIV/0!</v>
      </c>
      <c r="U318" s="215" t="s">
        <v>207</v>
      </c>
      <c r="V318" s="160" t="e">
        <f>O318/LOOKUP(A318,'Table 1'!$A$3:$A$999,'Table 1'!$E$3:$E$999)</f>
        <v>#DIV/0!</v>
      </c>
    </row>
    <row r="319" spans="1:22" ht="16" thickBot="1" x14ac:dyDescent="0.25">
      <c r="A319" s="55" t="str">
        <f>IF(A315="","",A315)</f>
        <v/>
      </c>
      <c r="B319" s="55" t="e">
        <f>LOOKUP(A319,'Table 1'!$A$3:$A$999,'Table 1'!$I$3:$I$999)</f>
        <v>#N/A</v>
      </c>
      <c r="C319" s="97"/>
      <c r="D319" s="97"/>
      <c r="E319" s="97"/>
      <c r="F319" s="167" t="e">
        <f t="shared" si="27"/>
        <v>#DIV/0!</v>
      </c>
      <c r="G319" s="230" t="s">
        <v>207</v>
      </c>
      <c r="H319" s="157" t="e">
        <f t="shared" si="28"/>
        <v>#DIV/0!</v>
      </c>
      <c r="I319" s="240" t="e">
        <f t="shared" si="29"/>
        <v>#DIV/0!</v>
      </c>
      <c r="J319" s="21" t="e">
        <f>AVERAGE(F315:F319)</f>
        <v>#DIV/0!</v>
      </c>
      <c r="K319" s="242" t="e">
        <f>_xlfn.STDEV.S(F315:F319)</f>
        <v>#DIV/0!</v>
      </c>
      <c r="L319" s="18" t="e">
        <f t="shared" si="30"/>
        <v>#DIV/0!</v>
      </c>
      <c r="M319" s="220" t="e">
        <f>F319*'Table 2'!M319</f>
        <v>#DIV/0!</v>
      </c>
      <c r="N319" s="230" t="s">
        <v>207</v>
      </c>
      <c r="O319" s="217" t="e">
        <f>H319*'Table 2'!M318</f>
        <v>#DIV/0!</v>
      </c>
      <c r="P319" s="240" t="e">
        <f t="shared" si="31"/>
        <v>#DIV/0!</v>
      </c>
      <c r="Q319" s="21" t="e">
        <f>AVERAGE(M315:M319)</f>
        <v>#DIV/0!</v>
      </c>
      <c r="R319" s="242" t="e">
        <f>_xlfn.STDEV.S(M315:M319)</f>
        <v>#DIV/0!</v>
      </c>
      <c r="S319" s="18" t="e">
        <f t="shared" si="32"/>
        <v>#DIV/0!</v>
      </c>
      <c r="T319" s="189" t="e">
        <f>M319/LOOKUP(A319,'Table 1'!$A$3:$A$999,'Table 1'!$E$3:$E$999)</f>
        <v>#DIV/0!</v>
      </c>
      <c r="U319" s="214" t="s">
        <v>207</v>
      </c>
      <c r="V319" s="157" t="e">
        <f>O319/LOOKUP(A319,'Table 1'!$A$3:$A$999,'Table 1'!$E$3:$E$999)</f>
        <v>#DIV/0!</v>
      </c>
    </row>
    <row r="320" spans="1:22" x14ac:dyDescent="0.2">
      <c r="A320" s="57"/>
      <c r="B320" s="57" t="e">
        <f>LOOKUP(A320,'Table 1'!$A$3:$A$999,'Table 1'!$I$3:$I$999)</f>
        <v>#N/A</v>
      </c>
      <c r="C320" s="98"/>
      <c r="D320" s="98"/>
      <c r="E320" s="98"/>
      <c r="F320" s="169" t="e">
        <f t="shared" si="27"/>
        <v>#DIV/0!</v>
      </c>
      <c r="G320" s="229" t="s">
        <v>207</v>
      </c>
      <c r="H320" s="161" t="e">
        <f t="shared" si="28"/>
        <v>#DIV/0!</v>
      </c>
      <c r="I320" s="238" t="e">
        <f t="shared" si="29"/>
        <v>#DIV/0!</v>
      </c>
      <c r="J320" s="23" t="e">
        <f>AVERAGE(F320:F324)</f>
        <v>#DIV/0!</v>
      </c>
      <c r="K320" s="23" t="e">
        <f>_xlfn.STDEV.S(F320:F324)</f>
        <v>#DIV/0!</v>
      </c>
      <c r="L320" s="39" t="e">
        <f t="shared" si="30"/>
        <v>#DIV/0!</v>
      </c>
      <c r="M320" s="222" t="e">
        <f>F320*'Table 2'!M320</f>
        <v>#DIV/0!</v>
      </c>
      <c r="N320" s="229" t="s">
        <v>207</v>
      </c>
      <c r="O320" s="219" t="e">
        <f>H320*'Table 2'!M319</f>
        <v>#DIV/0!</v>
      </c>
      <c r="P320" s="238" t="e">
        <f t="shared" si="31"/>
        <v>#DIV/0!</v>
      </c>
      <c r="Q320" s="23" t="e">
        <f>AVERAGE(M320:M324)</f>
        <v>#DIV/0!</v>
      </c>
      <c r="R320" s="23" t="e">
        <f>_xlfn.STDEV.S(M320:M324)</f>
        <v>#DIV/0!</v>
      </c>
      <c r="S320" s="39" t="e">
        <f t="shared" si="32"/>
        <v>#DIV/0!</v>
      </c>
      <c r="T320" s="191" t="e">
        <f>M320/LOOKUP(A320,'Table 1'!$A$3:$A$999,'Table 1'!$E$3:$E$999)</f>
        <v>#DIV/0!</v>
      </c>
      <c r="U320" s="216" t="s">
        <v>207</v>
      </c>
      <c r="V320" s="161" t="e">
        <f>O320/LOOKUP(A320,'Table 1'!$A$3:$A$999,'Table 1'!$E$3:$E$999)</f>
        <v>#DIV/0!</v>
      </c>
    </row>
    <row r="321" spans="1:22" x14ac:dyDescent="0.2">
      <c r="A321" s="56" t="str">
        <f>IF(A320="","",A320)</f>
        <v/>
      </c>
      <c r="B321" s="56" t="e">
        <f>LOOKUP(A321,'Table 1'!$A$3:$A$999,'Table 1'!$I$3:$I$999)</f>
        <v>#N/A</v>
      </c>
      <c r="C321" s="4"/>
      <c r="D321" s="4"/>
      <c r="E321" s="4"/>
      <c r="F321" s="168" t="e">
        <f t="shared" si="27"/>
        <v>#DIV/0!</v>
      </c>
      <c r="G321" s="236" t="s">
        <v>207</v>
      </c>
      <c r="H321" s="160" t="e">
        <f t="shared" si="28"/>
        <v>#DIV/0!</v>
      </c>
      <c r="I321" s="239" t="e">
        <f t="shared" si="29"/>
        <v>#DIV/0!</v>
      </c>
      <c r="J321" s="22" t="e">
        <f>AVERAGE(F320:F324)</f>
        <v>#DIV/0!</v>
      </c>
      <c r="K321" s="241" t="e">
        <f>_xlfn.STDEV.S(F320:F324)</f>
        <v>#DIV/0!</v>
      </c>
      <c r="L321" s="19" t="e">
        <f t="shared" si="30"/>
        <v>#DIV/0!</v>
      </c>
      <c r="M321" s="221" t="e">
        <f>F321*'Table 2'!M321</f>
        <v>#DIV/0!</v>
      </c>
      <c r="N321" s="236" t="s">
        <v>207</v>
      </c>
      <c r="O321" s="218" t="e">
        <f>H321*'Table 2'!M320</f>
        <v>#DIV/0!</v>
      </c>
      <c r="P321" s="239" t="e">
        <f t="shared" si="31"/>
        <v>#DIV/0!</v>
      </c>
      <c r="Q321" s="22" t="e">
        <f>AVERAGE(M320:M324)</f>
        <v>#DIV/0!</v>
      </c>
      <c r="R321" s="241" t="e">
        <f>_xlfn.STDEV.S(M320:M324)</f>
        <v>#DIV/0!</v>
      </c>
      <c r="S321" s="19" t="e">
        <f t="shared" si="32"/>
        <v>#DIV/0!</v>
      </c>
      <c r="T321" s="190" t="e">
        <f>M321/LOOKUP(A321,'Table 1'!$A$3:$A$999,'Table 1'!$E$3:$E$999)</f>
        <v>#DIV/0!</v>
      </c>
      <c r="U321" s="215" t="s">
        <v>207</v>
      </c>
      <c r="V321" s="160" t="e">
        <f>O321/LOOKUP(A321,'Table 1'!$A$3:$A$999,'Table 1'!$E$3:$E$999)</f>
        <v>#DIV/0!</v>
      </c>
    </row>
    <row r="322" spans="1:22" x14ac:dyDescent="0.2">
      <c r="A322" s="56" t="str">
        <f>IF(A320="","",A320)</f>
        <v/>
      </c>
      <c r="B322" s="56" t="e">
        <f>LOOKUP(A322,'Table 1'!$A$3:$A$999,'Table 1'!$I$3:$I$999)</f>
        <v>#N/A</v>
      </c>
      <c r="C322" s="4"/>
      <c r="D322" s="4"/>
      <c r="E322" s="4"/>
      <c r="F322" s="168" t="e">
        <f t="shared" ref="F322:F385" si="33">AVERAGE(C322:E322)/100</f>
        <v>#DIV/0!</v>
      </c>
      <c r="G322" s="236" t="s">
        <v>207</v>
      </c>
      <c r="H322" s="160" t="e">
        <f t="shared" ref="H322:H385" si="34">_xlfn.STDEV.S(C322:E322)/100</f>
        <v>#DIV/0!</v>
      </c>
      <c r="I322" s="239" t="e">
        <f t="shared" ref="I322:I385" si="35">(F322-J322)/J322</f>
        <v>#DIV/0!</v>
      </c>
      <c r="J322" s="22" t="e">
        <f>AVERAGE(F320:F324)</f>
        <v>#DIV/0!</v>
      </c>
      <c r="K322" s="241" t="e">
        <f>_xlfn.STDEV.S(F320:F324)</f>
        <v>#DIV/0!</v>
      </c>
      <c r="L322" s="19" t="e">
        <f t="shared" ref="L322:L385" si="36">K322/J322</f>
        <v>#DIV/0!</v>
      </c>
      <c r="M322" s="221" t="e">
        <f>F322*'Table 2'!M322</f>
        <v>#DIV/0!</v>
      </c>
      <c r="N322" s="236" t="s">
        <v>207</v>
      </c>
      <c r="O322" s="218" t="e">
        <f>H322*'Table 2'!M321</f>
        <v>#DIV/0!</v>
      </c>
      <c r="P322" s="239" t="e">
        <f t="shared" ref="P322:P385" si="37">(M322-Q322)/Q322</f>
        <v>#DIV/0!</v>
      </c>
      <c r="Q322" s="22" t="e">
        <f>AVERAGE(M320:M324)</f>
        <v>#DIV/0!</v>
      </c>
      <c r="R322" s="241" t="e">
        <f>_xlfn.STDEV.S(M320:M324)</f>
        <v>#DIV/0!</v>
      </c>
      <c r="S322" s="19" t="e">
        <f t="shared" ref="S322:S385" si="38">R322/Q322</f>
        <v>#DIV/0!</v>
      </c>
      <c r="T322" s="190" t="e">
        <f>M322/LOOKUP(A322,'Table 1'!$A$3:$A$999,'Table 1'!$E$3:$E$999)</f>
        <v>#DIV/0!</v>
      </c>
      <c r="U322" s="215" t="s">
        <v>207</v>
      </c>
      <c r="V322" s="160" t="e">
        <f>O322/LOOKUP(A322,'Table 1'!$A$3:$A$999,'Table 1'!$E$3:$E$999)</f>
        <v>#DIV/0!</v>
      </c>
    </row>
    <row r="323" spans="1:22" x14ac:dyDescent="0.2">
      <c r="A323" s="56" t="str">
        <f>IF(A320="","",A320)</f>
        <v/>
      </c>
      <c r="B323" s="56" t="e">
        <f>LOOKUP(A323,'Table 1'!$A$3:$A$999,'Table 1'!$I$3:$I$999)</f>
        <v>#N/A</v>
      </c>
      <c r="C323" s="4"/>
      <c r="D323" s="4"/>
      <c r="E323" s="4"/>
      <c r="F323" s="159" t="e">
        <f t="shared" si="33"/>
        <v>#DIV/0!</v>
      </c>
      <c r="G323" s="232" t="s">
        <v>207</v>
      </c>
      <c r="H323" s="155" t="e">
        <f t="shared" si="34"/>
        <v>#DIV/0!</v>
      </c>
      <c r="I323" s="239" t="e">
        <f t="shared" si="35"/>
        <v>#DIV/0!</v>
      </c>
      <c r="J323" s="22" t="e">
        <f>AVERAGE(F320:F324)</f>
        <v>#DIV/0!</v>
      </c>
      <c r="K323" s="241" t="e">
        <f>_xlfn.STDEV.S(F320:F324)</f>
        <v>#DIV/0!</v>
      </c>
      <c r="L323" s="19" t="e">
        <f t="shared" si="36"/>
        <v>#DIV/0!</v>
      </c>
      <c r="M323" s="221" t="e">
        <f>F323*'Table 2'!M323</f>
        <v>#DIV/0!</v>
      </c>
      <c r="N323" s="236" t="s">
        <v>207</v>
      </c>
      <c r="O323" s="218" t="e">
        <f>H323*'Table 2'!M322</f>
        <v>#DIV/0!</v>
      </c>
      <c r="P323" s="239" t="e">
        <f t="shared" si="37"/>
        <v>#DIV/0!</v>
      </c>
      <c r="Q323" s="22" t="e">
        <f>AVERAGE(M320:M324)</f>
        <v>#DIV/0!</v>
      </c>
      <c r="R323" s="241" t="e">
        <f>_xlfn.STDEV.S(M320:M324)</f>
        <v>#DIV/0!</v>
      </c>
      <c r="S323" s="19" t="e">
        <f t="shared" si="38"/>
        <v>#DIV/0!</v>
      </c>
      <c r="T323" s="190" t="e">
        <f>M323/LOOKUP(A323,'Table 1'!$A$3:$A$999,'Table 1'!$E$3:$E$999)</f>
        <v>#DIV/0!</v>
      </c>
      <c r="U323" s="215" t="s">
        <v>207</v>
      </c>
      <c r="V323" s="160" t="e">
        <f>O323/LOOKUP(A323,'Table 1'!$A$3:$A$999,'Table 1'!$E$3:$E$999)</f>
        <v>#DIV/0!</v>
      </c>
    </row>
    <row r="324" spans="1:22" ht="16" thickBot="1" x14ac:dyDescent="0.25">
      <c r="A324" s="55" t="str">
        <f>IF(A320="","",A320)</f>
        <v/>
      </c>
      <c r="B324" s="55" t="e">
        <f>LOOKUP(A324,'Table 1'!$A$3:$A$999,'Table 1'!$I$3:$I$999)</f>
        <v>#N/A</v>
      </c>
      <c r="C324" s="97"/>
      <c r="D324" s="97"/>
      <c r="E324" s="97"/>
      <c r="F324" s="167" t="e">
        <f t="shared" si="33"/>
        <v>#DIV/0!</v>
      </c>
      <c r="G324" s="230" t="s">
        <v>207</v>
      </c>
      <c r="H324" s="157" t="e">
        <f t="shared" si="34"/>
        <v>#DIV/0!</v>
      </c>
      <c r="I324" s="240" t="e">
        <f t="shared" si="35"/>
        <v>#DIV/0!</v>
      </c>
      <c r="J324" s="21" t="e">
        <f>AVERAGE(F320:F324)</f>
        <v>#DIV/0!</v>
      </c>
      <c r="K324" s="242" t="e">
        <f>_xlfn.STDEV.S(F320:F324)</f>
        <v>#DIV/0!</v>
      </c>
      <c r="L324" s="18" t="e">
        <f t="shared" si="36"/>
        <v>#DIV/0!</v>
      </c>
      <c r="M324" s="220" t="e">
        <f>F324*'Table 2'!M324</f>
        <v>#DIV/0!</v>
      </c>
      <c r="N324" s="230" t="s">
        <v>207</v>
      </c>
      <c r="O324" s="217" t="e">
        <f>H324*'Table 2'!M323</f>
        <v>#DIV/0!</v>
      </c>
      <c r="P324" s="240" t="e">
        <f t="shared" si="37"/>
        <v>#DIV/0!</v>
      </c>
      <c r="Q324" s="21" t="e">
        <f>AVERAGE(M320:M324)</f>
        <v>#DIV/0!</v>
      </c>
      <c r="R324" s="242" t="e">
        <f>_xlfn.STDEV.S(M320:M324)</f>
        <v>#DIV/0!</v>
      </c>
      <c r="S324" s="18" t="e">
        <f t="shared" si="38"/>
        <v>#DIV/0!</v>
      </c>
      <c r="T324" s="189" t="e">
        <f>M324/LOOKUP(A324,'Table 1'!$A$3:$A$999,'Table 1'!$E$3:$E$999)</f>
        <v>#DIV/0!</v>
      </c>
      <c r="U324" s="214" t="s">
        <v>207</v>
      </c>
      <c r="V324" s="157" t="e">
        <f>O324/LOOKUP(A324,'Table 1'!$A$3:$A$999,'Table 1'!$E$3:$E$999)</f>
        <v>#DIV/0!</v>
      </c>
    </row>
    <row r="325" spans="1:22" x14ac:dyDescent="0.2">
      <c r="A325" s="57"/>
      <c r="B325" s="57" t="e">
        <f>LOOKUP(A325,'Table 1'!$A$3:$A$999,'Table 1'!$I$3:$I$999)</f>
        <v>#N/A</v>
      </c>
      <c r="C325" s="98"/>
      <c r="D325" s="98"/>
      <c r="E325" s="98"/>
      <c r="F325" s="169" t="e">
        <f t="shared" si="33"/>
        <v>#DIV/0!</v>
      </c>
      <c r="G325" s="229" t="s">
        <v>207</v>
      </c>
      <c r="H325" s="161" t="e">
        <f t="shared" si="34"/>
        <v>#DIV/0!</v>
      </c>
      <c r="I325" s="238" t="e">
        <f t="shared" si="35"/>
        <v>#DIV/0!</v>
      </c>
      <c r="J325" s="23" t="e">
        <f>AVERAGE(F325:F329)</f>
        <v>#DIV/0!</v>
      </c>
      <c r="K325" s="23" t="e">
        <f>_xlfn.STDEV.S(F325:F329)</f>
        <v>#DIV/0!</v>
      </c>
      <c r="L325" s="39" t="e">
        <f t="shared" si="36"/>
        <v>#DIV/0!</v>
      </c>
      <c r="M325" s="222" t="e">
        <f>F325*'Table 2'!M325</f>
        <v>#DIV/0!</v>
      </c>
      <c r="N325" s="229" t="s">
        <v>207</v>
      </c>
      <c r="O325" s="219" t="e">
        <f>H325*'Table 2'!M324</f>
        <v>#DIV/0!</v>
      </c>
      <c r="P325" s="238" t="e">
        <f t="shared" si="37"/>
        <v>#DIV/0!</v>
      </c>
      <c r="Q325" s="23" t="e">
        <f>AVERAGE(M325:M329)</f>
        <v>#DIV/0!</v>
      </c>
      <c r="R325" s="23" t="e">
        <f>_xlfn.STDEV.S(M325:M329)</f>
        <v>#DIV/0!</v>
      </c>
      <c r="S325" s="39" t="e">
        <f t="shared" si="38"/>
        <v>#DIV/0!</v>
      </c>
      <c r="T325" s="191" t="e">
        <f>M325/LOOKUP(A325,'Table 1'!$A$3:$A$999,'Table 1'!$E$3:$E$999)</f>
        <v>#DIV/0!</v>
      </c>
      <c r="U325" s="216" t="s">
        <v>207</v>
      </c>
      <c r="V325" s="161" t="e">
        <f>O325/LOOKUP(A325,'Table 1'!$A$3:$A$999,'Table 1'!$E$3:$E$999)</f>
        <v>#DIV/0!</v>
      </c>
    </row>
    <row r="326" spans="1:22" x14ac:dyDescent="0.2">
      <c r="A326" s="56" t="str">
        <f>IF(A325="","",A325)</f>
        <v/>
      </c>
      <c r="B326" s="56" t="e">
        <f>LOOKUP(A326,'Table 1'!$A$3:$A$999,'Table 1'!$I$3:$I$999)</f>
        <v>#N/A</v>
      </c>
      <c r="C326" s="4"/>
      <c r="D326" s="4"/>
      <c r="E326" s="4"/>
      <c r="F326" s="168" t="e">
        <f t="shared" si="33"/>
        <v>#DIV/0!</v>
      </c>
      <c r="G326" s="236" t="s">
        <v>207</v>
      </c>
      <c r="H326" s="160" t="e">
        <f t="shared" si="34"/>
        <v>#DIV/0!</v>
      </c>
      <c r="I326" s="239" t="e">
        <f t="shared" si="35"/>
        <v>#DIV/0!</v>
      </c>
      <c r="J326" s="22" t="e">
        <f>AVERAGE(F325:F329)</f>
        <v>#DIV/0!</v>
      </c>
      <c r="K326" s="241" t="e">
        <f>_xlfn.STDEV.S(F325:F329)</f>
        <v>#DIV/0!</v>
      </c>
      <c r="L326" s="19" t="e">
        <f t="shared" si="36"/>
        <v>#DIV/0!</v>
      </c>
      <c r="M326" s="221" t="e">
        <f>F326*'Table 2'!M326</f>
        <v>#DIV/0!</v>
      </c>
      <c r="N326" s="236" t="s">
        <v>207</v>
      </c>
      <c r="O326" s="218" t="e">
        <f>H326*'Table 2'!M325</f>
        <v>#DIV/0!</v>
      </c>
      <c r="P326" s="239" t="e">
        <f t="shared" si="37"/>
        <v>#DIV/0!</v>
      </c>
      <c r="Q326" s="22" t="e">
        <f>AVERAGE(M325:M329)</f>
        <v>#DIV/0!</v>
      </c>
      <c r="R326" s="241" t="e">
        <f>_xlfn.STDEV.S(M325:M329)</f>
        <v>#DIV/0!</v>
      </c>
      <c r="S326" s="19" t="e">
        <f t="shared" si="38"/>
        <v>#DIV/0!</v>
      </c>
      <c r="T326" s="190" t="e">
        <f>M326/LOOKUP(A326,'Table 1'!$A$3:$A$999,'Table 1'!$E$3:$E$999)</f>
        <v>#DIV/0!</v>
      </c>
      <c r="U326" s="215" t="s">
        <v>207</v>
      </c>
      <c r="V326" s="160" t="e">
        <f>O326/LOOKUP(A326,'Table 1'!$A$3:$A$999,'Table 1'!$E$3:$E$999)</f>
        <v>#DIV/0!</v>
      </c>
    </row>
    <row r="327" spans="1:22" x14ac:dyDescent="0.2">
      <c r="A327" s="56" t="str">
        <f>IF(A325="","",A325)</f>
        <v/>
      </c>
      <c r="B327" s="56" t="e">
        <f>LOOKUP(A327,'Table 1'!$A$3:$A$999,'Table 1'!$I$3:$I$999)</f>
        <v>#N/A</v>
      </c>
      <c r="C327" s="4"/>
      <c r="D327" s="4"/>
      <c r="E327" s="4"/>
      <c r="F327" s="168" t="e">
        <f t="shared" si="33"/>
        <v>#DIV/0!</v>
      </c>
      <c r="G327" s="236" t="s">
        <v>207</v>
      </c>
      <c r="H327" s="160" t="e">
        <f t="shared" si="34"/>
        <v>#DIV/0!</v>
      </c>
      <c r="I327" s="239" t="e">
        <f t="shared" si="35"/>
        <v>#DIV/0!</v>
      </c>
      <c r="J327" s="22" t="e">
        <f>AVERAGE(F325:F329)</f>
        <v>#DIV/0!</v>
      </c>
      <c r="K327" s="241" t="e">
        <f>_xlfn.STDEV.S(F325:F329)</f>
        <v>#DIV/0!</v>
      </c>
      <c r="L327" s="19" t="e">
        <f t="shared" si="36"/>
        <v>#DIV/0!</v>
      </c>
      <c r="M327" s="221" t="e">
        <f>F327*'Table 2'!M327</f>
        <v>#DIV/0!</v>
      </c>
      <c r="N327" s="236" t="s">
        <v>207</v>
      </c>
      <c r="O327" s="218" t="e">
        <f>H327*'Table 2'!M326</f>
        <v>#DIV/0!</v>
      </c>
      <c r="P327" s="239" t="e">
        <f t="shared" si="37"/>
        <v>#DIV/0!</v>
      </c>
      <c r="Q327" s="22" t="e">
        <f>AVERAGE(M325:M329)</f>
        <v>#DIV/0!</v>
      </c>
      <c r="R327" s="241" t="e">
        <f>_xlfn.STDEV.S(M325:M329)</f>
        <v>#DIV/0!</v>
      </c>
      <c r="S327" s="19" t="e">
        <f t="shared" si="38"/>
        <v>#DIV/0!</v>
      </c>
      <c r="T327" s="190" t="e">
        <f>M327/LOOKUP(A327,'Table 1'!$A$3:$A$999,'Table 1'!$E$3:$E$999)</f>
        <v>#DIV/0!</v>
      </c>
      <c r="U327" s="215" t="s">
        <v>207</v>
      </c>
      <c r="V327" s="160" t="e">
        <f>O327/LOOKUP(A327,'Table 1'!$A$3:$A$999,'Table 1'!$E$3:$E$999)</f>
        <v>#DIV/0!</v>
      </c>
    </row>
    <row r="328" spans="1:22" x14ac:dyDescent="0.2">
      <c r="A328" s="56" t="str">
        <f>IF(A325="","",A325)</f>
        <v/>
      </c>
      <c r="B328" s="56" t="e">
        <f>LOOKUP(A328,'Table 1'!$A$3:$A$999,'Table 1'!$I$3:$I$999)</f>
        <v>#N/A</v>
      </c>
      <c r="C328" s="4"/>
      <c r="D328" s="4"/>
      <c r="E328" s="4"/>
      <c r="F328" s="159" t="e">
        <f t="shared" si="33"/>
        <v>#DIV/0!</v>
      </c>
      <c r="G328" s="232" t="s">
        <v>207</v>
      </c>
      <c r="H328" s="155" t="e">
        <f t="shared" si="34"/>
        <v>#DIV/0!</v>
      </c>
      <c r="I328" s="239" t="e">
        <f t="shared" si="35"/>
        <v>#DIV/0!</v>
      </c>
      <c r="J328" s="22" t="e">
        <f>AVERAGE(F325:F329)</f>
        <v>#DIV/0!</v>
      </c>
      <c r="K328" s="241" t="e">
        <f>_xlfn.STDEV.S(F325:F329)</f>
        <v>#DIV/0!</v>
      </c>
      <c r="L328" s="19" t="e">
        <f t="shared" si="36"/>
        <v>#DIV/0!</v>
      </c>
      <c r="M328" s="221" t="e">
        <f>F328*'Table 2'!M328</f>
        <v>#DIV/0!</v>
      </c>
      <c r="N328" s="236" t="s">
        <v>207</v>
      </c>
      <c r="O328" s="218" t="e">
        <f>H328*'Table 2'!M327</f>
        <v>#DIV/0!</v>
      </c>
      <c r="P328" s="239" t="e">
        <f t="shared" si="37"/>
        <v>#DIV/0!</v>
      </c>
      <c r="Q328" s="22" t="e">
        <f>AVERAGE(M325:M329)</f>
        <v>#DIV/0!</v>
      </c>
      <c r="R328" s="241" t="e">
        <f>_xlfn.STDEV.S(M325:M329)</f>
        <v>#DIV/0!</v>
      </c>
      <c r="S328" s="19" t="e">
        <f t="shared" si="38"/>
        <v>#DIV/0!</v>
      </c>
      <c r="T328" s="190" t="e">
        <f>M328/LOOKUP(A328,'Table 1'!$A$3:$A$999,'Table 1'!$E$3:$E$999)</f>
        <v>#DIV/0!</v>
      </c>
      <c r="U328" s="215" t="s">
        <v>207</v>
      </c>
      <c r="V328" s="160" t="e">
        <f>O328/LOOKUP(A328,'Table 1'!$A$3:$A$999,'Table 1'!$E$3:$E$999)</f>
        <v>#DIV/0!</v>
      </c>
    </row>
    <row r="329" spans="1:22" ht="16" thickBot="1" x14ac:dyDescent="0.25">
      <c r="A329" s="55" t="str">
        <f>IF(A325="","",A325)</f>
        <v/>
      </c>
      <c r="B329" s="55" t="e">
        <f>LOOKUP(A329,'Table 1'!$A$3:$A$999,'Table 1'!$I$3:$I$999)</f>
        <v>#N/A</v>
      </c>
      <c r="C329" s="97"/>
      <c r="D329" s="97"/>
      <c r="E329" s="97"/>
      <c r="F329" s="167" t="e">
        <f t="shared" si="33"/>
        <v>#DIV/0!</v>
      </c>
      <c r="G329" s="230" t="s">
        <v>207</v>
      </c>
      <c r="H329" s="157" t="e">
        <f t="shared" si="34"/>
        <v>#DIV/0!</v>
      </c>
      <c r="I329" s="240" t="e">
        <f t="shared" si="35"/>
        <v>#DIV/0!</v>
      </c>
      <c r="J329" s="21" t="e">
        <f>AVERAGE(F325:F329)</f>
        <v>#DIV/0!</v>
      </c>
      <c r="K329" s="242" t="e">
        <f>_xlfn.STDEV.S(F325:F329)</f>
        <v>#DIV/0!</v>
      </c>
      <c r="L329" s="18" t="e">
        <f t="shared" si="36"/>
        <v>#DIV/0!</v>
      </c>
      <c r="M329" s="220" t="e">
        <f>F329*'Table 2'!M329</f>
        <v>#DIV/0!</v>
      </c>
      <c r="N329" s="230" t="s">
        <v>207</v>
      </c>
      <c r="O329" s="217" t="e">
        <f>H329*'Table 2'!M328</f>
        <v>#DIV/0!</v>
      </c>
      <c r="P329" s="240" t="e">
        <f t="shared" si="37"/>
        <v>#DIV/0!</v>
      </c>
      <c r="Q329" s="21" t="e">
        <f>AVERAGE(M325:M329)</f>
        <v>#DIV/0!</v>
      </c>
      <c r="R329" s="242" t="e">
        <f>_xlfn.STDEV.S(M325:M329)</f>
        <v>#DIV/0!</v>
      </c>
      <c r="S329" s="18" t="e">
        <f t="shared" si="38"/>
        <v>#DIV/0!</v>
      </c>
      <c r="T329" s="189" t="e">
        <f>M329/LOOKUP(A329,'Table 1'!$A$3:$A$999,'Table 1'!$E$3:$E$999)</f>
        <v>#DIV/0!</v>
      </c>
      <c r="U329" s="214" t="s">
        <v>207</v>
      </c>
      <c r="V329" s="157" t="e">
        <f>O329/LOOKUP(A329,'Table 1'!$A$3:$A$999,'Table 1'!$E$3:$E$999)</f>
        <v>#DIV/0!</v>
      </c>
    </row>
    <row r="330" spans="1:22" x14ac:dyDescent="0.2">
      <c r="A330" s="57"/>
      <c r="B330" s="57" t="e">
        <f>LOOKUP(A330,'Table 1'!$A$3:$A$999,'Table 1'!$I$3:$I$999)</f>
        <v>#N/A</v>
      </c>
      <c r="C330" s="98"/>
      <c r="D330" s="98"/>
      <c r="E330" s="98"/>
      <c r="F330" s="169" t="e">
        <f t="shared" si="33"/>
        <v>#DIV/0!</v>
      </c>
      <c r="G330" s="229" t="s">
        <v>207</v>
      </c>
      <c r="H330" s="161" t="e">
        <f t="shared" si="34"/>
        <v>#DIV/0!</v>
      </c>
      <c r="I330" s="238" t="e">
        <f t="shared" si="35"/>
        <v>#DIV/0!</v>
      </c>
      <c r="J330" s="23" t="e">
        <f>AVERAGE(F330:F334)</f>
        <v>#DIV/0!</v>
      </c>
      <c r="K330" s="23" t="e">
        <f>_xlfn.STDEV.S(F330:F334)</f>
        <v>#DIV/0!</v>
      </c>
      <c r="L330" s="39" t="e">
        <f t="shared" si="36"/>
        <v>#DIV/0!</v>
      </c>
      <c r="M330" s="222" t="e">
        <f>F330*'Table 2'!M330</f>
        <v>#DIV/0!</v>
      </c>
      <c r="N330" s="229" t="s">
        <v>207</v>
      </c>
      <c r="O330" s="219" t="e">
        <f>H330*'Table 2'!M329</f>
        <v>#DIV/0!</v>
      </c>
      <c r="P330" s="238" t="e">
        <f t="shared" si="37"/>
        <v>#DIV/0!</v>
      </c>
      <c r="Q330" s="23" t="e">
        <f>AVERAGE(M330:M334)</f>
        <v>#DIV/0!</v>
      </c>
      <c r="R330" s="23" t="e">
        <f>_xlfn.STDEV.S(M330:M334)</f>
        <v>#DIV/0!</v>
      </c>
      <c r="S330" s="39" t="e">
        <f t="shared" si="38"/>
        <v>#DIV/0!</v>
      </c>
      <c r="T330" s="191" t="e">
        <f>M330/LOOKUP(A330,'Table 1'!$A$3:$A$999,'Table 1'!$E$3:$E$999)</f>
        <v>#DIV/0!</v>
      </c>
      <c r="U330" s="216" t="s">
        <v>207</v>
      </c>
      <c r="V330" s="161" t="e">
        <f>O330/LOOKUP(A330,'Table 1'!$A$3:$A$999,'Table 1'!$E$3:$E$999)</f>
        <v>#DIV/0!</v>
      </c>
    </row>
    <row r="331" spans="1:22" x14ac:dyDescent="0.2">
      <c r="A331" s="56" t="str">
        <f>IF(A330="","",A330)</f>
        <v/>
      </c>
      <c r="B331" s="56" t="e">
        <f>LOOKUP(A331,'Table 1'!$A$3:$A$999,'Table 1'!$I$3:$I$999)</f>
        <v>#N/A</v>
      </c>
      <c r="C331" s="4"/>
      <c r="D331" s="4"/>
      <c r="E331" s="4"/>
      <c r="F331" s="168" t="e">
        <f t="shared" si="33"/>
        <v>#DIV/0!</v>
      </c>
      <c r="G331" s="236" t="s">
        <v>207</v>
      </c>
      <c r="H331" s="160" t="e">
        <f t="shared" si="34"/>
        <v>#DIV/0!</v>
      </c>
      <c r="I331" s="239" t="e">
        <f t="shared" si="35"/>
        <v>#DIV/0!</v>
      </c>
      <c r="J331" s="22" t="e">
        <f>AVERAGE(F330:F334)</f>
        <v>#DIV/0!</v>
      </c>
      <c r="K331" s="241" t="e">
        <f>_xlfn.STDEV.S(F330:F334)</f>
        <v>#DIV/0!</v>
      </c>
      <c r="L331" s="19" t="e">
        <f t="shared" si="36"/>
        <v>#DIV/0!</v>
      </c>
      <c r="M331" s="221" t="e">
        <f>F331*'Table 2'!M331</f>
        <v>#DIV/0!</v>
      </c>
      <c r="N331" s="236" t="s">
        <v>207</v>
      </c>
      <c r="O331" s="218" t="e">
        <f>H331*'Table 2'!M330</f>
        <v>#DIV/0!</v>
      </c>
      <c r="P331" s="239" t="e">
        <f t="shared" si="37"/>
        <v>#DIV/0!</v>
      </c>
      <c r="Q331" s="22" t="e">
        <f>AVERAGE(M330:M334)</f>
        <v>#DIV/0!</v>
      </c>
      <c r="R331" s="241" t="e">
        <f>_xlfn.STDEV.S(M330:M334)</f>
        <v>#DIV/0!</v>
      </c>
      <c r="S331" s="19" t="e">
        <f t="shared" si="38"/>
        <v>#DIV/0!</v>
      </c>
      <c r="T331" s="190" t="e">
        <f>M331/LOOKUP(A331,'Table 1'!$A$3:$A$999,'Table 1'!$E$3:$E$999)</f>
        <v>#DIV/0!</v>
      </c>
      <c r="U331" s="215" t="s">
        <v>207</v>
      </c>
      <c r="V331" s="160" t="e">
        <f>O331/LOOKUP(A331,'Table 1'!$A$3:$A$999,'Table 1'!$E$3:$E$999)</f>
        <v>#DIV/0!</v>
      </c>
    </row>
    <row r="332" spans="1:22" x14ac:dyDescent="0.2">
      <c r="A332" s="56" t="str">
        <f>IF(A330="","",A330)</f>
        <v/>
      </c>
      <c r="B332" s="56" t="e">
        <f>LOOKUP(A332,'Table 1'!$A$3:$A$999,'Table 1'!$I$3:$I$999)</f>
        <v>#N/A</v>
      </c>
      <c r="C332" s="4"/>
      <c r="D332" s="4"/>
      <c r="E332" s="4"/>
      <c r="F332" s="168" t="e">
        <f t="shared" si="33"/>
        <v>#DIV/0!</v>
      </c>
      <c r="G332" s="236" t="s">
        <v>207</v>
      </c>
      <c r="H332" s="160" t="e">
        <f t="shared" si="34"/>
        <v>#DIV/0!</v>
      </c>
      <c r="I332" s="239" t="e">
        <f t="shared" si="35"/>
        <v>#DIV/0!</v>
      </c>
      <c r="J332" s="22" t="e">
        <f>AVERAGE(F330:F334)</f>
        <v>#DIV/0!</v>
      </c>
      <c r="K332" s="241" t="e">
        <f>_xlfn.STDEV.S(F330:F334)</f>
        <v>#DIV/0!</v>
      </c>
      <c r="L332" s="19" t="e">
        <f t="shared" si="36"/>
        <v>#DIV/0!</v>
      </c>
      <c r="M332" s="221" t="e">
        <f>F332*'Table 2'!M332</f>
        <v>#DIV/0!</v>
      </c>
      <c r="N332" s="236" t="s">
        <v>207</v>
      </c>
      <c r="O332" s="218" t="e">
        <f>H332*'Table 2'!M331</f>
        <v>#DIV/0!</v>
      </c>
      <c r="P332" s="239" t="e">
        <f t="shared" si="37"/>
        <v>#DIV/0!</v>
      </c>
      <c r="Q332" s="22" t="e">
        <f>AVERAGE(M330:M334)</f>
        <v>#DIV/0!</v>
      </c>
      <c r="R332" s="241" t="e">
        <f>_xlfn.STDEV.S(M330:M334)</f>
        <v>#DIV/0!</v>
      </c>
      <c r="S332" s="19" t="e">
        <f t="shared" si="38"/>
        <v>#DIV/0!</v>
      </c>
      <c r="T332" s="190" t="e">
        <f>M332/LOOKUP(A332,'Table 1'!$A$3:$A$999,'Table 1'!$E$3:$E$999)</f>
        <v>#DIV/0!</v>
      </c>
      <c r="U332" s="215" t="s">
        <v>207</v>
      </c>
      <c r="V332" s="160" t="e">
        <f>O332/LOOKUP(A332,'Table 1'!$A$3:$A$999,'Table 1'!$E$3:$E$999)</f>
        <v>#DIV/0!</v>
      </c>
    </row>
    <row r="333" spans="1:22" x14ac:dyDescent="0.2">
      <c r="A333" s="56" t="str">
        <f>IF(A330="","",A330)</f>
        <v/>
      </c>
      <c r="B333" s="56" t="e">
        <f>LOOKUP(A333,'Table 1'!$A$3:$A$999,'Table 1'!$I$3:$I$999)</f>
        <v>#N/A</v>
      </c>
      <c r="C333" s="4"/>
      <c r="D333" s="4"/>
      <c r="E333" s="4"/>
      <c r="F333" s="159" t="e">
        <f t="shared" si="33"/>
        <v>#DIV/0!</v>
      </c>
      <c r="G333" s="232" t="s">
        <v>207</v>
      </c>
      <c r="H333" s="155" t="e">
        <f t="shared" si="34"/>
        <v>#DIV/0!</v>
      </c>
      <c r="I333" s="239" t="e">
        <f t="shared" si="35"/>
        <v>#DIV/0!</v>
      </c>
      <c r="J333" s="22" t="e">
        <f>AVERAGE(F330:F334)</f>
        <v>#DIV/0!</v>
      </c>
      <c r="K333" s="241" t="e">
        <f>_xlfn.STDEV.S(F330:F334)</f>
        <v>#DIV/0!</v>
      </c>
      <c r="L333" s="19" t="e">
        <f t="shared" si="36"/>
        <v>#DIV/0!</v>
      </c>
      <c r="M333" s="221" t="e">
        <f>F333*'Table 2'!M333</f>
        <v>#DIV/0!</v>
      </c>
      <c r="N333" s="236" t="s">
        <v>207</v>
      </c>
      <c r="O333" s="218" t="e">
        <f>H333*'Table 2'!M332</f>
        <v>#DIV/0!</v>
      </c>
      <c r="P333" s="239" t="e">
        <f t="shared" si="37"/>
        <v>#DIV/0!</v>
      </c>
      <c r="Q333" s="22" t="e">
        <f>AVERAGE(M330:M334)</f>
        <v>#DIV/0!</v>
      </c>
      <c r="R333" s="241" t="e">
        <f>_xlfn.STDEV.S(M330:M334)</f>
        <v>#DIV/0!</v>
      </c>
      <c r="S333" s="19" t="e">
        <f t="shared" si="38"/>
        <v>#DIV/0!</v>
      </c>
      <c r="T333" s="190" t="e">
        <f>M333/LOOKUP(A333,'Table 1'!$A$3:$A$999,'Table 1'!$E$3:$E$999)</f>
        <v>#DIV/0!</v>
      </c>
      <c r="U333" s="215" t="s">
        <v>207</v>
      </c>
      <c r="V333" s="160" t="e">
        <f>O333/LOOKUP(A333,'Table 1'!$A$3:$A$999,'Table 1'!$E$3:$E$999)</f>
        <v>#DIV/0!</v>
      </c>
    </row>
    <row r="334" spans="1:22" ht="16" thickBot="1" x14ac:dyDescent="0.25">
      <c r="A334" s="55" t="str">
        <f>IF(A330="","",A330)</f>
        <v/>
      </c>
      <c r="B334" s="55" t="e">
        <f>LOOKUP(A334,'Table 1'!$A$3:$A$999,'Table 1'!$I$3:$I$999)</f>
        <v>#N/A</v>
      </c>
      <c r="C334" s="97"/>
      <c r="D334" s="97"/>
      <c r="E334" s="97"/>
      <c r="F334" s="167" t="e">
        <f t="shared" si="33"/>
        <v>#DIV/0!</v>
      </c>
      <c r="G334" s="230" t="s">
        <v>207</v>
      </c>
      <c r="H334" s="157" t="e">
        <f t="shared" si="34"/>
        <v>#DIV/0!</v>
      </c>
      <c r="I334" s="240" t="e">
        <f t="shared" si="35"/>
        <v>#DIV/0!</v>
      </c>
      <c r="J334" s="21" t="e">
        <f>AVERAGE(F330:F334)</f>
        <v>#DIV/0!</v>
      </c>
      <c r="K334" s="242" t="e">
        <f>_xlfn.STDEV.S(F330:F334)</f>
        <v>#DIV/0!</v>
      </c>
      <c r="L334" s="18" t="e">
        <f t="shared" si="36"/>
        <v>#DIV/0!</v>
      </c>
      <c r="M334" s="220" t="e">
        <f>F334*'Table 2'!M334</f>
        <v>#DIV/0!</v>
      </c>
      <c r="N334" s="230" t="s">
        <v>207</v>
      </c>
      <c r="O334" s="217" t="e">
        <f>H334*'Table 2'!M333</f>
        <v>#DIV/0!</v>
      </c>
      <c r="P334" s="240" t="e">
        <f t="shared" si="37"/>
        <v>#DIV/0!</v>
      </c>
      <c r="Q334" s="21" t="e">
        <f>AVERAGE(M330:M334)</f>
        <v>#DIV/0!</v>
      </c>
      <c r="R334" s="242" t="e">
        <f>_xlfn.STDEV.S(M330:M334)</f>
        <v>#DIV/0!</v>
      </c>
      <c r="S334" s="18" t="e">
        <f t="shared" si="38"/>
        <v>#DIV/0!</v>
      </c>
      <c r="T334" s="189" t="e">
        <f>M334/LOOKUP(A334,'Table 1'!$A$3:$A$999,'Table 1'!$E$3:$E$999)</f>
        <v>#DIV/0!</v>
      </c>
      <c r="U334" s="214" t="s">
        <v>207</v>
      </c>
      <c r="V334" s="157" t="e">
        <f>O334/LOOKUP(A334,'Table 1'!$A$3:$A$999,'Table 1'!$E$3:$E$999)</f>
        <v>#DIV/0!</v>
      </c>
    </row>
    <row r="335" spans="1:22" x14ac:dyDescent="0.2">
      <c r="A335" s="57"/>
      <c r="B335" s="57" t="e">
        <f>LOOKUP(A335,'Table 1'!$A$3:$A$999,'Table 1'!$I$3:$I$999)</f>
        <v>#N/A</v>
      </c>
      <c r="C335" s="98"/>
      <c r="D335" s="98"/>
      <c r="E335" s="98"/>
      <c r="F335" s="169" t="e">
        <f t="shared" si="33"/>
        <v>#DIV/0!</v>
      </c>
      <c r="G335" s="229" t="s">
        <v>207</v>
      </c>
      <c r="H335" s="161" t="e">
        <f t="shared" si="34"/>
        <v>#DIV/0!</v>
      </c>
      <c r="I335" s="238" t="e">
        <f t="shared" si="35"/>
        <v>#DIV/0!</v>
      </c>
      <c r="J335" s="23" t="e">
        <f>AVERAGE(F335:F339)</f>
        <v>#DIV/0!</v>
      </c>
      <c r="K335" s="23" t="e">
        <f>_xlfn.STDEV.S(F335:F339)</f>
        <v>#DIV/0!</v>
      </c>
      <c r="L335" s="39" t="e">
        <f t="shared" si="36"/>
        <v>#DIV/0!</v>
      </c>
      <c r="M335" s="222" t="e">
        <f>F335*'Table 2'!M335</f>
        <v>#DIV/0!</v>
      </c>
      <c r="N335" s="229" t="s">
        <v>207</v>
      </c>
      <c r="O335" s="219" t="e">
        <f>H335*'Table 2'!M334</f>
        <v>#DIV/0!</v>
      </c>
      <c r="P335" s="238" t="e">
        <f t="shared" si="37"/>
        <v>#DIV/0!</v>
      </c>
      <c r="Q335" s="23" t="e">
        <f>AVERAGE(M335:M339)</f>
        <v>#DIV/0!</v>
      </c>
      <c r="R335" s="23" t="e">
        <f>_xlfn.STDEV.S(M335:M339)</f>
        <v>#DIV/0!</v>
      </c>
      <c r="S335" s="39" t="e">
        <f t="shared" si="38"/>
        <v>#DIV/0!</v>
      </c>
      <c r="T335" s="191" t="e">
        <f>M335/LOOKUP(A335,'Table 1'!$A$3:$A$999,'Table 1'!$E$3:$E$999)</f>
        <v>#DIV/0!</v>
      </c>
      <c r="U335" s="216" t="s">
        <v>207</v>
      </c>
      <c r="V335" s="161" t="e">
        <f>O335/LOOKUP(A335,'Table 1'!$A$3:$A$999,'Table 1'!$E$3:$E$999)</f>
        <v>#DIV/0!</v>
      </c>
    </row>
    <row r="336" spans="1:22" x14ac:dyDescent="0.2">
      <c r="A336" s="56" t="str">
        <f>IF(A335="","",A335)</f>
        <v/>
      </c>
      <c r="B336" s="56" t="e">
        <f>LOOKUP(A336,'Table 1'!$A$3:$A$999,'Table 1'!$I$3:$I$999)</f>
        <v>#N/A</v>
      </c>
      <c r="C336" s="4"/>
      <c r="D336" s="4"/>
      <c r="E336" s="4"/>
      <c r="F336" s="168" t="e">
        <f t="shared" si="33"/>
        <v>#DIV/0!</v>
      </c>
      <c r="G336" s="236" t="s">
        <v>207</v>
      </c>
      <c r="H336" s="160" t="e">
        <f t="shared" si="34"/>
        <v>#DIV/0!</v>
      </c>
      <c r="I336" s="239" t="e">
        <f t="shared" si="35"/>
        <v>#DIV/0!</v>
      </c>
      <c r="J336" s="22" t="e">
        <f>AVERAGE(F335:F339)</f>
        <v>#DIV/0!</v>
      </c>
      <c r="K336" s="241" t="e">
        <f>_xlfn.STDEV.S(F335:F339)</f>
        <v>#DIV/0!</v>
      </c>
      <c r="L336" s="19" t="e">
        <f t="shared" si="36"/>
        <v>#DIV/0!</v>
      </c>
      <c r="M336" s="221" t="e">
        <f>F336*'Table 2'!M336</f>
        <v>#DIV/0!</v>
      </c>
      <c r="N336" s="236" t="s">
        <v>207</v>
      </c>
      <c r="O336" s="218" t="e">
        <f>H336*'Table 2'!M335</f>
        <v>#DIV/0!</v>
      </c>
      <c r="P336" s="239" t="e">
        <f t="shared" si="37"/>
        <v>#DIV/0!</v>
      </c>
      <c r="Q336" s="22" t="e">
        <f>AVERAGE(M335:M339)</f>
        <v>#DIV/0!</v>
      </c>
      <c r="R336" s="241" t="e">
        <f>_xlfn.STDEV.S(M335:M339)</f>
        <v>#DIV/0!</v>
      </c>
      <c r="S336" s="19" t="e">
        <f t="shared" si="38"/>
        <v>#DIV/0!</v>
      </c>
      <c r="T336" s="190" t="e">
        <f>M336/LOOKUP(A336,'Table 1'!$A$3:$A$999,'Table 1'!$E$3:$E$999)</f>
        <v>#DIV/0!</v>
      </c>
      <c r="U336" s="215" t="s">
        <v>207</v>
      </c>
      <c r="V336" s="160" t="e">
        <f>O336/LOOKUP(A336,'Table 1'!$A$3:$A$999,'Table 1'!$E$3:$E$999)</f>
        <v>#DIV/0!</v>
      </c>
    </row>
    <row r="337" spans="1:22" x14ac:dyDescent="0.2">
      <c r="A337" s="56" t="str">
        <f>IF(A335="","",A335)</f>
        <v/>
      </c>
      <c r="B337" s="56" t="e">
        <f>LOOKUP(A337,'Table 1'!$A$3:$A$999,'Table 1'!$I$3:$I$999)</f>
        <v>#N/A</v>
      </c>
      <c r="C337" s="4"/>
      <c r="D337" s="4"/>
      <c r="E337" s="4"/>
      <c r="F337" s="168" t="e">
        <f t="shared" si="33"/>
        <v>#DIV/0!</v>
      </c>
      <c r="G337" s="236" t="s">
        <v>207</v>
      </c>
      <c r="H337" s="160" t="e">
        <f t="shared" si="34"/>
        <v>#DIV/0!</v>
      </c>
      <c r="I337" s="239" t="e">
        <f t="shared" si="35"/>
        <v>#DIV/0!</v>
      </c>
      <c r="J337" s="22" t="e">
        <f>AVERAGE(F335:F339)</f>
        <v>#DIV/0!</v>
      </c>
      <c r="K337" s="241" t="e">
        <f>_xlfn.STDEV.S(F335:F339)</f>
        <v>#DIV/0!</v>
      </c>
      <c r="L337" s="19" t="e">
        <f t="shared" si="36"/>
        <v>#DIV/0!</v>
      </c>
      <c r="M337" s="221" t="e">
        <f>F337*'Table 2'!M337</f>
        <v>#DIV/0!</v>
      </c>
      <c r="N337" s="236" t="s">
        <v>207</v>
      </c>
      <c r="O337" s="218" t="e">
        <f>H337*'Table 2'!M336</f>
        <v>#DIV/0!</v>
      </c>
      <c r="P337" s="239" t="e">
        <f t="shared" si="37"/>
        <v>#DIV/0!</v>
      </c>
      <c r="Q337" s="22" t="e">
        <f>AVERAGE(M335:M339)</f>
        <v>#DIV/0!</v>
      </c>
      <c r="R337" s="241" t="e">
        <f>_xlfn.STDEV.S(M335:M339)</f>
        <v>#DIV/0!</v>
      </c>
      <c r="S337" s="19" t="e">
        <f t="shared" si="38"/>
        <v>#DIV/0!</v>
      </c>
      <c r="T337" s="190" t="e">
        <f>M337/LOOKUP(A337,'Table 1'!$A$3:$A$999,'Table 1'!$E$3:$E$999)</f>
        <v>#DIV/0!</v>
      </c>
      <c r="U337" s="215" t="s">
        <v>207</v>
      </c>
      <c r="V337" s="160" t="e">
        <f>O337/LOOKUP(A337,'Table 1'!$A$3:$A$999,'Table 1'!$E$3:$E$999)</f>
        <v>#DIV/0!</v>
      </c>
    </row>
    <row r="338" spans="1:22" x14ac:dyDescent="0.2">
      <c r="A338" s="56" t="str">
        <f>IF(A335="","",A335)</f>
        <v/>
      </c>
      <c r="B338" s="56" t="e">
        <f>LOOKUP(A338,'Table 1'!$A$3:$A$999,'Table 1'!$I$3:$I$999)</f>
        <v>#N/A</v>
      </c>
      <c r="C338" s="4"/>
      <c r="D338" s="4"/>
      <c r="E338" s="4"/>
      <c r="F338" s="159" t="e">
        <f t="shared" si="33"/>
        <v>#DIV/0!</v>
      </c>
      <c r="G338" s="232" t="s">
        <v>207</v>
      </c>
      <c r="H338" s="155" t="e">
        <f t="shared" si="34"/>
        <v>#DIV/0!</v>
      </c>
      <c r="I338" s="239" t="e">
        <f t="shared" si="35"/>
        <v>#DIV/0!</v>
      </c>
      <c r="J338" s="22" t="e">
        <f>AVERAGE(F335:F339)</f>
        <v>#DIV/0!</v>
      </c>
      <c r="K338" s="241" t="e">
        <f>_xlfn.STDEV.S(F335:F339)</f>
        <v>#DIV/0!</v>
      </c>
      <c r="L338" s="19" t="e">
        <f t="shared" si="36"/>
        <v>#DIV/0!</v>
      </c>
      <c r="M338" s="221" t="e">
        <f>F338*'Table 2'!M338</f>
        <v>#DIV/0!</v>
      </c>
      <c r="N338" s="236" t="s">
        <v>207</v>
      </c>
      <c r="O338" s="218" t="e">
        <f>H338*'Table 2'!M337</f>
        <v>#DIV/0!</v>
      </c>
      <c r="P338" s="239" t="e">
        <f t="shared" si="37"/>
        <v>#DIV/0!</v>
      </c>
      <c r="Q338" s="22" t="e">
        <f>AVERAGE(M335:M339)</f>
        <v>#DIV/0!</v>
      </c>
      <c r="R338" s="241" t="e">
        <f>_xlfn.STDEV.S(M335:M339)</f>
        <v>#DIV/0!</v>
      </c>
      <c r="S338" s="19" t="e">
        <f t="shared" si="38"/>
        <v>#DIV/0!</v>
      </c>
      <c r="T338" s="190" t="e">
        <f>M338/LOOKUP(A338,'Table 1'!$A$3:$A$999,'Table 1'!$E$3:$E$999)</f>
        <v>#DIV/0!</v>
      </c>
      <c r="U338" s="215" t="s">
        <v>207</v>
      </c>
      <c r="V338" s="160" t="e">
        <f>O338/LOOKUP(A338,'Table 1'!$A$3:$A$999,'Table 1'!$E$3:$E$999)</f>
        <v>#DIV/0!</v>
      </c>
    </row>
    <row r="339" spans="1:22" ht="16" thickBot="1" x14ac:dyDescent="0.25">
      <c r="A339" s="55" t="str">
        <f>IF(A335="","",A335)</f>
        <v/>
      </c>
      <c r="B339" s="55" t="e">
        <f>LOOKUP(A339,'Table 1'!$A$3:$A$999,'Table 1'!$I$3:$I$999)</f>
        <v>#N/A</v>
      </c>
      <c r="C339" s="97"/>
      <c r="D339" s="97"/>
      <c r="E339" s="97"/>
      <c r="F339" s="167" t="e">
        <f t="shared" si="33"/>
        <v>#DIV/0!</v>
      </c>
      <c r="G339" s="230" t="s">
        <v>207</v>
      </c>
      <c r="H339" s="157" t="e">
        <f t="shared" si="34"/>
        <v>#DIV/0!</v>
      </c>
      <c r="I339" s="240" t="e">
        <f t="shared" si="35"/>
        <v>#DIV/0!</v>
      </c>
      <c r="J339" s="21" t="e">
        <f>AVERAGE(F335:F339)</f>
        <v>#DIV/0!</v>
      </c>
      <c r="K339" s="242" t="e">
        <f>_xlfn.STDEV.S(F335:F339)</f>
        <v>#DIV/0!</v>
      </c>
      <c r="L339" s="18" t="e">
        <f t="shared" si="36"/>
        <v>#DIV/0!</v>
      </c>
      <c r="M339" s="220" t="e">
        <f>F339*'Table 2'!M339</f>
        <v>#DIV/0!</v>
      </c>
      <c r="N339" s="230" t="s">
        <v>207</v>
      </c>
      <c r="O339" s="217" t="e">
        <f>H339*'Table 2'!M338</f>
        <v>#DIV/0!</v>
      </c>
      <c r="P339" s="240" t="e">
        <f t="shared" si="37"/>
        <v>#DIV/0!</v>
      </c>
      <c r="Q339" s="21" t="e">
        <f>AVERAGE(M335:M339)</f>
        <v>#DIV/0!</v>
      </c>
      <c r="R339" s="242" t="e">
        <f>_xlfn.STDEV.S(M335:M339)</f>
        <v>#DIV/0!</v>
      </c>
      <c r="S339" s="18" t="e">
        <f t="shared" si="38"/>
        <v>#DIV/0!</v>
      </c>
      <c r="T339" s="189" t="e">
        <f>M339/LOOKUP(A339,'Table 1'!$A$3:$A$999,'Table 1'!$E$3:$E$999)</f>
        <v>#DIV/0!</v>
      </c>
      <c r="U339" s="214" t="s">
        <v>207</v>
      </c>
      <c r="V339" s="157" t="e">
        <f>O339/LOOKUP(A339,'Table 1'!$A$3:$A$999,'Table 1'!$E$3:$E$999)</f>
        <v>#DIV/0!</v>
      </c>
    </row>
    <row r="340" spans="1:22" x14ac:dyDescent="0.2">
      <c r="A340" s="57"/>
      <c r="B340" s="57" t="e">
        <f>LOOKUP(A340,'Table 1'!$A$3:$A$999,'Table 1'!$I$3:$I$999)</f>
        <v>#N/A</v>
      </c>
      <c r="C340" s="98"/>
      <c r="D340" s="98"/>
      <c r="E340" s="98"/>
      <c r="F340" s="169" t="e">
        <f t="shared" si="33"/>
        <v>#DIV/0!</v>
      </c>
      <c r="G340" s="229" t="s">
        <v>207</v>
      </c>
      <c r="H340" s="161" t="e">
        <f t="shared" si="34"/>
        <v>#DIV/0!</v>
      </c>
      <c r="I340" s="238" t="e">
        <f t="shared" si="35"/>
        <v>#DIV/0!</v>
      </c>
      <c r="J340" s="23" t="e">
        <f>AVERAGE(F340:F344)</f>
        <v>#DIV/0!</v>
      </c>
      <c r="K340" s="23" t="e">
        <f>_xlfn.STDEV.S(F340:F344)</f>
        <v>#DIV/0!</v>
      </c>
      <c r="L340" s="39" t="e">
        <f t="shared" si="36"/>
        <v>#DIV/0!</v>
      </c>
      <c r="M340" s="222" t="e">
        <f>F340*'Table 2'!M340</f>
        <v>#DIV/0!</v>
      </c>
      <c r="N340" s="229" t="s">
        <v>207</v>
      </c>
      <c r="O340" s="219" t="e">
        <f>H340*'Table 2'!M339</f>
        <v>#DIV/0!</v>
      </c>
      <c r="P340" s="238" t="e">
        <f t="shared" si="37"/>
        <v>#DIV/0!</v>
      </c>
      <c r="Q340" s="23" t="e">
        <f>AVERAGE(M340:M344)</f>
        <v>#DIV/0!</v>
      </c>
      <c r="R340" s="23" t="e">
        <f>_xlfn.STDEV.S(M340:M344)</f>
        <v>#DIV/0!</v>
      </c>
      <c r="S340" s="39" t="e">
        <f t="shared" si="38"/>
        <v>#DIV/0!</v>
      </c>
      <c r="T340" s="191" t="e">
        <f>M340/LOOKUP(A340,'Table 1'!$A$3:$A$999,'Table 1'!$E$3:$E$999)</f>
        <v>#DIV/0!</v>
      </c>
      <c r="U340" s="216" t="s">
        <v>207</v>
      </c>
      <c r="V340" s="161" t="e">
        <f>O340/LOOKUP(A340,'Table 1'!$A$3:$A$999,'Table 1'!$E$3:$E$999)</f>
        <v>#DIV/0!</v>
      </c>
    </row>
    <row r="341" spans="1:22" x14ac:dyDescent="0.2">
      <c r="A341" s="56" t="str">
        <f>IF(A340="","",A340)</f>
        <v/>
      </c>
      <c r="B341" s="56" t="e">
        <f>LOOKUP(A341,'Table 1'!$A$3:$A$999,'Table 1'!$I$3:$I$999)</f>
        <v>#N/A</v>
      </c>
      <c r="C341" s="4"/>
      <c r="D341" s="4"/>
      <c r="E341" s="4"/>
      <c r="F341" s="168" t="e">
        <f t="shared" si="33"/>
        <v>#DIV/0!</v>
      </c>
      <c r="G341" s="236" t="s">
        <v>207</v>
      </c>
      <c r="H341" s="160" t="e">
        <f t="shared" si="34"/>
        <v>#DIV/0!</v>
      </c>
      <c r="I341" s="239" t="e">
        <f t="shared" si="35"/>
        <v>#DIV/0!</v>
      </c>
      <c r="J341" s="22" t="e">
        <f>AVERAGE(F340:F344)</f>
        <v>#DIV/0!</v>
      </c>
      <c r="K341" s="241" t="e">
        <f>_xlfn.STDEV.S(F340:F344)</f>
        <v>#DIV/0!</v>
      </c>
      <c r="L341" s="19" t="e">
        <f t="shared" si="36"/>
        <v>#DIV/0!</v>
      </c>
      <c r="M341" s="221" t="e">
        <f>F341*'Table 2'!M341</f>
        <v>#DIV/0!</v>
      </c>
      <c r="N341" s="236" t="s">
        <v>207</v>
      </c>
      <c r="O341" s="218" t="e">
        <f>H341*'Table 2'!M340</f>
        <v>#DIV/0!</v>
      </c>
      <c r="P341" s="239" t="e">
        <f t="shared" si="37"/>
        <v>#DIV/0!</v>
      </c>
      <c r="Q341" s="22" t="e">
        <f>AVERAGE(M340:M344)</f>
        <v>#DIV/0!</v>
      </c>
      <c r="R341" s="241" t="e">
        <f>_xlfn.STDEV.S(M340:M344)</f>
        <v>#DIV/0!</v>
      </c>
      <c r="S341" s="19" t="e">
        <f t="shared" si="38"/>
        <v>#DIV/0!</v>
      </c>
      <c r="T341" s="190" t="e">
        <f>M341/LOOKUP(A341,'Table 1'!$A$3:$A$999,'Table 1'!$E$3:$E$999)</f>
        <v>#DIV/0!</v>
      </c>
      <c r="U341" s="215" t="s">
        <v>207</v>
      </c>
      <c r="V341" s="160" t="e">
        <f>O341/LOOKUP(A341,'Table 1'!$A$3:$A$999,'Table 1'!$E$3:$E$999)</f>
        <v>#DIV/0!</v>
      </c>
    </row>
    <row r="342" spans="1:22" x14ac:dyDescent="0.2">
      <c r="A342" s="56" t="str">
        <f>IF(A340="","",A340)</f>
        <v/>
      </c>
      <c r="B342" s="56" t="e">
        <f>LOOKUP(A342,'Table 1'!$A$3:$A$999,'Table 1'!$I$3:$I$999)</f>
        <v>#N/A</v>
      </c>
      <c r="C342" s="4"/>
      <c r="D342" s="4"/>
      <c r="E342" s="4"/>
      <c r="F342" s="168" t="e">
        <f t="shared" si="33"/>
        <v>#DIV/0!</v>
      </c>
      <c r="G342" s="236" t="s">
        <v>207</v>
      </c>
      <c r="H342" s="160" t="e">
        <f t="shared" si="34"/>
        <v>#DIV/0!</v>
      </c>
      <c r="I342" s="239" t="e">
        <f t="shared" si="35"/>
        <v>#DIV/0!</v>
      </c>
      <c r="J342" s="22" t="e">
        <f>AVERAGE(F340:F344)</f>
        <v>#DIV/0!</v>
      </c>
      <c r="K342" s="241" t="e">
        <f>_xlfn.STDEV.S(F340:F344)</f>
        <v>#DIV/0!</v>
      </c>
      <c r="L342" s="19" t="e">
        <f t="shared" si="36"/>
        <v>#DIV/0!</v>
      </c>
      <c r="M342" s="221" t="e">
        <f>F342*'Table 2'!M342</f>
        <v>#DIV/0!</v>
      </c>
      <c r="N342" s="236" t="s">
        <v>207</v>
      </c>
      <c r="O342" s="218" t="e">
        <f>H342*'Table 2'!M341</f>
        <v>#DIV/0!</v>
      </c>
      <c r="P342" s="239" t="e">
        <f t="shared" si="37"/>
        <v>#DIV/0!</v>
      </c>
      <c r="Q342" s="22" t="e">
        <f>AVERAGE(M340:M344)</f>
        <v>#DIV/0!</v>
      </c>
      <c r="R342" s="241" t="e">
        <f>_xlfn.STDEV.S(M340:M344)</f>
        <v>#DIV/0!</v>
      </c>
      <c r="S342" s="19" t="e">
        <f t="shared" si="38"/>
        <v>#DIV/0!</v>
      </c>
      <c r="T342" s="190" t="e">
        <f>M342/LOOKUP(A342,'Table 1'!$A$3:$A$999,'Table 1'!$E$3:$E$999)</f>
        <v>#DIV/0!</v>
      </c>
      <c r="U342" s="215" t="s">
        <v>207</v>
      </c>
      <c r="V342" s="160" t="e">
        <f>O342/LOOKUP(A342,'Table 1'!$A$3:$A$999,'Table 1'!$E$3:$E$999)</f>
        <v>#DIV/0!</v>
      </c>
    </row>
    <row r="343" spans="1:22" x14ac:dyDescent="0.2">
      <c r="A343" s="56" t="str">
        <f>IF(A340="","",A340)</f>
        <v/>
      </c>
      <c r="B343" s="56" t="e">
        <f>LOOKUP(A343,'Table 1'!$A$3:$A$999,'Table 1'!$I$3:$I$999)</f>
        <v>#N/A</v>
      </c>
      <c r="C343" s="4"/>
      <c r="D343" s="4"/>
      <c r="E343" s="4"/>
      <c r="F343" s="159" t="e">
        <f t="shared" si="33"/>
        <v>#DIV/0!</v>
      </c>
      <c r="G343" s="232" t="s">
        <v>207</v>
      </c>
      <c r="H343" s="155" t="e">
        <f t="shared" si="34"/>
        <v>#DIV/0!</v>
      </c>
      <c r="I343" s="239" t="e">
        <f t="shared" si="35"/>
        <v>#DIV/0!</v>
      </c>
      <c r="J343" s="22" t="e">
        <f>AVERAGE(F340:F344)</f>
        <v>#DIV/0!</v>
      </c>
      <c r="K343" s="241" t="e">
        <f>_xlfn.STDEV.S(F340:F344)</f>
        <v>#DIV/0!</v>
      </c>
      <c r="L343" s="19" t="e">
        <f t="shared" si="36"/>
        <v>#DIV/0!</v>
      </c>
      <c r="M343" s="221" t="e">
        <f>F343*'Table 2'!M343</f>
        <v>#DIV/0!</v>
      </c>
      <c r="N343" s="236" t="s">
        <v>207</v>
      </c>
      <c r="O343" s="218" t="e">
        <f>H343*'Table 2'!M342</f>
        <v>#DIV/0!</v>
      </c>
      <c r="P343" s="239" t="e">
        <f t="shared" si="37"/>
        <v>#DIV/0!</v>
      </c>
      <c r="Q343" s="22" t="e">
        <f>AVERAGE(M340:M344)</f>
        <v>#DIV/0!</v>
      </c>
      <c r="R343" s="241" t="e">
        <f>_xlfn.STDEV.S(M340:M344)</f>
        <v>#DIV/0!</v>
      </c>
      <c r="S343" s="19" t="e">
        <f t="shared" si="38"/>
        <v>#DIV/0!</v>
      </c>
      <c r="T343" s="190" t="e">
        <f>M343/LOOKUP(A343,'Table 1'!$A$3:$A$999,'Table 1'!$E$3:$E$999)</f>
        <v>#DIV/0!</v>
      </c>
      <c r="U343" s="215" t="s">
        <v>207</v>
      </c>
      <c r="V343" s="160" t="e">
        <f>O343/LOOKUP(A343,'Table 1'!$A$3:$A$999,'Table 1'!$E$3:$E$999)</f>
        <v>#DIV/0!</v>
      </c>
    </row>
    <row r="344" spans="1:22" ht="16" thickBot="1" x14ac:dyDescent="0.25">
      <c r="A344" s="55" t="str">
        <f>IF(A340="","",A340)</f>
        <v/>
      </c>
      <c r="B344" s="55" t="e">
        <f>LOOKUP(A344,'Table 1'!$A$3:$A$999,'Table 1'!$I$3:$I$999)</f>
        <v>#N/A</v>
      </c>
      <c r="C344" s="97"/>
      <c r="D344" s="97"/>
      <c r="E344" s="97"/>
      <c r="F344" s="167" t="e">
        <f t="shared" si="33"/>
        <v>#DIV/0!</v>
      </c>
      <c r="G344" s="230" t="s">
        <v>207</v>
      </c>
      <c r="H344" s="157" t="e">
        <f t="shared" si="34"/>
        <v>#DIV/0!</v>
      </c>
      <c r="I344" s="240" t="e">
        <f t="shared" si="35"/>
        <v>#DIV/0!</v>
      </c>
      <c r="J344" s="21" t="e">
        <f>AVERAGE(F340:F344)</f>
        <v>#DIV/0!</v>
      </c>
      <c r="K344" s="242" t="e">
        <f>_xlfn.STDEV.S(F340:F344)</f>
        <v>#DIV/0!</v>
      </c>
      <c r="L344" s="18" t="e">
        <f t="shared" si="36"/>
        <v>#DIV/0!</v>
      </c>
      <c r="M344" s="220" t="e">
        <f>F344*'Table 2'!M344</f>
        <v>#DIV/0!</v>
      </c>
      <c r="N344" s="230" t="s">
        <v>207</v>
      </c>
      <c r="O344" s="217" t="e">
        <f>H344*'Table 2'!M343</f>
        <v>#DIV/0!</v>
      </c>
      <c r="P344" s="240" t="e">
        <f t="shared" si="37"/>
        <v>#DIV/0!</v>
      </c>
      <c r="Q344" s="21" t="e">
        <f>AVERAGE(M340:M344)</f>
        <v>#DIV/0!</v>
      </c>
      <c r="R344" s="242" t="e">
        <f>_xlfn.STDEV.S(M340:M344)</f>
        <v>#DIV/0!</v>
      </c>
      <c r="S344" s="18" t="e">
        <f t="shared" si="38"/>
        <v>#DIV/0!</v>
      </c>
      <c r="T344" s="189" t="e">
        <f>M344/LOOKUP(A344,'Table 1'!$A$3:$A$999,'Table 1'!$E$3:$E$999)</f>
        <v>#DIV/0!</v>
      </c>
      <c r="U344" s="214" t="s">
        <v>207</v>
      </c>
      <c r="V344" s="157" t="e">
        <f>O344/LOOKUP(A344,'Table 1'!$A$3:$A$999,'Table 1'!$E$3:$E$999)</f>
        <v>#DIV/0!</v>
      </c>
    </row>
    <row r="345" spans="1:22" x14ac:dyDescent="0.2">
      <c r="A345" s="57"/>
      <c r="B345" s="57" t="e">
        <f>LOOKUP(A345,'Table 1'!$A$3:$A$999,'Table 1'!$I$3:$I$999)</f>
        <v>#N/A</v>
      </c>
      <c r="C345" s="98"/>
      <c r="D345" s="98"/>
      <c r="E345" s="98"/>
      <c r="F345" s="169" t="e">
        <f t="shared" si="33"/>
        <v>#DIV/0!</v>
      </c>
      <c r="G345" s="229" t="s">
        <v>207</v>
      </c>
      <c r="H345" s="161" t="e">
        <f t="shared" si="34"/>
        <v>#DIV/0!</v>
      </c>
      <c r="I345" s="238" t="e">
        <f t="shared" si="35"/>
        <v>#DIV/0!</v>
      </c>
      <c r="J345" s="23" t="e">
        <f>AVERAGE(F345:F349)</f>
        <v>#DIV/0!</v>
      </c>
      <c r="K345" s="23" t="e">
        <f>_xlfn.STDEV.S(F345:F349)</f>
        <v>#DIV/0!</v>
      </c>
      <c r="L345" s="39" t="e">
        <f t="shared" si="36"/>
        <v>#DIV/0!</v>
      </c>
      <c r="M345" s="222" t="e">
        <f>F345*'Table 2'!M345</f>
        <v>#DIV/0!</v>
      </c>
      <c r="N345" s="229" t="s">
        <v>207</v>
      </c>
      <c r="O345" s="219" t="e">
        <f>H345*'Table 2'!M344</f>
        <v>#DIV/0!</v>
      </c>
      <c r="P345" s="238" t="e">
        <f t="shared" si="37"/>
        <v>#DIV/0!</v>
      </c>
      <c r="Q345" s="23" t="e">
        <f>AVERAGE(M345:M349)</f>
        <v>#DIV/0!</v>
      </c>
      <c r="R345" s="23" t="e">
        <f>_xlfn.STDEV.S(M345:M349)</f>
        <v>#DIV/0!</v>
      </c>
      <c r="S345" s="39" t="e">
        <f t="shared" si="38"/>
        <v>#DIV/0!</v>
      </c>
      <c r="T345" s="191" t="e">
        <f>M345/LOOKUP(A345,'Table 1'!$A$3:$A$999,'Table 1'!$E$3:$E$999)</f>
        <v>#DIV/0!</v>
      </c>
      <c r="U345" s="216" t="s">
        <v>207</v>
      </c>
      <c r="V345" s="161" t="e">
        <f>O345/LOOKUP(A345,'Table 1'!$A$3:$A$999,'Table 1'!$E$3:$E$999)</f>
        <v>#DIV/0!</v>
      </c>
    </row>
    <row r="346" spans="1:22" x14ac:dyDescent="0.2">
      <c r="A346" s="56" t="str">
        <f>IF(A345="","",A345)</f>
        <v/>
      </c>
      <c r="B346" s="56" t="e">
        <f>LOOKUP(A346,'Table 1'!$A$3:$A$999,'Table 1'!$I$3:$I$999)</f>
        <v>#N/A</v>
      </c>
      <c r="C346" s="4"/>
      <c r="D346" s="4"/>
      <c r="E346" s="4"/>
      <c r="F346" s="168" t="e">
        <f t="shared" si="33"/>
        <v>#DIV/0!</v>
      </c>
      <c r="G346" s="236" t="s">
        <v>207</v>
      </c>
      <c r="H346" s="160" t="e">
        <f t="shared" si="34"/>
        <v>#DIV/0!</v>
      </c>
      <c r="I346" s="239" t="e">
        <f t="shared" si="35"/>
        <v>#DIV/0!</v>
      </c>
      <c r="J346" s="22" t="e">
        <f>AVERAGE(F345:F349)</f>
        <v>#DIV/0!</v>
      </c>
      <c r="K346" s="241" t="e">
        <f>_xlfn.STDEV.S(F345:F349)</f>
        <v>#DIV/0!</v>
      </c>
      <c r="L346" s="19" t="e">
        <f t="shared" si="36"/>
        <v>#DIV/0!</v>
      </c>
      <c r="M346" s="221" t="e">
        <f>F346*'Table 2'!M346</f>
        <v>#DIV/0!</v>
      </c>
      <c r="N346" s="236" t="s">
        <v>207</v>
      </c>
      <c r="O346" s="218" t="e">
        <f>H346*'Table 2'!M345</f>
        <v>#DIV/0!</v>
      </c>
      <c r="P346" s="239" t="e">
        <f t="shared" si="37"/>
        <v>#DIV/0!</v>
      </c>
      <c r="Q346" s="22" t="e">
        <f>AVERAGE(M345:M349)</f>
        <v>#DIV/0!</v>
      </c>
      <c r="R346" s="241" t="e">
        <f>_xlfn.STDEV.S(M345:M349)</f>
        <v>#DIV/0!</v>
      </c>
      <c r="S346" s="19" t="e">
        <f t="shared" si="38"/>
        <v>#DIV/0!</v>
      </c>
      <c r="T346" s="190" t="e">
        <f>M346/LOOKUP(A346,'Table 1'!$A$3:$A$999,'Table 1'!$E$3:$E$999)</f>
        <v>#DIV/0!</v>
      </c>
      <c r="U346" s="215" t="s">
        <v>207</v>
      </c>
      <c r="V346" s="160" t="e">
        <f>O346/LOOKUP(A346,'Table 1'!$A$3:$A$999,'Table 1'!$E$3:$E$999)</f>
        <v>#DIV/0!</v>
      </c>
    </row>
    <row r="347" spans="1:22" x14ac:dyDescent="0.2">
      <c r="A347" s="56" t="str">
        <f>IF(A345="","",A345)</f>
        <v/>
      </c>
      <c r="B347" s="56" t="e">
        <f>LOOKUP(A347,'Table 1'!$A$3:$A$999,'Table 1'!$I$3:$I$999)</f>
        <v>#N/A</v>
      </c>
      <c r="C347" s="4"/>
      <c r="D347" s="4"/>
      <c r="E347" s="4"/>
      <c r="F347" s="168" t="e">
        <f t="shared" si="33"/>
        <v>#DIV/0!</v>
      </c>
      <c r="G347" s="236" t="s">
        <v>207</v>
      </c>
      <c r="H347" s="160" t="e">
        <f t="shared" si="34"/>
        <v>#DIV/0!</v>
      </c>
      <c r="I347" s="239" t="e">
        <f t="shared" si="35"/>
        <v>#DIV/0!</v>
      </c>
      <c r="J347" s="22" t="e">
        <f>AVERAGE(F345:F349)</f>
        <v>#DIV/0!</v>
      </c>
      <c r="K347" s="241" t="e">
        <f>_xlfn.STDEV.S(F345:F349)</f>
        <v>#DIV/0!</v>
      </c>
      <c r="L347" s="19" t="e">
        <f t="shared" si="36"/>
        <v>#DIV/0!</v>
      </c>
      <c r="M347" s="221" t="e">
        <f>F347*'Table 2'!M347</f>
        <v>#DIV/0!</v>
      </c>
      <c r="N347" s="236" t="s">
        <v>207</v>
      </c>
      <c r="O347" s="218" t="e">
        <f>H347*'Table 2'!M346</f>
        <v>#DIV/0!</v>
      </c>
      <c r="P347" s="239" t="e">
        <f t="shared" si="37"/>
        <v>#DIV/0!</v>
      </c>
      <c r="Q347" s="22" t="e">
        <f>AVERAGE(M345:M349)</f>
        <v>#DIV/0!</v>
      </c>
      <c r="R347" s="241" t="e">
        <f>_xlfn.STDEV.S(M345:M349)</f>
        <v>#DIV/0!</v>
      </c>
      <c r="S347" s="19" t="e">
        <f t="shared" si="38"/>
        <v>#DIV/0!</v>
      </c>
      <c r="T347" s="190" t="e">
        <f>M347/LOOKUP(A347,'Table 1'!$A$3:$A$999,'Table 1'!$E$3:$E$999)</f>
        <v>#DIV/0!</v>
      </c>
      <c r="U347" s="215" t="s">
        <v>207</v>
      </c>
      <c r="V347" s="160" t="e">
        <f>O347/LOOKUP(A347,'Table 1'!$A$3:$A$999,'Table 1'!$E$3:$E$999)</f>
        <v>#DIV/0!</v>
      </c>
    </row>
    <row r="348" spans="1:22" x14ac:dyDescent="0.2">
      <c r="A348" s="56" t="str">
        <f>IF(A345="","",A345)</f>
        <v/>
      </c>
      <c r="B348" s="56" t="e">
        <f>LOOKUP(A348,'Table 1'!$A$3:$A$999,'Table 1'!$I$3:$I$999)</f>
        <v>#N/A</v>
      </c>
      <c r="C348" s="4"/>
      <c r="D348" s="4"/>
      <c r="E348" s="4"/>
      <c r="F348" s="159" t="e">
        <f t="shared" si="33"/>
        <v>#DIV/0!</v>
      </c>
      <c r="G348" s="232" t="s">
        <v>207</v>
      </c>
      <c r="H348" s="155" t="e">
        <f t="shared" si="34"/>
        <v>#DIV/0!</v>
      </c>
      <c r="I348" s="239" t="e">
        <f t="shared" si="35"/>
        <v>#DIV/0!</v>
      </c>
      <c r="J348" s="22" t="e">
        <f>AVERAGE(F345:F349)</f>
        <v>#DIV/0!</v>
      </c>
      <c r="K348" s="241" t="e">
        <f>_xlfn.STDEV.S(F345:F349)</f>
        <v>#DIV/0!</v>
      </c>
      <c r="L348" s="19" t="e">
        <f t="shared" si="36"/>
        <v>#DIV/0!</v>
      </c>
      <c r="M348" s="221" t="e">
        <f>F348*'Table 2'!M348</f>
        <v>#DIV/0!</v>
      </c>
      <c r="N348" s="236" t="s">
        <v>207</v>
      </c>
      <c r="O348" s="218" t="e">
        <f>H348*'Table 2'!M347</f>
        <v>#DIV/0!</v>
      </c>
      <c r="P348" s="239" t="e">
        <f t="shared" si="37"/>
        <v>#DIV/0!</v>
      </c>
      <c r="Q348" s="22" t="e">
        <f>AVERAGE(M345:M349)</f>
        <v>#DIV/0!</v>
      </c>
      <c r="R348" s="241" t="e">
        <f>_xlfn.STDEV.S(M345:M349)</f>
        <v>#DIV/0!</v>
      </c>
      <c r="S348" s="19" t="e">
        <f t="shared" si="38"/>
        <v>#DIV/0!</v>
      </c>
      <c r="T348" s="190" t="e">
        <f>M348/LOOKUP(A348,'Table 1'!$A$3:$A$999,'Table 1'!$E$3:$E$999)</f>
        <v>#DIV/0!</v>
      </c>
      <c r="U348" s="215" t="s">
        <v>207</v>
      </c>
      <c r="V348" s="160" t="e">
        <f>O348/LOOKUP(A348,'Table 1'!$A$3:$A$999,'Table 1'!$E$3:$E$999)</f>
        <v>#DIV/0!</v>
      </c>
    </row>
    <row r="349" spans="1:22" ht="16" thickBot="1" x14ac:dyDescent="0.25">
      <c r="A349" s="55" t="str">
        <f>IF(A345="","",A345)</f>
        <v/>
      </c>
      <c r="B349" s="55" t="e">
        <f>LOOKUP(A349,'Table 1'!$A$3:$A$999,'Table 1'!$I$3:$I$999)</f>
        <v>#N/A</v>
      </c>
      <c r="C349" s="97"/>
      <c r="D349" s="97"/>
      <c r="E349" s="97"/>
      <c r="F349" s="167" t="e">
        <f t="shared" si="33"/>
        <v>#DIV/0!</v>
      </c>
      <c r="G349" s="230" t="s">
        <v>207</v>
      </c>
      <c r="H349" s="157" t="e">
        <f t="shared" si="34"/>
        <v>#DIV/0!</v>
      </c>
      <c r="I349" s="240" t="e">
        <f t="shared" si="35"/>
        <v>#DIV/0!</v>
      </c>
      <c r="J349" s="21" t="e">
        <f>AVERAGE(F345:F349)</f>
        <v>#DIV/0!</v>
      </c>
      <c r="K349" s="242" t="e">
        <f>_xlfn.STDEV.S(F345:F349)</f>
        <v>#DIV/0!</v>
      </c>
      <c r="L349" s="18" t="e">
        <f t="shared" si="36"/>
        <v>#DIV/0!</v>
      </c>
      <c r="M349" s="220" t="e">
        <f>F349*'Table 2'!M349</f>
        <v>#DIV/0!</v>
      </c>
      <c r="N349" s="230" t="s">
        <v>207</v>
      </c>
      <c r="O349" s="217" t="e">
        <f>H349*'Table 2'!M348</f>
        <v>#DIV/0!</v>
      </c>
      <c r="P349" s="240" t="e">
        <f t="shared" si="37"/>
        <v>#DIV/0!</v>
      </c>
      <c r="Q349" s="21" t="e">
        <f>AVERAGE(M345:M349)</f>
        <v>#DIV/0!</v>
      </c>
      <c r="R349" s="242" t="e">
        <f>_xlfn.STDEV.S(M345:M349)</f>
        <v>#DIV/0!</v>
      </c>
      <c r="S349" s="18" t="e">
        <f t="shared" si="38"/>
        <v>#DIV/0!</v>
      </c>
      <c r="T349" s="189" t="e">
        <f>M349/LOOKUP(A349,'Table 1'!$A$3:$A$999,'Table 1'!$E$3:$E$999)</f>
        <v>#DIV/0!</v>
      </c>
      <c r="U349" s="214" t="s">
        <v>207</v>
      </c>
      <c r="V349" s="157" t="e">
        <f>O349/LOOKUP(A349,'Table 1'!$A$3:$A$999,'Table 1'!$E$3:$E$999)</f>
        <v>#DIV/0!</v>
      </c>
    </row>
    <row r="350" spans="1:22" x14ac:dyDescent="0.2">
      <c r="A350" s="57"/>
      <c r="B350" s="57" t="e">
        <f>LOOKUP(A350,'Table 1'!$A$3:$A$999,'Table 1'!$I$3:$I$999)</f>
        <v>#N/A</v>
      </c>
      <c r="C350" s="98"/>
      <c r="D350" s="98"/>
      <c r="E350" s="98"/>
      <c r="F350" s="169" t="e">
        <f t="shared" si="33"/>
        <v>#DIV/0!</v>
      </c>
      <c r="G350" s="229" t="s">
        <v>207</v>
      </c>
      <c r="H350" s="161" t="e">
        <f t="shared" si="34"/>
        <v>#DIV/0!</v>
      </c>
      <c r="I350" s="238" t="e">
        <f t="shared" si="35"/>
        <v>#DIV/0!</v>
      </c>
      <c r="J350" s="23" t="e">
        <f>AVERAGE(F350:F354)</f>
        <v>#DIV/0!</v>
      </c>
      <c r="K350" s="23" t="e">
        <f>_xlfn.STDEV.S(F350:F354)</f>
        <v>#DIV/0!</v>
      </c>
      <c r="L350" s="39" t="e">
        <f t="shared" si="36"/>
        <v>#DIV/0!</v>
      </c>
      <c r="M350" s="222" t="e">
        <f>F350*'Table 2'!M350</f>
        <v>#DIV/0!</v>
      </c>
      <c r="N350" s="229" t="s">
        <v>207</v>
      </c>
      <c r="O350" s="219" t="e">
        <f>H350*'Table 2'!M349</f>
        <v>#DIV/0!</v>
      </c>
      <c r="P350" s="238" t="e">
        <f t="shared" si="37"/>
        <v>#DIV/0!</v>
      </c>
      <c r="Q350" s="23" t="e">
        <f>AVERAGE(M350:M354)</f>
        <v>#DIV/0!</v>
      </c>
      <c r="R350" s="23" t="e">
        <f>_xlfn.STDEV.S(M350:M354)</f>
        <v>#DIV/0!</v>
      </c>
      <c r="S350" s="39" t="e">
        <f t="shared" si="38"/>
        <v>#DIV/0!</v>
      </c>
      <c r="T350" s="191" t="e">
        <f>M350/LOOKUP(A350,'Table 1'!$A$3:$A$999,'Table 1'!$E$3:$E$999)</f>
        <v>#DIV/0!</v>
      </c>
      <c r="U350" s="216" t="s">
        <v>207</v>
      </c>
      <c r="V350" s="161" t="e">
        <f>O350/LOOKUP(A350,'Table 1'!$A$3:$A$999,'Table 1'!$E$3:$E$999)</f>
        <v>#DIV/0!</v>
      </c>
    </row>
    <row r="351" spans="1:22" x14ac:dyDescent="0.2">
      <c r="A351" s="56" t="str">
        <f>IF(A350="","",A350)</f>
        <v/>
      </c>
      <c r="B351" s="56" t="e">
        <f>LOOKUP(A351,'Table 1'!$A$3:$A$999,'Table 1'!$I$3:$I$999)</f>
        <v>#N/A</v>
      </c>
      <c r="C351" s="4"/>
      <c r="D351" s="4"/>
      <c r="E351" s="4"/>
      <c r="F351" s="168" t="e">
        <f t="shared" si="33"/>
        <v>#DIV/0!</v>
      </c>
      <c r="G351" s="236" t="s">
        <v>207</v>
      </c>
      <c r="H351" s="160" t="e">
        <f t="shared" si="34"/>
        <v>#DIV/0!</v>
      </c>
      <c r="I351" s="239" t="e">
        <f t="shared" si="35"/>
        <v>#DIV/0!</v>
      </c>
      <c r="J351" s="22" t="e">
        <f>AVERAGE(F350:F354)</f>
        <v>#DIV/0!</v>
      </c>
      <c r="K351" s="241" t="e">
        <f>_xlfn.STDEV.S(F350:F354)</f>
        <v>#DIV/0!</v>
      </c>
      <c r="L351" s="19" t="e">
        <f t="shared" si="36"/>
        <v>#DIV/0!</v>
      </c>
      <c r="M351" s="221" t="e">
        <f>F351*'Table 2'!M351</f>
        <v>#DIV/0!</v>
      </c>
      <c r="N351" s="236" t="s">
        <v>207</v>
      </c>
      <c r="O351" s="218" t="e">
        <f>H351*'Table 2'!M350</f>
        <v>#DIV/0!</v>
      </c>
      <c r="P351" s="239" t="e">
        <f t="shared" si="37"/>
        <v>#DIV/0!</v>
      </c>
      <c r="Q351" s="22" t="e">
        <f>AVERAGE(M350:M354)</f>
        <v>#DIV/0!</v>
      </c>
      <c r="R351" s="241" t="e">
        <f>_xlfn.STDEV.S(M350:M354)</f>
        <v>#DIV/0!</v>
      </c>
      <c r="S351" s="19" t="e">
        <f t="shared" si="38"/>
        <v>#DIV/0!</v>
      </c>
      <c r="T351" s="190" t="e">
        <f>M351/LOOKUP(A351,'Table 1'!$A$3:$A$999,'Table 1'!$E$3:$E$999)</f>
        <v>#DIV/0!</v>
      </c>
      <c r="U351" s="215" t="s">
        <v>207</v>
      </c>
      <c r="V351" s="160" t="e">
        <f>O351/LOOKUP(A351,'Table 1'!$A$3:$A$999,'Table 1'!$E$3:$E$999)</f>
        <v>#DIV/0!</v>
      </c>
    </row>
    <row r="352" spans="1:22" x14ac:dyDescent="0.2">
      <c r="A352" s="56" t="str">
        <f>IF(A350="","",A350)</f>
        <v/>
      </c>
      <c r="B352" s="56" t="e">
        <f>LOOKUP(A352,'Table 1'!$A$3:$A$999,'Table 1'!$I$3:$I$999)</f>
        <v>#N/A</v>
      </c>
      <c r="C352" s="4"/>
      <c r="D352" s="4"/>
      <c r="E352" s="4"/>
      <c r="F352" s="168" t="e">
        <f t="shared" si="33"/>
        <v>#DIV/0!</v>
      </c>
      <c r="G352" s="236" t="s">
        <v>207</v>
      </c>
      <c r="H352" s="160" t="e">
        <f t="shared" si="34"/>
        <v>#DIV/0!</v>
      </c>
      <c r="I352" s="239" t="e">
        <f t="shared" si="35"/>
        <v>#DIV/0!</v>
      </c>
      <c r="J352" s="22" t="e">
        <f>AVERAGE(F350:F354)</f>
        <v>#DIV/0!</v>
      </c>
      <c r="K352" s="241" t="e">
        <f>_xlfn.STDEV.S(F350:F354)</f>
        <v>#DIV/0!</v>
      </c>
      <c r="L352" s="19" t="e">
        <f t="shared" si="36"/>
        <v>#DIV/0!</v>
      </c>
      <c r="M352" s="221" t="e">
        <f>F352*'Table 2'!M352</f>
        <v>#DIV/0!</v>
      </c>
      <c r="N352" s="236" t="s">
        <v>207</v>
      </c>
      <c r="O352" s="218" t="e">
        <f>H352*'Table 2'!M351</f>
        <v>#DIV/0!</v>
      </c>
      <c r="P352" s="239" t="e">
        <f t="shared" si="37"/>
        <v>#DIV/0!</v>
      </c>
      <c r="Q352" s="22" t="e">
        <f>AVERAGE(M350:M354)</f>
        <v>#DIV/0!</v>
      </c>
      <c r="R352" s="241" t="e">
        <f>_xlfn.STDEV.S(M350:M354)</f>
        <v>#DIV/0!</v>
      </c>
      <c r="S352" s="19" t="e">
        <f t="shared" si="38"/>
        <v>#DIV/0!</v>
      </c>
      <c r="T352" s="190" t="e">
        <f>M352/LOOKUP(A352,'Table 1'!$A$3:$A$999,'Table 1'!$E$3:$E$999)</f>
        <v>#DIV/0!</v>
      </c>
      <c r="U352" s="215" t="s">
        <v>207</v>
      </c>
      <c r="V352" s="160" t="e">
        <f>O352/LOOKUP(A352,'Table 1'!$A$3:$A$999,'Table 1'!$E$3:$E$999)</f>
        <v>#DIV/0!</v>
      </c>
    </row>
    <row r="353" spans="1:22" x14ac:dyDescent="0.2">
      <c r="A353" s="56" t="str">
        <f>IF(A350="","",A350)</f>
        <v/>
      </c>
      <c r="B353" s="56" t="e">
        <f>LOOKUP(A353,'Table 1'!$A$3:$A$999,'Table 1'!$I$3:$I$999)</f>
        <v>#N/A</v>
      </c>
      <c r="C353" s="4"/>
      <c r="D353" s="4"/>
      <c r="E353" s="4"/>
      <c r="F353" s="159" t="e">
        <f t="shared" si="33"/>
        <v>#DIV/0!</v>
      </c>
      <c r="G353" s="232" t="s">
        <v>207</v>
      </c>
      <c r="H353" s="155" t="e">
        <f t="shared" si="34"/>
        <v>#DIV/0!</v>
      </c>
      <c r="I353" s="239" t="e">
        <f t="shared" si="35"/>
        <v>#DIV/0!</v>
      </c>
      <c r="J353" s="22" t="e">
        <f>AVERAGE(F350:F354)</f>
        <v>#DIV/0!</v>
      </c>
      <c r="K353" s="241" t="e">
        <f>_xlfn.STDEV.S(F350:F354)</f>
        <v>#DIV/0!</v>
      </c>
      <c r="L353" s="19" t="e">
        <f t="shared" si="36"/>
        <v>#DIV/0!</v>
      </c>
      <c r="M353" s="221" t="e">
        <f>F353*'Table 2'!M353</f>
        <v>#DIV/0!</v>
      </c>
      <c r="N353" s="236" t="s">
        <v>207</v>
      </c>
      <c r="O353" s="218" t="e">
        <f>H353*'Table 2'!M352</f>
        <v>#DIV/0!</v>
      </c>
      <c r="P353" s="239" t="e">
        <f t="shared" si="37"/>
        <v>#DIV/0!</v>
      </c>
      <c r="Q353" s="22" t="e">
        <f>AVERAGE(M350:M354)</f>
        <v>#DIV/0!</v>
      </c>
      <c r="R353" s="241" t="e">
        <f>_xlfn.STDEV.S(M350:M354)</f>
        <v>#DIV/0!</v>
      </c>
      <c r="S353" s="19" t="e">
        <f t="shared" si="38"/>
        <v>#DIV/0!</v>
      </c>
      <c r="T353" s="190" t="e">
        <f>M353/LOOKUP(A353,'Table 1'!$A$3:$A$999,'Table 1'!$E$3:$E$999)</f>
        <v>#DIV/0!</v>
      </c>
      <c r="U353" s="215" t="s">
        <v>207</v>
      </c>
      <c r="V353" s="160" t="e">
        <f>O353/LOOKUP(A353,'Table 1'!$A$3:$A$999,'Table 1'!$E$3:$E$999)</f>
        <v>#DIV/0!</v>
      </c>
    </row>
    <row r="354" spans="1:22" ht="16" thickBot="1" x14ac:dyDescent="0.25">
      <c r="A354" s="55" t="str">
        <f>IF(A350="","",A350)</f>
        <v/>
      </c>
      <c r="B354" s="55" t="e">
        <f>LOOKUP(A354,'Table 1'!$A$3:$A$999,'Table 1'!$I$3:$I$999)</f>
        <v>#N/A</v>
      </c>
      <c r="C354" s="97"/>
      <c r="D354" s="97"/>
      <c r="E354" s="97"/>
      <c r="F354" s="167" t="e">
        <f t="shared" si="33"/>
        <v>#DIV/0!</v>
      </c>
      <c r="G354" s="230" t="s">
        <v>207</v>
      </c>
      <c r="H354" s="157" t="e">
        <f t="shared" si="34"/>
        <v>#DIV/0!</v>
      </c>
      <c r="I354" s="240" t="e">
        <f t="shared" si="35"/>
        <v>#DIV/0!</v>
      </c>
      <c r="J354" s="21" t="e">
        <f>AVERAGE(F350:F354)</f>
        <v>#DIV/0!</v>
      </c>
      <c r="K354" s="242" t="e">
        <f>_xlfn.STDEV.S(F350:F354)</f>
        <v>#DIV/0!</v>
      </c>
      <c r="L354" s="18" t="e">
        <f t="shared" si="36"/>
        <v>#DIV/0!</v>
      </c>
      <c r="M354" s="220" t="e">
        <f>F354*'Table 2'!M354</f>
        <v>#DIV/0!</v>
      </c>
      <c r="N354" s="230" t="s">
        <v>207</v>
      </c>
      <c r="O354" s="217" t="e">
        <f>H354*'Table 2'!M353</f>
        <v>#DIV/0!</v>
      </c>
      <c r="P354" s="240" t="e">
        <f t="shared" si="37"/>
        <v>#DIV/0!</v>
      </c>
      <c r="Q354" s="21" t="e">
        <f>AVERAGE(M350:M354)</f>
        <v>#DIV/0!</v>
      </c>
      <c r="R354" s="242" t="e">
        <f>_xlfn.STDEV.S(M350:M354)</f>
        <v>#DIV/0!</v>
      </c>
      <c r="S354" s="18" t="e">
        <f t="shared" si="38"/>
        <v>#DIV/0!</v>
      </c>
      <c r="T354" s="189" t="e">
        <f>M354/LOOKUP(A354,'Table 1'!$A$3:$A$999,'Table 1'!$E$3:$E$999)</f>
        <v>#DIV/0!</v>
      </c>
      <c r="U354" s="214" t="s">
        <v>207</v>
      </c>
      <c r="V354" s="157" t="e">
        <f>O354/LOOKUP(A354,'Table 1'!$A$3:$A$999,'Table 1'!$E$3:$E$999)</f>
        <v>#DIV/0!</v>
      </c>
    </row>
    <row r="355" spans="1:22" x14ac:dyDescent="0.2">
      <c r="A355" s="57"/>
      <c r="B355" s="57" t="e">
        <f>LOOKUP(A355,'Table 1'!$A$3:$A$999,'Table 1'!$I$3:$I$999)</f>
        <v>#N/A</v>
      </c>
      <c r="C355" s="98"/>
      <c r="D355" s="98"/>
      <c r="E355" s="98"/>
      <c r="F355" s="169" t="e">
        <f t="shared" si="33"/>
        <v>#DIV/0!</v>
      </c>
      <c r="G355" s="229" t="s">
        <v>207</v>
      </c>
      <c r="H355" s="161" t="e">
        <f t="shared" si="34"/>
        <v>#DIV/0!</v>
      </c>
      <c r="I355" s="238" t="e">
        <f t="shared" si="35"/>
        <v>#DIV/0!</v>
      </c>
      <c r="J355" s="23" t="e">
        <f>AVERAGE(F355:F359)</f>
        <v>#DIV/0!</v>
      </c>
      <c r="K355" s="23" t="e">
        <f>_xlfn.STDEV.S(F355:F359)</f>
        <v>#DIV/0!</v>
      </c>
      <c r="L355" s="39" t="e">
        <f t="shared" si="36"/>
        <v>#DIV/0!</v>
      </c>
      <c r="M355" s="222" t="e">
        <f>F355*'Table 2'!M355</f>
        <v>#DIV/0!</v>
      </c>
      <c r="N355" s="229" t="s">
        <v>207</v>
      </c>
      <c r="O355" s="219" t="e">
        <f>H355*'Table 2'!M354</f>
        <v>#DIV/0!</v>
      </c>
      <c r="P355" s="238" t="e">
        <f t="shared" si="37"/>
        <v>#DIV/0!</v>
      </c>
      <c r="Q355" s="23" t="e">
        <f>AVERAGE(M355:M359)</f>
        <v>#DIV/0!</v>
      </c>
      <c r="R355" s="23" t="e">
        <f>_xlfn.STDEV.S(M355:M359)</f>
        <v>#DIV/0!</v>
      </c>
      <c r="S355" s="39" t="e">
        <f t="shared" si="38"/>
        <v>#DIV/0!</v>
      </c>
      <c r="T355" s="191" t="e">
        <f>M355/LOOKUP(A355,'Table 1'!$A$3:$A$999,'Table 1'!$E$3:$E$999)</f>
        <v>#DIV/0!</v>
      </c>
      <c r="U355" s="216" t="s">
        <v>207</v>
      </c>
      <c r="V355" s="161" t="e">
        <f>O355/LOOKUP(A355,'Table 1'!$A$3:$A$999,'Table 1'!$E$3:$E$999)</f>
        <v>#DIV/0!</v>
      </c>
    </row>
    <row r="356" spans="1:22" x14ac:dyDescent="0.2">
      <c r="A356" s="56" t="str">
        <f>IF(A355="","",A355)</f>
        <v/>
      </c>
      <c r="B356" s="56" t="e">
        <f>LOOKUP(A356,'Table 1'!$A$3:$A$999,'Table 1'!$I$3:$I$999)</f>
        <v>#N/A</v>
      </c>
      <c r="C356" s="4"/>
      <c r="D356" s="4"/>
      <c r="E356" s="4"/>
      <c r="F356" s="168" t="e">
        <f t="shared" si="33"/>
        <v>#DIV/0!</v>
      </c>
      <c r="G356" s="236" t="s">
        <v>207</v>
      </c>
      <c r="H356" s="160" t="e">
        <f t="shared" si="34"/>
        <v>#DIV/0!</v>
      </c>
      <c r="I356" s="239" t="e">
        <f t="shared" si="35"/>
        <v>#DIV/0!</v>
      </c>
      <c r="J356" s="22" t="e">
        <f>AVERAGE(F355:F359)</f>
        <v>#DIV/0!</v>
      </c>
      <c r="K356" s="241" t="e">
        <f>_xlfn.STDEV.S(F355:F359)</f>
        <v>#DIV/0!</v>
      </c>
      <c r="L356" s="19" t="e">
        <f t="shared" si="36"/>
        <v>#DIV/0!</v>
      </c>
      <c r="M356" s="221" t="e">
        <f>F356*'Table 2'!M356</f>
        <v>#DIV/0!</v>
      </c>
      <c r="N356" s="236" t="s">
        <v>207</v>
      </c>
      <c r="O356" s="218" t="e">
        <f>H356*'Table 2'!M355</f>
        <v>#DIV/0!</v>
      </c>
      <c r="P356" s="239" t="e">
        <f t="shared" si="37"/>
        <v>#DIV/0!</v>
      </c>
      <c r="Q356" s="22" t="e">
        <f>AVERAGE(M355:M359)</f>
        <v>#DIV/0!</v>
      </c>
      <c r="R356" s="241" t="e">
        <f>_xlfn.STDEV.S(M355:M359)</f>
        <v>#DIV/0!</v>
      </c>
      <c r="S356" s="19" t="e">
        <f t="shared" si="38"/>
        <v>#DIV/0!</v>
      </c>
      <c r="T356" s="190" t="e">
        <f>M356/LOOKUP(A356,'Table 1'!$A$3:$A$999,'Table 1'!$E$3:$E$999)</f>
        <v>#DIV/0!</v>
      </c>
      <c r="U356" s="215" t="s">
        <v>207</v>
      </c>
      <c r="V356" s="160" t="e">
        <f>O356/LOOKUP(A356,'Table 1'!$A$3:$A$999,'Table 1'!$E$3:$E$999)</f>
        <v>#DIV/0!</v>
      </c>
    </row>
    <row r="357" spans="1:22" x14ac:dyDescent="0.2">
      <c r="A357" s="56" t="str">
        <f>IF(A355="","",A355)</f>
        <v/>
      </c>
      <c r="B357" s="56" t="e">
        <f>LOOKUP(A357,'Table 1'!$A$3:$A$999,'Table 1'!$I$3:$I$999)</f>
        <v>#N/A</v>
      </c>
      <c r="C357" s="4"/>
      <c r="D357" s="4"/>
      <c r="E357" s="4"/>
      <c r="F357" s="168" t="e">
        <f t="shared" si="33"/>
        <v>#DIV/0!</v>
      </c>
      <c r="G357" s="236" t="s">
        <v>207</v>
      </c>
      <c r="H357" s="160" t="e">
        <f t="shared" si="34"/>
        <v>#DIV/0!</v>
      </c>
      <c r="I357" s="239" t="e">
        <f t="shared" si="35"/>
        <v>#DIV/0!</v>
      </c>
      <c r="J357" s="22" t="e">
        <f>AVERAGE(F355:F359)</f>
        <v>#DIV/0!</v>
      </c>
      <c r="K357" s="241" t="e">
        <f>_xlfn.STDEV.S(F355:F359)</f>
        <v>#DIV/0!</v>
      </c>
      <c r="L357" s="19" t="e">
        <f t="shared" si="36"/>
        <v>#DIV/0!</v>
      </c>
      <c r="M357" s="221" t="e">
        <f>F357*'Table 2'!M357</f>
        <v>#DIV/0!</v>
      </c>
      <c r="N357" s="236" t="s">
        <v>207</v>
      </c>
      <c r="O357" s="218" t="e">
        <f>H357*'Table 2'!M356</f>
        <v>#DIV/0!</v>
      </c>
      <c r="P357" s="239" t="e">
        <f t="shared" si="37"/>
        <v>#DIV/0!</v>
      </c>
      <c r="Q357" s="22" t="e">
        <f>AVERAGE(M355:M359)</f>
        <v>#DIV/0!</v>
      </c>
      <c r="R357" s="241" t="e">
        <f>_xlfn.STDEV.S(M355:M359)</f>
        <v>#DIV/0!</v>
      </c>
      <c r="S357" s="19" t="e">
        <f t="shared" si="38"/>
        <v>#DIV/0!</v>
      </c>
      <c r="T357" s="190" t="e">
        <f>M357/LOOKUP(A357,'Table 1'!$A$3:$A$999,'Table 1'!$E$3:$E$999)</f>
        <v>#DIV/0!</v>
      </c>
      <c r="U357" s="215" t="s">
        <v>207</v>
      </c>
      <c r="V357" s="160" t="e">
        <f>O357/LOOKUP(A357,'Table 1'!$A$3:$A$999,'Table 1'!$E$3:$E$999)</f>
        <v>#DIV/0!</v>
      </c>
    </row>
    <row r="358" spans="1:22" x14ac:dyDescent="0.2">
      <c r="A358" s="56" t="str">
        <f>IF(A355="","",A355)</f>
        <v/>
      </c>
      <c r="B358" s="56" t="e">
        <f>LOOKUP(A358,'Table 1'!$A$3:$A$999,'Table 1'!$I$3:$I$999)</f>
        <v>#N/A</v>
      </c>
      <c r="C358" s="4"/>
      <c r="D358" s="4"/>
      <c r="E358" s="4"/>
      <c r="F358" s="159" t="e">
        <f t="shared" si="33"/>
        <v>#DIV/0!</v>
      </c>
      <c r="G358" s="232" t="s">
        <v>207</v>
      </c>
      <c r="H358" s="155" t="e">
        <f t="shared" si="34"/>
        <v>#DIV/0!</v>
      </c>
      <c r="I358" s="239" t="e">
        <f t="shared" si="35"/>
        <v>#DIV/0!</v>
      </c>
      <c r="J358" s="22" t="e">
        <f>AVERAGE(F355:F359)</f>
        <v>#DIV/0!</v>
      </c>
      <c r="K358" s="241" t="e">
        <f>_xlfn.STDEV.S(F355:F359)</f>
        <v>#DIV/0!</v>
      </c>
      <c r="L358" s="19" t="e">
        <f t="shared" si="36"/>
        <v>#DIV/0!</v>
      </c>
      <c r="M358" s="221" t="e">
        <f>F358*'Table 2'!M358</f>
        <v>#DIV/0!</v>
      </c>
      <c r="N358" s="236" t="s">
        <v>207</v>
      </c>
      <c r="O358" s="218" t="e">
        <f>H358*'Table 2'!M357</f>
        <v>#DIV/0!</v>
      </c>
      <c r="P358" s="239" t="e">
        <f t="shared" si="37"/>
        <v>#DIV/0!</v>
      </c>
      <c r="Q358" s="22" t="e">
        <f>AVERAGE(M355:M359)</f>
        <v>#DIV/0!</v>
      </c>
      <c r="R358" s="241" t="e">
        <f>_xlfn.STDEV.S(M355:M359)</f>
        <v>#DIV/0!</v>
      </c>
      <c r="S358" s="19" t="e">
        <f t="shared" si="38"/>
        <v>#DIV/0!</v>
      </c>
      <c r="T358" s="190" t="e">
        <f>M358/LOOKUP(A358,'Table 1'!$A$3:$A$999,'Table 1'!$E$3:$E$999)</f>
        <v>#DIV/0!</v>
      </c>
      <c r="U358" s="215" t="s">
        <v>207</v>
      </c>
      <c r="V358" s="160" t="e">
        <f>O358/LOOKUP(A358,'Table 1'!$A$3:$A$999,'Table 1'!$E$3:$E$999)</f>
        <v>#DIV/0!</v>
      </c>
    </row>
    <row r="359" spans="1:22" ht="16" thickBot="1" x14ac:dyDescent="0.25">
      <c r="A359" s="55" t="str">
        <f>IF(A355="","",A355)</f>
        <v/>
      </c>
      <c r="B359" s="55" t="e">
        <f>LOOKUP(A359,'Table 1'!$A$3:$A$999,'Table 1'!$I$3:$I$999)</f>
        <v>#N/A</v>
      </c>
      <c r="C359" s="97"/>
      <c r="D359" s="97"/>
      <c r="E359" s="97"/>
      <c r="F359" s="167" t="e">
        <f t="shared" si="33"/>
        <v>#DIV/0!</v>
      </c>
      <c r="G359" s="230" t="s">
        <v>207</v>
      </c>
      <c r="H359" s="157" t="e">
        <f t="shared" si="34"/>
        <v>#DIV/0!</v>
      </c>
      <c r="I359" s="240" t="e">
        <f t="shared" si="35"/>
        <v>#DIV/0!</v>
      </c>
      <c r="J359" s="21" t="e">
        <f>AVERAGE(F355:F359)</f>
        <v>#DIV/0!</v>
      </c>
      <c r="K359" s="242" t="e">
        <f>_xlfn.STDEV.S(F355:F359)</f>
        <v>#DIV/0!</v>
      </c>
      <c r="L359" s="18" t="e">
        <f t="shared" si="36"/>
        <v>#DIV/0!</v>
      </c>
      <c r="M359" s="220" t="e">
        <f>F359*'Table 2'!M359</f>
        <v>#DIV/0!</v>
      </c>
      <c r="N359" s="230" t="s">
        <v>207</v>
      </c>
      <c r="O359" s="217" t="e">
        <f>H359*'Table 2'!M358</f>
        <v>#DIV/0!</v>
      </c>
      <c r="P359" s="240" t="e">
        <f t="shared" si="37"/>
        <v>#DIV/0!</v>
      </c>
      <c r="Q359" s="21" t="e">
        <f>AVERAGE(M355:M359)</f>
        <v>#DIV/0!</v>
      </c>
      <c r="R359" s="242" t="e">
        <f>_xlfn.STDEV.S(M355:M359)</f>
        <v>#DIV/0!</v>
      </c>
      <c r="S359" s="18" t="e">
        <f t="shared" si="38"/>
        <v>#DIV/0!</v>
      </c>
      <c r="T359" s="189" t="e">
        <f>M359/LOOKUP(A359,'Table 1'!$A$3:$A$999,'Table 1'!$E$3:$E$999)</f>
        <v>#DIV/0!</v>
      </c>
      <c r="U359" s="214" t="s">
        <v>207</v>
      </c>
      <c r="V359" s="157" t="e">
        <f>O359/LOOKUP(A359,'Table 1'!$A$3:$A$999,'Table 1'!$E$3:$E$999)</f>
        <v>#DIV/0!</v>
      </c>
    </row>
    <row r="360" spans="1:22" x14ac:dyDescent="0.2">
      <c r="A360" s="57"/>
      <c r="B360" s="57" t="e">
        <f>LOOKUP(A360,'Table 1'!$A$3:$A$999,'Table 1'!$I$3:$I$999)</f>
        <v>#N/A</v>
      </c>
      <c r="C360" s="98"/>
      <c r="D360" s="98"/>
      <c r="E360" s="98"/>
      <c r="F360" s="169" t="e">
        <f t="shared" si="33"/>
        <v>#DIV/0!</v>
      </c>
      <c r="G360" s="229" t="s">
        <v>207</v>
      </c>
      <c r="H360" s="161" t="e">
        <f t="shared" si="34"/>
        <v>#DIV/0!</v>
      </c>
      <c r="I360" s="238" t="e">
        <f t="shared" si="35"/>
        <v>#DIV/0!</v>
      </c>
      <c r="J360" s="23" t="e">
        <f>AVERAGE(F360:F364)</f>
        <v>#DIV/0!</v>
      </c>
      <c r="K360" s="23" t="e">
        <f>_xlfn.STDEV.S(F360:F364)</f>
        <v>#DIV/0!</v>
      </c>
      <c r="L360" s="39" t="e">
        <f t="shared" si="36"/>
        <v>#DIV/0!</v>
      </c>
      <c r="M360" s="222" t="e">
        <f>F360*'Table 2'!M360</f>
        <v>#DIV/0!</v>
      </c>
      <c r="N360" s="229" t="s">
        <v>207</v>
      </c>
      <c r="O360" s="219" t="e">
        <f>H360*'Table 2'!M359</f>
        <v>#DIV/0!</v>
      </c>
      <c r="P360" s="238" t="e">
        <f t="shared" si="37"/>
        <v>#DIV/0!</v>
      </c>
      <c r="Q360" s="23" t="e">
        <f>AVERAGE(M360:M364)</f>
        <v>#DIV/0!</v>
      </c>
      <c r="R360" s="23" t="e">
        <f>_xlfn.STDEV.S(M360:M364)</f>
        <v>#DIV/0!</v>
      </c>
      <c r="S360" s="39" t="e">
        <f t="shared" si="38"/>
        <v>#DIV/0!</v>
      </c>
      <c r="T360" s="191" t="e">
        <f>M360/LOOKUP(A360,'Table 1'!$A$3:$A$999,'Table 1'!$E$3:$E$999)</f>
        <v>#DIV/0!</v>
      </c>
      <c r="U360" s="216" t="s">
        <v>207</v>
      </c>
      <c r="V360" s="161" t="e">
        <f>O360/LOOKUP(A360,'Table 1'!$A$3:$A$999,'Table 1'!$E$3:$E$999)</f>
        <v>#DIV/0!</v>
      </c>
    </row>
    <row r="361" spans="1:22" x14ac:dyDescent="0.2">
      <c r="A361" s="56" t="str">
        <f>IF(A360="","",A360)</f>
        <v/>
      </c>
      <c r="B361" s="56" t="e">
        <f>LOOKUP(A361,'Table 1'!$A$3:$A$999,'Table 1'!$I$3:$I$999)</f>
        <v>#N/A</v>
      </c>
      <c r="C361" s="4"/>
      <c r="D361" s="4"/>
      <c r="E361" s="4"/>
      <c r="F361" s="168" t="e">
        <f t="shared" si="33"/>
        <v>#DIV/0!</v>
      </c>
      <c r="G361" s="236" t="s">
        <v>207</v>
      </c>
      <c r="H361" s="160" t="e">
        <f t="shared" si="34"/>
        <v>#DIV/0!</v>
      </c>
      <c r="I361" s="239" t="e">
        <f t="shared" si="35"/>
        <v>#DIV/0!</v>
      </c>
      <c r="J361" s="22" t="e">
        <f>AVERAGE(F360:F364)</f>
        <v>#DIV/0!</v>
      </c>
      <c r="K361" s="241" t="e">
        <f>_xlfn.STDEV.S(F360:F364)</f>
        <v>#DIV/0!</v>
      </c>
      <c r="L361" s="19" t="e">
        <f t="shared" si="36"/>
        <v>#DIV/0!</v>
      </c>
      <c r="M361" s="221" t="e">
        <f>F361*'Table 2'!M361</f>
        <v>#DIV/0!</v>
      </c>
      <c r="N361" s="236" t="s">
        <v>207</v>
      </c>
      <c r="O361" s="218" t="e">
        <f>H361*'Table 2'!M360</f>
        <v>#DIV/0!</v>
      </c>
      <c r="P361" s="239" t="e">
        <f t="shared" si="37"/>
        <v>#DIV/0!</v>
      </c>
      <c r="Q361" s="22" t="e">
        <f>AVERAGE(M360:M364)</f>
        <v>#DIV/0!</v>
      </c>
      <c r="R361" s="241" t="e">
        <f>_xlfn.STDEV.S(M360:M364)</f>
        <v>#DIV/0!</v>
      </c>
      <c r="S361" s="19" t="e">
        <f t="shared" si="38"/>
        <v>#DIV/0!</v>
      </c>
      <c r="T361" s="190" t="e">
        <f>M361/LOOKUP(A361,'Table 1'!$A$3:$A$999,'Table 1'!$E$3:$E$999)</f>
        <v>#DIV/0!</v>
      </c>
      <c r="U361" s="215" t="s">
        <v>207</v>
      </c>
      <c r="V361" s="160" t="e">
        <f>O361/LOOKUP(A361,'Table 1'!$A$3:$A$999,'Table 1'!$E$3:$E$999)</f>
        <v>#DIV/0!</v>
      </c>
    </row>
    <row r="362" spans="1:22" x14ac:dyDescent="0.2">
      <c r="A362" s="56" t="str">
        <f>IF(A360="","",A360)</f>
        <v/>
      </c>
      <c r="B362" s="56" t="e">
        <f>LOOKUP(A362,'Table 1'!$A$3:$A$999,'Table 1'!$I$3:$I$999)</f>
        <v>#N/A</v>
      </c>
      <c r="C362" s="4"/>
      <c r="D362" s="4"/>
      <c r="E362" s="4"/>
      <c r="F362" s="168" t="e">
        <f t="shared" si="33"/>
        <v>#DIV/0!</v>
      </c>
      <c r="G362" s="236" t="s">
        <v>207</v>
      </c>
      <c r="H362" s="160" t="e">
        <f t="shared" si="34"/>
        <v>#DIV/0!</v>
      </c>
      <c r="I362" s="239" t="e">
        <f t="shared" si="35"/>
        <v>#DIV/0!</v>
      </c>
      <c r="J362" s="22" t="e">
        <f>AVERAGE(F360:F364)</f>
        <v>#DIV/0!</v>
      </c>
      <c r="K362" s="241" t="e">
        <f>_xlfn.STDEV.S(F360:F364)</f>
        <v>#DIV/0!</v>
      </c>
      <c r="L362" s="19" t="e">
        <f t="shared" si="36"/>
        <v>#DIV/0!</v>
      </c>
      <c r="M362" s="221" t="e">
        <f>F362*'Table 2'!M362</f>
        <v>#DIV/0!</v>
      </c>
      <c r="N362" s="236" t="s">
        <v>207</v>
      </c>
      <c r="O362" s="218" t="e">
        <f>H362*'Table 2'!M361</f>
        <v>#DIV/0!</v>
      </c>
      <c r="P362" s="239" t="e">
        <f t="shared" si="37"/>
        <v>#DIV/0!</v>
      </c>
      <c r="Q362" s="22" t="e">
        <f>AVERAGE(M360:M364)</f>
        <v>#DIV/0!</v>
      </c>
      <c r="R362" s="241" t="e">
        <f>_xlfn.STDEV.S(M360:M364)</f>
        <v>#DIV/0!</v>
      </c>
      <c r="S362" s="19" t="e">
        <f t="shared" si="38"/>
        <v>#DIV/0!</v>
      </c>
      <c r="T362" s="190" t="e">
        <f>M362/LOOKUP(A362,'Table 1'!$A$3:$A$999,'Table 1'!$E$3:$E$999)</f>
        <v>#DIV/0!</v>
      </c>
      <c r="U362" s="215" t="s">
        <v>207</v>
      </c>
      <c r="V362" s="160" t="e">
        <f>O362/LOOKUP(A362,'Table 1'!$A$3:$A$999,'Table 1'!$E$3:$E$999)</f>
        <v>#DIV/0!</v>
      </c>
    </row>
    <row r="363" spans="1:22" x14ac:dyDescent="0.2">
      <c r="A363" s="56" t="str">
        <f>IF(A360="","",A360)</f>
        <v/>
      </c>
      <c r="B363" s="56" t="e">
        <f>LOOKUP(A363,'Table 1'!$A$3:$A$999,'Table 1'!$I$3:$I$999)</f>
        <v>#N/A</v>
      </c>
      <c r="C363" s="4"/>
      <c r="D363" s="4"/>
      <c r="E363" s="4"/>
      <c r="F363" s="159" t="e">
        <f t="shared" si="33"/>
        <v>#DIV/0!</v>
      </c>
      <c r="G363" s="232" t="s">
        <v>207</v>
      </c>
      <c r="H363" s="155" t="e">
        <f t="shared" si="34"/>
        <v>#DIV/0!</v>
      </c>
      <c r="I363" s="239" t="e">
        <f t="shared" si="35"/>
        <v>#DIV/0!</v>
      </c>
      <c r="J363" s="22" t="e">
        <f>AVERAGE(F360:F364)</f>
        <v>#DIV/0!</v>
      </c>
      <c r="K363" s="241" t="e">
        <f>_xlfn.STDEV.S(F360:F364)</f>
        <v>#DIV/0!</v>
      </c>
      <c r="L363" s="19" t="e">
        <f t="shared" si="36"/>
        <v>#DIV/0!</v>
      </c>
      <c r="M363" s="221" t="e">
        <f>F363*'Table 2'!M363</f>
        <v>#DIV/0!</v>
      </c>
      <c r="N363" s="236" t="s">
        <v>207</v>
      </c>
      <c r="O363" s="218" t="e">
        <f>H363*'Table 2'!M362</f>
        <v>#DIV/0!</v>
      </c>
      <c r="P363" s="239" t="e">
        <f t="shared" si="37"/>
        <v>#DIV/0!</v>
      </c>
      <c r="Q363" s="22" t="e">
        <f>AVERAGE(M360:M364)</f>
        <v>#DIV/0!</v>
      </c>
      <c r="R363" s="241" t="e">
        <f>_xlfn.STDEV.S(M360:M364)</f>
        <v>#DIV/0!</v>
      </c>
      <c r="S363" s="19" t="e">
        <f t="shared" si="38"/>
        <v>#DIV/0!</v>
      </c>
      <c r="T363" s="190" t="e">
        <f>M363/LOOKUP(A363,'Table 1'!$A$3:$A$999,'Table 1'!$E$3:$E$999)</f>
        <v>#DIV/0!</v>
      </c>
      <c r="U363" s="215" t="s">
        <v>207</v>
      </c>
      <c r="V363" s="160" t="e">
        <f>O363/LOOKUP(A363,'Table 1'!$A$3:$A$999,'Table 1'!$E$3:$E$999)</f>
        <v>#DIV/0!</v>
      </c>
    </row>
    <row r="364" spans="1:22" ht="16" thickBot="1" x14ac:dyDescent="0.25">
      <c r="A364" s="55" t="str">
        <f>IF(A360="","",A360)</f>
        <v/>
      </c>
      <c r="B364" s="55" t="e">
        <f>LOOKUP(A364,'Table 1'!$A$3:$A$999,'Table 1'!$I$3:$I$999)</f>
        <v>#N/A</v>
      </c>
      <c r="C364" s="97"/>
      <c r="D364" s="97"/>
      <c r="E364" s="97"/>
      <c r="F364" s="167" t="e">
        <f t="shared" si="33"/>
        <v>#DIV/0!</v>
      </c>
      <c r="G364" s="230" t="s">
        <v>207</v>
      </c>
      <c r="H364" s="157" t="e">
        <f t="shared" si="34"/>
        <v>#DIV/0!</v>
      </c>
      <c r="I364" s="240" t="e">
        <f t="shared" si="35"/>
        <v>#DIV/0!</v>
      </c>
      <c r="J364" s="21" t="e">
        <f>AVERAGE(F360:F364)</f>
        <v>#DIV/0!</v>
      </c>
      <c r="K364" s="242" t="e">
        <f>_xlfn.STDEV.S(F360:F364)</f>
        <v>#DIV/0!</v>
      </c>
      <c r="L364" s="18" t="e">
        <f t="shared" si="36"/>
        <v>#DIV/0!</v>
      </c>
      <c r="M364" s="220" t="e">
        <f>F364*'Table 2'!M364</f>
        <v>#DIV/0!</v>
      </c>
      <c r="N364" s="230" t="s">
        <v>207</v>
      </c>
      <c r="O364" s="217" t="e">
        <f>H364*'Table 2'!M363</f>
        <v>#DIV/0!</v>
      </c>
      <c r="P364" s="240" t="e">
        <f t="shared" si="37"/>
        <v>#DIV/0!</v>
      </c>
      <c r="Q364" s="21" t="e">
        <f>AVERAGE(M360:M364)</f>
        <v>#DIV/0!</v>
      </c>
      <c r="R364" s="242" t="e">
        <f>_xlfn.STDEV.S(M360:M364)</f>
        <v>#DIV/0!</v>
      </c>
      <c r="S364" s="18" t="e">
        <f t="shared" si="38"/>
        <v>#DIV/0!</v>
      </c>
      <c r="T364" s="189" t="e">
        <f>M364/LOOKUP(A364,'Table 1'!$A$3:$A$999,'Table 1'!$E$3:$E$999)</f>
        <v>#DIV/0!</v>
      </c>
      <c r="U364" s="214" t="s">
        <v>207</v>
      </c>
      <c r="V364" s="157" t="e">
        <f>O364/LOOKUP(A364,'Table 1'!$A$3:$A$999,'Table 1'!$E$3:$E$999)</f>
        <v>#DIV/0!</v>
      </c>
    </row>
    <row r="365" spans="1:22" x14ac:dyDescent="0.2">
      <c r="A365" s="57"/>
      <c r="B365" s="57" t="e">
        <f>LOOKUP(A365,'Table 1'!$A$3:$A$999,'Table 1'!$I$3:$I$999)</f>
        <v>#N/A</v>
      </c>
      <c r="C365" s="98"/>
      <c r="D365" s="98"/>
      <c r="E365" s="98"/>
      <c r="F365" s="169" t="e">
        <f t="shared" si="33"/>
        <v>#DIV/0!</v>
      </c>
      <c r="G365" s="229" t="s">
        <v>207</v>
      </c>
      <c r="H365" s="161" t="e">
        <f t="shared" si="34"/>
        <v>#DIV/0!</v>
      </c>
      <c r="I365" s="238" t="e">
        <f t="shared" si="35"/>
        <v>#DIV/0!</v>
      </c>
      <c r="J365" s="23" t="e">
        <f>AVERAGE(F365:F369)</f>
        <v>#DIV/0!</v>
      </c>
      <c r="K365" s="23" t="e">
        <f>_xlfn.STDEV.S(F365:F369)</f>
        <v>#DIV/0!</v>
      </c>
      <c r="L365" s="39" t="e">
        <f t="shared" si="36"/>
        <v>#DIV/0!</v>
      </c>
      <c r="M365" s="222" t="e">
        <f>F365*'Table 2'!M365</f>
        <v>#DIV/0!</v>
      </c>
      <c r="N365" s="229" t="s">
        <v>207</v>
      </c>
      <c r="O365" s="219" t="e">
        <f>H365*'Table 2'!M364</f>
        <v>#DIV/0!</v>
      </c>
      <c r="P365" s="238" t="e">
        <f t="shared" si="37"/>
        <v>#DIV/0!</v>
      </c>
      <c r="Q365" s="23" t="e">
        <f>AVERAGE(M365:M369)</f>
        <v>#DIV/0!</v>
      </c>
      <c r="R365" s="23" t="e">
        <f>_xlfn.STDEV.S(M365:M369)</f>
        <v>#DIV/0!</v>
      </c>
      <c r="S365" s="39" t="e">
        <f t="shared" si="38"/>
        <v>#DIV/0!</v>
      </c>
      <c r="T365" s="191" t="e">
        <f>M365/LOOKUP(A365,'Table 1'!$A$3:$A$999,'Table 1'!$E$3:$E$999)</f>
        <v>#DIV/0!</v>
      </c>
      <c r="U365" s="216" t="s">
        <v>207</v>
      </c>
      <c r="V365" s="161" t="e">
        <f>O365/LOOKUP(A365,'Table 1'!$A$3:$A$999,'Table 1'!$E$3:$E$999)</f>
        <v>#DIV/0!</v>
      </c>
    </row>
    <row r="366" spans="1:22" x14ac:dyDescent="0.2">
      <c r="A366" s="56" t="str">
        <f>IF(A365="","",A365)</f>
        <v/>
      </c>
      <c r="B366" s="56" t="e">
        <f>LOOKUP(A366,'Table 1'!$A$3:$A$999,'Table 1'!$I$3:$I$999)</f>
        <v>#N/A</v>
      </c>
      <c r="C366" s="4"/>
      <c r="D366" s="4"/>
      <c r="E366" s="4"/>
      <c r="F366" s="168" t="e">
        <f t="shared" si="33"/>
        <v>#DIV/0!</v>
      </c>
      <c r="G366" s="236" t="s">
        <v>207</v>
      </c>
      <c r="H366" s="160" t="e">
        <f t="shared" si="34"/>
        <v>#DIV/0!</v>
      </c>
      <c r="I366" s="239" t="e">
        <f t="shared" si="35"/>
        <v>#DIV/0!</v>
      </c>
      <c r="J366" s="22" t="e">
        <f>AVERAGE(F365:F369)</f>
        <v>#DIV/0!</v>
      </c>
      <c r="K366" s="241" t="e">
        <f>_xlfn.STDEV.S(F365:F369)</f>
        <v>#DIV/0!</v>
      </c>
      <c r="L366" s="19" t="e">
        <f t="shared" si="36"/>
        <v>#DIV/0!</v>
      </c>
      <c r="M366" s="221" t="e">
        <f>F366*'Table 2'!M366</f>
        <v>#DIV/0!</v>
      </c>
      <c r="N366" s="236" t="s">
        <v>207</v>
      </c>
      <c r="O366" s="218" t="e">
        <f>H366*'Table 2'!M365</f>
        <v>#DIV/0!</v>
      </c>
      <c r="P366" s="239" t="e">
        <f t="shared" si="37"/>
        <v>#DIV/0!</v>
      </c>
      <c r="Q366" s="22" t="e">
        <f>AVERAGE(M365:M369)</f>
        <v>#DIV/0!</v>
      </c>
      <c r="R366" s="241" t="e">
        <f>_xlfn.STDEV.S(M365:M369)</f>
        <v>#DIV/0!</v>
      </c>
      <c r="S366" s="19" t="e">
        <f t="shared" si="38"/>
        <v>#DIV/0!</v>
      </c>
      <c r="T366" s="190" t="e">
        <f>M366/LOOKUP(A366,'Table 1'!$A$3:$A$999,'Table 1'!$E$3:$E$999)</f>
        <v>#DIV/0!</v>
      </c>
      <c r="U366" s="215" t="s">
        <v>207</v>
      </c>
      <c r="V366" s="160" t="e">
        <f>O366/LOOKUP(A366,'Table 1'!$A$3:$A$999,'Table 1'!$E$3:$E$999)</f>
        <v>#DIV/0!</v>
      </c>
    </row>
    <row r="367" spans="1:22" x14ac:dyDescent="0.2">
      <c r="A367" s="56" t="str">
        <f>IF(A365="","",A365)</f>
        <v/>
      </c>
      <c r="B367" s="56" t="e">
        <f>LOOKUP(A367,'Table 1'!$A$3:$A$999,'Table 1'!$I$3:$I$999)</f>
        <v>#N/A</v>
      </c>
      <c r="C367" s="4"/>
      <c r="D367" s="4"/>
      <c r="E367" s="4"/>
      <c r="F367" s="168" t="e">
        <f t="shared" si="33"/>
        <v>#DIV/0!</v>
      </c>
      <c r="G367" s="236" t="s">
        <v>207</v>
      </c>
      <c r="H367" s="160" t="e">
        <f t="shared" si="34"/>
        <v>#DIV/0!</v>
      </c>
      <c r="I367" s="239" t="e">
        <f t="shared" si="35"/>
        <v>#DIV/0!</v>
      </c>
      <c r="J367" s="22" t="e">
        <f>AVERAGE(F365:F369)</f>
        <v>#DIV/0!</v>
      </c>
      <c r="K367" s="241" t="e">
        <f>_xlfn.STDEV.S(F365:F369)</f>
        <v>#DIV/0!</v>
      </c>
      <c r="L367" s="19" t="e">
        <f t="shared" si="36"/>
        <v>#DIV/0!</v>
      </c>
      <c r="M367" s="221" t="e">
        <f>F367*'Table 2'!M367</f>
        <v>#DIV/0!</v>
      </c>
      <c r="N367" s="236" t="s">
        <v>207</v>
      </c>
      <c r="O367" s="218" t="e">
        <f>H367*'Table 2'!M366</f>
        <v>#DIV/0!</v>
      </c>
      <c r="P367" s="239" t="e">
        <f t="shared" si="37"/>
        <v>#DIV/0!</v>
      </c>
      <c r="Q367" s="22" t="e">
        <f>AVERAGE(M365:M369)</f>
        <v>#DIV/0!</v>
      </c>
      <c r="R367" s="241" t="e">
        <f>_xlfn.STDEV.S(M365:M369)</f>
        <v>#DIV/0!</v>
      </c>
      <c r="S367" s="19" t="e">
        <f t="shared" si="38"/>
        <v>#DIV/0!</v>
      </c>
      <c r="T367" s="190" t="e">
        <f>M367/LOOKUP(A367,'Table 1'!$A$3:$A$999,'Table 1'!$E$3:$E$999)</f>
        <v>#DIV/0!</v>
      </c>
      <c r="U367" s="215" t="s">
        <v>207</v>
      </c>
      <c r="V367" s="160" t="e">
        <f>O367/LOOKUP(A367,'Table 1'!$A$3:$A$999,'Table 1'!$E$3:$E$999)</f>
        <v>#DIV/0!</v>
      </c>
    </row>
    <row r="368" spans="1:22" x14ac:dyDescent="0.2">
      <c r="A368" s="56" t="str">
        <f>IF(A365="","",A365)</f>
        <v/>
      </c>
      <c r="B368" s="56" t="e">
        <f>LOOKUP(A368,'Table 1'!$A$3:$A$999,'Table 1'!$I$3:$I$999)</f>
        <v>#N/A</v>
      </c>
      <c r="C368" s="4"/>
      <c r="D368" s="4"/>
      <c r="E368" s="4"/>
      <c r="F368" s="159" t="e">
        <f t="shared" si="33"/>
        <v>#DIV/0!</v>
      </c>
      <c r="G368" s="232" t="s">
        <v>207</v>
      </c>
      <c r="H368" s="155" t="e">
        <f t="shared" si="34"/>
        <v>#DIV/0!</v>
      </c>
      <c r="I368" s="239" t="e">
        <f t="shared" si="35"/>
        <v>#DIV/0!</v>
      </c>
      <c r="J368" s="22" t="e">
        <f>AVERAGE(F365:F369)</f>
        <v>#DIV/0!</v>
      </c>
      <c r="K368" s="241" t="e">
        <f>_xlfn.STDEV.S(F365:F369)</f>
        <v>#DIV/0!</v>
      </c>
      <c r="L368" s="19" t="e">
        <f t="shared" si="36"/>
        <v>#DIV/0!</v>
      </c>
      <c r="M368" s="221" t="e">
        <f>F368*'Table 2'!M368</f>
        <v>#DIV/0!</v>
      </c>
      <c r="N368" s="236" t="s">
        <v>207</v>
      </c>
      <c r="O368" s="218" t="e">
        <f>H368*'Table 2'!M367</f>
        <v>#DIV/0!</v>
      </c>
      <c r="P368" s="239" t="e">
        <f t="shared" si="37"/>
        <v>#DIV/0!</v>
      </c>
      <c r="Q368" s="22" t="e">
        <f>AVERAGE(M365:M369)</f>
        <v>#DIV/0!</v>
      </c>
      <c r="R368" s="241" t="e">
        <f>_xlfn.STDEV.S(M365:M369)</f>
        <v>#DIV/0!</v>
      </c>
      <c r="S368" s="19" t="e">
        <f t="shared" si="38"/>
        <v>#DIV/0!</v>
      </c>
      <c r="T368" s="190" t="e">
        <f>M368/LOOKUP(A368,'Table 1'!$A$3:$A$999,'Table 1'!$E$3:$E$999)</f>
        <v>#DIV/0!</v>
      </c>
      <c r="U368" s="215" t="s">
        <v>207</v>
      </c>
      <c r="V368" s="160" t="e">
        <f>O368/LOOKUP(A368,'Table 1'!$A$3:$A$999,'Table 1'!$E$3:$E$999)</f>
        <v>#DIV/0!</v>
      </c>
    </row>
    <row r="369" spans="1:22" ht="16" thickBot="1" x14ac:dyDescent="0.25">
      <c r="A369" s="55" t="str">
        <f>IF(A365="","",A365)</f>
        <v/>
      </c>
      <c r="B369" s="55" t="e">
        <f>LOOKUP(A369,'Table 1'!$A$3:$A$999,'Table 1'!$I$3:$I$999)</f>
        <v>#N/A</v>
      </c>
      <c r="C369" s="97"/>
      <c r="D369" s="97"/>
      <c r="E369" s="97"/>
      <c r="F369" s="167" t="e">
        <f t="shared" si="33"/>
        <v>#DIV/0!</v>
      </c>
      <c r="G369" s="230" t="s">
        <v>207</v>
      </c>
      <c r="H369" s="157" t="e">
        <f t="shared" si="34"/>
        <v>#DIV/0!</v>
      </c>
      <c r="I369" s="240" t="e">
        <f t="shared" si="35"/>
        <v>#DIV/0!</v>
      </c>
      <c r="J369" s="21" t="e">
        <f>AVERAGE(F365:F369)</f>
        <v>#DIV/0!</v>
      </c>
      <c r="K369" s="242" t="e">
        <f>_xlfn.STDEV.S(F365:F369)</f>
        <v>#DIV/0!</v>
      </c>
      <c r="L369" s="18" t="e">
        <f t="shared" si="36"/>
        <v>#DIV/0!</v>
      </c>
      <c r="M369" s="220" t="e">
        <f>F369*'Table 2'!M369</f>
        <v>#DIV/0!</v>
      </c>
      <c r="N369" s="230" t="s">
        <v>207</v>
      </c>
      <c r="O369" s="217" t="e">
        <f>H369*'Table 2'!M368</f>
        <v>#DIV/0!</v>
      </c>
      <c r="P369" s="240" t="e">
        <f t="shared" si="37"/>
        <v>#DIV/0!</v>
      </c>
      <c r="Q369" s="21" t="e">
        <f>AVERAGE(M365:M369)</f>
        <v>#DIV/0!</v>
      </c>
      <c r="R369" s="242" t="e">
        <f>_xlfn.STDEV.S(M365:M369)</f>
        <v>#DIV/0!</v>
      </c>
      <c r="S369" s="18" t="e">
        <f t="shared" si="38"/>
        <v>#DIV/0!</v>
      </c>
      <c r="T369" s="189" t="e">
        <f>M369/LOOKUP(A369,'Table 1'!$A$3:$A$999,'Table 1'!$E$3:$E$999)</f>
        <v>#DIV/0!</v>
      </c>
      <c r="U369" s="214" t="s">
        <v>207</v>
      </c>
      <c r="V369" s="157" t="e">
        <f>O369/LOOKUP(A369,'Table 1'!$A$3:$A$999,'Table 1'!$E$3:$E$999)</f>
        <v>#DIV/0!</v>
      </c>
    </row>
    <row r="370" spans="1:22" x14ac:dyDescent="0.2">
      <c r="A370" s="57"/>
      <c r="B370" s="57" t="e">
        <f>LOOKUP(A370,'Table 1'!$A$3:$A$999,'Table 1'!$I$3:$I$999)</f>
        <v>#N/A</v>
      </c>
      <c r="C370" s="98"/>
      <c r="D370" s="98"/>
      <c r="E370" s="98"/>
      <c r="F370" s="169" t="e">
        <f t="shared" si="33"/>
        <v>#DIV/0!</v>
      </c>
      <c r="G370" s="229" t="s">
        <v>207</v>
      </c>
      <c r="H370" s="161" t="e">
        <f t="shared" si="34"/>
        <v>#DIV/0!</v>
      </c>
      <c r="I370" s="238" t="e">
        <f t="shared" si="35"/>
        <v>#DIV/0!</v>
      </c>
      <c r="J370" s="23" t="e">
        <f>AVERAGE(F370:F374)</f>
        <v>#DIV/0!</v>
      </c>
      <c r="K370" s="23" t="e">
        <f>_xlfn.STDEV.S(F370:F374)</f>
        <v>#DIV/0!</v>
      </c>
      <c r="L370" s="39" t="e">
        <f t="shared" si="36"/>
        <v>#DIV/0!</v>
      </c>
      <c r="M370" s="222" t="e">
        <f>F370*'Table 2'!M370</f>
        <v>#DIV/0!</v>
      </c>
      <c r="N370" s="229" t="s">
        <v>207</v>
      </c>
      <c r="O370" s="219" t="e">
        <f>H370*'Table 2'!M369</f>
        <v>#DIV/0!</v>
      </c>
      <c r="P370" s="238" t="e">
        <f t="shared" si="37"/>
        <v>#DIV/0!</v>
      </c>
      <c r="Q370" s="23" t="e">
        <f>AVERAGE(M370:M374)</f>
        <v>#DIV/0!</v>
      </c>
      <c r="R370" s="23" t="e">
        <f>_xlfn.STDEV.S(M370:M374)</f>
        <v>#DIV/0!</v>
      </c>
      <c r="S370" s="39" t="e">
        <f t="shared" si="38"/>
        <v>#DIV/0!</v>
      </c>
      <c r="T370" s="191" t="e">
        <f>M370/LOOKUP(A370,'Table 1'!$A$3:$A$999,'Table 1'!$E$3:$E$999)</f>
        <v>#DIV/0!</v>
      </c>
      <c r="U370" s="216" t="s">
        <v>207</v>
      </c>
      <c r="V370" s="161" t="e">
        <f>O370/LOOKUP(A370,'Table 1'!$A$3:$A$999,'Table 1'!$E$3:$E$999)</f>
        <v>#DIV/0!</v>
      </c>
    </row>
    <row r="371" spans="1:22" x14ac:dyDescent="0.2">
      <c r="A371" s="56" t="str">
        <f>IF(A370="","",A370)</f>
        <v/>
      </c>
      <c r="B371" s="56" t="e">
        <f>LOOKUP(A371,'Table 1'!$A$3:$A$999,'Table 1'!$I$3:$I$999)</f>
        <v>#N/A</v>
      </c>
      <c r="C371" s="4"/>
      <c r="D371" s="4"/>
      <c r="E371" s="4"/>
      <c r="F371" s="168" t="e">
        <f t="shared" si="33"/>
        <v>#DIV/0!</v>
      </c>
      <c r="G371" s="236" t="s">
        <v>207</v>
      </c>
      <c r="H371" s="160" t="e">
        <f t="shared" si="34"/>
        <v>#DIV/0!</v>
      </c>
      <c r="I371" s="239" t="e">
        <f t="shared" si="35"/>
        <v>#DIV/0!</v>
      </c>
      <c r="J371" s="22" t="e">
        <f>AVERAGE(F370:F374)</f>
        <v>#DIV/0!</v>
      </c>
      <c r="K371" s="241" t="e">
        <f>_xlfn.STDEV.S(F370:F374)</f>
        <v>#DIV/0!</v>
      </c>
      <c r="L371" s="19" t="e">
        <f t="shared" si="36"/>
        <v>#DIV/0!</v>
      </c>
      <c r="M371" s="221" t="e">
        <f>F371*'Table 2'!M371</f>
        <v>#DIV/0!</v>
      </c>
      <c r="N371" s="236" t="s">
        <v>207</v>
      </c>
      <c r="O371" s="218" t="e">
        <f>H371*'Table 2'!M370</f>
        <v>#DIV/0!</v>
      </c>
      <c r="P371" s="239" t="e">
        <f t="shared" si="37"/>
        <v>#DIV/0!</v>
      </c>
      <c r="Q371" s="22" t="e">
        <f>AVERAGE(M370:M374)</f>
        <v>#DIV/0!</v>
      </c>
      <c r="R371" s="241" t="e">
        <f>_xlfn.STDEV.S(M370:M374)</f>
        <v>#DIV/0!</v>
      </c>
      <c r="S371" s="19" t="e">
        <f t="shared" si="38"/>
        <v>#DIV/0!</v>
      </c>
      <c r="T371" s="190" t="e">
        <f>M371/LOOKUP(A371,'Table 1'!$A$3:$A$999,'Table 1'!$E$3:$E$999)</f>
        <v>#DIV/0!</v>
      </c>
      <c r="U371" s="215" t="s">
        <v>207</v>
      </c>
      <c r="V371" s="160" t="e">
        <f>O371/LOOKUP(A371,'Table 1'!$A$3:$A$999,'Table 1'!$E$3:$E$999)</f>
        <v>#DIV/0!</v>
      </c>
    </row>
    <row r="372" spans="1:22" x14ac:dyDescent="0.2">
      <c r="A372" s="56" t="str">
        <f>IF(A370="","",A370)</f>
        <v/>
      </c>
      <c r="B372" s="56" t="e">
        <f>LOOKUP(A372,'Table 1'!$A$3:$A$999,'Table 1'!$I$3:$I$999)</f>
        <v>#N/A</v>
      </c>
      <c r="C372" s="4"/>
      <c r="D372" s="4"/>
      <c r="E372" s="4"/>
      <c r="F372" s="168" t="e">
        <f t="shared" si="33"/>
        <v>#DIV/0!</v>
      </c>
      <c r="G372" s="236" t="s">
        <v>207</v>
      </c>
      <c r="H372" s="160" t="e">
        <f t="shared" si="34"/>
        <v>#DIV/0!</v>
      </c>
      <c r="I372" s="239" t="e">
        <f t="shared" si="35"/>
        <v>#DIV/0!</v>
      </c>
      <c r="J372" s="22" t="e">
        <f>AVERAGE(F370:F374)</f>
        <v>#DIV/0!</v>
      </c>
      <c r="K372" s="241" t="e">
        <f>_xlfn.STDEV.S(F370:F374)</f>
        <v>#DIV/0!</v>
      </c>
      <c r="L372" s="19" t="e">
        <f t="shared" si="36"/>
        <v>#DIV/0!</v>
      </c>
      <c r="M372" s="221" t="e">
        <f>F372*'Table 2'!M372</f>
        <v>#DIV/0!</v>
      </c>
      <c r="N372" s="236" t="s">
        <v>207</v>
      </c>
      <c r="O372" s="218" t="e">
        <f>H372*'Table 2'!M371</f>
        <v>#DIV/0!</v>
      </c>
      <c r="P372" s="239" t="e">
        <f t="shared" si="37"/>
        <v>#DIV/0!</v>
      </c>
      <c r="Q372" s="22" t="e">
        <f>AVERAGE(M370:M374)</f>
        <v>#DIV/0!</v>
      </c>
      <c r="R372" s="241" t="e">
        <f>_xlfn.STDEV.S(M370:M374)</f>
        <v>#DIV/0!</v>
      </c>
      <c r="S372" s="19" t="e">
        <f t="shared" si="38"/>
        <v>#DIV/0!</v>
      </c>
      <c r="T372" s="190" t="e">
        <f>M372/LOOKUP(A372,'Table 1'!$A$3:$A$999,'Table 1'!$E$3:$E$999)</f>
        <v>#DIV/0!</v>
      </c>
      <c r="U372" s="215" t="s">
        <v>207</v>
      </c>
      <c r="V372" s="160" t="e">
        <f>O372/LOOKUP(A372,'Table 1'!$A$3:$A$999,'Table 1'!$E$3:$E$999)</f>
        <v>#DIV/0!</v>
      </c>
    </row>
    <row r="373" spans="1:22" x14ac:dyDescent="0.2">
      <c r="A373" s="56" t="str">
        <f>IF(A370="","",A370)</f>
        <v/>
      </c>
      <c r="B373" s="56" t="e">
        <f>LOOKUP(A373,'Table 1'!$A$3:$A$999,'Table 1'!$I$3:$I$999)</f>
        <v>#N/A</v>
      </c>
      <c r="C373" s="4"/>
      <c r="D373" s="4"/>
      <c r="E373" s="4"/>
      <c r="F373" s="159" t="e">
        <f t="shared" si="33"/>
        <v>#DIV/0!</v>
      </c>
      <c r="G373" s="232" t="s">
        <v>207</v>
      </c>
      <c r="H373" s="155" t="e">
        <f t="shared" si="34"/>
        <v>#DIV/0!</v>
      </c>
      <c r="I373" s="239" t="e">
        <f t="shared" si="35"/>
        <v>#DIV/0!</v>
      </c>
      <c r="J373" s="22" t="e">
        <f>AVERAGE(F370:F374)</f>
        <v>#DIV/0!</v>
      </c>
      <c r="K373" s="241" t="e">
        <f>_xlfn.STDEV.S(F370:F374)</f>
        <v>#DIV/0!</v>
      </c>
      <c r="L373" s="19" t="e">
        <f t="shared" si="36"/>
        <v>#DIV/0!</v>
      </c>
      <c r="M373" s="221" t="e">
        <f>F373*'Table 2'!M373</f>
        <v>#DIV/0!</v>
      </c>
      <c r="N373" s="236" t="s">
        <v>207</v>
      </c>
      <c r="O373" s="218" t="e">
        <f>H373*'Table 2'!M372</f>
        <v>#DIV/0!</v>
      </c>
      <c r="P373" s="239" t="e">
        <f t="shared" si="37"/>
        <v>#DIV/0!</v>
      </c>
      <c r="Q373" s="22" t="e">
        <f>AVERAGE(M370:M374)</f>
        <v>#DIV/0!</v>
      </c>
      <c r="R373" s="241" t="e">
        <f>_xlfn.STDEV.S(M370:M374)</f>
        <v>#DIV/0!</v>
      </c>
      <c r="S373" s="19" t="e">
        <f t="shared" si="38"/>
        <v>#DIV/0!</v>
      </c>
      <c r="T373" s="190" t="e">
        <f>M373/LOOKUP(A373,'Table 1'!$A$3:$A$999,'Table 1'!$E$3:$E$999)</f>
        <v>#DIV/0!</v>
      </c>
      <c r="U373" s="215" t="s">
        <v>207</v>
      </c>
      <c r="V373" s="160" t="e">
        <f>O373/LOOKUP(A373,'Table 1'!$A$3:$A$999,'Table 1'!$E$3:$E$999)</f>
        <v>#DIV/0!</v>
      </c>
    </row>
    <row r="374" spans="1:22" ht="16" thickBot="1" x14ac:dyDescent="0.25">
      <c r="A374" s="55" t="str">
        <f>IF(A370="","",A370)</f>
        <v/>
      </c>
      <c r="B374" s="55" t="e">
        <f>LOOKUP(A374,'Table 1'!$A$3:$A$999,'Table 1'!$I$3:$I$999)</f>
        <v>#N/A</v>
      </c>
      <c r="C374" s="97"/>
      <c r="D374" s="97"/>
      <c r="E374" s="97"/>
      <c r="F374" s="167" t="e">
        <f t="shared" si="33"/>
        <v>#DIV/0!</v>
      </c>
      <c r="G374" s="230" t="s">
        <v>207</v>
      </c>
      <c r="H374" s="157" t="e">
        <f t="shared" si="34"/>
        <v>#DIV/0!</v>
      </c>
      <c r="I374" s="240" t="e">
        <f t="shared" si="35"/>
        <v>#DIV/0!</v>
      </c>
      <c r="J374" s="21" t="e">
        <f>AVERAGE(F370:F374)</f>
        <v>#DIV/0!</v>
      </c>
      <c r="K374" s="242" t="e">
        <f>_xlfn.STDEV.S(F370:F374)</f>
        <v>#DIV/0!</v>
      </c>
      <c r="L374" s="18" t="e">
        <f t="shared" si="36"/>
        <v>#DIV/0!</v>
      </c>
      <c r="M374" s="220" t="e">
        <f>F374*'Table 2'!M374</f>
        <v>#DIV/0!</v>
      </c>
      <c r="N374" s="230" t="s">
        <v>207</v>
      </c>
      <c r="O374" s="217" t="e">
        <f>H374*'Table 2'!M373</f>
        <v>#DIV/0!</v>
      </c>
      <c r="P374" s="240" t="e">
        <f t="shared" si="37"/>
        <v>#DIV/0!</v>
      </c>
      <c r="Q374" s="21" t="e">
        <f>AVERAGE(M370:M374)</f>
        <v>#DIV/0!</v>
      </c>
      <c r="R374" s="242" t="e">
        <f>_xlfn.STDEV.S(M370:M374)</f>
        <v>#DIV/0!</v>
      </c>
      <c r="S374" s="18" t="e">
        <f t="shared" si="38"/>
        <v>#DIV/0!</v>
      </c>
      <c r="T374" s="189" t="e">
        <f>M374/LOOKUP(A374,'Table 1'!$A$3:$A$999,'Table 1'!$E$3:$E$999)</f>
        <v>#DIV/0!</v>
      </c>
      <c r="U374" s="214" t="s">
        <v>207</v>
      </c>
      <c r="V374" s="157" t="e">
        <f>O374/LOOKUP(A374,'Table 1'!$A$3:$A$999,'Table 1'!$E$3:$E$999)</f>
        <v>#DIV/0!</v>
      </c>
    </row>
    <row r="375" spans="1:22" x14ac:dyDescent="0.2">
      <c r="A375" s="57"/>
      <c r="B375" s="57" t="e">
        <f>LOOKUP(A375,'Table 1'!$A$3:$A$999,'Table 1'!$I$3:$I$999)</f>
        <v>#N/A</v>
      </c>
      <c r="C375" s="98"/>
      <c r="D375" s="98"/>
      <c r="E375" s="98"/>
      <c r="F375" s="169" t="e">
        <f t="shared" si="33"/>
        <v>#DIV/0!</v>
      </c>
      <c r="G375" s="229" t="s">
        <v>207</v>
      </c>
      <c r="H375" s="161" t="e">
        <f t="shared" si="34"/>
        <v>#DIV/0!</v>
      </c>
      <c r="I375" s="238" t="e">
        <f t="shared" si="35"/>
        <v>#DIV/0!</v>
      </c>
      <c r="J375" s="23" t="e">
        <f>AVERAGE(F375:F379)</f>
        <v>#DIV/0!</v>
      </c>
      <c r="K375" s="23" t="e">
        <f>_xlfn.STDEV.S(F375:F379)</f>
        <v>#DIV/0!</v>
      </c>
      <c r="L375" s="39" t="e">
        <f t="shared" si="36"/>
        <v>#DIV/0!</v>
      </c>
      <c r="M375" s="222" t="e">
        <f>F375*'Table 2'!M375</f>
        <v>#DIV/0!</v>
      </c>
      <c r="N375" s="229" t="s">
        <v>207</v>
      </c>
      <c r="O375" s="219" t="e">
        <f>H375*'Table 2'!M374</f>
        <v>#DIV/0!</v>
      </c>
      <c r="P375" s="238" t="e">
        <f t="shared" si="37"/>
        <v>#DIV/0!</v>
      </c>
      <c r="Q375" s="23" t="e">
        <f>AVERAGE(M375:M379)</f>
        <v>#DIV/0!</v>
      </c>
      <c r="R375" s="23" t="e">
        <f>_xlfn.STDEV.S(M375:M379)</f>
        <v>#DIV/0!</v>
      </c>
      <c r="S375" s="39" t="e">
        <f t="shared" si="38"/>
        <v>#DIV/0!</v>
      </c>
      <c r="T375" s="191" t="e">
        <f>M375/LOOKUP(A375,'Table 1'!$A$3:$A$999,'Table 1'!$E$3:$E$999)</f>
        <v>#DIV/0!</v>
      </c>
      <c r="U375" s="216" t="s">
        <v>207</v>
      </c>
      <c r="V375" s="161" t="e">
        <f>O375/LOOKUP(A375,'Table 1'!$A$3:$A$999,'Table 1'!$E$3:$E$999)</f>
        <v>#DIV/0!</v>
      </c>
    </row>
    <row r="376" spans="1:22" x14ac:dyDescent="0.2">
      <c r="A376" s="56" t="str">
        <f>IF(A375="","",A375)</f>
        <v/>
      </c>
      <c r="B376" s="56" t="e">
        <f>LOOKUP(A376,'Table 1'!$A$3:$A$999,'Table 1'!$I$3:$I$999)</f>
        <v>#N/A</v>
      </c>
      <c r="C376" s="4"/>
      <c r="D376" s="4"/>
      <c r="E376" s="4"/>
      <c r="F376" s="168" t="e">
        <f t="shared" si="33"/>
        <v>#DIV/0!</v>
      </c>
      <c r="G376" s="236" t="s">
        <v>207</v>
      </c>
      <c r="H376" s="160" t="e">
        <f t="shared" si="34"/>
        <v>#DIV/0!</v>
      </c>
      <c r="I376" s="239" t="e">
        <f t="shared" si="35"/>
        <v>#DIV/0!</v>
      </c>
      <c r="J376" s="22" t="e">
        <f>AVERAGE(F375:F379)</f>
        <v>#DIV/0!</v>
      </c>
      <c r="K376" s="241" t="e">
        <f>_xlfn.STDEV.S(F375:F379)</f>
        <v>#DIV/0!</v>
      </c>
      <c r="L376" s="19" t="e">
        <f t="shared" si="36"/>
        <v>#DIV/0!</v>
      </c>
      <c r="M376" s="221" t="e">
        <f>F376*'Table 2'!M376</f>
        <v>#DIV/0!</v>
      </c>
      <c r="N376" s="236" t="s">
        <v>207</v>
      </c>
      <c r="O376" s="218" t="e">
        <f>H376*'Table 2'!M375</f>
        <v>#DIV/0!</v>
      </c>
      <c r="P376" s="239" t="e">
        <f t="shared" si="37"/>
        <v>#DIV/0!</v>
      </c>
      <c r="Q376" s="22" t="e">
        <f>AVERAGE(M375:M379)</f>
        <v>#DIV/0!</v>
      </c>
      <c r="R376" s="241" t="e">
        <f>_xlfn.STDEV.S(M375:M379)</f>
        <v>#DIV/0!</v>
      </c>
      <c r="S376" s="19" t="e">
        <f t="shared" si="38"/>
        <v>#DIV/0!</v>
      </c>
      <c r="T376" s="190" t="e">
        <f>M376/LOOKUP(A376,'Table 1'!$A$3:$A$999,'Table 1'!$E$3:$E$999)</f>
        <v>#DIV/0!</v>
      </c>
      <c r="U376" s="215" t="s">
        <v>207</v>
      </c>
      <c r="V376" s="160" t="e">
        <f>O376/LOOKUP(A376,'Table 1'!$A$3:$A$999,'Table 1'!$E$3:$E$999)</f>
        <v>#DIV/0!</v>
      </c>
    </row>
    <row r="377" spans="1:22" x14ac:dyDescent="0.2">
      <c r="A377" s="56" t="str">
        <f>IF(A375="","",A375)</f>
        <v/>
      </c>
      <c r="B377" s="56" t="e">
        <f>LOOKUP(A377,'Table 1'!$A$3:$A$999,'Table 1'!$I$3:$I$999)</f>
        <v>#N/A</v>
      </c>
      <c r="C377" s="4"/>
      <c r="D377" s="4"/>
      <c r="E377" s="4"/>
      <c r="F377" s="168" t="e">
        <f t="shared" si="33"/>
        <v>#DIV/0!</v>
      </c>
      <c r="G377" s="236" t="s">
        <v>207</v>
      </c>
      <c r="H377" s="160" t="e">
        <f t="shared" si="34"/>
        <v>#DIV/0!</v>
      </c>
      <c r="I377" s="239" t="e">
        <f t="shared" si="35"/>
        <v>#DIV/0!</v>
      </c>
      <c r="J377" s="22" t="e">
        <f>AVERAGE(F375:F379)</f>
        <v>#DIV/0!</v>
      </c>
      <c r="K377" s="241" t="e">
        <f>_xlfn.STDEV.S(F375:F379)</f>
        <v>#DIV/0!</v>
      </c>
      <c r="L377" s="19" t="e">
        <f t="shared" si="36"/>
        <v>#DIV/0!</v>
      </c>
      <c r="M377" s="221" t="e">
        <f>F377*'Table 2'!M377</f>
        <v>#DIV/0!</v>
      </c>
      <c r="N377" s="236" t="s">
        <v>207</v>
      </c>
      <c r="O377" s="218" t="e">
        <f>H377*'Table 2'!M376</f>
        <v>#DIV/0!</v>
      </c>
      <c r="P377" s="239" t="e">
        <f t="shared" si="37"/>
        <v>#DIV/0!</v>
      </c>
      <c r="Q377" s="22" t="e">
        <f>AVERAGE(M375:M379)</f>
        <v>#DIV/0!</v>
      </c>
      <c r="R377" s="241" t="e">
        <f>_xlfn.STDEV.S(M375:M379)</f>
        <v>#DIV/0!</v>
      </c>
      <c r="S377" s="19" t="e">
        <f t="shared" si="38"/>
        <v>#DIV/0!</v>
      </c>
      <c r="T377" s="190" t="e">
        <f>M377/LOOKUP(A377,'Table 1'!$A$3:$A$999,'Table 1'!$E$3:$E$999)</f>
        <v>#DIV/0!</v>
      </c>
      <c r="U377" s="215" t="s">
        <v>207</v>
      </c>
      <c r="V377" s="160" t="e">
        <f>O377/LOOKUP(A377,'Table 1'!$A$3:$A$999,'Table 1'!$E$3:$E$999)</f>
        <v>#DIV/0!</v>
      </c>
    </row>
    <row r="378" spans="1:22" x14ac:dyDescent="0.2">
      <c r="A378" s="56" t="str">
        <f>IF(A375="","",A375)</f>
        <v/>
      </c>
      <c r="B378" s="56" t="e">
        <f>LOOKUP(A378,'Table 1'!$A$3:$A$999,'Table 1'!$I$3:$I$999)</f>
        <v>#N/A</v>
      </c>
      <c r="C378" s="4"/>
      <c r="D378" s="4"/>
      <c r="E378" s="4"/>
      <c r="F378" s="159" t="e">
        <f t="shared" si="33"/>
        <v>#DIV/0!</v>
      </c>
      <c r="G378" s="232" t="s">
        <v>207</v>
      </c>
      <c r="H378" s="155" t="e">
        <f t="shared" si="34"/>
        <v>#DIV/0!</v>
      </c>
      <c r="I378" s="239" t="e">
        <f t="shared" si="35"/>
        <v>#DIV/0!</v>
      </c>
      <c r="J378" s="22" t="e">
        <f>AVERAGE(F375:F379)</f>
        <v>#DIV/0!</v>
      </c>
      <c r="K378" s="241" t="e">
        <f>_xlfn.STDEV.S(F375:F379)</f>
        <v>#DIV/0!</v>
      </c>
      <c r="L378" s="19" t="e">
        <f t="shared" si="36"/>
        <v>#DIV/0!</v>
      </c>
      <c r="M378" s="221" t="e">
        <f>F378*'Table 2'!M378</f>
        <v>#DIV/0!</v>
      </c>
      <c r="N378" s="236" t="s">
        <v>207</v>
      </c>
      <c r="O378" s="218" t="e">
        <f>H378*'Table 2'!M377</f>
        <v>#DIV/0!</v>
      </c>
      <c r="P378" s="239" t="e">
        <f t="shared" si="37"/>
        <v>#DIV/0!</v>
      </c>
      <c r="Q378" s="22" t="e">
        <f>AVERAGE(M375:M379)</f>
        <v>#DIV/0!</v>
      </c>
      <c r="R378" s="241" t="e">
        <f>_xlfn.STDEV.S(M375:M379)</f>
        <v>#DIV/0!</v>
      </c>
      <c r="S378" s="19" t="e">
        <f t="shared" si="38"/>
        <v>#DIV/0!</v>
      </c>
      <c r="T378" s="190" t="e">
        <f>M378/LOOKUP(A378,'Table 1'!$A$3:$A$999,'Table 1'!$E$3:$E$999)</f>
        <v>#DIV/0!</v>
      </c>
      <c r="U378" s="215" t="s">
        <v>207</v>
      </c>
      <c r="V378" s="160" t="e">
        <f>O378/LOOKUP(A378,'Table 1'!$A$3:$A$999,'Table 1'!$E$3:$E$999)</f>
        <v>#DIV/0!</v>
      </c>
    </row>
    <row r="379" spans="1:22" ht="16" thickBot="1" x14ac:dyDescent="0.25">
      <c r="A379" s="55" t="str">
        <f>IF(A375="","",A375)</f>
        <v/>
      </c>
      <c r="B379" s="55" t="e">
        <f>LOOKUP(A379,'Table 1'!$A$3:$A$999,'Table 1'!$I$3:$I$999)</f>
        <v>#N/A</v>
      </c>
      <c r="C379" s="97"/>
      <c r="D379" s="97"/>
      <c r="E379" s="97"/>
      <c r="F379" s="167" t="e">
        <f t="shared" si="33"/>
        <v>#DIV/0!</v>
      </c>
      <c r="G379" s="230" t="s">
        <v>207</v>
      </c>
      <c r="H379" s="157" t="e">
        <f t="shared" si="34"/>
        <v>#DIV/0!</v>
      </c>
      <c r="I379" s="240" t="e">
        <f t="shared" si="35"/>
        <v>#DIV/0!</v>
      </c>
      <c r="J379" s="21" t="e">
        <f>AVERAGE(F375:F379)</f>
        <v>#DIV/0!</v>
      </c>
      <c r="K379" s="242" t="e">
        <f>_xlfn.STDEV.S(F375:F379)</f>
        <v>#DIV/0!</v>
      </c>
      <c r="L379" s="18" t="e">
        <f t="shared" si="36"/>
        <v>#DIV/0!</v>
      </c>
      <c r="M379" s="220" t="e">
        <f>F379*'Table 2'!M379</f>
        <v>#DIV/0!</v>
      </c>
      <c r="N379" s="230" t="s">
        <v>207</v>
      </c>
      <c r="O379" s="217" t="e">
        <f>H379*'Table 2'!M378</f>
        <v>#DIV/0!</v>
      </c>
      <c r="P379" s="240" t="e">
        <f t="shared" si="37"/>
        <v>#DIV/0!</v>
      </c>
      <c r="Q379" s="21" t="e">
        <f>AVERAGE(M375:M379)</f>
        <v>#DIV/0!</v>
      </c>
      <c r="R379" s="242" t="e">
        <f>_xlfn.STDEV.S(M375:M379)</f>
        <v>#DIV/0!</v>
      </c>
      <c r="S379" s="18" t="e">
        <f t="shared" si="38"/>
        <v>#DIV/0!</v>
      </c>
      <c r="T379" s="189" t="e">
        <f>M379/LOOKUP(A379,'Table 1'!$A$3:$A$999,'Table 1'!$E$3:$E$999)</f>
        <v>#DIV/0!</v>
      </c>
      <c r="U379" s="214" t="s">
        <v>207</v>
      </c>
      <c r="V379" s="157" t="e">
        <f>O379/LOOKUP(A379,'Table 1'!$A$3:$A$999,'Table 1'!$E$3:$E$999)</f>
        <v>#DIV/0!</v>
      </c>
    </row>
    <row r="380" spans="1:22" x14ac:dyDescent="0.2">
      <c r="A380" s="57"/>
      <c r="B380" s="57" t="e">
        <f>LOOKUP(A380,'Table 1'!$A$3:$A$999,'Table 1'!$I$3:$I$999)</f>
        <v>#N/A</v>
      </c>
      <c r="C380" s="98"/>
      <c r="D380" s="98"/>
      <c r="E380" s="98"/>
      <c r="F380" s="169" t="e">
        <f t="shared" si="33"/>
        <v>#DIV/0!</v>
      </c>
      <c r="G380" s="229" t="s">
        <v>207</v>
      </c>
      <c r="H380" s="161" t="e">
        <f t="shared" si="34"/>
        <v>#DIV/0!</v>
      </c>
      <c r="I380" s="238" t="e">
        <f t="shared" si="35"/>
        <v>#DIV/0!</v>
      </c>
      <c r="J380" s="23" t="e">
        <f>AVERAGE(F380:F384)</f>
        <v>#DIV/0!</v>
      </c>
      <c r="K380" s="23" t="e">
        <f>_xlfn.STDEV.S(F380:F384)</f>
        <v>#DIV/0!</v>
      </c>
      <c r="L380" s="39" t="e">
        <f t="shared" si="36"/>
        <v>#DIV/0!</v>
      </c>
      <c r="M380" s="222" t="e">
        <f>F380*'Table 2'!M380</f>
        <v>#DIV/0!</v>
      </c>
      <c r="N380" s="229" t="s">
        <v>207</v>
      </c>
      <c r="O380" s="219" t="e">
        <f>H380*'Table 2'!M379</f>
        <v>#DIV/0!</v>
      </c>
      <c r="P380" s="238" t="e">
        <f t="shared" si="37"/>
        <v>#DIV/0!</v>
      </c>
      <c r="Q380" s="23" t="e">
        <f>AVERAGE(M380:M384)</f>
        <v>#DIV/0!</v>
      </c>
      <c r="R380" s="23" t="e">
        <f>_xlfn.STDEV.S(M380:M384)</f>
        <v>#DIV/0!</v>
      </c>
      <c r="S380" s="39" t="e">
        <f t="shared" si="38"/>
        <v>#DIV/0!</v>
      </c>
      <c r="T380" s="191" t="e">
        <f>M380/LOOKUP(A380,'Table 1'!$A$3:$A$999,'Table 1'!$E$3:$E$999)</f>
        <v>#DIV/0!</v>
      </c>
      <c r="U380" s="216" t="s">
        <v>207</v>
      </c>
      <c r="V380" s="161" t="e">
        <f>O380/LOOKUP(A380,'Table 1'!$A$3:$A$999,'Table 1'!$E$3:$E$999)</f>
        <v>#DIV/0!</v>
      </c>
    </row>
    <row r="381" spans="1:22" x14ac:dyDescent="0.2">
      <c r="A381" s="56" t="str">
        <f>IF(A380="","",A380)</f>
        <v/>
      </c>
      <c r="B381" s="56" t="e">
        <f>LOOKUP(A381,'Table 1'!$A$3:$A$999,'Table 1'!$I$3:$I$999)</f>
        <v>#N/A</v>
      </c>
      <c r="C381" s="4"/>
      <c r="D381" s="4"/>
      <c r="E381" s="4"/>
      <c r="F381" s="168" t="e">
        <f t="shared" si="33"/>
        <v>#DIV/0!</v>
      </c>
      <c r="G381" s="236" t="s">
        <v>207</v>
      </c>
      <c r="H381" s="160" t="e">
        <f t="shared" si="34"/>
        <v>#DIV/0!</v>
      </c>
      <c r="I381" s="239" t="e">
        <f t="shared" si="35"/>
        <v>#DIV/0!</v>
      </c>
      <c r="J381" s="22" t="e">
        <f>AVERAGE(F380:F384)</f>
        <v>#DIV/0!</v>
      </c>
      <c r="K381" s="241" t="e">
        <f>_xlfn.STDEV.S(F380:F384)</f>
        <v>#DIV/0!</v>
      </c>
      <c r="L381" s="19" t="e">
        <f t="shared" si="36"/>
        <v>#DIV/0!</v>
      </c>
      <c r="M381" s="221" t="e">
        <f>F381*'Table 2'!M381</f>
        <v>#DIV/0!</v>
      </c>
      <c r="N381" s="236" t="s">
        <v>207</v>
      </c>
      <c r="O381" s="218" t="e">
        <f>H381*'Table 2'!M380</f>
        <v>#DIV/0!</v>
      </c>
      <c r="P381" s="239" t="e">
        <f t="shared" si="37"/>
        <v>#DIV/0!</v>
      </c>
      <c r="Q381" s="22" t="e">
        <f>AVERAGE(M380:M384)</f>
        <v>#DIV/0!</v>
      </c>
      <c r="R381" s="241" t="e">
        <f>_xlfn.STDEV.S(M380:M384)</f>
        <v>#DIV/0!</v>
      </c>
      <c r="S381" s="19" t="e">
        <f t="shared" si="38"/>
        <v>#DIV/0!</v>
      </c>
      <c r="T381" s="190" t="e">
        <f>M381/LOOKUP(A381,'Table 1'!$A$3:$A$999,'Table 1'!$E$3:$E$999)</f>
        <v>#DIV/0!</v>
      </c>
      <c r="U381" s="215" t="s">
        <v>207</v>
      </c>
      <c r="V381" s="160" t="e">
        <f>O381/LOOKUP(A381,'Table 1'!$A$3:$A$999,'Table 1'!$E$3:$E$999)</f>
        <v>#DIV/0!</v>
      </c>
    </row>
    <row r="382" spans="1:22" x14ac:dyDescent="0.2">
      <c r="A382" s="56" t="str">
        <f>IF(A380="","",A380)</f>
        <v/>
      </c>
      <c r="B382" s="56" t="e">
        <f>LOOKUP(A382,'Table 1'!$A$3:$A$999,'Table 1'!$I$3:$I$999)</f>
        <v>#N/A</v>
      </c>
      <c r="C382" s="4"/>
      <c r="D382" s="4"/>
      <c r="E382" s="4"/>
      <c r="F382" s="168" t="e">
        <f t="shared" si="33"/>
        <v>#DIV/0!</v>
      </c>
      <c r="G382" s="236" t="s">
        <v>207</v>
      </c>
      <c r="H382" s="160" t="e">
        <f t="shared" si="34"/>
        <v>#DIV/0!</v>
      </c>
      <c r="I382" s="239" t="e">
        <f t="shared" si="35"/>
        <v>#DIV/0!</v>
      </c>
      <c r="J382" s="22" t="e">
        <f>AVERAGE(F380:F384)</f>
        <v>#DIV/0!</v>
      </c>
      <c r="K382" s="241" t="e">
        <f>_xlfn.STDEV.S(F380:F384)</f>
        <v>#DIV/0!</v>
      </c>
      <c r="L382" s="19" t="e">
        <f t="shared" si="36"/>
        <v>#DIV/0!</v>
      </c>
      <c r="M382" s="221" t="e">
        <f>F382*'Table 2'!M382</f>
        <v>#DIV/0!</v>
      </c>
      <c r="N382" s="236" t="s">
        <v>207</v>
      </c>
      <c r="O382" s="218" t="e">
        <f>H382*'Table 2'!M381</f>
        <v>#DIV/0!</v>
      </c>
      <c r="P382" s="239" t="e">
        <f t="shared" si="37"/>
        <v>#DIV/0!</v>
      </c>
      <c r="Q382" s="22" t="e">
        <f>AVERAGE(M380:M384)</f>
        <v>#DIV/0!</v>
      </c>
      <c r="R382" s="241" t="e">
        <f>_xlfn.STDEV.S(M380:M384)</f>
        <v>#DIV/0!</v>
      </c>
      <c r="S382" s="19" t="e">
        <f t="shared" si="38"/>
        <v>#DIV/0!</v>
      </c>
      <c r="T382" s="190" t="e">
        <f>M382/LOOKUP(A382,'Table 1'!$A$3:$A$999,'Table 1'!$E$3:$E$999)</f>
        <v>#DIV/0!</v>
      </c>
      <c r="U382" s="215" t="s">
        <v>207</v>
      </c>
      <c r="V382" s="160" t="e">
        <f>O382/LOOKUP(A382,'Table 1'!$A$3:$A$999,'Table 1'!$E$3:$E$999)</f>
        <v>#DIV/0!</v>
      </c>
    </row>
    <row r="383" spans="1:22" x14ac:dyDescent="0.2">
      <c r="A383" s="56" t="str">
        <f>IF(A380="","",A380)</f>
        <v/>
      </c>
      <c r="B383" s="56" t="e">
        <f>LOOKUP(A383,'Table 1'!$A$3:$A$999,'Table 1'!$I$3:$I$999)</f>
        <v>#N/A</v>
      </c>
      <c r="C383" s="4"/>
      <c r="D383" s="4"/>
      <c r="E383" s="4"/>
      <c r="F383" s="159" t="e">
        <f t="shared" si="33"/>
        <v>#DIV/0!</v>
      </c>
      <c r="G383" s="232" t="s">
        <v>207</v>
      </c>
      <c r="H383" s="155" t="e">
        <f t="shared" si="34"/>
        <v>#DIV/0!</v>
      </c>
      <c r="I383" s="239" t="e">
        <f t="shared" si="35"/>
        <v>#DIV/0!</v>
      </c>
      <c r="J383" s="22" t="e">
        <f>AVERAGE(F380:F384)</f>
        <v>#DIV/0!</v>
      </c>
      <c r="K383" s="241" t="e">
        <f>_xlfn.STDEV.S(F380:F384)</f>
        <v>#DIV/0!</v>
      </c>
      <c r="L383" s="19" t="e">
        <f t="shared" si="36"/>
        <v>#DIV/0!</v>
      </c>
      <c r="M383" s="221" t="e">
        <f>F383*'Table 2'!M383</f>
        <v>#DIV/0!</v>
      </c>
      <c r="N383" s="236" t="s">
        <v>207</v>
      </c>
      <c r="O383" s="218" t="e">
        <f>H383*'Table 2'!M382</f>
        <v>#DIV/0!</v>
      </c>
      <c r="P383" s="239" t="e">
        <f t="shared" si="37"/>
        <v>#DIV/0!</v>
      </c>
      <c r="Q383" s="22" t="e">
        <f>AVERAGE(M380:M384)</f>
        <v>#DIV/0!</v>
      </c>
      <c r="R383" s="241" t="e">
        <f>_xlfn.STDEV.S(M380:M384)</f>
        <v>#DIV/0!</v>
      </c>
      <c r="S383" s="19" t="e">
        <f t="shared" si="38"/>
        <v>#DIV/0!</v>
      </c>
      <c r="T383" s="190" t="e">
        <f>M383/LOOKUP(A383,'Table 1'!$A$3:$A$999,'Table 1'!$E$3:$E$999)</f>
        <v>#DIV/0!</v>
      </c>
      <c r="U383" s="215" t="s">
        <v>207</v>
      </c>
      <c r="V383" s="160" t="e">
        <f>O383/LOOKUP(A383,'Table 1'!$A$3:$A$999,'Table 1'!$E$3:$E$999)</f>
        <v>#DIV/0!</v>
      </c>
    </row>
    <row r="384" spans="1:22" ht="16" thickBot="1" x14ac:dyDescent="0.25">
      <c r="A384" s="55" t="str">
        <f>IF(A380="","",A380)</f>
        <v/>
      </c>
      <c r="B384" s="55" t="e">
        <f>LOOKUP(A384,'Table 1'!$A$3:$A$999,'Table 1'!$I$3:$I$999)</f>
        <v>#N/A</v>
      </c>
      <c r="C384" s="97"/>
      <c r="D384" s="97"/>
      <c r="E384" s="97"/>
      <c r="F384" s="167" t="e">
        <f t="shared" si="33"/>
        <v>#DIV/0!</v>
      </c>
      <c r="G384" s="230" t="s">
        <v>207</v>
      </c>
      <c r="H384" s="157" t="e">
        <f t="shared" si="34"/>
        <v>#DIV/0!</v>
      </c>
      <c r="I384" s="240" t="e">
        <f t="shared" si="35"/>
        <v>#DIV/0!</v>
      </c>
      <c r="J384" s="21" t="e">
        <f>AVERAGE(F380:F384)</f>
        <v>#DIV/0!</v>
      </c>
      <c r="K384" s="242" t="e">
        <f>_xlfn.STDEV.S(F380:F384)</f>
        <v>#DIV/0!</v>
      </c>
      <c r="L384" s="18" t="e">
        <f t="shared" si="36"/>
        <v>#DIV/0!</v>
      </c>
      <c r="M384" s="220" t="e">
        <f>F384*'Table 2'!M384</f>
        <v>#DIV/0!</v>
      </c>
      <c r="N384" s="230" t="s">
        <v>207</v>
      </c>
      <c r="O384" s="217" t="e">
        <f>H384*'Table 2'!M383</f>
        <v>#DIV/0!</v>
      </c>
      <c r="P384" s="240" t="e">
        <f t="shared" si="37"/>
        <v>#DIV/0!</v>
      </c>
      <c r="Q384" s="21" t="e">
        <f>AVERAGE(M380:M384)</f>
        <v>#DIV/0!</v>
      </c>
      <c r="R384" s="242" t="e">
        <f>_xlfn.STDEV.S(M380:M384)</f>
        <v>#DIV/0!</v>
      </c>
      <c r="S384" s="18" t="e">
        <f t="shared" si="38"/>
        <v>#DIV/0!</v>
      </c>
      <c r="T384" s="189" t="e">
        <f>M384/LOOKUP(A384,'Table 1'!$A$3:$A$999,'Table 1'!$E$3:$E$999)</f>
        <v>#DIV/0!</v>
      </c>
      <c r="U384" s="214" t="s">
        <v>207</v>
      </c>
      <c r="V384" s="157" t="e">
        <f>O384/LOOKUP(A384,'Table 1'!$A$3:$A$999,'Table 1'!$E$3:$E$999)</f>
        <v>#DIV/0!</v>
      </c>
    </row>
    <row r="385" spans="1:22" x14ac:dyDescent="0.2">
      <c r="A385" s="57"/>
      <c r="B385" s="57" t="e">
        <f>LOOKUP(A385,'Table 1'!$A$3:$A$999,'Table 1'!$I$3:$I$999)</f>
        <v>#N/A</v>
      </c>
      <c r="C385" s="98"/>
      <c r="D385" s="98"/>
      <c r="E385" s="98"/>
      <c r="F385" s="169" t="e">
        <f t="shared" si="33"/>
        <v>#DIV/0!</v>
      </c>
      <c r="G385" s="229" t="s">
        <v>207</v>
      </c>
      <c r="H385" s="161" t="e">
        <f t="shared" si="34"/>
        <v>#DIV/0!</v>
      </c>
      <c r="I385" s="238" t="e">
        <f t="shared" si="35"/>
        <v>#DIV/0!</v>
      </c>
      <c r="J385" s="23" t="e">
        <f>AVERAGE(F385:F389)</f>
        <v>#DIV/0!</v>
      </c>
      <c r="K385" s="23" t="e">
        <f>_xlfn.STDEV.S(F385:F389)</f>
        <v>#DIV/0!</v>
      </c>
      <c r="L385" s="39" t="e">
        <f t="shared" si="36"/>
        <v>#DIV/0!</v>
      </c>
      <c r="M385" s="222" t="e">
        <f>F385*'Table 2'!M385</f>
        <v>#DIV/0!</v>
      </c>
      <c r="N385" s="229" t="s">
        <v>207</v>
      </c>
      <c r="O385" s="219" t="e">
        <f>H385*'Table 2'!M384</f>
        <v>#DIV/0!</v>
      </c>
      <c r="P385" s="238" t="e">
        <f t="shared" si="37"/>
        <v>#DIV/0!</v>
      </c>
      <c r="Q385" s="23" t="e">
        <f>AVERAGE(M385:M389)</f>
        <v>#DIV/0!</v>
      </c>
      <c r="R385" s="23" t="e">
        <f>_xlfn.STDEV.S(M385:M389)</f>
        <v>#DIV/0!</v>
      </c>
      <c r="S385" s="39" t="e">
        <f t="shared" si="38"/>
        <v>#DIV/0!</v>
      </c>
      <c r="T385" s="191" t="e">
        <f>M385/LOOKUP(A385,'Table 1'!$A$3:$A$999,'Table 1'!$E$3:$E$999)</f>
        <v>#DIV/0!</v>
      </c>
      <c r="U385" s="216" t="s">
        <v>207</v>
      </c>
      <c r="V385" s="161" t="e">
        <f>O385/LOOKUP(A385,'Table 1'!$A$3:$A$999,'Table 1'!$E$3:$E$999)</f>
        <v>#DIV/0!</v>
      </c>
    </row>
    <row r="386" spans="1:22" x14ac:dyDescent="0.2">
      <c r="A386" s="56" t="str">
        <f>IF(A385="","",A385)</f>
        <v/>
      </c>
      <c r="B386" s="56" t="e">
        <f>LOOKUP(A386,'Table 1'!$A$3:$A$999,'Table 1'!$I$3:$I$999)</f>
        <v>#N/A</v>
      </c>
      <c r="C386" s="4"/>
      <c r="D386" s="4"/>
      <c r="E386" s="4"/>
      <c r="F386" s="168" t="e">
        <f t="shared" ref="F386:F449" si="39">AVERAGE(C386:E386)/100</f>
        <v>#DIV/0!</v>
      </c>
      <c r="G386" s="236" t="s">
        <v>207</v>
      </c>
      <c r="H386" s="160" t="e">
        <f t="shared" ref="H386:H449" si="40">_xlfn.STDEV.S(C386:E386)/100</f>
        <v>#DIV/0!</v>
      </c>
      <c r="I386" s="239" t="e">
        <f t="shared" ref="I386:I449" si="41">(F386-J386)/J386</f>
        <v>#DIV/0!</v>
      </c>
      <c r="J386" s="22" t="e">
        <f>AVERAGE(F385:F389)</f>
        <v>#DIV/0!</v>
      </c>
      <c r="K386" s="241" t="e">
        <f>_xlfn.STDEV.S(F385:F389)</f>
        <v>#DIV/0!</v>
      </c>
      <c r="L386" s="19" t="e">
        <f t="shared" ref="L386:L449" si="42">K386/J386</f>
        <v>#DIV/0!</v>
      </c>
      <c r="M386" s="221" t="e">
        <f>F386*'Table 2'!M386</f>
        <v>#DIV/0!</v>
      </c>
      <c r="N386" s="236" t="s">
        <v>207</v>
      </c>
      <c r="O386" s="218" t="e">
        <f>H386*'Table 2'!M385</f>
        <v>#DIV/0!</v>
      </c>
      <c r="P386" s="239" t="e">
        <f t="shared" ref="P386:P449" si="43">(M386-Q386)/Q386</f>
        <v>#DIV/0!</v>
      </c>
      <c r="Q386" s="22" t="e">
        <f>AVERAGE(M385:M389)</f>
        <v>#DIV/0!</v>
      </c>
      <c r="R386" s="241" t="e">
        <f>_xlfn.STDEV.S(M385:M389)</f>
        <v>#DIV/0!</v>
      </c>
      <c r="S386" s="19" t="e">
        <f t="shared" ref="S386:S449" si="44">R386/Q386</f>
        <v>#DIV/0!</v>
      </c>
      <c r="T386" s="190" t="e">
        <f>M386/LOOKUP(A386,'Table 1'!$A$3:$A$999,'Table 1'!$E$3:$E$999)</f>
        <v>#DIV/0!</v>
      </c>
      <c r="U386" s="215" t="s">
        <v>207</v>
      </c>
      <c r="V386" s="160" t="e">
        <f>O386/LOOKUP(A386,'Table 1'!$A$3:$A$999,'Table 1'!$E$3:$E$999)</f>
        <v>#DIV/0!</v>
      </c>
    </row>
    <row r="387" spans="1:22" x14ac:dyDescent="0.2">
      <c r="A387" s="56" t="str">
        <f>IF(A385="","",A385)</f>
        <v/>
      </c>
      <c r="B387" s="56" t="e">
        <f>LOOKUP(A387,'Table 1'!$A$3:$A$999,'Table 1'!$I$3:$I$999)</f>
        <v>#N/A</v>
      </c>
      <c r="C387" s="4"/>
      <c r="D387" s="4"/>
      <c r="E387" s="4"/>
      <c r="F387" s="168" t="e">
        <f t="shared" si="39"/>
        <v>#DIV/0!</v>
      </c>
      <c r="G387" s="236" t="s">
        <v>207</v>
      </c>
      <c r="H387" s="160" t="e">
        <f t="shared" si="40"/>
        <v>#DIV/0!</v>
      </c>
      <c r="I387" s="239" t="e">
        <f t="shared" si="41"/>
        <v>#DIV/0!</v>
      </c>
      <c r="J387" s="22" t="e">
        <f>AVERAGE(F385:F389)</f>
        <v>#DIV/0!</v>
      </c>
      <c r="K387" s="241" t="e">
        <f>_xlfn.STDEV.S(F385:F389)</f>
        <v>#DIV/0!</v>
      </c>
      <c r="L387" s="19" t="e">
        <f t="shared" si="42"/>
        <v>#DIV/0!</v>
      </c>
      <c r="M387" s="221" t="e">
        <f>F387*'Table 2'!M387</f>
        <v>#DIV/0!</v>
      </c>
      <c r="N387" s="236" t="s">
        <v>207</v>
      </c>
      <c r="O387" s="218" t="e">
        <f>H387*'Table 2'!M386</f>
        <v>#DIV/0!</v>
      </c>
      <c r="P387" s="239" t="e">
        <f t="shared" si="43"/>
        <v>#DIV/0!</v>
      </c>
      <c r="Q387" s="22" t="e">
        <f>AVERAGE(M385:M389)</f>
        <v>#DIV/0!</v>
      </c>
      <c r="R387" s="241" t="e">
        <f>_xlfn.STDEV.S(M385:M389)</f>
        <v>#DIV/0!</v>
      </c>
      <c r="S387" s="19" t="e">
        <f t="shared" si="44"/>
        <v>#DIV/0!</v>
      </c>
      <c r="T387" s="190" t="e">
        <f>M387/LOOKUP(A387,'Table 1'!$A$3:$A$999,'Table 1'!$E$3:$E$999)</f>
        <v>#DIV/0!</v>
      </c>
      <c r="U387" s="215" t="s">
        <v>207</v>
      </c>
      <c r="V387" s="160" t="e">
        <f>O387/LOOKUP(A387,'Table 1'!$A$3:$A$999,'Table 1'!$E$3:$E$999)</f>
        <v>#DIV/0!</v>
      </c>
    </row>
    <row r="388" spans="1:22" x14ac:dyDescent="0.2">
      <c r="A388" s="56" t="str">
        <f>IF(A385="","",A385)</f>
        <v/>
      </c>
      <c r="B388" s="56" t="e">
        <f>LOOKUP(A388,'Table 1'!$A$3:$A$999,'Table 1'!$I$3:$I$999)</f>
        <v>#N/A</v>
      </c>
      <c r="C388" s="4"/>
      <c r="D388" s="4"/>
      <c r="E388" s="4"/>
      <c r="F388" s="159" t="e">
        <f t="shared" si="39"/>
        <v>#DIV/0!</v>
      </c>
      <c r="G388" s="232" t="s">
        <v>207</v>
      </c>
      <c r="H388" s="155" t="e">
        <f t="shared" si="40"/>
        <v>#DIV/0!</v>
      </c>
      <c r="I388" s="239" t="e">
        <f t="shared" si="41"/>
        <v>#DIV/0!</v>
      </c>
      <c r="J388" s="22" t="e">
        <f>AVERAGE(F385:F389)</f>
        <v>#DIV/0!</v>
      </c>
      <c r="K388" s="241" t="e">
        <f>_xlfn.STDEV.S(F385:F389)</f>
        <v>#DIV/0!</v>
      </c>
      <c r="L388" s="19" t="e">
        <f t="shared" si="42"/>
        <v>#DIV/0!</v>
      </c>
      <c r="M388" s="221" t="e">
        <f>F388*'Table 2'!M388</f>
        <v>#DIV/0!</v>
      </c>
      <c r="N388" s="236" t="s">
        <v>207</v>
      </c>
      <c r="O388" s="218" t="e">
        <f>H388*'Table 2'!M387</f>
        <v>#DIV/0!</v>
      </c>
      <c r="P388" s="239" t="e">
        <f t="shared" si="43"/>
        <v>#DIV/0!</v>
      </c>
      <c r="Q388" s="22" t="e">
        <f>AVERAGE(M385:M389)</f>
        <v>#DIV/0!</v>
      </c>
      <c r="R388" s="241" t="e">
        <f>_xlfn.STDEV.S(M385:M389)</f>
        <v>#DIV/0!</v>
      </c>
      <c r="S388" s="19" t="e">
        <f t="shared" si="44"/>
        <v>#DIV/0!</v>
      </c>
      <c r="T388" s="190" t="e">
        <f>M388/LOOKUP(A388,'Table 1'!$A$3:$A$999,'Table 1'!$E$3:$E$999)</f>
        <v>#DIV/0!</v>
      </c>
      <c r="U388" s="215" t="s">
        <v>207</v>
      </c>
      <c r="V388" s="160" t="e">
        <f>O388/LOOKUP(A388,'Table 1'!$A$3:$A$999,'Table 1'!$E$3:$E$999)</f>
        <v>#DIV/0!</v>
      </c>
    </row>
    <row r="389" spans="1:22" ht="16" thickBot="1" x14ac:dyDescent="0.25">
      <c r="A389" s="55" t="str">
        <f>IF(A385="","",A385)</f>
        <v/>
      </c>
      <c r="B389" s="55" t="e">
        <f>LOOKUP(A389,'Table 1'!$A$3:$A$999,'Table 1'!$I$3:$I$999)</f>
        <v>#N/A</v>
      </c>
      <c r="C389" s="97"/>
      <c r="D389" s="97"/>
      <c r="E389" s="97"/>
      <c r="F389" s="167" t="e">
        <f t="shared" si="39"/>
        <v>#DIV/0!</v>
      </c>
      <c r="G389" s="230" t="s">
        <v>207</v>
      </c>
      <c r="H389" s="157" t="e">
        <f t="shared" si="40"/>
        <v>#DIV/0!</v>
      </c>
      <c r="I389" s="240" t="e">
        <f t="shared" si="41"/>
        <v>#DIV/0!</v>
      </c>
      <c r="J389" s="21" t="e">
        <f>AVERAGE(F385:F389)</f>
        <v>#DIV/0!</v>
      </c>
      <c r="K389" s="242" t="e">
        <f>_xlfn.STDEV.S(F385:F389)</f>
        <v>#DIV/0!</v>
      </c>
      <c r="L389" s="18" t="e">
        <f t="shared" si="42"/>
        <v>#DIV/0!</v>
      </c>
      <c r="M389" s="220" t="e">
        <f>F389*'Table 2'!M389</f>
        <v>#DIV/0!</v>
      </c>
      <c r="N389" s="230" t="s">
        <v>207</v>
      </c>
      <c r="O389" s="217" t="e">
        <f>H389*'Table 2'!M388</f>
        <v>#DIV/0!</v>
      </c>
      <c r="P389" s="240" t="e">
        <f t="shared" si="43"/>
        <v>#DIV/0!</v>
      </c>
      <c r="Q389" s="21" t="e">
        <f>AVERAGE(M385:M389)</f>
        <v>#DIV/0!</v>
      </c>
      <c r="R389" s="242" t="e">
        <f>_xlfn.STDEV.S(M385:M389)</f>
        <v>#DIV/0!</v>
      </c>
      <c r="S389" s="18" t="e">
        <f t="shared" si="44"/>
        <v>#DIV/0!</v>
      </c>
      <c r="T389" s="189" t="e">
        <f>M389/LOOKUP(A389,'Table 1'!$A$3:$A$999,'Table 1'!$E$3:$E$999)</f>
        <v>#DIV/0!</v>
      </c>
      <c r="U389" s="214" t="s">
        <v>207</v>
      </c>
      <c r="V389" s="157" t="e">
        <f>O389/LOOKUP(A389,'Table 1'!$A$3:$A$999,'Table 1'!$E$3:$E$999)</f>
        <v>#DIV/0!</v>
      </c>
    </row>
    <row r="390" spans="1:22" x14ac:dyDescent="0.2">
      <c r="A390" s="57"/>
      <c r="B390" s="57" t="e">
        <f>LOOKUP(A390,'Table 1'!$A$3:$A$999,'Table 1'!$I$3:$I$999)</f>
        <v>#N/A</v>
      </c>
      <c r="C390" s="98"/>
      <c r="D390" s="98"/>
      <c r="E390" s="98"/>
      <c r="F390" s="169" t="e">
        <f t="shared" si="39"/>
        <v>#DIV/0!</v>
      </c>
      <c r="G390" s="229" t="s">
        <v>207</v>
      </c>
      <c r="H390" s="161" t="e">
        <f t="shared" si="40"/>
        <v>#DIV/0!</v>
      </c>
      <c r="I390" s="238" t="e">
        <f t="shared" si="41"/>
        <v>#DIV/0!</v>
      </c>
      <c r="J390" s="23" t="e">
        <f>AVERAGE(F390:F394)</f>
        <v>#DIV/0!</v>
      </c>
      <c r="K390" s="23" t="e">
        <f>_xlfn.STDEV.S(F390:F394)</f>
        <v>#DIV/0!</v>
      </c>
      <c r="L390" s="39" t="e">
        <f t="shared" si="42"/>
        <v>#DIV/0!</v>
      </c>
      <c r="M390" s="222" t="e">
        <f>F390*'Table 2'!M390</f>
        <v>#DIV/0!</v>
      </c>
      <c r="N390" s="229" t="s">
        <v>207</v>
      </c>
      <c r="O390" s="219" t="e">
        <f>H390*'Table 2'!M389</f>
        <v>#DIV/0!</v>
      </c>
      <c r="P390" s="238" t="e">
        <f t="shared" si="43"/>
        <v>#DIV/0!</v>
      </c>
      <c r="Q390" s="23" t="e">
        <f>AVERAGE(M390:M394)</f>
        <v>#DIV/0!</v>
      </c>
      <c r="R390" s="23" t="e">
        <f>_xlfn.STDEV.S(M390:M394)</f>
        <v>#DIV/0!</v>
      </c>
      <c r="S390" s="39" t="e">
        <f t="shared" si="44"/>
        <v>#DIV/0!</v>
      </c>
      <c r="T390" s="191" t="e">
        <f>M390/LOOKUP(A390,'Table 1'!$A$3:$A$999,'Table 1'!$E$3:$E$999)</f>
        <v>#DIV/0!</v>
      </c>
      <c r="U390" s="216" t="s">
        <v>207</v>
      </c>
      <c r="V390" s="161" t="e">
        <f>O390/LOOKUP(A390,'Table 1'!$A$3:$A$999,'Table 1'!$E$3:$E$999)</f>
        <v>#DIV/0!</v>
      </c>
    </row>
    <row r="391" spans="1:22" x14ac:dyDescent="0.2">
      <c r="A391" s="56" t="str">
        <f>IF(A390="","",A390)</f>
        <v/>
      </c>
      <c r="B391" s="56" t="e">
        <f>LOOKUP(A391,'Table 1'!$A$3:$A$999,'Table 1'!$I$3:$I$999)</f>
        <v>#N/A</v>
      </c>
      <c r="C391" s="4"/>
      <c r="D391" s="4"/>
      <c r="E391" s="4"/>
      <c r="F391" s="168" t="e">
        <f t="shared" si="39"/>
        <v>#DIV/0!</v>
      </c>
      <c r="G391" s="236" t="s">
        <v>207</v>
      </c>
      <c r="H391" s="160" t="e">
        <f t="shared" si="40"/>
        <v>#DIV/0!</v>
      </c>
      <c r="I391" s="239" t="e">
        <f t="shared" si="41"/>
        <v>#DIV/0!</v>
      </c>
      <c r="J391" s="22" t="e">
        <f>AVERAGE(F390:F394)</f>
        <v>#DIV/0!</v>
      </c>
      <c r="K391" s="241" t="e">
        <f>_xlfn.STDEV.S(F390:F394)</f>
        <v>#DIV/0!</v>
      </c>
      <c r="L391" s="19" t="e">
        <f t="shared" si="42"/>
        <v>#DIV/0!</v>
      </c>
      <c r="M391" s="221" t="e">
        <f>F391*'Table 2'!M391</f>
        <v>#DIV/0!</v>
      </c>
      <c r="N391" s="236" t="s">
        <v>207</v>
      </c>
      <c r="O391" s="218" t="e">
        <f>H391*'Table 2'!M390</f>
        <v>#DIV/0!</v>
      </c>
      <c r="P391" s="239" t="e">
        <f t="shared" si="43"/>
        <v>#DIV/0!</v>
      </c>
      <c r="Q391" s="22" t="e">
        <f>AVERAGE(M390:M394)</f>
        <v>#DIV/0!</v>
      </c>
      <c r="R391" s="241" t="e">
        <f>_xlfn.STDEV.S(M390:M394)</f>
        <v>#DIV/0!</v>
      </c>
      <c r="S391" s="19" t="e">
        <f t="shared" si="44"/>
        <v>#DIV/0!</v>
      </c>
      <c r="T391" s="190" t="e">
        <f>M391/LOOKUP(A391,'Table 1'!$A$3:$A$999,'Table 1'!$E$3:$E$999)</f>
        <v>#DIV/0!</v>
      </c>
      <c r="U391" s="215" t="s">
        <v>207</v>
      </c>
      <c r="V391" s="160" t="e">
        <f>O391/LOOKUP(A391,'Table 1'!$A$3:$A$999,'Table 1'!$E$3:$E$999)</f>
        <v>#DIV/0!</v>
      </c>
    </row>
    <row r="392" spans="1:22" x14ac:dyDescent="0.2">
      <c r="A392" s="56" t="str">
        <f>IF(A390="","",A390)</f>
        <v/>
      </c>
      <c r="B392" s="56" t="e">
        <f>LOOKUP(A392,'Table 1'!$A$3:$A$999,'Table 1'!$I$3:$I$999)</f>
        <v>#N/A</v>
      </c>
      <c r="C392" s="4"/>
      <c r="D392" s="4"/>
      <c r="E392" s="4"/>
      <c r="F392" s="168" t="e">
        <f t="shared" si="39"/>
        <v>#DIV/0!</v>
      </c>
      <c r="G392" s="236" t="s">
        <v>207</v>
      </c>
      <c r="H392" s="160" t="e">
        <f t="shared" si="40"/>
        <v>#DIV/0!</v>
      </c>
      <c r="I392" s="239" t="e">
        <f t="shared" si="41"/>
        <v>#DIV/0!</v>
      </c>
      <c r="J392" s="22" t="e">
        <f>AVERAGE(F390:F394)</f>
        <v>#DIV/0!</v>
      </c>
      <c r="K392" s="241" t="e">
        <f>_xlfn.STDEV.S(F390:F394)</f>
        <v>#DIV/0!</v>
      </c>
      <c r="L392" s="19" t="e">
        <f t="shared" si="42"/>
        <v>#DIV/0!</v>
      </c>
      <c r="M392" s="221" t="e">
        <f>F392*'Table 2'!M392</f>
        <v>#DIV/0!</v>
      </c>
      <c r="N392" s="236" t="s">
        <v>207</v>
      </c>
      <c r="O392" s="218" t="e">
        <f>H392*'Table 2'!M391</f>
        <v>#DIV/0!</v>
      </c>
      <c r="P392" s="239" t="e">
        <f t="shared" si="43"/>
        <v>#DIV/0!</v>
      </c>
      <c r="Q392" s="22" t="e">
        <f>AVERAGE(M390:M394)</f>
        <v>#DIV/0!</v>
      </c>
      <c r="R392" s="241" t="e">
        <f>_xlfn.STDEV.S(M390:M394)</f>
        <v>#DIV/0!</v>
      </c>
      <c r="S392" s="19" t="e">
        <f t="shared" si="44"/>
        <v>#DIV/0!</v>
      </c>
      <c r="T392" s="190" t="e">
        <f>M392/LOOKUP(A392,'Table 1'!$A$3:$A$999,'Table 1'!$E$3:$E$999)</f>
        <v>#DIV/0!</v>
      </c>
      <c r="U392" s="215" t="s">
        <v>207</v>
      </c>
      <c r="V392" s="160" t="e">
        <f>O392/LOOKUP(A392,'Table 1'!$A$3:$A$999,'Table 1'!$E$3:$E$999)</f>
        <v>#DIV/0!</v>
      </c>
    </row>
    <row r="393" spans="1:22" x14ac:dyDescent="0.2">
      <c r="A393" s="56" t="str">
        <f>IF(A390="","",A390)</f>
        <v/>
      </c>
      <c r="B393" s="56" t="e">
        <f>LOOKUP(A393,'Table 1'!$A$3:$A$999,'Table 1'!$I$3:$I$999)</f>
        <v>#N/A</v>
      </c>
      <c r="C393" s="4"/>
      <c r="D393" s="4"/>
      <c r="E393" s="4"/>
      <c r="F393" s="159" t="e">
        <f t="shared" si="39"/>
        <v>#DIV/0!</v>
      </c>
      <c r="G393" s="232" t="s">
        <v>207</v>
      </c>
      <c r="H393" s="155" t="e">
        <f t="shared" si="40"/>
        <v>#DIV/0!</v>
      </c>
      <c r="I393" s="239" t="e">
        <f t="shared" si="41"/>
        <v>#DIV/0!</v>
      </c>
      <c r="J393" s="22" t="e">
        <f>AVERAGE(F390:F394)</f>
        <v>#DIV/0!</v>
      </c>
      <c r="K393" s="241" t="e">
        <f>_xlfn.STDEV.S(F390:F394)</f>
        <v>#DIV/0!</v>
      </c>
      <c r="L393" s="19" t="e">
        <f t="shared" si="42"/>
        <v>#DIV/0!</v>
      </c>
      <c r="M393" s="221" t="e">
        <f>F393*'Table 2'!M393</f>
        <v>#DIV/0!</v>
      </c>
      <c r="N393" s="236" t="s">
        <v>207</v>
      </c>
      <c r="O393" s="218" t="e">
        <f>H393*'Table 2'!M392</f>
        <v>#DIV/0!</v>
      </c>
      <c r="P393" s="239" t="e">
        <f t="shared" si="43"/>
        <v>#DIV/0!</v>
      </c>
      <c r="Q393" s="22" t="e">
        <f>AVERAGE(M390:M394)</f>
        <v>#DIV/0!</v>
      </c>
      <c r="R393" s="241" t="e">
        <f>_xlfn.STDEV.S(M390:M394)</f>
        <v>#DIV/0!</v>
      </c>
      <c r="S393" s="19" t="e">
        <f t="shared" si="44"/>
        <v>#DIV/0!</v>
      </c>
      <c r="T393" s="190" t="e">
        <f>M393/LOOKUP(A393,'Table 1'!$A$3:$A$999,'Table 1'!$E$3:$E$999)</f>
        <v>#DIV/0!</v>
      </c>
      <c r="U393" s="215" t="s">
        <v>207</v>
      </c>
      <c r="V393" s="160" t="e">
        <f>O393/LOOKUP(A393,'Table 1'!$A$3:$A$999,'Table 1'!$E$3:$E$999)</f>
        <v>#DIV/0!</v>
      </c>
    </row>
    <row r="394" spans="1:22" ht="16" thickBot="1" x14ac:dyDescent="0.25">
      <c r="A394" s="55" t="str">
        <f>IF(A390="","",A390)</f>
        <v/>
      </c>
      <c r="B394" s="55" t="e">
        <f>LOOKUP(A394,'Table 1'!$A$3:$A$999,'Table 1'!$I$3:$I$999)</f>
        <v>#N/A</v>
      </c>
      <c r="C394" s="97"/>
      <c r="D394" s="97"/>
      <c r="E394" s="97"/>
      <c r="F394" s="167" t="e">
        <f t="shared" si="39"/>
        <v>#DIV/0!</v>
      </c>
      <c r="G394" s="230" t="s">
        <v>207</v>
      </c>
      <c r="H394" s="157" t="e">
        <f t="shared" si="40"/>
        <v>#DIV/0!</v>
      </c>
      <c r="I394" s="240" t="e">
        <f t="shared" si="41"/>
        <v>#DIV/0!</v>
      </c>
      <c r="J394" s="21" t="e">
        <f>AVERAGE(F390:F394)</f>
        <v>#DIV/0!</v>
      </c>
      <c r="K394" s="242" t="e">
        <f>_xlfn.STDEV.S(F390:F394)</f>
        <v>#DIV/0!</v>
      </c>
      <c r="L394" s="18" t="e">
        <f t="shared" si="42"/>
        <v>#DIV/0!</v>
      </c>
      <c r="M394" s="220" t="e">
        <f>F394*'Table 2'!M394</f>
        <v>#DIV/0!</v>
      </c>
      <c r="N394" s="230" t="s">
        <v>207</v>
      </c>
      <c r="O394" s="217" t="e">
        <f>H394*'Table 2'!M393</f>
        <v>#DIV/0!</v>
      </c>
      <c r="P394" s="240" t="e">
        <f t="shared" si="43"/>
        <v>#DIV/0!</v>
      </c>
      <c r="Q394" s="21" t="e">
        <f>AVERAGE(M390:M394)</f>
        <v>#DIV/0!</v>
      </c>
      <c r="R394" s="242" t="e">
        <f>_xlfn.STDEV.S(M390:M394)</f>
        <v>#DIV/0!</v>
      </c>
      <c r="S394" s="18" t="e">
        <f t="shared" si="44"/>
        <v>#DIV/0!</v>
      </c>
      <c r="T394" s="189" t="e">
        <f>M394/LOOKUP(A394,'Table 1'!$A$3:$A$999,'Table 1'!$E$3:$E$999)</f>
        <v>#DIV/0!</v>
      </c>
      <c r="U394" s="214" t="s">
        <v>207</v>
      </c>
      <c r="V394" s="157" t="e">
        <f>O394/LOOKUP(A394,'Table 1'!$A$3:$A$999,'Table 1'!$E$3:$E$999)</f>
        <v>#DIV/0!</v>
      </c>
    </row>
    <row r="395" spans="1:22" x14ac:dyDescent="0.2">
      <c r="A395" s="57"/>
      <c r="B395" s="57" t="e">
        <f>LOOKUP(A395,'Table 1'!$A$3:$A$999,'Table 1'!$I$3:$I$999)</f>
        <v>#N/A</v>
      </c>
      <c r="C395" s="98"/>
      <c r="D395" s="98"/>
      <c r="E395" s="98"/>
      <c r="F395" s="169" t="e">
        <f t="shared" si="39"/>
        <v>#DIV/0!</v>
      </c>
      <c r="G395" s="229" t="s">
        <v>207</v>
      </c>
      <c r="H395" s="161" t="e">
        <f t="shared" si="40"/>
        <v>#DIV/0!</v>
      </c>
      <c r="I395" s="238" t="e">
        <f t="shared" si="41"/>
        <v>#DIV/0!</v>
      </c>
      <c r="J395" s="23" t="e">
        <f>AVERAGE(F395:F399)</f>
        <v>#DIV/0!</v>
      </c>
      <c r="K395" s="23" t="e">
        <f>_xlfn.STDEV.S(F395:F399)</f>
        <v>#DIV/0!</v>
      </c>
      <c r="L395" s="39" t="e">
        <f t="shared" si="42"/>
        <v>#DIV/0!</v>
      </c>
      <c r="M395" s="222" t="e">
        <f>F395*'Table 2'!M395</f>
        <v>#DIV/0!</v>
      </c>
      <c r="N395" s="229" t="s">
        <v>207</v>
      </c>
      <c r="O395" s="219" t="e">
        <f>H395*'Table 2'!M394</f>
        <v>#DIV/0!</v>
      </c>
      <c r="P395" s="238" t="e">
        <f t="shared" si="43"/>
        <v>#DIV/0!</v>
      </c>
      <c r="Q395" s="23" t="e">
        <f>AVERAGE(M395:M399)</f>
        <v>#DIV/0!</v>
      </c>
      <c r="R395" s="23" t="e">
        <f>_xlfn.STDEV.S(M395:M399)</f>
        <v>#DIV/0!</v>
      </c>
      <c r="S395" s="39" t="e">
        <f t="shared" si="44"/>
        <v>#DIV/0!</v>
      </c>
      <c r="T395" s="191" t="e">
        <f>M395/LOOKUP(A395,'Table 1'!$A$3:$A$999,'Table 1'!$E$3:$E$999)</f>
        <v>#DIV/0!</v>
      </c>
      <c r="U395" s="216" t="s">
        <v>207</v>
      </c>
      <c r="V395" s="161" t="e">
        <f>O395/LOOKUP(A395,'Table 1'!$A$3:$A$999,'Table 1'!$E$3:$E$999)</f>
        <v>#DIV/0!</v>
      </c>
    </row>
    <row r="396" spans="1:22" x14ac:dyDescent="0.2">
      <c r="A396" s="56" t="str">
        <f>IF(A395="","",A395)</f>
        <v/>
      </c>
      <c r="B396" s="56" t="e">
        <f>LOOKUP(A396,'Table 1'!$A$3:$A$999,'Table 1'!$I$3:$I$999)</f>
        <v>#N/A</v>
      </c>
      <c r="C396" s="4"/>
      <c r="D396" s="4"/>
      <c r="E396" s="4"/>
      <c r="F396" s="168" t="e">
        <f t="shared" si="39"/>
        <v>#DIV/0!</v>
      </c>
      <c r="G396" s="236" t="s">
        <v>207</v>
      </c>
      <c r="H396" s="160" t="e">
        <f t="shared" si="40"/>
        <v>#DIV/0!</v>
      </c>
      <c r="I396" s="239" t="e">
        <f t="shared" si="41"/>
        <v>#DIV/0!</v>
      </c>
      <c r="J396" s="22" t="e">
        <f>AVERAGE(F395:F399)</f>
        <v>#DIV/0!</v>
      </c>
      <c r="K396" s="241" t="e">
        <f>_xlfn.STDEV.S(F395:F399)</f>
        <v>#DIV/0!</v>
      </c>
      <c r="L396" s="19" t="e">
        <f t="shared" si="42"/>
        <v>#DIV/0!</v>
      </c>
      <c r="M396" s="221" t="e">
        <f>F396*'Table 2'!M396</f>
        <v>#DIV/0!</v>
      </c>
      <c r="N396" s="236" t="s">
        <v>207</v>
      </c>
      <c r="O396" s="218" t="e">
        <f>H396*'Table 2'!M395</f>
        <v>#DIV/0!</v>
      </c>
      <c r="P396" s="239" t="e">
        <f t="shared" si="43"/>
        <v>#DIV/0!</v>
      </c>
      <c r="Q396" s="22" t="e">
        <f>AVERAGE(M395:M399)</f>
        <v>#DIV/0!</v>
      </c>
      <c r="R396" s="241" t="e">
        <f>_xlfn.STDEV.S(M395:M399)</f>
        <v>#DIV/0!</v>
      </c>
      <c r="S396" s="19" t="e">
        <f t="shared" si="44"/>
        <v>#DIV/0!</v>
      </c>
      <c r="T396" s="190" t="e">
        <f>M396/LOOKUP(A396,'Table 1'!$A$3:$A$999,'Table 1'!$E$3:$E$999)</f>
        <v>#DIV/0!</v>
      </c>
      <c r="U396" s="215" t="s">
        <v>207</v>
      </c>
      <c r="V396" s="160" t="e">
        <f>O396/LOOKUP(A396,'Table 1'!$A$3:$A$999,'Table 1'!$E$3:$E$999)</f>
        <v>#DIV/0!</v>
      </c>
    </row>
    <row r="397" spans="1:22" x14ac:dyDescent="0.2">
      <c r="A397" s="56" t="str">
        <f>IF(A395="","",A395)</f>
        <v/>
      </c>
      <c r="B397" s="56" t="e">
        <f>LOOKUP(A397,'Table 1'!$A$3:$A$999,'Table 1'!$I$3:$I$999)</f>
        <v>#N/A</v>
      </c>
      <c r="C397" s="4"/>
      <c r="D397" s="4"/>
      <c r="E397" s="4"/>
      <c r="F397" s="168" t="e">
        <f t="shared" si="39"/>
        <v>#DIV/0!</v>
      </c>
      <c r="G397" s="236" t="s">
        <v>207</v>
      </c>
      <c r="H397" s="160" t="e">
        <f t="shared" si="40"/>
        <v>#DIV/0!</v>
      </c>
      <c r="I397" s="239" t="e">
        <f t="shared" si="41"/>
        <v>#DIV/0!</v>
      </c>
      <c r="J397" s="22" t="e">
        <f>AVERAGE(F395:F399)</f>
        <v>#DIV/0!</v>
      </c>
      <c r="K397" s="241" t="e">
        <f>_xlfn.STDEV.S(F395:F399)</f>
        <v>#DIV/0!</v>
      </c>
      <c r="L397" s="19" t="e">
        <f t="shared" si="42"/>
        <v>#DIV/0!</v>
      </c>
      <c r="M397" s="221" t="e">
        <f>F397*'Table 2'!M397</f>
        <v>#DIV/0!</v>
      </c>
      <c r="N397" s="236" t="s">
        <v>207</v>
      </c>
      <c r="O397" s="218" t="e">
        <f>H397*'Table 2'!M396</f>
        <v>#DIV/0!</v>
      </c>
      <c r="P397" s="239" t="e">
        <f t="shared" si="43"/>
        <v>#DIV/0!</v>
      </c>
      <c r="Q397" s="22" t="e">
        <f>AVERAGE(M395:M399)</f>
        <v>#DIV/0!</v>
      </c>
      <c r="R397" s="241" t="e">
        <f>_xlfn.STDEV.S(M395:M399)</f>
        <v>#DIV/0!</v>
      </c>
      <c r="S397" s="19" t="e">
        <f t="shared" si="44"/>
        <v>#DIV/0!</v>
      </c>
      <c r="T397" s="190" t="e">
        <f>M397/LOOKUP(A397,'Table 1'!$A$3:$A$999,'Table 1'!$E$3:$E$999)</f>
        <v>#DIV/0!</v>
      </c>
      <c r="U397" s="215" t="s">
        <v>207</v>
      </c>
      <c r="V397" s="160" t="e">
        <f>O397/LOOKUP(A397,'Table 1'!$A$3:$A$999,'Table 1'!$E$3:$E$999)</f>
        <v>#DIV/0!</v>
      </c>
    </row>
    <row r="398" spans="1:22" x14ac:dyDescent="0.2">
      <c r="A398" s="56" t="str">
        <f>IF(A395="","",A395)</f>
        <v/>
      </c>
      <c r="B398" s="56" t="e">
        <f>LOOKUP(A398,'Table 1'!$A$3:$A$999,'Table 1'!$I$3:$I$999)</f>
        <v>#N/A</v>
      </c>
      <c r="C398" s="4"/>
      <c r="D398" s="4"/>
      <c r="E398" s="4"/>
      <c r="F398" s="159" t="e">
        <f t="shared" si="39"/>
        <v>#DIV/0!</v>
      </c>
      <c r="G398" s="232" t="s">
        <v>207</v>
      </c>
      <c r="H398" s="155" t="e">
        <f t="shared" si="40"/>
        <v>#DIV/0!</v>
      </c>
      <c r="I398" s="239" t="e">
        <f t="shared" si="41"/>
        <v>#DIV/0!</v>
      </c>
      <c r="J398" s="22" t="e">
        <f>AVERAGE(F395:F399)</f>
        <v>#DIV/0!</v>
      </c>
      <c r="K398" s="241" t="e">
        <f>_xlfn.STDEV.S(F395:F399)</f>
        <v>#DIV/0!</v>
      </c>
      <c r="L398" s="19" t="e">
        <f t="shared" si="42"/>
        <v>#DIV/0!</v>
      </c>
      <c r="M398" s="221" t="e">
        <f>F398*'Table 2'!M398</f>
        <v>#DIV/0!</v>
      </c>
      <c r="N398" s="236" t="s">
        <v>207</v>
      </c>
      <c r="O398" s="218" t="e">
        <f>H398*'Table 2'!M397</f>
        <v>#DIV/0!</v>
      </c>
      <c r="P398" s="239" t="e">
        <f t="shared" si="43"/>
        <v>#DIV/0!</v>
      </c>
      <c r="Q398" s="22" t="e">
        <f>AVERAGE(M395:M399)</f>
        <v>#DIV/0!</v>
      </c>
      <c r="R398" s="241" t="e">
        <f>_xlfn.STDEV.S(M395:M399)</f>
        <v>#DIV/0!</v>
      </c>
      <c r="S398" s="19" t="e">
        <f t="shared" si="44"/>
        <v>#DIV/0!</v>
      </c>
      <c r="T398" s="190" t="e">
        <f>M398/LOOKUP(A398,'Table 1'!$A$3:$A$999,'Table 1'!$E$3:$E$999)</f>
        <v>#DIV/0!</v>
      </c>
      <c r="U398" s="215" t="s">
        <v>207</v>
      </c>
      <c r="V398" s="160" t="e">
        <f>O398/LOOKUP(A398,'Table 1'!$A$3:$A$999,'Table 1'!$E$3:$E$999)</f>
        <v>#DIV/0!</v>
      </c>
    </row>
    <row r="399" spans="1:22" ht="16" thickBot="1" x14ac:dyDescent="0.25">
      <c r="A399" s="55" t="str">
        <f>IF(A395="","",A395)</f>
        <v/>
      </c>
      <c r="B399" s="55" t="e">
        <f>LOOKUP(A399,'Table 1'!$A$3:$A$999,'Table 1'!$I$3:$I$999)</f>
        <v>#N/A</v>
      </c>
      <c r="C399" s="97"/>
      <c r="D399" s="97"/>
      <c r="E399" s="97"/>
      <c r="F399" s="167" t="e">
        <f t="shared" si="39"/>
        <v>#DIV/0!</v>
      </c>
      <c r="G399" s="230" t="s">
        <v>207</v>
      </c>
      <c r="H399" s="157" t="e">
        <f t="shared" si="40"/>
        <v>#DIV/0!</v>
      </c>
      <c r="I399" s="240" t="e">
        <f t="shared" si="41"/>
        <v>#DIV/0!</v>
      </c>
      <c r="J399" s="21" t="e">
        <f>AVERAGE(F395:F399)</f>
        <v>#DIV/0!</v>
      </c>
      <c r="K399" s="242" t="e">
        <f>_xlfn.STDEV.S(F395:F399)</f>
        <v>#DIV/0!</v>
      </c>
      <c r="L399" s="18" t="e">
        <f t="shared" si="42"/>
        <v>#DIV/0!</v>
      </c>
      <c r="M399" s="220" t="e">
        <f>F399*'Table 2'!M399</f>
        <v>#DIV/0!</v>
      </c>
      <c r="N399" s="230" t="s">
        <v>207</v>
      </c>
      <c r="O399" s="217" t="e">
        <f>H399*'Table 2'!M398</f>
        <v>#DIV/0!</v>
      </c>
      <c r="P399" s="240" t="e">
        <f t="shared" si="43"/>
        <v>#DIV/0!</v>
      </c>
      <c r="Q399" s="21" t="e">
        <f>AVERAGE(M395:M399)</f>
        <v>#DIV/0!</v>
      </c>
      <c r="R399" s="242" t="e">
        <f>_xlfn.STDEV.S(M395:M399)</f>
        <v>#DIV/0!</v>
      </c>
      <c r="S399" s="18" t="e">
        <f t="shared" si="44"/>
        <v>#DIV/0!</v>
      </c>
      <c r="T399" s="189" t="e">
        <f>M399/LOOKUP(A399,'Table 1'!$A$3:$A$999,'Table 1'!$E$3:$E$999)</f>
        <v>#DIV/0!</v>
      </c>
      <c r="U399" s="214" t="s">
        <v>207</v>
      </c>
      <c r="V399" s="157" t="e">
        <f>O399/LOOKUP(A399,'Table 1'!$A$3:$A$999,'Table 1'!$E$3:$E$999)</f>
        <v>#DIV/0!</v>
      </c>
    </row>
    <row r="400" spans="1:22" x14ac:dyDescent="0.2">
      <c r="A400" s="57"/>
      <c r="B400" s="57" t="e">
        <f>LOOKUP(A400,'Table 1'!$A$3:$A$999,'Table 1'!$I$3:$I$999)</f>
        <v>#N/A</v>
      </c>
      <c r="C400" s="98"/>
      <c r="D400" s="98"/>
      <c r="E400" s="98"/>
      <c r="F400" s="169" t="e">
        <f t="shared" si="39"/>
        <v>#DIV/0!</v>
      </c>
      <c r="G400" s="229" t="s">
        <v>207</v>
      </c>
      <c r="H400" s="161" t="e">
        <f t="shared" si="40"/>
        <v>#DIV/0!</v>
      </c>
      <c r="I400" s="238" t="e">
        <f t="shared" si="41"/>
        <v>#DIV/0!</v>
      </c>
      <c r="J400" s="23" t="e">
        <f>AVERAGE(F400:F404)</f>
        <v>#DIV/0!</v>
      </c>
      <c r="K400" s="23" t="e">
        <f>_xlfn.STDEV.S(F400:F404)</f>
        <v>#DIV/0!</v>
      </c>
      <c r="L400" s="39" t="e">
        <f t="shared" si="42"/>
        <v>#DIV/0!</v>
      </c>
      <c r="M400" s="222" t="e">
        <f>F400*'Table 2'!M400</f>
        <v>#DIV/0!</v>
      </c>
      <c r="N400" s="229" t="s">
        <v>207</v>
      </c>
      <c r="O400" s="219" t="e">
        <f>H400*'Table 2'!M399</f>
        <v>#DIV/0!</v>
      </c>
      <c r="P400" s="238" t="e">
        <f t="shared" si="43"/>
        <v>#DIV/0!</v>
      </c>
      <c r="Q400" s="23" t="e">
        <f>AVERAGE(M400:M404)</f>
        <v>#DIV/0!</v>
      </c>
      <c r="R400" s="23" t="e">
        <f>_xlfn.STDEV.S(M400:M404)</f>
        <v>#DIV/0!</v>
      </c>
      <c r="S400" s="39" t="e">
        <f t="shared" si="44"/>
        <v>#DIV/0!</v>
      </c>
      <c r="T400" s="191" t="e">
        <f>M400/LOOKUP(A400,'Table 1'!$A$3:$A$999,'Table 1'!$E$3:$E$999)</f>
        <v>#DIV/0!</v>
      </c>
      <c r="U400" s="216" t="s">
        <v>207</v>
      </c>
      <c r="V400" s="161" t="e">
        <f>O400/LOOKUP(A400,'Table 1'!$A$3:$A$999,'Table 1'!$E$3:$E$999)</f>
        <v>#DIV/0!</v>
      </c>
    </row>
    <row r="401" spans="1:22" x14ac:dyDescent="0.2">
      <c r="A401" s="56" t="str">
        <f>IF(A400="","",A400)</f>
        <v/>
      </c>
      <c r="B401" s="56" t="e">
        <f>LOOKUP(A401,'Table 1'!$A$3:$A$999,'Table 1'!$I$3:$I$999)</f>
        <v>#N/A</v>
      </c>
      <c r="C401" s="4"/>
      <c r="D401" s="4"/>
      <c r="E401" s="4"/>
      <c r="F401" s="168" t="e">
        <f t="shared" si="39"/>
        <v>#DIV/0!</v>
      </c>
      <c r="G401" s="236" t="s">
        <v>207</v>
      </c>
      <c r="H401" s="160" t="e">
        <f t="shared" si="40"/>
        <v>#DIV/0!</v>
      </c>
      <c r="I401" s="239" t="e">
        <f t="shared" si="41"/>
        <v>#DIV/0!</v>
      </c>
      <c r="J401" s="22" t="e">
        <f>AVERAGE(F400:F404)</f>
        <v>#DIV/0!</v>
      </c>
      <c r="K401" s="241" t="e">
        <f>_xlfn.STDEV.S(F400:F404)</f>
        <v>#DIV/0!</v>
      </c>
      <c r="L401" s="19" t="e">
        <f t="shared" si="42"/>
        <v>#DIV/0!</v>
      </c>
      <c r="M401" s="221" t="e">
        <f>F401*'Table 2'!M401</f>
        <v>#DIV/0!</v>
      </c>
      <c r="N401" s="236" t="s">
        <v>207</v>
      </c>
      <c r="O401" s="218" t="e">
        <f>H401*'Table 2'!M400</f>
        <v>#DIV/0!</v>
      </c>
      <c r="P401" s="239" t="e">
        <f t="shared" si="43"/>
        <v>#DIV/0!</v>
      </c>
      <c r="Q401" s="22" t="e">
        <f>AVERAGE(M400:M404)</f>
        <v>#DIV/0!</v>
      </c>
      <c r="R401" s="241" t="e">
        <f>_xlfn.STDEV.S(M400:M404)</f>
        <v>#DIV/0!</v>
      </c>
      <c r="S401" s="19" t="e">
        <f t="shared" si="44"/>
        <v>#DIV/0!</v>
      </c>
      <c r="T401" s="190" t="e">
        <f>M401/LOOKUP(A401,'Table 1'!$A$3:$A$999,'Table 1'!$E$3:$E$999)</f>
        <v>#DIV/0!</v>
      </c>
      <c r="U401" s="215" t="s">
        <v>207</v>
      </c>
      <c r="V401" s="160" t="e">
        <f>O401/LOOKUP(A401,'Table 1'!$A$3:$A$999,'Table 1'!$E$3:$E$999)</f>
        <v>#DIV/0!</v>
      </c>
    </row>
    <row r="402" spans="1:22" x14ac:dyDescent="0.2">
      <c r="A402" s="56" t="str">
        <f>IF(A400="","",A400)</f>
        <v/>
      </c>
      <c r="B402" s="56" t="e">
        <f>LOOKUP(A402,'Table 1'!$A$3:$A$999,'Table 1'!$I$3:$I$999)</f>
        <v>#N/A</v>
      </c>
      <c r="C402" s="4"/>
      <c r="D402" s="4"/>
      <c r="E402" s="4"/>
      <c r="F402" s="168" t="e">
        <f t="shared" si="39"/>
        <v>#DIV/0!</v>
      </c>
      <c r="G402" s="236" t="s">
        <v>207</v>
      </c>
      <c r="H402" s="160" t="e">
        <f t="shared" si="40"/>
        <v>#DIV/0!</v>
      </c>
      <c r="I402" s="239" t="e">
        <f t="shared" si="41"/>
        <v>#DIV/0!</v>
      </c>
      <c r="J402" s="22" t="e">
        <f>AVERAGE(F400:F404)</f>
        <v>#DIV/0!</v>
      </c>
      <c r="K402" s="241" t="e">
        <f>_xlfn.STDEV.S(F400:F404)</f>
        <v>#DIV/0!</v>
      </c>
      <c r="L402" s="19" t="e">
        <f t="shared" si="42"/>
        <v>#DIV/0!</v>
      </c>
      <c r="M402" s="221" t="e">
        <f>F402*'Table 2'!M402</f>
        <v>#DIV/0!</v>
      </c>
      <c r="N402" s="236" t="s">
        <v>207</v>
      </c>
      <c r="O402" s="218" t="e">
        <f>H402*'Table 2'!M401</f>
        <v>#DIV/0!</v>
      </c>
      <c r="P402" s="239" t="e">
        <f t="shared" si="43"/>
        <v>#DIV/0!</v>
      </c>
      <c r="Q402" s="22" t="e">
        <f>AVERAGE(M400:M404)</f>
        <v>#DIV/0!</v>
      </c>
      <c r="R402" s="241" t="e">
        <f>_xlfn.STDEV.S(M400:M404)</f>
        <v>#DIV/0!</v>
      </c>
      <c r="S402" s="19" t="e">
        <f t="shared" si="44"/>
        <v>#DIV/0!</v>
      </c>
      <c r="T402" s="190" t="e">
        <f>M402/LOOKUP(A402,'Table 1'!$A$3:$A$999,'Table 1'!$E$3:$E$999)</f>
        <v>#DIV/0!</v>
      </c>
      <c r="U402" s="215" t="s">
        <v>207</v>
      </c>
      <c r="V402" s="160" t="e">
        <f>O402/LOOKUP(A402,'Table 1'!$A$3:$A$999,'Table 1'!$E$3:$E$999)</f>
        <v>#DIV/0!</v>
      </c>
    </row>
    <row r="403" spans="1:22" x14ac:dyDescent="0.2">
      <c r="A403" s="56" t="str">
        <f>IF(A400="","",A400)</f>
        <v/>
      </c>
      <c r="B403" s="56" t="e">
        <f>LOOKUP(A403,'Table 1'!$A$3:$A$999,'Table 1'!$I$3:$I$999)</f>
        <v>#N/A</v>
      </c>
      <c r="C403" s="4"/>
      <c r="D403" s="4"/>
      <c r="E403" s="4"/>
      <c r="F403" s="159" t="e">
        <f t="shared" si="39"/>
        <v>#DIV/0!</v>
      </c>
      <c r="G403" s="232" t="s">
        <v>207</v>
      </c>
      <c r="H403" s="155" t="e">
        <f t="shared" si="40"/>
        <v>#DIV/0!</v>
      </c>
      <c r="I403" s="239" t="e">
        <f t="shared" si="41"/>
        <v>#DIV/0!</v>
      </c>
      <c r="J403" s="22" t="e">
        <f>AVERAGE(F400:F404)</f>
        <v>#DIV/0!</v>
      </c>
      <c r="K403" s="241" t="e">
        <f>_xlfn.STDEV.S(F400:F404)</f>
        <v>#DIV/0!</v>
      </c>
      <c r="L403" s="19" t="e">
        <f t="shared" si="42"/>
        <v>#DIV/0!</v>
      </c>
      <c r="M403" s="221" t="e">
        <f>F403*'Table 2'!M403</f>
        <v>#DIV/0!</v>
      </c>
      <c r="N403" s="236" t="s">
        <v>207</v>
      </c>
      <c r="O403" s="218" t="e">
        <f>H403*'Table 2'!M402</f>
        <v>#DIV/0!</v>
      </c>
      <c r="P403" s="239" t="e">
        <f t="shared" si="43"/>
        <v>#DIV/0!</v>
      </c>
      <c r="Q403" s="22" t="e">
        <f>AVERAGE(M400:M404)</f>
        <v>#DIV/0!</v>
      </c>
      <c r="R403" s="241" t="e">
        <f>_xlfn.STDEV.S(M400:M404)</f>
        <v>#DIV/0!</v>
      </c>
      <c r="S403" s="19" t="e">
        <f t="shared" si="44"/>
        <v>#DIV/0!</v>
      </c>
      <c r="T403" s="190" t="e">
        <f>M403/LOOKUP(A403,'Table 1'!$A$3:$A$999,'Table 1'!$E$3:$E$999)</f>
        <v>#DIV/0!</v>
      </c>
      <c r="U403" s="215" t="s">
        <v>207</v>
      </c>
      <c r="V403" s="160" t="e">
        <f>O403/LOOKUP(A403,'Table 1'!$A$3:$A$999,'Table 1'!$E$3:$E$999)</f>
        <v>#DIV/0!</v>
      </c>
    </row>
    <row r="404" spans="1:22" ht="16" thickBot="1" x14ac:dyDescent="0.25">
      <c r="A404" s="55" t="str">
        <f>IF(A400="","",A400)</f>
        <v/>
      </c>
      <c r="B404" s="55" t="e">
        <f>LOOKUP(A404,'Table 1'!$A$3:$A$999,'Table 1'!$I$3:$I$999)</f>
        <v>#N/A</v>
      </c>
      <c r="C404" s="97"/>
      <c r="D404" s="97"/>
      <c r="E404" s="97"/>
      <c r="F404" s="167" t="e">
        <f t="shared" si="39"/>
        <v>#DIV/0!</v>
      </c>
      <c r="G404" s="230" t="s">
        <v>207</v>
      </c>
      <c r="H404" s="157" t="e">
        <f t="shared" si="40"/>
        <v>#DIV/0!</v>
      </c>
      <c r="I404" s="240" t="e">
        <f t="shared" si="41"/>
        <v>#DIV/0!</v>
      </c>
      <c r="J404" s="21" t="e">
        <f>AVERAGE(F400:F404)</f>
        <v>#DIV/0!</v>
      </c>
      <c r="K404" s="242" t="e">
        <f>_xlfn.STDEV.S(F400:F404)</f>
        <v>#DIV/0!</v>
      </c>
      <c r="L404" s="18" t="e">
        <f t="shared" si="42"/>
        <v>#DIV/0!</v>
      </c>
      <c r="M404" s="220" t="e">
        <f>F404*'Table 2'!M404</f>
        <v>#DIV/0!</v>
      </c>
      <c r="N404" s="230" t="s">
        <v>207</v>
      </c>
      <c r="O404" s="217" t="e">
        <f>H404*'Table 2'!M403</f>
        <v>#DIV/0!</v>
      </c>
      <c r="P404" s="240" t="e">
        <f t="shared" si="43"/>
        <v>#DIV/0!</v>
      </c>
      <c r="Q404" s="21" t="e">
        <f>AVERAGE(M400:M404)</f>
        <v>#DIV/0!</v>
      </c>
      <c r="R404" s="242" t="e">
        <f>_xlfn.STDEV.S(M400:M404)</f>
        <v>#DIV/0!</v>
      </c>
      <c r="S404" s="18" t="e">
        <f t="shared" si="44"/>
        <v>#DIV/0!</v>
      </c>
      <c r="T404" s="189" t="e">
        <f>M404/LOOKUP(A404,'Table 1'!$A$3:$A$999,'Table 1'!$E$3:$E$999)</f>
        <v>#DIV/0!</v>
      </c>
      <c r="U404" s="214" t="s">
        <v>207</v>
      </c>
      <c r="V404" s="157" t="e">
        <f>O404/LOOKUP(A404,'Table 1'!$A$3:$A$999,'Table 1'!$E$3:$E$999)</f>
        <v>#DIV/0!</v>
      </c>
    </row>
    <row r="405" spans="1:22" x14ac:dyDescent="0.2">
      <c r="A405" s="57"/>
      <c r="B405" s="57" t="e">
        <f>LOOKUP(A405,'Table 1'!$A$3:$A$999,'Table 1'!$I$3:$I$999)</f>
        <v>#N/A</v>
      </c>
      <c r="C405" s="98"/>
      <c r="D405" s="98"/>
      <c r="E405" s="98"/>
      <c r="F405" s="169" t="e">
        <f t="shared" si="39"/>
        <v>#DIV/0!</v>
      </c>
      <c r="G405" s="229" t="s">
        <v>207</v>
      </c>
      <c r="H405" s="161" t="e">
        <f t="shared" si="40"/>
        <v>#DIV/0!</v>
      </c>
      <c r="I405" s="238" t="e">
        <f t="shared" si="41"/>
        <v>#DIV/0!</v>
      </c>
      <c r="J405" s="23" t="e">
        <f>AVERAGE(F405:F409)</f>
        <v>#DIV/0!</v>
      </c>
      <c r="K405" s="23" t="e">
        <f>_xlfn.STDEV.S(F405:F409)</f>
        <v>#DIV/0!</v>
      </c>
      <c r="L405" s="39" t="e">
        <f t="shared" si="42"/>
        <v>#DIV/0!</v>
      </c>
      <c r="M405" s="222" t="e">
        <f>F405*'Table 2'!M405</f>
        <v>#DIV/0!</v>
      </c>
      <c r="N405" s="229" t="s">
        <v>207</v>
      </c>
      <c r="O405" s="219" t="e">
        <f>H405*'Table 2'!M404</f>
        <v>#DIV/0!</v>
      </c>
      <c r="P405" s="238" t="e">
        <f t="shared" si="43"/>
        <v>#DIV/0!</v>
      </c>
      <c r="Q405" s="23" t="e">
        <f>AVERAGE(M405:M409)</f>
        <v>#DIV/0!</v>
      </c>
      <c r="R405" s="23" t="e">
        <f>_xlfn.STDEV.S(M405:M409)</f>
        <v>#DIV/0!</v>
      </c>
      <c r="S405" s="39" t="e">
        <f t="shared" si="44"/>
        <v>#DIV/0!</v>
      </c>
      <c r="T405" s="191" t="e">
        <f>M405/LOOKUP(A405,'Table 1'!$A$3:$A$999,'Table 1'!$E$3:$E$999)</f>
        <v>#DIV/0!</v>
      </c>
      <c r="U405" s="216" t="s">
        <v>207</v>
      </c>
      <c r="V405" s="161" t="e">
        <f>O405/LOOKUP(A405,'Table 1'!$A$3:$A$999,'Table 1'!$E$3:$E$999)</f>
        <v>#DIV/0!</v>
      </c>
    </row>
    <row r="406" spans="1:22" x14ac:dyDescent="0.2">
      <c r="A406" s="56" t="str">
        <f>IF(A405="","",A405)</f>
        <v/>
      </c>
      <c r="B406" s="56" t="e">
        <f>LOOKUP(A406,'Table 1'!$A$3:$A$999,'Table 1'!$I$3:$I$999)</f>
        <v>#N/A</v>
      </c>
      <c r="C406" s="4"/>
      <c r="D406" s="4"/>
      <c r="E406" s="4"/>
      <c r="F406" s="168" t="e">
        <f t="shared" si="39"/>
        <v>#DIV/0!</v>
      </c>
      <c r="G406" s="236" t="s">
        <v>207</v>
      </c>
      <c r="H406" s="160" t="e">
        <f t="shared" si="40"/>
        <v>#DIV/0!</v>
      </c>
      <c r="I406" s="239" t="e">
        <f t="shared" si="41"/>
        <v>#DIV/0!</v>
      </c>
      <c r="J406" s="22" t="e">
        <f>AVERAGE(F405:F409)</f>
        <v>#DIV/0!</v>
      </c>
      <c r="K406" s="241" t="e">
        <f>_xlfn.STDEV.S(F405:F409)</f>
        <v>#DIV/0!</v>
      </c>
      <c r="L406" s="19" t="e">
        <f t="shared" si="42"/>
        <v>#DIV/0!</v>
      </c>
      <c r="M406" s="221" t="e">
        <f>F406*'Table 2'!M406</f>
        <v>#DIV/0!</v>
      </c>
      <c r="N406" s="236" t="s">
        <v>207</v>
      </c>
      <c r="O406" s="218" t="e">
        <f>H406*'Table 2'!M405</f>
        <v>#DIV/0!</v>
      </c>
      <c r="P406" s="239" t="e">
        <f t="shared" si="43"/>
        <v>#DIV/0!</v>
      </c>
      <c r="Q406" s="22" t="e">
        <f>AVERAGE(M405:M409)</f>
        <v>#DIV/0!</v>
      </c>
      <c r="R406" s="241" t="e">
        <f>_xlfn.STDEV.S(M405:M409)</f>
        <v>#DIV/0!</v>
      </c>
      <c r="S406" s="19" t="e">
        <f t="shared" si="44"/>
        <v>#DIV/0!</v>
      </c>
      <c r="T406" s="190" t="e">
        <f>M406/LOOKUP(A406,'Table 1'!$A$3:$A$999,'Table 1'!$E$3:$E$999)</f>
        <v>#DIV/0!</v>
      </c>
      <c r="U406" s="215" t="s">
        <v>207</v>
      </c>
      <c r="V406" s="160" t="e">
        <f>O406/LOOKUP(A406,'Table 1'!$A$3:$A$999,'Table 1'!$E$3:$E$999)</f>
        <v>#DIV/0!</v>
      </c>
    </row>
    <row r="407" spans="1:22" x14ac:dyDescent="0.2">
      <c r="A407" s="56" t="str">
        <f>IF(A405="","",A405)</f>
        <v/>
      </c>
      <c r="B407" s="56" t="e">
        <f>LOOKUP(A407,'Table 1'!$A$3:$A$999,'Table 1'!$I$3:$I$999)</f>
        <v>#N/A</v>
      </c>
      <c r="C407" s="4"/>
      <c r="D407" s="4"/>
      <c r="E407" s="4"/>
      <c r="F407" s="168" t="e">
        <f t="shared" si="39"/>
        <v>#DIV/0!</v>
      </c>
      <c r="G407" s="236" t="s">
        <v>207</v>
      </c>
      <c r="H407" s="160" t="e">
        <f t="shared" si="40"/>
        <v>#DIV/0!</v>
      </c>
      <c r="I407" s="239" t="e">
        <f t="shared" si="41"/>
        <v>#DIV/0!</v>
      </c>
      <c r="J407" s="22" t="e">
        <f>AVERAGE(F405:F409)</f>
        <v>#DIV/0!</v>
      </c>
      <c r="K407" s="241" t="e">
        <f>_xlfn.STDEV.S(F405:F409)</f>
        <v>#DIV/0!</v>
      </c>
      <c r="L407" s="19" t="e">
        <f t="shared" si="42"/>
        <v>#DIV/0!</v>
      </c>
      <c r="M407" s="221" t="e">
        <f>F407*'Table 2'!M407</f>
        <v>#DIV/0!</v>
      </c>
      <c r="N407" s="236" t="s">
        <v>207</v>
      </c>
      <c r="O407" s="218" t="e">
        <f>H407*'Table 2'!M406</f>
        <v>#DIV/0!</v>
      </c>
      <c r="P407" s="239" t="e">
        <f t="shared" si="43"/>
        <v>#DIV/0!</v>
      </c>
      <c r="Q407" s="22" t="e">
        <f>AVERAGE(M405:M409)</f>
        <v>#DIV/0!</v>
      </c>
      <c r="R407" s="241" t="e">
        <f>_xlfn.STDEV.S(M405:M409)</f>
        <v>#DIV/0!</v>
      </c>
      <c r="S407" s="19" t="e">
        <f t="shared" si="44"/>
        <v>#DIV/0!</v>
      </c>
      <c r="T407" s="190" t="e">
        <f>M407/LOOKUP(A407,'Table 1'!$A$3:$A$999,'Table 1'!$E$3:$E$999)</f>
        <v>#DIV/0!</v>
      </c>
      <c r="U407" s="215" t="s">
        <v>207</v>
      </c>
      <c r="V407" s="160" t="e">
        <f>O407/LOOKUP(A407,'Table 1'!$A$3:$A$999,'Table 1'!$E$3:$E$999)</f>
        <v>#DIV/0!</v>
      </c>
    </row>
    <row r="408" spans="1:22" x14ac:dyDescent="0.2">
      <c r="A408" s="56" t="str">
        <f>IF(A405="","",A405)</f>
        <v/>
      </c>
      <c r="B408" s="56" t="e">
        <f>LOOKUP(A408,'Table 1'!$A$3:$A$999,'Table 1'!$I$3:$I$999)</f>
        <v>#N/A</v>
      </c>
      <c r="C408" s="4"/>
      <c r="D408" s="4"/>
      <c r="E408" s="4"/>
      <c r="F408" s="159" t="e">
        <f t="shared" si="39"/>
        <v>#DIV/0!</v>
      </c>
      <c r="G408" s="232" t="s">
        <v>207</v>
      </c>
      <c r="H408" s="155" t="e">
        <f t="shared" si="40"/>
        <v>#DIV/0!</v>
      </c>
      <c r="I408" s="239" t="e">
        <f t="shared" si="41"/>
        <v>#DIV/0!</v>
      </c>
      <c r="J408" s="22" t="e">
        <f>AVERAGE(F405:F409)</f>
        <v>#DIV/0!</v>
      </c>
      <c r="K408" s="241" t="e">
        <f>_xlfn.STDEV.S(F405:F409)</f>
        <v>#DIV/0!</v>
      </c>
      <c r="L408" s="19" t="e">
        <f t="shared" si="42"/>
        <v>#DIV/0!</v>
      </c>
      <c r="M408" s="221" t="e">
        <f>F408*'Table 2'!M408</f>
        <v>#DIV/0!</v>
      </c>
      <c r="N408" s="236" t="s">
        <v>207</v>
      </c>
      <c r="O408" s="218" t="e">
        <f>H408*'Table 2'!M407</f>
        <v>#DIV/0!</v>
      </c>
      <c r="P408" s="239" t="e">
        <f t="shared" si="43"/>
        <v>#DIV/0!</v>
      </c>
      <c r="Q408" s="22" t="e">
        <f>AVERAGE(M405:M409)</f>
        <v>#DIV/0!</v>
      </c>
      <c r="R408" s="241" t="e">
        <f>_xlfn.STDEV.S(M405:M409)</f>
        <v>#DIV/0!</v>
      </c>
      <c r="S408" s="19" t="e">
        <f t="shared" si="44"/>
        <v>#DIV/0!</v>
      </c>
      <c r="T408" s="190" t="e">
        <f>M408/LOOKUP(A408,'Table 1'!$A$3:$A$999,'Table 1'!$E$3:$E$999)</f>
        <v>#DIV/0!</v>
      </c>
      <c r="U408" s="215" t="s">
        <v>207</v>
      </c>
      <c r="V408" s="160" t="e">
        <f>O408/LOOKUP(A408,'Table 1'!$A$3:$A$999,'Table 1'!$E$3:$E$999)</f>
        <v>#DIV/0!</v>
      </c>
    </row>
    <row r="409" spans="1:22" ht="16" thickBot="1" x14ac:dyDescent="0.25">
      <c r="A409" s="55" t="str">
        <f>IF(A405="","",A405)</f>
        <v/>
      </c>
      <c r="B409" s="55" t="e">
        <f>LOOKUP(A409,'Table 1'!$A$3:$A$999,'Table 1'!$I$3:$I$999)</f>
        <v>#N/A</v>
      </c>
      <c r="C409" s="97"/>
      <c r="D409" s="97"/>
      <c r="E409" s="97"/>
      <c r="F409" s="167" t="e">
        <f t="shared" si="39"/>
        <v>#DIV/0!</v>
      </c>
      <c r="G409" s="230" t="s">
        <v>207</v>
      </c>
      <c r="H409" s="157" t="e">
        <f t="shared" si="40"/>
        <v>#DIV/0!</v>
      </c>
      <c r="I409" s="240" t="e">
        <f t="shared" si="41"/>
        <v>#DIV/0!</v>
      </c>
      <c r="J409" s="21" t="e">
        <f>AVERAGE(F405:F409)</f>
        <v>#DIV/0!</v>
      </c>
      <c r="K409" s="242" t="e">
        <f>_xlfn.STDEV.S(F405:F409)</f>
        <v>#DIV/0!</v>
      </c>
      <c r="L409" s="18" t="e">
        <f t="shared" si="42"/>
        <v>#DIV/0!</v>
      </c>
      <c r="M409" s="220" t="e">
        <f>F409*'Table 2'!M409</f>
        <v>#DIV/0!</v>
      </c>
      <c r="N409" s="230" t="s">
        <v>207</v>
      </c>
      <c r="O409" s="217" t="e">
        <f>H409*'Table 2'!M408</f>
        <v>#DIV/0!</v>
      </c>
      <c r="P409" s="240" t="e">
        <f t="shared" si="43"/>
        <v>#DIV/0!</v>
      </c>
      <c r="Q409" s="21" t="e">
        <f>AVERAGE(M405:M409)</f>
        <v>#DIV/0!</v>
      </c>
      <c r="R409" s="242" t="e">
        <f>_xlfn.STDEV.S(M405:M409)</f>
        <v>#DIV/0!</v>
      </c>
      <c r="S409" s="18" t="e">
        <f t="shared" si="44"/>
        <v>#DIV/0!</v>
      </c>
      <c r="T409" s="189" t="e">
        <f>M409/LOOKUP(A409,'Table 1'!$A$3:$A$999,'Table 1'!$E$3:$E$999)</f>
        <v>#DIV/0!</v>
      </c>
      <c r="U409" s="214" t="s">
        <v>207</v>
      </c>
      <c r="V409" s="157" t="e">
        <f>O409/LOOKUP(A409,'Table 1'!$A$3:$A$999,'Table 1'!$E$3:$E$999)</f>
        <v>#DIV/0!</v>
      </c>
    </row>
    <row r="410" spans="1:22" x14ac:dyDescent="0.2">
      <c r="A410" s="57"/>
      <c r="B410" s="57" t="e">
        <f>LOOKUP(A410,'Table 1'!$A$3:$A$999,'Table 1'!$I$3:$I$999)</f>
        <v>#N/A</v>
      </c>
      <c r="C410" s="98"/>
      <c r="D410" s="98"/>
      <c r="E410" s="98"/>
      <c r="F410" s="169" t="e">
        <f t="shared" si="39"/>
        <v>#DIV/0!</v>
      </c>
      <c r="G410" s="229" t="s">
        <v>207</v>
      </c>
      <c r="H410" s="161" t="e">
        <f t="shared" si="40"/>
        <v>#DIV/0!</v>
      </c>
      <c r="I410" s="238" t="e">
        <f t="shared" si="41"/>
        <v>#DIV/0!</v>
      </c>
      <c r="J410" s="23" t="e">
        <f>AVERAGE(F410:F414)</f>
        <v>#DIV/0!</v>
      </c>
      <c r="K410" s="23" t="e">
        <f>_xlfn.STDEV.S(F410:F414)</f>
        <v>#DIV/0!</v>
      </c>
      <c r="L410" s="39" t="e">
        <f t="shared" si="42"/>
        <v>#DIV/0!</v>
      </c>
      <c r="M410" s="222" t="e">
        <f>F410*'Table 2'!M410</f>
        <v>#DIV/0!</v>
      </c>
      <c r="N410" s="229" t="s">
        <v>207</v>
      </c>
      <c r="O410" s="219" t="e">
        <f>H410*'Table 2'!M409</f>
        <v>#DIV/0!</v>
      </c>
      <c r="P410" s="238" t="e">
        <f t="shared" si="43"/>
        <v>#DIV/0!</v>
      </c>
      <c r="Q410" s="23" t="e">
        <f>AVERAGE(M410:M414)</f>
        <v>#DIV/0!</v>
      </c>
      <c r="R410" s="23" t="e">
        <f>_xlfn.STDEV.S(M410:M414)</f>
        <v>#DIV/0!</v>
      </c>
      <c r="S410" s="39" t="e">
        <f t="shared" si="44"/>
        <v>#DIV/0!</v>
      </c>
      <c r="T410" s="191" t="e">
        <f>M410/LOOKUP(A410,'Table 1'!$A$3:$A$999,'Table 1'!$E$3:$E$999)</f>
        <v>#DIV/0!</v>
      </c>
      <c r="U410" s="216" t="s">
        <v>207</v>
      </c>
      <c r="V410" s="161" t="e">
        <f>O410/LOOKUP(A410,'Table 1'!$A$3:$A$999,'Table 1'!$E$3:$E$999)</f>
        <v>#DIV/0!</v>
      </c>
    </row>
    <row r="411" spans="1:22" x14ac:dyDescent="0.2">
      <c r="A411" s="56" t="str">
        <f>IF(A410="","",A410)</f>
        <v/>
      </c>
      <c r="B411" s="56" t="e">
        <f>LOOKUP(A411,'Table 1'!$A$3:$A$999,'Table 1'!$I$3:$I$999)</f>
        <v>#N/A</v>
      </c>
      <c r="C411" s="4"/>
      <c r="D411" s="4"/>
      <c r="E411" s="4"/>
      <c r="F411" s="168" t="e">
        <f t="shared" si="39"/>
        <v>#DIV/0!</v>
      </c>
      <c r="G411" s="236" t="s">
        <v>207</v>
      </c>
      <c r="H411" s="160" t="e">
        <f t="shared" si="40"/>
        <v>#DIV/0!</v>
      </c>
      <c r="I411" s="239" t="e">
        <f t="shared" si="41"/>
        <v>#DIV/0!</v>
      </c>
      <c r="J411" s="22" t="e">
        <f>AVERAGE(F410:F414)</f>
        <v>#DIV/0!</v>
      </c>
      <c r="K411" s="241" t="e">
        <f>_xlfn.STDEV.S(F410:F414)</f>
        <v>#DIV/0!</v>
      </c>
      <c r="L411" s="19" t="e">
        <f t="shared" si="42"/>
        <v>#DIV/0!</v>
      </c>
      <c r="M411" s="221" t="e">
        <f>F411*'Table 2'!M411</f>
        <v>#DIV/0!</v>
      </c>
      <c r="N411" s="236" t="s">
        <v>207</v>
      </c>
      <c r="O411" s="218" t="e">
        <f>H411*'Table 2'!M410</f>
        <v>#DIV/0!</v>
      </c>
      <c r="P411" s="239" t="e">
        <f t="shared" si="43"/>
        <v>#DIV/0!</v>
      </c>
      <c r="Q411" s="22" t="e">
        <f>AVERAGE(M410:M414)</f>
        <v>#DIV/0!</v>
      </c>
      <c r="R411" s="241" t="e">
        <f>_xlfn.STDEV.S(M410:M414)</f>
        <v>#DIV/0!</v>
      </c>
      <c r="S411" s="19" t="e">
        <f t="shared" si="44"/>
        <v>#DIV/0!</v>
      </c>
      <c r="T411" s="190" t="e">
        <f>M411/LOOKUP(A411,'Table 1'!$A$3:$A$999,'Table 1'!$E$3:$E$999)</f>
        <v>#DIV/0!</v>
      </c>
      <c r="U411" s="215" t="s">
        <v>207</v>
      </c>
      <c r="V411" s="160" t="e">
        <f>O411/LOOKUP(A411,'Table 1'!$A$3:$A$999,'Table 1'!$E$3:$E$999)</f>
        <v>#DIV/0!</v>
      </c>
    </row>
    <row r="412" spans="1:22" x14ac:dyDescent="0.2">
      <c r="A412" s="56" t="str">
        <f>IF(A410="","",A410)</f>
        <v/>
      </c>
      <c r="B412" s="56" t="e">
        <f>LOOKUP(A412,'Table 1'!$A$3:$A$999,'Table 1'!$I$3:$I$999)</f>
        <v>#N/A</v>
      </c>
      <c r="C412" s="4"/>
      <c r="D412" s="4"/>
      <c r="E412" s="4"/>
      <c r="F412" s="168" t="e">
        <f t="shared" si="39"/>
        <v>#DIV/0!</v>
      </c>
      <c r="G412" s="236" t="s">
        <v>207</v>
      </c>
      <c r="H412" s="160" t="e">
        <f t="shared" si="40"/>
        <v>#DIV/0!</v>
      </c>
      <c r="I412" s="239" t="e">
        <f t="shared" si="41"/>
        <v>#DIV/0!</v>
      </c>
      <c r="J412" s="22" t="e">
        <f>AVERAGE(F410:F414)</f>
        <v>#DIV/0!</v>
      </c>
      <c r="K412" s="241" t="e">
        <f>_xlfn.STDEV.S(F410:F414)</f>
        <v>#DIV/0!</v>
      </c>
      <c r="L412" s="19" t="e">
        <f t="shared" si="42"/>
        <v>#DIV/0!</v>
      </c>
      <c r="M412" s="221" t="e">
        <f>F412*'Table 2'!M412</f>
        <v>#DIV/0!</v>
      </c>
      <c r="N412" s="236" t="s">
        <v>207</v>
      </c>
      <c r="O412" s="218" t="e">
        <f>H412*'Table 2'!M411</f>
        <v>#DIV/0!</v>
      </c>
      <c r="P412" s="239" t="e">
        <f t="shared" si="43"/>
        <v>#DIV/0!</v>
      </c>
      <c r="Q412" s="22" t="e">
        <f>AVERAGE(M410:M414)</f>
        <v>#DIV/0!</v>
      </c>
      <c r="R412" s="241" t="e">
        <f>_xlfn.STDEV.S(M410:M414)</f>
        <v>#DIV/0!</v>
      </c>
      <c r="S412" s="19" t="e">
        <f t="shared" si="44"/>
        <v>#DIV/0!</v>
      </c>
      <c r="T412" s="190" t="e">
        <f>M412/LOOKUP(A412,'Table 1'!$A$3:$A$999,'Table 1'!$E$3:$E$999)</f>
        <v>#DIV/0!</v>
      </c>
      <c r="U412" s="215" t="s">
        <v>207</v>
      </c>
      <c r="V412" s="160" t="e">
        <f>O412/LOOKUP(A412,'Table 1'!$A$3:$A$999,'Table 1'!$E$3:$E$999)</f>
        <v>#DIV/0!</v>
      </c>
    </row>
    <row r="413" spans="1:22" x14ac:dyDescent="0.2">
      <c r="A413" s="56" t="str">
        <f>IF(A410="","",A410)</f>
        <v/>
      </c>
      <c r="B413" s="56" t="e">
        <f>LOOKUP(A413,'Table 1'!$A$3:$A$999,'Table 1'!$I$3:$I$999)</f>
        <v>#N/A</v>
      </c>
      <c r="C413" s="4"/>
      <c r="D413" s="4"/>
      <c r="E413" s="4"/>
      <c r="F413" s="159" t="e">
        <f t="shared" si="39"/>
        <v>#DIV/0!</v>
      </c>
      <c r="G413" s="232" t="s">
        <v>207</v>
      </c>
      <c r="H413" s="155" t="e">
        <f t="shared" si="40"/>
        <v>#DIV/0!</v>
      </c>
      <c r="I413" s="239" t="e">
        <f t="shared" si="41"/>
        <v>#DIV/0!</v>
      </c>
      <c r="J413" s="22" t="e">
        <f>AVERAGE(F410:F414)</f>
        <v>#DIV/0!</v>
      </c>
      <c r="K413" s="241" t="e">
        <f>_xlfn.STDEV.S(F410:F414)</f>
        <v>#DIV/0!</v>
      </c>
      <c r="L413" s="19" t="e">
        <f t="shared" si="42"/>
        <v>#DIV/0!</v>
      </c>
      <c r="M413" s="221" t="e">
        <f>F413*'Table 2'!M413</f>
        <v>#DIV/0!</v>
      </c>
      <c r="N413" s="236" t="s">
        <v>207</v>
      </c>
      <c r="O413" s="218" t="e">
        <f>H413*'Table 2'!M412</f>
        <v>#DIV/0!</v>
      </c>
      <c r="P413" s="239" t="e">
        <f t="shared" si="43"/>
        <v>#DIV/0!</v>
      </c>
      <c r="Q413" s="22" t="e">
        <f>AVERAGE(M410:M414)</f>
        <v>#DIV/0!</v>
      </c>
      <c r="R413" s="241" t="e">
        <f>_xlfn.STDEV.S(M410:M414)</f>
        <v>#DIV/0!</v>
      </c>
      <c r="S413" s="19" t="e">
        <f t="shared" si="44"/>
        <v>#DIV/0!</v>
      </c>
      <c r="T413" s="190" t="e">
        <f>M413/LOOKUP(A413,'Table 1'!$A$3:$A$999,'Table 1'!$E$3:$E$999)</f>
        <v>#DIV/0!</v>
      </c>
      <c r="U413" s="215" t="s">
        <v>207</v>
      </c>
      <c r="V413" s="160" t="e">
        <f>O413/LOOKUP(A413,'Table 1'!$A$3:$A$999,'Table 1'!$E$3:$E$999)</f>
        <v>#DIV/0!</v>
      </c>
    </row>
    <row r="414" spans="1:22" ht="16" thickBot="1" x14ac:dyDescent="0.25">
      <c r="A414" s="55" t="str">
        <f>IF(A410="","",A410)</f>
        <v/>
      </c>
      <c r="B414" s="55" t="e">
        <f>LOOKUP(A414,'Table 1'!$A$3:$A$999,'Table 1'!$I$3:$I$999)</f>
        <v>#N/A</v>
      </c>
      <c r="C414" s="97"/>
      <c r="D414" s="97"/>
      <c r="E414" s="97"/>
      <c r="F414" s="167" t="e">
        <f t="shared" si="39"/>
        <v>#DIV/0!</v>
      </c>
      <c r="G414" s="230" t="s">
        <v>207</v>
      </c>
      <c r="H414" s="157" t="e">
        <f t="shared" si="40"/>
        <v>#DIV/0!</v>
      </c>
      <c r="I414" s="240" t="e">
        <f t="shared" si="41"/>
        <v>#DIV/0!</v>
      </c>
      <c r="J414" s="21" t="e">
        <f>AVERAGE(F410:F414)</f>
        <v>#DIV/0!</v>
      </c>
      <c r="K414" s="242" t="e">
        <f>_xlfn.STDEV.S(F410:F414)</f>
        <v>#DIV/0!</v>
      </c>
      <c r="L414" s="18" t="e">
        <f t="shared" si="42"/>
        <v>#DIV/0!</v>
      </c>
      <c r="M414" s="220" t="e">
        <f>F414*'Table 2'!M414</f>
        <v>#DIV/0!</v>
      </c>
      <c r="N414" s="230" t="s">
        <v>207</v>
      </c>
      <c r="O414" s="217" t="e">
        <f>H414*'Table 2'!M413</f>
        <v>#DIV/0!</v>
      </c>
      <c r="P414" s="240" t="e">
        <f t="shared" si="43"/>
        <v>#DIV/0!</v>
      </c>
      <c r="Q414" s="21" t="e">
        <f>AVERAGE(M410:M414)</f>
        <v>#DIV/0!</v>
      </c>
      <c r="R414" s="242" t="e">
        <f>_xlfn.STDEV.S(M410:M414)</f>
        <v>#DIV/0!</v>
      </c>
      <c r="S414" s="18" t="e">
        <f t="shared" si="44"/>
        <v>#DIV/0!</v>
      </c>
      <c r="T414" s="189" t="e">
        <f>M414/LOOKUP(A414,'Table 1'!$A$3:$A$999,'Table 1'!$E$3:$E$999)</f>
        <v>#DIV/0!</v>
      </c>
      <c r="U414" s="214" t="s">
        <v>207</v>
      </c>
      <c r="V414" s="157" t="e">
        <f>O414/LOOKUP(A414,'Table 1'!$A$3:$A$999,'Table 1'!$E$3:$E$999)</f>
        <v>#DIV/0!</v>
      </c>
    </row>
    <row r="415" spans="1:22" x14ac:dyDescent="0.2">
      <c r="A415" s="57"/>
      <c r="B415" s="57" t="e">
        <f>LOOKUP(A415,'Table 1'!$A$3:$A$999,'Table 1'!$I$3:$I$999)</f>
        <v>#N/A</v>
      </c>
      <c r="C415" s="98"/>
      <c r="D415" s="98"/>
      <c r="E415" s="98"/>
      <c r="F415" s="169" t="e">
        <f t="shared" si="39"/>
        <v>#DIV/0!</v>
      </c>
      <c r="G415" s="229" t="s">
        <v>207</v>
      </c>
      <c r="H415" s="161" t="e">
        <f t="shared" si="40"/>
        <v>#DIV/0!</v>
      </c>
      <c r="I415" s="238" t="e">
        <f t="shared" si="41"/>
        <v>#DIV/0!</v>
      </c>
      <c r="J415" s="23" t="e">
        <f>AVERAGE(F415:F419)</f>
        <v>#DIV/0!</v>
      </c>
      <c r="K415" s="23" t="e">
        <f>_xlfn.STDEV.S(F415:F419)</f>
        <v>#DIV/0!</v>
      </c>
      <c r="L415" s="39" t="e">
        <f t="shared" si="42"/>
        <v>#DIV/0!</v>
      </c>
      <c r="M415" s="222" t="e">
        <f>F415*'Table 2'!M415</f>
        <v>#DIV/0!</v>
      </c>
      <c r="N415" s="229" t="s">
        <v>207</v>
      </c>
      <c r="O415" s="219" t="e">
        <f>H415*'Table 2'!M414</f>
        <v>#DIV/0!</v>
      </c>
      <c r="P415" s="238" t="e">
        <f t="shared" si="43"/>
        <v>#DIV/0!</v>
      </c>
      <c r="Q415" s="23" t="e">
        <f>AVERAGE(M415:M419)</f>
        <v>#DIV/0!</v>
      </c>
      <c r="R415" s="23" t="e">
        <f>_xlfn.STDEV.S(M415:M419)</f>
        <v>#DIV/0!</v>
      </c>
      <c r="S415" s="39" t="e">
        <f t="shared" si="44"/>
        <v>#DIV/0!</v>
      </c>
      <c r="T415" s="191" t="e">
        <f>M415/LOOKUP(A415,'Table 1'!$A$3:$A$999,'Table 1'!$E$3:$E$999)</f>
        <v>#DIV/0!</v>
      </c>
      <c r="U415" s="216" t="s">
        <v>207</v>
      </c>
      <c r="V415" s="161" t="e">
        <f>O415/LOOKUP(A415,'Table 1'!$A$3:$A$999,'Table 1'!$E$3:$E$999)</f>
        <v>#DIV/0!</v>
      </c>
    </row>
    <row r="416" spans="1:22" x14ac:dyDescent="0.2">
      <c r="A416" s="56" t="str">
        <f>IF(A415="","",A415)</f>
        <v/>
      </c>
      <c r="B416" s="56" t="e">
        <f>LOOKUP(A416,'Table 1'!$A$3:$A$999,'Table 1'!$I$3:$I$999)</f>
        <v>#N/A</v>
      </c>
      <c r="C416" s="4"/>
      <c r="D416" s="4"/>
      <c r="E416" s="4"/>
      <c r="F416" s="168" t="e">
        <f t="shared" si="39"/>
        <v>#DIV/0!</v>
      </c>
      <c r="G416" s="236" t="s">
        <v>207</v>
      </c>
      <c r="H416" s="160" t="e">
        <f t="shared" si="40"/>
        <v>#DIV/0!</v>
      </c>
      <c r="I416" s="239" t="e">
        <f t="shared" si="41"/>
        <v>#DIV/0!</v>
      </c>
      <c r="J416" s="22" t="e">
        <f>AVERAGE(F415:F419)</f>
        <v>#DIV/0!</v>
      </c>
      <c r="K416" s="241" t="e">
        <f>_xlfn.STDEV.S(F415:F419)</f>
        <v>#DIV/0!</v>
      </c>
      <c r="L416" s="19" t="e">
        <f t="shared" si="42"/>
        <v>#DIV/0!</v>
      </c>
      <c r="M416" s="221" t="e">
        <f>F416*'Table 2'!M416</f>
        <v>#DIV/0!</v>
      </c>
      <c r="N416" s="236" t="s">
        <v>207</v>
      </c>
      <c r="O416" s="218" t="e">
        <f>H416*'Table 2'!M415</f>
        <v>#DIV/0!</v>
      </c>
      <c r="P416" s="239" t="e">
        <f t="shared" si="43"/>
        <v>#DIV/0!</v>
      </c>
      <c r="Q416" s="22" t="e">
        <f>AVERAGE(M415:M419)</f>
        <v>#DIV/0!</v>
      </c>
      <c r="R416" s="241" t="e">
        <f>_xlfn.STDEV.S(M415:M419)</f>
        <v>#DIV/0!</v>
      </c>
      <c r="S416" s="19" t="e">
        <f t="shared" si="44"/>
        <v>#DIV/0!</v>
      </c>
      <c r="T416" s="190" t="e">
        <f>M416/LOOKUP(A416,'Table 1'!$A$3:$A$999,'Table 1'!$E$3:$E$999)</f>
        <v>#DIV/0!</v>
      </c>
      <c r="U416" s="215" t="s">
        <v>207</v>
      </c>
      <c r="V416" s="160" t="e">
        <f>O416/LOOKUP(A416,'Table 1'!$A$3:$A$999,'Table 1'!$E$3:$E$999)</f>
        <v>#DIV/0!</v>
      </c>
    </row>
    <row r="417" spans="1:22" x14ac:dyDescent="0.2">
      <c r="A417" s="56" t="str">
        <f>IF(A415="","",A415)</f>
        <v/>
      </c>
      <c r="B417" s="56" t="e">
        <f>LOOKUP(A417,'Table 1'!$A$3:$A$999,'Table 1'!$I$3:$I$999)</f>
        <v>#N/A</v>
      </c>
      <c r="C417" s="4"/>
      <c r="D417" s="4"/>
      <c r="E417" s="4"/>
      <c r="F417" s="168" t="e">
        <f t="shared" si="39"/>
        <v>#DIV/0!</v>
      </c>
      <c r="G417" s="236" t="s">
        <v>207</v>
      </c>
      <c r="H417" s="160" t="e">
        <f t="shared" si="40"/>
        <v>#DIV/0!</v>
      </c>
      <c r="I417" s="239" t="e">
        <f t="shared" si="41"/>
        <v>#DIV/0!</v>
      </c>
      <c r="J417" s="22" t="e">
        <f>AVERAGE(F415:F419)</f>
        <v>#DIV/0!</v>
      </c>
      <c r="K417" s="241" t="e">
        <f>_xlfn.STDEV.S(F415:F419)</f>
        <v>#DIV/0!</v>
      </c>
      <c r="L417" s="19" t="e">
        <f t="shared" si="42"/>
        <v>#DIV/0!</v>
      </c>
      <c r="M417" s="221" t="e">
        <f>F417*'Table 2'!M417</f>
        <v>#DIV/0!</v>
      </c>
      <c r="N417" s="236" t="s">
        <v>207</v>
      </c>
      <c r="O417" s="218" t="e">
        <f>H417*'Table 2'!M416</f>
        <v>#DIV/0!</v>
      </c>
      <c r="P417" s="239" t="e">
        <f t="shared" si="43"/>
        <v>#DIV/0!</v>
      </c>
      <c r="Q417" s="22" t="e">
        <f>AVERAGE(M415:M419)</f>
        <v>#DIV/0!</v>
      </c>
      <c r="R417" s="241" t="e">
        <f>_xlfn.STDEV.S(M415:M419)</f>
        <v>#DIV/0!</v>
      </c>
      <c r="S417" s="19" t="e">
        <f t="shared" si="44"/>
        <v>#DIV/0!</v>
      </c>
      <c r="T417" s="190" t="e">
        <f>M417/LOOKUP(A417,'Table 1'!$A$3:$A$999,'Table 1'!$E$3:$E$999)</f>
        <v>#DIV/0!</v>
      </c>
      <c r="U417" s="215" t="s">
        <v>207</v>
      </c>
      <c r="V417" s="160" t="e">
        <f>O417/LOOKUP(A417,'Table 1'!$A$3:$A$999,'Table 1'!$E$3:$E$999)</f>
        <v>#DIV/0!</v>
      </c>
    </row>
    <row r="418" spans="1:22" x14ac:dyDescent="0.2">
      <c r="A418" s="56" t="str">
        <f>IF(A415="","",A415)</f>
        <v/>
      </c>
      <c r="B418" s="56" t="e">
        <f>LOOKUP(A418,'Table 1'!$A$3:$A$999,'Table 1'!$I$3:$I$999)</f>
        <v>#N/A</v>
      </c>
      <c r="C418" s="4"/>
      <c r="D418" s="4"/>
      <c r="E418" s="4"/>
      <c r="F418" s="159" t="e">
        <f t="shared" si="39"/>
        <v>#DIV/0!</v>
      </c>
      <c r="G418" s="232" t="s">
        <v>207</v>
      </c>
      <c r="H418" s="155" t="e">
        <f t="shared" si="40"/>
        <v>#DIV/0!</v>
      </c>
      <c r="I418" s="239" t="e">
        <f t="shared" si="41"/>
        <v>#DIV/0!</v>
      </c>
      <c r="J418" s="22" t="e">
        <f>AVERAGE(F415:F419)</f>
        <v>#DIV/0!</v>
      </c>
      <c r="K418" s="241" t="e">
        <f>_xlfn.STDEV.S(F415:F419)</f>
        <v>#DIV/0!</v>
      </c>
      <c r="L418" s="19" t="e">
        <f t="shared" si="42"/>
        <v>#DIV/0!</v>
      </c>
      <c r="M418" s="221" t="e">
        <f>F418*'Table 2'!M418</f>
        <v>#DIV/0!</v>
      </c>
      <c r="N418" s="236" t="s">
        <v>207</v>
      </c>
      <c r="O418" s="218" t="e">
        <f>H418*'Table 2'!M417</f>
        <v>#DIV/0!</v>
      </c>
      <c r="P418" s="239" t="e">
        <f t="shared" si="43"/>
        <v>#DIV/0!</v>
      </c>
      <c r="Q418" s="22" t="e">
        <f>AVERAGE(M415:M419)</f>
        <v>#DIV/0!</v>
      </c>
      <c r="R418" s="241" t="e">
        <f>_xlfn.STDEV.S(M415:M419)</f>
        <v>#DIV/0!</v>
      </c>
      <c r="S418" s="19" t="e">
        <f t="shared" si="44"/>
        <v>#DIV/0!</v>
      </c>
      <c r="T418" s="190" t="e">
        <f>M418/LOOKUP(A418,'Table 1'!$A$3:$A$999,'Table 1'!$E$3:$E$999)</f>
        <v>#DIV/0!</v>
      </c>
      <c r="U418" s="215" t="s">
        <v>207</v>
      </c>
      <c r="V418" s="160" t="e">
        <f>O418/LOOKUP(A418,'Table 1'!$A$3:$A$999,'Table 1'!$E$3:$E$999)</f>
        <v>#DIV/0!</v>
      </c>
    </row>
    <row r="419" spans="1:22" ht="16" thickBot="1" x14ac:dyDescent="0.25">
      <c r="A419" s="55" t="str">
        <f>IF(A415="","",A415)</f>
        <v/>
      </c>
      <c r="B419" s="55" t="e">
        <f>LOOKUP(A419,'Table 1'!$A$3:$A$999,'Table 1'!$I$3:$I$999)</f>
        <v>#N/A</v>
      </c>
      <c r="C419" s="97"/>
      <c r="D419" s="97"/>
      <c r="E419" s="97"/>
      <c r="F419" s="167" t="e">
        <f t="shared" si="39"/>
        <v>#DIV/0!</v>
      </c>
      <c r="G419" s="230" t="s">
        <v>207</v>
      </c>
      <c r="H419" s="157" t="e">
        <f t="shared" si="40"/>
        <v>#DIV/0!</v>
      </c>
      <c r="I419" s="240" t="e">
        <f t="shared" si="41"/>
        <v>#DIV/0!</v>
      </c>
      <c r="J419" s="21" t="e">
        <f>AVERAGE(F415:F419)</f>
        <v>#DIV/0!</v>
      </c>
      <c r="K419" s="242" t="e">
        <f>_xlfn.STDEV.S(F415:F419)</f>
        <v>#DIV/0!</v>
      </c>
      <c r="L419" s="18" t="e">
        <f t="shared" si="42"/>
        <v>#DIV/0!</v>
      </c>
      <c r="M419" s="220" t="e">
        <f>F419*'Table 2'!M419</f>
        <v>#DIV/0!</v>
      </c>
      <c r="N419" s="230" t="s">
        <v>207</v>
      </c>
      <c r="O419" s="217" t="e">
        <f>H419*'Table 2'!M418</f>
        <v>#DIV/0!</v>
      </c>
      <c r="P419" s="240" t="e">
        <f t="shared" si="43"/>
        <v>#DIV/0!</v>
      </c>
      <c r="Q419" s="21" t="e">
        <f>AVERAGE(M415:M419)</f>
        <v>#DIV/0!</v>
      </c>
      <c r="R419" s="242" t="e">
        <f>_xlfn.STDEV.S(M415:M419)</f>
        <v>#DIV/0!</v>
      </c>
      <c r="S419" s="18" t="e">
        <f t="shared" si="44"/>
        <v>#DIV/0!</v>
      </c>
      <c r="T419" s="189" t="e">
        <f>M419/LOOKUP(A419,'Table 1'!$A$3:$A$999,'Table 1'!$E$3:$E$999)</f>
        <v>#DIV/0!</v>
      </c>
      <c r="U419" s="214" t="s">
        <v>207</v>
      </c>
      <c r="V419" s="157" t="e">
        <f>O419/LOOKUP(A419,'Table 1'!$A$3:$A$999,'Table 1'!$E$3:$E$999)</f>
        <v>#DIV/0!</v>
      </c>
    </row>
    <row r="420" spans="1:22" x14ac:dyDescent="0.2">
      <c r="A420" s="57"/>
      <c r="B420" s="57" t="e">
        <f>LOOKUP(A420,'Table 1'!$A$3:$A$999,'Table 1'!$I$3:$I$999)</f>
        <v>#N/A</v>
      </c>
      <c r="C420" s="98"/>
      <c r="D420" s="98"/>
      <c r="E420" s="98"/>
      <c r="F420" s="169" t="e">
        <f t="shared" si="39"/>
        <v>#DIV/0!</v>
      </c>
      <c r="G420" s="229" t="s">
        <v>207</v>
      </c>
      <c r="H420" s="161" t="e">
        <f t="shared" si="40"/>
        <v>#DIV/0!</v>
      </c>
      <c r="I420" s="238" t="e">
        <f t="shared" si="41"/>
        <v>#DIV/0!</v>
      </c>
      <c r="J420" s="23" t="e">
        <f>AVERAGE(F420:F424)</f>
        <v>#DIV/0!</v>
      </c>
      <c r="K420" s="23" t="e">
        <f>_xlfn.STDEV.S(F420:F424)</f>
        <v>#DIV/0!</v>
      </c>
      <c r="L420" s="39" t="e">
        <f t="shared" si="42"/>
        <v>#DIV/0!</v>
      </c>
      <c r="M420" s="222" t="e">
        <f>F420*'Table 2'!M420</f>
        <v>#DIV/0!</v>
      </c>
      <c r="N420" s="229" t="s">
        <v>207</v>
      </c>
      <c r="O420" s="219" t="e">
        <f>H420*'Table 2'!M419</f>
        <v>#DIV/0!</v>
      </c>
      <c r="P420" s="238" t="e">
        <f t="shared" si="43"/>
        <v>#DIV/0!</v>
      </c>
      <c r="Q420" s="23" t="e">
        <f>AVERAGE(M420:M424)</f>
        <v>#DIV/0!</v>
      </c>
      <c r="R420" s="23" t="e">
        <f>_xlfn.STDEV.S(M420:M424)</f>
        <v>#DIV/0!</v>
      </c>
      <c r="S420" s="39" t="e">
        <f t="shared" si="44"/>
        <v>#DIV/0!</v>
      </c>
      <c r="T420" s="191" t="e">
        <f>M420/LOOKUP(A420,'Table 1'!$A$3:$A$999,'Table 1'!$E$3:$E$999)</f>
        <v>#DIV/0!</v>
      </c>
      <c r="U420" s="216" t="s">
        <v>207</v>
      </c>
      <c r="V420" s="161" t="e">
        <f>O420/LOOKUP(A420,'Table 1'!$A$3:$A$999,'Table 1'!$E$3:$E$999)</f>
        <v>#DIV/0!</v>
      </c>
    </row>
    <row r="421" spans="1:22" x14ac:dyDescent="0.2">
      <c r="A421" s="56" t="str">
        <f>IF(A420="","",A420)</f>
        <v/>
      </c>
      <c r="B421" s="56" t="e">
        <f>LOOKUP(A421,'Table 1'!$A$3:$A$999,'Table 1'!$I$3:$I$999)</f>
        <v>#N/A</v>
      </c>
      <c r="C421" s="4"/>
      <c r="D421" s="4"/>
      <c r="E421" s="4"/>
      <c r="F421" s="168" t="e">
        <f t="shared" si="39"/>
        <v>#DIV/0!</v>
      </c>
      <c r="G421" s="236" t="s">
        <v>207</v>
      </c>
      <c r="H421" s="160" t="e">
        <f t="shared" si="40"/>
        <v>#DIV/0!</v>
      </c>
      <c r="I421" s="239" t="e">
        <f t="shared" si="41"/>
        <v>#DIV/0!</v>
      </c>
      <c r="J421" s="22" t="e">
        <f>AVERAGE(F420:F424)</f>
        <v>#DIV/0!</v>
      </c>
      <c r="K421" s="241" t="e">
        <f>_xlfn.STDEV.S(F420:F424)</f>
        <v>#DIV/0!</v>
      </c>
      <c r="L421" s="19" t="e">
        <f t="shared" si="42"/>
        <v>#DIV/0!</v>
      </c>
      <c r="M421" s="221" t="e">
        <f>F421*'Table 2'!M421</f>
        <v>#DIV/0!</v>
      </c>
      <c r="N421" s="236" t="s">
        <v>207</v>
      </c>
      <c r="O421" s="218" t="e">
        <f>H421*'Table 2'!M420</f>
        <v>#DIV/0!</v>
      </c>
      <c r="P421" s="239" t="e">
        <f t="shared" si="43"/>
        <v>#DIV/0!</v>
      </c>
      <c r="Q421" s="22" t="e">
        <f>AVERAGE(M420:M424)</f>
        <v>#DIV/0!</v>
      </c>
      <c r="R421" s="241" t="e">
        <f>_xlfn.STDEV.S(M420:M424)</f>
        <v>#DIV/0!</v>
      </c>
      <c r="S421" s="19" t="e">
        <f t="shared" si="44"/>
        <v>#DIV/0!</v>
      </c>
      <c r="T421" s="190" t="e">
        <f>M421/LOOKUP(A421,'Table 1'!$A$3:$A$999,'Table 1'!$E$3:$E$999)</f>
        <v>#DIV/0!</v>
      </c>
      <c r="U421" s="215" t="s">
        <v>207</v>
      </c>
      <c r="V421" s="160" t="e">
        <f>O421/LOOKUP(A421,'Table 1'!$A$3:$A$999,'Table 1'!$E$3:$E$999)</f>
        <v>#DIV/0!</v>
      </c>
    </row>
    <row r="422" spans="1:22" x14ac:dyDescent="0.2">
      <c r="A422" s="56" t="str">
        <f>IF(A420="","",A420)</f>
        <v/>
      </c>
      <c r="B422" s="56" t="e">
        <f>LOOKUP(A422,'Table 1'!$A$3:$A$999,'Table 1'!$I$3:$I$999)</f>
        <v>#N/A</v>
      </c>
      <c r="C422" s="4"/>
      <c r="D422" s="4"/>
      <c r="E422" s="4"/>
      <c r="F422" s="168" t="e">
        <f t="shared" si="39"/>
        <v>#DIV/0!</v>
      </c>
      <c r="G422" s="236" t="s">
        <v>207</v>
      </c>
      <c r="H422" s="160" t="e">
        <f t="shared" si="40"/>
        <v>#DIV/0!</v>
      </c>
      <c r="I422" s="239" t="e">
        <f t="shared" si="41"/>
        <v>#DIV/0!</v>
      </c>
      <c r="J422" s="22" t="e">
        <f>AVERAGE(F420:F424)</f>
        <v>#DIV/0!</v>
      </c>
      <c r="K422" s="241" t="e">
        <f>_xlfn.STDEV.S(F420:F424)</f>
        <v>#DIV/0!</v>
      </c>
      <c r="L422" s="19" t="e">
        <f t="shared" si="42"/>
        <v>#DIV/0!</v>
      </c>
      <c r="M422" s="221" t="e">
        <f>F422*'Table 2'!M422</f>
        <v>#DIV/0!</v>
      </c>
      <c r="N422" s="236" t="s">
        <v>207</v>
      </c>
      <c r="O422" s="218" t="e">
        <f>H422*'Table 2'!M421</f>
        <v>#DIV/0!</v>
      </c>
      <c r="P422" s="239" t="e">
        <f t="shared" si="43"/>
        <v>#DIV/0!</v>
      </c>
      <c r="Q422" s="22" t="e">
        <f>AVERAGE(M420:M424)</f>
        <v>#DIV/0!</v>
      </c>
      <c r="R422" s="241" t="e">
        <f>_xlfn.STDEV.S(M420:M424)</f>
        <v>#DIV/0!</v>
      </c>
      <c r="S422" s="19" t="e">
        <f t="shared" si="44"/>
        <v>#DIV/0!</v>
      </c>
      <c r="T422" s="190" t="e">
        <f>M422/LOOKUP(A422,'Table 1'!$A$3:$A$999,'Table 1'!$E$3:$E$999)</f>
        <v>#DIV/0!</v>
      </c>
      <c r="U422" s="215" t="s">
        <v>207</v>
      </c>
      <c r="V422" s="160" t="e">
        <f>O422/LOOKUP(A422,'Table 1'!$A$3:$A$999,'Table 1'!$E$3:$E$999)</f>
        <v>#DIV/0!</v>
      </c>
    </row>
    <row r="423" spans="1:22" x14ac:dyDescent="0.2">
      <c r="A423" s="56" t="str">
        <f>IF(A420="","",A420)</f>
        <v/>
      </c>
      <c r="B423" s="56" t="e">
        <f>LOOKUP(A423,'Table 1'!$A$3:$A$999,'Table 1'!$I$3:$I$999)</f>
        <v>#N/A</v>
      </c>
      <c r="C423" s="4"/>
      <c r="D423" s="4"/>
      <c r="E423" s="4"/>
      <c r="F423" s="159" t="e">
        <f t="shared" si="39"/>
        <v>#DIV/0!</v>
      </c>
      <c r="G423" s="232" t="s">
        <v>207</v>
      </c>
      <c r="H423" s="155" t="e">
        <f t="shared" si="40"/>
        <v>#DIV/0!</v>
      </c>
      <c r="I423" s="239" t="e">
        <f t="shared" si="41"/>
        <v>#DIV/0!</v>
      </c>
      <c r="J423" s="22" t="e">
        <f>AVERAGE(F420:F424)</f>
        <v>#DIV/0!</v>
      </c>
      <c r="K423" s="241" t="e">
        <f>_xlfn.STDEV.S(F420:F424)</f>
        <v>#DIV/0!</v>
      </c>
      <c r="L423" s="19" t="e">
        <f t="shared" si="42"/>
        <v>#DIV/0!</v>
      </c>
      <c r="M423" s="221" t="e">
        <f>F423*'Table 2'!M423</f>
        <v>#DIV/0!</v>
      </c>
      <c r="N423" s="236" t="s">
        <v>207</v>
      </c>
      <c r="O423" s="218" t="e">
        <f>H423*'Table 2'!M422</f>
        <v>#DIV/0!</v>
      </c>
      <c r="P423" s="239" t="e">
        <f t="shared" si="43"/>
        <v>#DIV/0!</v>
      </c>
      <c r="Q423" s="22" t="e">
        <f>AVERAGE(M420:M424)</f>
        <v>#DIV/0!</v>
      </c>
      <c r="R423" s="241" t="e">
        <f>_xlfn.STDEV.S(M420:M424)</f>
        <v>#DIV/0!</v>
      </c>
      <c r="S423" s="19" t="e">
        <f t="shared" si="44"/>
        <v>#DIV/0!</v>
      </c>
      <c r="T423" s="190" t="e">
        <f>M423/LOOKUP(A423,'Table 1'!$A$3:$A$999,'Table 1'!$E$3:$E$999)</f>
        <v>#DIV/0!</v>
      </c>
      <c r="U423" s="215" t="s">
        <v>207</v>
      </c>
      <c r="V423" s="160" t="e">
        <f>O423/LOOKUP(A423,'Table 1'!$A$3:$A$999,'Table 1'!$E$3:$E$999)</f>
        <v>#DIV/0!</v>
      </c>
    </row>
    <row r="424" spans="1:22" ht="16" thickBot="1" x14ac:dyDescent="0.25">
      <c r="A424" s="55" t="str">
        <f>IF(A420="","",A420)</f>
        <v/>
      </c>
      <c r="B424" s="55" t="e">
        <f>LOOKUP(A424,'Table 1'!$A$3:$A$999,'Table 1'!$I$3:$I$999)</f>
        <v>#N/A</v>
      </c>
      <c r="C424" s="97"/>
      <c r="D424" s="97"/>
      <c r="E424" s="97"/>
      <c r="F424" s="167" t="e">
        <f t="shared" si="39"/>
        <v>#DIV/0!</v>
      </c>
      <c r="G424" s="230" t="s">
        <v>207</v>
      </c>
      <c r="H424" s="157" t="e">
        <f t="shared" si="40"/>
        <v>#DIV/0!</v>
      </c>
      <c r="I424" s="240" t="e">
        <f t="shared" si="41"/>
        <v>#DIV/0!</v>
      </c>
      <c r="J424" s="21" t="e">
        <f>AVERAGE(F420:F424)</f>
        <v>#DIV/0!</v>
      </c>
      <c r="K424" s="242" t="e">
        <f>_xlfn.STDEV.S(F420:F424)</f>
        <v>#DIV/0!</v>
      </c>
      <c r="L424" s="18" t="e">
        <f t="shared" si="42"/>
        <v>#DIV/0!</v>
      </c>
      <c r="M424" s="220" t="e">
        <f>F424*'Table 2'!M424</f>
        <v>#DIV/0!</v>
      </c>
      <c r="N424" s="230" t="s">
        <v>207</v>
      </c>
      <c r="O424" s="217" t="e">
        <f>H424*'Table 2'!M423</f>
        <v>#DIV/0!</v>
      </c>
      <c r="P424" s="240" t="e">
        <f t="shared" si="43"/>
        <v>#DIV/0!</v>
      </c>
      <c r="Q424" s="21" t="e">
        <f>AVERAGE(M420:M424)</f>
        <v>#DIV/0!</v>
      </c>
      <c r="R424" s="242" t="e">
        <f>_xlfn.STDEV.S(M420:M424)</f>
        <v>#DIV/0!</v>
      </c>
      <c r="S424" s="18" t="e">
        <f t="shared" si="44"/>
        <v>#DIV/0!</v>
      </c>
      <c r="T424" s="189" t="e">
        <f>M424/LOOKUP(A424,'Table 1'!$A$3:$A$999,'Table 1'!$E$3:$E$999)</f>
        <v>#DIV/0!</v>
      </c>
      <c r="U424" s="214" t="s">
        <v>207</v>
      </c>
      <c r="V424" s="157" t="e">
        <f>O424/LOOKUP(A424,'Table 1'!$A$3:$A$999,'Table 1'!$E$3:$E$999)</f>
        <v>#DIV/0!</v>
      </c>
    </row>
    <row r="425" spans="1:22" x14ac:dyDescent="0.2">
      <c r="A425" s="57"/>
      <c r="B425" s="57" t="e">
        <f>LOOKUP(A425,'Table 1'!$A$3:$A$999,'Table 1'!$I$3:$I$999)</f>
        <v>#N/A</v>
      </c>
      <c r="C425" s="98"/>
      <c r="D425" s="98"/>
      <c r="E425" s="98"/>
      <c r="F425" s="169" t="e">
        <f t="shared" si="39"/>
        <v>#DIV/0!</v>
      </c>
      <c r="G425" s="229" t="s">
        <v>207</v>
      </c>
      <c r="H425" s="161" t="e">
        <f t="shared" si="40"/>
        <v>#DIV/0!</v>
      </c>
      <c r="I425" s="238" t="e">
        <f t="shared" si="41"/>
        <v>#DIV/0!</v>
      </c>
      <c r="J425" s="23" t="e">
        <f>AVERAGE(F425:F429)</f>
        <v>#DIV/0!</v>
      </c>
      <c r="K425" s="23" t="e">
        <f>_xlfn.STDEV.S(F425:F429)</f>
        <v>#DIV/0!</v>
      </c>
      <c r="L425" s="39" t="e">
        <f t="shared" si="42"/>
        <v>#DIV/0!</v>
      </c>
      <c r="M425" s="222" t="e">
        <f>F425*'Table 2'!M425</f>
        <v>#DIV/0!</v>
      </c>
      <c r="N425" s="229" t="s">
        <v>207</v>
      </c>
      <c r="O425" s="219" t="e">
        <f>H425*'Table 2'!M424</f>
        <v>#DIV/0!</v>
      </c>
      <c r="P425" s="238" t="e">
        <f t="shared" si="43"/>
        <v>#DIV/0!</v>
      </c>
      <c r="Q425" s="23" t="e">
        <f>AVERAGE(M425:M429)</f>
        <v>#DIV/0!</v>
      </c>
      <c r="R425" s="23" t="e">
        <f>_xlfn.STDEV.S(M425:M429)</f>
        <v>#DIV/0!</v>
      </c>
      <c r="S425" s="39" t="e">
        <f t="shared" si="44"/>
        <v>#DIV/0!</v>
      </c>
      <c r="T425" s="191" t="e">
        <f>M425/LOOKUP(A425,'Table 1'!$A$3:$A$999,'Table 1'!$E$3:$E$999)</f>
        <v>#DIV/0!</v>
      </c>
      <c r="U425" s="216" t="s">
        <v>207</v>
      </c>
      <c r="V425" s="161" t="e">
        <f>O425/LOOKUP(A425,'Table 1'!$A$3:$A$999,'Table 1'!$E$3:$E$999)</f>
        <v>#DIV/0!</v>
      </c>
    </row>
    <row r="426" spans="1:22" x14ac:dyDescent="0.2">
      <c r="A426" s="56" t="str">
        <f>IF(A425="","",A425)</f>
        <v/>
      </c>
      <c r="B426" s="56" t="e">
        <f>LOOKUP(A426,'Table 1'!$A$3:$A$999,'Table 1'!$I$3:$I$999)</f>
        <v>#N/A</v>
      </c>
      <c r="C426" s="4"/>
      <c r="D426" s="4"/>
      <c r="E426" s="4"/>
      <c r="F426" s="168" t="e">
        <f t="shared" si="39"/>
        <v>#DIV/0!</v>
      </c>
      <c r="G426" s="236" t="s">
        <v>207</v>
      </c>
      <c r="H426" s="160" t="e">
        <f t="shared" si="40"/>
        <v>#DIV/0!</v>
      </c>
      <c r="I426" s="239" t="e">
        <f t="shared" si="41"/>
        <v>#DIV/0!</v>
      </c>
      <c r="J426" s="22" t="e">
        <f>AVERAGE(F425:F429)</f>
        <v>#DIV/0!</v>
      </c>
      <c r="K426" s="241" t="e">
        <f>_xlfn.STDEV.S(F425:F429)</f>
        <v>#DIV/0!</v>
      </c>
      <c r="L426" s="19" t="e">
        <f t="shared" si="42"/>
        <v>#DIV/0!</v>
      </c>
      <c r="M426" s="221" t="e">
        <f>F426*'Table 2'!M426</f>
        <v>#DIV/0!</v>
      </c>
      <c r="N426" s="236" t="s">
        <v>207</v>
      </c>
      <c r="O426" s="218" t="e">
        <f>H426*'Table 2'!M425</f>
        <v>#DIV/0!</v>
      </c>
      <c r="P426" s="239" t="e">
        <f t="shared" si="43"/>
        <v>#DIV/0!</v>
      </c>
      <c r="Q426" s="22" t="e">
        <f>AVERAGE(M425:M429)</f>
        <v>#DIV/0!</v>
      </c>
      <c r="R426" s="241" t="e">
        <f>_xlfn.STDEV.S(M425:M429)</f>
        <v>#DIV/0!</v>
      </c>
      <c r="S426" s="19" t="e">
        <f t="shared" si="44"/>
        <v>#DIV/0!</v>
      </c>
      <c r="T426" s="190" t="e">
        <f>M426/LOOKUP(A426,'Table 1'!$A$3:$A$999,'Table 1'!$E$3:$E$999)</f>
        <v>#DIV/0!</v>
      </c>
      <c r="U426" s="215" t="s">
        <v>207</v>
      </c>
      <c r="V426" s="160" t="e">
        <f>O426/LOOKUP(A426,'Table 1'!$A$3:$A$999,'Table 1'!$E$3:$E$999)</f>
        <v>#DIV/0!</v>
      </c>
    </row>
    <row r="427" spans="1:22" x14ac:dyDescent="0.2">
      <c r="A427" s="56" t="str">
        <f>IF(A425="","",A425)</f>
        <v/>
      </c>
      <c r="B427" s="56" t="e">
        <f>LOOKUP(A427,'Table 1'!$A$3:$A$999,'Table 1'!$I$3:$I$999)</f>
        <v>#N/A</v>
      </c>
      <c r="C427" s="4"/>
      <c r="D427" s="4"/>
      <c r="E427" s="4"/>
      <c r="F427" s="168" t="e">
        <f t="shared" si="39"/>
        <v>#DIV/0!</v>
      </c>
      <c r="G427" s="236" t="s">
        <v>207</v>
      </c>
      <c r="H427" s="160" t="e">
        <f t="shared" si="40"/>
        <v>#DIV/0!</v>
      </c>
      <c r="I427" s="239" t="e">
        <f t="shared" si="41"/>
        <v>#DIV/0!</v>
      </c>
      <c r="J427" s="22" t="e">
        <f>AVERAGE(F425:F429)</f>
        <v>#DIV/0!</v>
      </c>
      <c r="K427" s="241" t="e">
        <f>_xlfn.STDEV.S(F425:F429)</f>
        <v>#DIV/0!</v>
      </c>
      <c r="L427" s="19" t="e">
        <f t="shared" si="42"/>
        <v>#DIV/0!</v>
      </c>
      <c r="M427" s="221" t="e">
        <f>F427*'Table 2'!M427</f>
        <v>#DIV/0!</v>
      </c>
      <c r="N427" s="236" t="s">
        <v>207</v>
      </c>
      <c r="O427" s="218" t="e">
        <f>H427*'Table 2'!M426</f>
        <v>#DIV/0!</v>
      </c>
      <c r="P427" s="239" t="e">
        <f t="shared" si="43"/>
        <v>#DIV/0!</v>
      </c>
      <c r="Q427" s="22" t="e">
        <f>AVERAGE(M425:M429)</f>
        <v>#DIV/0!</v>
      </c>
      <c r="R427" s="241" t="e">
        <f>_xlfn.STDEV.S(M425:M429)</f>
        <v>#DIV/0!</v>
      </c>
      <c r="S427" s="19" t="e">
        <f t="shared" si="44"/>
        <v>#DIV/0!</v>
      </c>
      <c r="T427" s="190" t="e">
        <f>M427/LOOKUP(A427,'Table 1'!$A$3:$A$999,'Table 1'!$E$3:$E$999)</f>
        <v>#DIV/0!</v>
      </c>
      <c r="U427" s="215" t="s">
        <v>207</v>
      </c>
      <c r="V427" s="160" t="e">
        <f>O427/LOOKUP(A427,'Table 1'!$A$3:$A$999,'Table 1'!$E$3:$E$999)</f>
        <v>#DIV/0!</v>
      </c>
    </row>
    <row r="428" spans="1:22" x14ac:dyDescent="0.2">
      <c r="A428" s="56" t="str">
        <f>IF(A425="","",A425)</f>
        <v/>
      </c>
      <c r="B428" s="56" t="e">
        <f>LOOKUP(A428,'Table 1'!$A$3:$A$999,'Table 1'!$I$3:$I$999)</f>
        <v>#N/A</v>
      </c>
      <c r="C428" s="4"/>
      <c r="D428" s="4"/>
      <c r="E428" s="4"/>
      <c r="F428" s="159" t="e">
        <f t="shared" si="39"/>
        <v>#DIV/0!</v>
      </c>
      <c r="G428" s="232" t="s">
        <v>207</v>
      </c>
      <c r="H428" s="155" t="e">
        <f t="shared" si="40"/>
        <v>#DIV/0!</v>
      </c>
      <c r="I428" s="239" t="e">
        <f t="shared" si="41"/>
        <v>#DIV/0!</v>
      </c>
      <c r="J428" s="22" t="e">
        <f>AVERAGE(F425:F429)</f>
        <v>#DIV/0!</v>
      </c>
      <c r="K428" s="241" t="e">
        <f>_xlfn.STDEV.S(F425:F429)</f>
        <v>#DIV/0!</v>
      </c>
      <c r="L428" s="19" t="e">
        <f t="shared" si="42"/>
        <v>#DIV/0!</v>
      </c>
      <c r="M428" s="221" t="e">
        <f>F428*'Table 2'!M428</f>
        <v>#DIV/0!</v>
      </c>
      <c r="N428" s="236" t="s">
        <v>207</v>
      </c>
      <c r="O428" s="218" t="e">
        <f>H428*'Table 2'!M427</f>
        <v>#DIV/0!</v>
      </c>
      <c r="P428" s="239" t="e">
        <f t="shared" si="43"/>
        <v>#DIV/0!</v>
      </c>
      <c r="Q428" s="22" t="e">
        <f>AVERAGE(M425:M429)</f>
        <v>#DIV/0!</v>
      </c>
      <c r="R428" s="241" t="e">
        <f>_xlfn.STDEV.S(M425:M429)</f>
        <v>#DIV/0!</v>
      </c>
      <c r="S428" s="19" t="e">
        <f t="shared" si="44"/>
        <v>#DIV/0!</v>
      </c>
      <c r="T428" s="190" t="e">
        <f>M428/LOOKUP(A428,'Table 1'!$A$3:$A$999,'Table 1'!$E$3:$E$999)</f>
        <v>#DIV/0!</v>
      </c>
      <c r="U428" s="215" t="s">
        <v>207</v>
      </c>
      <c r="V428" s="160" t="e">
        <f>O428/LOOKUP(A428,'Table 1'!$A$3:$A$999,'Table 1'!$E$3:$E$999)</f>
        <v>#DIV/0!</v>
      </c>
    </row>
    <row r="429" spans="1:22" ht="16" thickBot="1" x14ac:dyDescent="0.25">
      <c r="A429" s="55" t="str">
        <f>IF(A425="","",A425)</f>
        <v/>
      </c>
      <c r="B429" s="55" t="e">
        <f>LOOKUP(A429,'Table 1'!$A$3:$A$999,'Table 1'!$I$3:$I$999)</f>
        <v>#N/A</v>
      </c>
      <c r="C429" s="97"/>
      <c r="D429" s="97"/>
      <c r="E429" s="97"/>
      <c r="F429" s="167" t="e">
        <f t="shared" si="39"/>
        <v>#DIV/0!</v>
      </c>
      <c r="G429" s="230" t="s">
        <v>207</v>
      </c>
      <c r="H429" s="157" t="e">
        <f t="shared" si="40"/>
        <v>#DIV/0!</v>
      </c>
      <c r="I429" s="240" t="e">
        <f t="shared" si="41"/>
        <v>#DIV/0!</v>
      </c>
      <c r="J429" s="21" t="e">
        <f>AVERAGE(F425:F429)</f>
        <v>#DIV/0!</v>
      </c>
      <c r="K429" s="242" t="e">
        <f>_xlfn.STDEV.S(F425:F429)</f>
        <v>#DIV/0!</v>
      </c>
      <c r="L429" s="18" t="e">
        <f t="shared" si="42"/>
        <v>#DIV/0!</v>
      </c>
      <c r="M429" s="220" t="e">
        <f>F429*'Table 2'!M429</f>
        <v>#DIV/0!</v>
      </c>
      <c r="N429" s="230" t="s">
        <v>207</v>
      </c>
      <c r="O429" s="217" t="e">
        <f>H429*'Table 2'!M428</f>
        <v>#DIV/0!</v>
      </c>
      <c r="P429" s="240" t="e">
        <f t="shared" si="43"/>
        <v>#DIV/0!</v>
      </c>
      <c r="Q429" s="21" t="e">
        <f>AVERAGE(M425:M429)</f>
        <v>#DIV/0!</v>
      </c>
      <c r="R429" s="242" t="e">
        <f>_xlfn.STDEV.S(M425:M429)</f>
        <v>#DIV/0!</v>
      </c>
      <c r="S429" s="18" t="e">
        <f t="shared" si="44"/>
        <v>#DIV/0!</v>
      </c>
      <c r="T429" s="189" t="e">
        <f>M429/LOOKUP(A429,'Table 1'!$A$3:$A$999,'Table 1'!$E$3:$E$999)</f>
        <v>#DIV/0!</v>
      </c>
      <c r="U429" s="214" t="s">
        <v>207</v>
      </c>
      <c r="V429" s="157" t="e">
        <f>O429/LOOKUP(A429,'Table 1'!$A$3:$A$999,'Table 1'!$E$3:$E$999)</f>
        <v>#DIV/0!</v>
      </c>
    </row>
    <row r="430" spans="1:22" x14ac:dyDescent="0.2">
      <c r="A430" s="57"/>
      <c r="B430" s="57" t="e">
        <f>LOOKUP(A430,'Table 1'!$A$3:$A$999,'Table 1'!$I$3:$I$999)</f>
        <v>#N/A</v>
      </c>
      <c r="C430" s="98"/>
      <c r="D430" s="98"/>
      <c r="E430" s="98"/>
      <c r="F430" s="169" t="e">
        <f t="shared" si="39"/>
        <v>#DIV/0!</v>
      </c>
      <c r="G430" s="229" t="s">
        <v>207</v>
      </c>
      <c r="H430" s="161" t="e">
        <f t="shared" si="40"/>
        <v>#DIV/0!</v>
      </c>
      <c r="I430" s="238" t="e">
        <f t="shared" si="41"/>
        <v>#DIV/0!</v>
      </c>
      <c r="J430" s="23" t="e">
        <f>AVERAGE(F430:F434)</f>
        <v>#DIV/0!</v>
      </c>
      <c r="K430" s="23" t="e">
        <f>_xlfn.STDEV.S(F430:F434)</f>
        <v>#DIV/0!</v>
      </c>
      <c r="L430" s="39" t="e">
        <f t="shared" si="42"/>
        <v>#DIV/0!</v>
      </c>
      <c r="M430" s="222" t="e">
        <f>F430*'Table 2'!M430</f>
        <v>#DIV/0!</v>
      </c>
      <c r="N430" s="229" t="s">
        <v>207</v>
      </c>
      <c r="O430" s="219" t="e">
        <f>H430*'Table 2'!M429</f>
        <v>#DIV/0!</v>
      </c>
      <c r="P430" s="238" t="e">
        <f t="shared" si="43"/>
        <v>#DIV/0!</v>
      </c>
      <c r="Q430" s="23" t="e">
        <f>AVERAGE(M430:M434)</f>
        <v>#DIV/0!</v>
      </c>
      <c r="R430" s="23" t="e">
        <f>_xlfn.STDEV.S(M430:M434)</f>
        <v>#DIV/0!</v>
      </c>
      <c r="S430" s="39" t="e">
        <f t="shared" si="44"/>
        <v>#DIV/0!</v>
      </c>
      <c r="T430" s="191" t="e">
        <f>M430/LOOKUP(A430,'Table 1'!$A$3:$A$999,'Table 1'!$E$3:$E$999)</f>
        <v>#DIV/0!</v>
      </c>
      <c r="U430" s="216" t="s">
        <v>207</v>
      </c>
      <c r="V430" s="161" t="e">
        <f>O430/LOOKUP(A430,'Table 1'!$A$3:$A$999,'Table 1'!$E$3:$E$999)</f>
        <v>#DIV/0!</v>
      </c>
    </row>
    <row r="431" spans="1:22" x14ac:dyDescent="0.2">
      <c r="A431" s="56" t="str">
        <f>IF(A430="","",A430)</f>
        <v/>
      </c>
      <c r="B431" s="56" t="e">
        <f>LOOKUP(A431,'Table 1'!$A$3:$A$999,'Table 1'!$I$3:$I$999)</f>
        <v>#N/A</v>
      </c>
      <c r="C431" s="4"/>
      <c r="D431" s="4"/>
      <c r="E431" s="4"/>
      <c r="F431" s="168" t="e">
        <f t="shared" si="39"/>
        <v>#DIV/0!</v>
      </c>
      <c r="G431" s="236" t="s">
        <v>207</v>
      </c>
      <c r="H431" s="160" t="e">
        <f t="shared" si="40"/>
        <v>#DIV/0!</v>
      </c>
      <c r="I431" s="239" t="e">
        <f t="shared" si="41"/>
        <v>#DIV/0!</v>
      </c>
      <c r="J431" s="22" t="e">
        <f>AVERAGE(F430:F434)</f>
        <v>#DIV/0!</v>
      </c>
      <c r="K431" s="241" t="e">
        <f>_xlfn.STDEV.S(F430:F434)</f>
        <v>#DIV/0!</v>
      </c>
      <c r="L431" s="19" t="e">
        <f t="shared" si="42"/>
        <v>#DIV/0!</v>
      </c>
      <c r="M431" s="221" t="e">
        <f>F431*'Table 2'!M431</f>
        <v>#DIV/0!</v>
      </c>
      <c r="N431" s="236" t="s">
        <v>207</v>
      </c>
      <c r="O431" s="218" t="e">
        <f>H431*'Table 2'!M430</f>
        <v>#DIV/0!</v>
      </c>
      <c r="P431" s="239" t="e">
        <f t="shared" si="43"/>
        <v>#DIV/0!</v>
      </c>
      <c r="Q431" s="22" t="e">
        <f>AVERAGE(M430:M434)</f>
        <v>#DIV/0!</v>
      </c>
      <c r="R431" s="241" t="e">
        <f>_xlfn.STDEV.S(M430:M434)</f>
        <v>#DIV/0!</v>
      </c>
      <c r="S431" s="19" t="e">
        <f t="shared" si="44"/>
        <v>#DIV/0!</v>
      </c>
      <c r="T431" s="190" t="e">
        <f>M431/LOOKUP(A431,'Table 1'!$A$3:$A$999,'Table 1'!$E$3:$E$999)</f>
        <v>#DIV/0!</v>
      </c>
      <c r="U431" s="215" t="s">
        <v>207</v>
      </c>
      <c r="V431" s="160" t="e">
        <f>O431/LOOKUP(A431,'Table 1'!$A$3:$A$999,'Table 1'!$E$3:$E$999)</f>
        <v>#DIV/0!</v>
      </c>
    </row>
    <row r="432" spans="1:22" x14ac:dyDescent="0.2">
      <c r="A432" s="56" t="str">
        <f>IF(A430="","",A430)</f>
        <v/>
      </c>
      <c r="B432" s="56" t="e">
        <f>LOOKUP(A432,'Table 1'!$A$3:$A$999,'Table 1'!$I$3:$I$999)</f>
        <v>#N/A</v>
      </c>
      <c r="C432" s="4"/>
      <c r="D432" s="4"/>
      <c r="E432" s="4"/>
      <c r="F432" s="168" t="e">
        <f t="shared" si="39"/>
        <v>#DIV/0!</v>
      </c>
      <c r="G432" s="236" t="s">
        <v>207</v>
      </c>
      <c r="H432" s="160" t="e">
        <f t="shared" si="40"/>
        <v>#DIV/0!</v>
      </c>
      <c r="I432" s="239" t="e">
        <f t="shared" si="41"/>
        <v>#DIV/0!</v>
      </c>
      <c r="J432" s="22" t="e">
        <f>AVERAGE(F430:F434)</f>
        <v>#DIV/0!</v>
      </c>
      <c r="K432" s="241" t="e">
        <f>_xlfn.STDEV.S(F430:F434)</f>
        <v>#DIV/0!</v>
      </c>
      <c r="L432" s="19" t="e">
        <f t="shared" si="42"/>
        <v>#DIV/0!</v>
      </c>
      <c r="M432" s="221" t="e">
        <f>F432*'Table 2'!M432</f>
        <v>#DIV/0!</v>
      </c>
      <c r="N432" s="236" t="s">
        <v>207</v>
      </c>
      <c r="O432" s="218" t="e">
        <f>H432*'Table 2'!M431</f>
        <v>#DIV/0!</v>
      </c>
      <c r="P432" s="239" t="e">
        <f t="shared" si="43"/>
        <v>#DIV/0!</v>
      </c>
      <c r="Q432" s="22" t="e">
        <f>AVERAGE(M430:M434)</f>
        <v>#DIV/0!</v>
      </c>
      <c r="R432" s="241" t="e">
        <f>_xlfn.STDEV.S(M430:M434)</f>
        <v>#DIV/0!</v>
      </c>
      <c r="S432" s="19" t="e">
        <f t="shared" si="44"/>
        <v>#DIV/0!</v>
      </c>
      <c r="T432" s="190" t="e">
        <f>M432/LOOKUP(A432,'Table 1'!$A$3:$A$999,'Table 1'!$E$3:$E$999)</f>
        <v>#DIV/0!</v>
      </c>
      <c r="U432" s="215" t="s">
        <v>207</v>
      </c>
      <c r="V432" s="160" t="e">
        <f>O432/LOOKUP(A432,'Table 1'!$A$3:$A$999,'Table 1'!$E$3:$E$999)</f>
        <v>#DIV/0!</v>
      </c>
    </row>
    <row r="433" spans="1:22" x14ac:dyDescent="0.2">
      <c r="A433" s="56" t="str">
        <f>IF(A430="","",A430)</f>
        <v/>
      </c>
      <c r="B433" s="56" t="e">
        <f>LOOKUP(A433,'Table 1'!$A$3:$A$999,'Table 1'!$I$3:$I$999)</f>
        <v>#N/A</v>
      </c>
      <c r="C433" s="4"/>
      <c r="D433" s="4"/>
      <c r="E433" s="4"/>
      <c r="F433" s="159" t="e">
        <f t="shared" si="39"/>
        <v>#DIV/0!</v>
      </c>
      <c r="G433" s="232" t="s">
        <v>207</v>
      </c>
      <c r="H433" s="155" t="e">
        <f t="shared" si="40"/>
        <v>#DIV/0!</v>
      </c>
      <c r="I433" s="239" t="e">
        <f t="shared" si="41"/>
        <v>#DIV/0!</v>
      </c>
      <c r="J433" s="22" t="e">
        <f>AVERAGE(F430:F434)</f>
        <v>#DIV/0!</v>
      </c>
      <c r="K433" s="241" t="e">
        <f>_xlfn.STDEV.S(F430:F434)</f>
        <v>#DIV/0!</v>
      </c>
      <c r="L433" s="19" t="e">
        <f t="shared" si="42"/>
        <v>#DIV/0!</v>
      </c>
      <c r="M433" s="221" t="e">
        <f>F433*'Table 2'!M433</f>
        <v>#DIV/0!</v>
      </c>
      <c r="N433" s="236" t="s">
        <v>207</v>
      </c>
      <c r="O433" s="218" t="e">
        <f>H433*'Table 2'!M432</f>
        <v>#DIV/0!</v>
      </c>
      <c r="P433" s="239" t="e">
        <f t="shared" si="43"/>
        <v>#DIV/0!</v>
      </c>
      <c r="Q433" s="22" t="e">
        <f>AVERAGE(M430:M434)</f>
        <v>#DIV/0!</v>
      </c>
      <c r="R433" s="241" t="e">
        <f>_xlfn.STDEV.S(M430:M434)</f>
        <v>#DIV/0!</v>
      </c>
      <c r="S433" s="19" t="e">
        <f t="shared" si="44"/>
        <v>#DIV/0!</v>
      </c>
      <c r="T433" s="190" t="e">
        <f>M433/LOOKUP(A433,'Table 1'!$A$3:$A$999,'Table 1'!$E$3:$E$999)</f>
        <v>#DIV/0!</v>
      </c>
      <c r="U433" s="215" t="s">
        <v>207</v>
      </c>
      <c r="V433" s="160" t="e">
        <f>O433/LOOKUP(A433,'Table 1'!$A$3:$A$999,'Table 1'!$E$3:$E$999)</f>
        <v>#DIV/0!</v>
      </c>
    </row>
    <row r="434" spans="1:22" ht="16" thickBot="1" x14ac:dyDescent="0.25">
      <c r="A434" s="55" t="str">
        <f>IF(A430="","",A430)</f>
        <v/>
      </c>
      <c r="B434" s="55" t="e">
        <f>LOOKUP(A434,'Table 1'!$A$3:$A$999,'Table 1'!$I$3:$I$999)</f>
        <v>#N/A</v>
      </c>
      <c r="C434" s="97"/>
      <c r="D434" s="97"/>
      <c r="E434" s="97"/>
      <c r="F434" s="167" t="e">
        <f t="shared" si="39"/>
        <v>#DIV/0!</v>
      </c>
      <c r="G434" s="230" t="s">
        <v>207</v>
      </c>
      <c r="H434" s="157" t="e">
        <f t="shared" si="40"/>
        <v>#DIV/0!</v>
      </c>
      <c r="I434" s="240" t="e">
        <f t="shared" si="41"/>
        <v>#DIV/0!</v>
      </c>
      <c r="J434" s="21" t="e">
        <f>AVERAGE(F430:F434)</f>
        <v>#DIV/0!</v>
      </c>
      <c r="K434" s="242" t="e">
        <f>_xlfn.STDEV.S(F430:F434)</f>
        <v>#DIV/0!</v>
      </c>
      <c r="L434" s="18" t="e">
        <f t="shared" si="42"/>
        <v>#DIV/0!</v>
      </c>
      <c r="M434" s="220" t="e">
        <f>F434*'Table 2'!M434</f>
        <v>#DIV/0!</v>
      </c>
      <c r="N434" s="230" t="s">
        <v>207</v>
      </c>
      <c r="O434" s="217" t="e">
        <f>H434*'Table 2'!M433</f>
        <v>#DIV/0!</v>
      </c>
      <c r="P434" s="240" t="e">
        <f t="shared" si="43"/>
        <v>#DIV/0!</v>
      </c>
      <c r="Q434" s="21" t="e">
        <f>AVERAGE(M430:M434)</f>
        <v>#DIV/0!</v>
      </c>
      <c r="R434" s="242" t="e">
        <f>_xlfn.STDEV.S(M430:M434)</f>
        <v>#DIV/0!</v>
      </c>
      <c r="S434" s="18" t="e">
        <f t="shared" si="44"/>
        <v>#DIV/0!</v>
      </c>
      <c r="T434" s="189" t="e">
        <f>M434/LOOKUP(A434,'Table 1'!$A$3:$A$999,'Table 1'!$E$3:$E$999)</f>
        <v>#DIV/0!</v>
      </c>
      <c r="U434" s="214" t="s">
        <v>207</v>
      </c>
      <c r="V434" s="157" t="e">
        <f>O434/LOOKUP(A434,'Table 1'!$A$3:$A$999,'Table 1'!$E$3:$E$999)</f>
        <v>#DIV/0!</v>
      </c>
    </row>
    <row r="435" spans="1:22" x14ac:dyDescent="0.2">
      <c r="A435" s="57"/>
      <c r="B435" s="57" t="e">
        <f>LOOKUP(A435,'Table 1'!$A$3:$A$999,'Table 1'!$I$3:$I$999)</f>
        <v>#N/A</v>
      </c>
      <c r="C435" s="98"/>
      <c r="D435" s="98"/>
      <c r="E435" s="98"/>
      <c r="F435" s="169" t="e">
        <f t="shared" si="39"/>
        <v>#DIV/0!</v>
      </c>
      <c r="G435" s="229" t="s">
        <v>207</v>
      </c>
      <c r="H435" s="161" t="e">
        <f t="shared" si="40"/>
        <v>#DIV/0!</v>
      </c>
      <c r="I435" s="238" t="e">
        <f t="shared" si="41"/>
        <v>#DIV/0!</v>
      </c>
      <c r="J435" s="23" t="e">
        <f>AVERAGE(F435:F439)</f>
        <v>#DIV/0!</v>
      </c>
      <c r="K435" s="23" t="e">
        <f>_xlfn.STDEV.S(F435:F439)</f>
        <v>#DIV/0!</v>
      </c>
      <c r="L435" s="39" t="e">
        <f t="shared" si="42"/>
        <v>#DIV/0!</v>
      </c>
      <c r="M435" s="222" t="e">
        <f>F435*'Table 2'!M435</f>
        <v>#DIV/0!</v>
      </c>
      <c r="N435" s="229" t="s">
        <v>207</v>
      </c>
      <c r="O435" s="219" t="e">
        <f>H435*'Table 2'!M434</f>
        <v>#DIV/0!</v>
      </c>
      <c r="P435" s="238" t="e">
        <f t="shared" si="43"/>
        <v>#DIV/0!</v>
      </c>
      <c r="Q435" s="23" t="e">
        <f>AVERAGE(M435:M439)</f>
        <v>#DIV/0!</v>
      </c>
      <c r="R435" s="23" t="e">
        <f>_xlfn.STDEV.S(M435:M439)</f>
        <v>#DIV/0!</v>
      </c>
      <c r="S435" s="39" t="e">
        <f t="shared" si="44"/>
        <v>#DIV/0!</v>
      </c>
      <c r="T435" s="191" t="e">
        <f>M435/LOOKUP(A435,'Table 1'!$A$3:$A$999,'Table 1'!$E$3:$E$999)</f>
        <v>#DIV/0!</v>
      </c>
      <c r="U435" s="216" t="s">
        <v>207</v>
      </c>
      <c r="V435" s="161" t="e">
        <f>O435/LOOKUP(A435,'Table 1'!$A$3:$A$999,'Table 1'!$E$3:$E$999)</f>
        <v>#DIV/0!</v>
      </c>
    </row>
    <row r="436" spans="1:22" x14ac:dyDescent="0.2">
      <c r="A436" s="56" t="str">
        <f>IF(A435="","",A435)</f>
        <v/>
      </c>
      <c r="B436" s="56" t="e">
        <f>LOOKUP(A436,'Table 1'!$A$3:$A$999,'Table 1'!$I$3:$I$999)</f>
        <v>#N/A</v>
      </c>
      <c r="C436" s="4"/>
      <c r="D436" s="4"/>
      <c r="E436" s="4"/>
      <c r="F436" s="168" t="e">
        <f t="shared" si="39"/>
        <v>#DIV/0!</v>
      </c>
      <c r="G436" s="236" t="s">
        <v>207</v>
      </c>
      <c r="H436" s="160" t="e">
        <f t="shared" si="40"/>
        <v>#DIV/0!</v>
      </c>
      <c r="I436" s="239" t="e">
        <f t="shared" si="41"/>
        <v>#DIV/0!</v>
      </c>
      <c r="J436" s="22" t="e">
        <f>AVERAGE(F435:F439)</f>
        <v>#DIV/0!</v>
      </c>
      <c r="K436" s="241" t="e">
        <f>_xlfn.STDEV.S(F435:F439)</f>
        <v>#DIV/0!</v>
      </c>
      <c r="L436" s="19" t="e">
        <f t="shared" si="42"/>
        <v>#DIV/0!</v>
      </c>
      <c r="M436" s="221" t="e">
        <f>F436*'Table 2'!M436</f>
        <v>#DIV/0!</v>
      </c>
      <c r="N436" s="236" t="s">
        <v>207</v>
      </c>
      <c r="O436" s="218" t="e">
        <f>H436*'Table 2'!M435</f>
        <v>#DIV/0!</v>
      </c>
      <c r="P436" s="239" t="e">
        <f t="shared" si="43"/>
        <v>#DIV/0!</v>
      </c>
      <c r="Q436" s="22" t="e">
        <f>AVERAGE(M435:M439)</f>
        <v>#DIV/0!</v>
      </c>
      <c r="R436" s="241" t="e">
        <f>_xlfn.STDEV.S(M435:M439)</f>
        <v>#DIV/0!</v>
      </c>
      <c r="S436" s="19" t="e">
        <f t="shared" si="44"/>
        <v>#DIV/0!</v>
      </c>
      <c r="T436" s="190" t="e">
        <f>M436/LOOKUP(A436,'Table 1'!$A$3:$A$999,'Table 1'!$E$3:$E$999)</f>
        <v>#DIV/0!</v>
      </c>
      <c r="U436" s="215" t="s">
        <v>207</v>
      </c>
      <c r="V436" s="160" t="e">
        <f>O436/LOOKUP(A436,'Table 1'!$A$3:$A$999,'Table 1'!$E$3:$E$999)</f>
        <v>#DIV/0!</v>
      </c>
    </row>
    <row r="437" spans="1:22" x14ac:dyDescent="0.2">
      <c r="A437" s="56" t="str">
        <f>IF(A435="","",A435)</f>
        <v/>
      </c>
      <c r="B437" s="56" t="e">
        <f>LOOKUP(A437,'Table 1'!$A$3:$A$999,'Table 1'!$I$3:$I$999)</f>
        <v>#N/A</v>
      </c>
      <c r="C437" s="4"/>
      <c r="D437" s="4"/>
      <c r="E437" s="4"/>
      <c r="F437" s="168" t="e">
        <f t="shared" si="39"/>
        <v>#DIV/0!</v>
      </c>
      <c r="G437" s="236" t="s">
        <v>207</v>
      </c>
      <c r="H437" s="160" t="e">
        <f t="shared" si="40"/>
        <v>#DIV/0!</v>
      </c>
      <c r="I437" s="239" t="e">
        <f t="shared" si="41"/>
        <v>#DIV/0!</v>
      </c>
      <c r="J437" s="22" t="e">
        <f>AVERAGE(F435:F439)</f>
        <v>#DIV/0!</v>
      </c>
      <c r="K437" s="241" t="e">
        <f>_xlfn.STDEV.S(F435:F439)</f>
        <v>#DIV/0!</v>
      </c>
      <c r="L437" s="19" t="e">
        <f t="shared" si="42"/>
        <v>#DIV/0!</v>
      </c>
      <c r="M437" s="221" t="e">
        <f>F437*'Table 2'!M437</f>
        <v>#DIV/0!</v>
      </c>
      <c r="N437" s="236" t="s">
        <v>207</v>
      </c>
      <c r="O437" s="218" t="e">
        <f>H437*'Table 2'!M436</f>
        <v>#DIV/0!</v>
      </c>
      <c r="P437" s="239" t="e">
        <f t="shared" si="43"/>
        <v>#DIV/0!</v>
      </c>
      <c r="Q437" s="22" t="e">
        <f>AVERAGE(M435:M439)</f>
        <v>#DIV/0!</v>
      </c>
      <c r="R437" s="241" t="e">
        <f>_xlfn.STDEV.S(M435:M439)</f>
        <v>#DIV/0!</v>
      </c>
      <c r="S437" s="19" t="e">
        <f t="shared" si="44"/>
        <v>#DIV/0!</v>
      </c>
      <c r="T437" s="190" t="e">
        <f>M437/LOOKUP(A437,'Table 1'!$A$3:$A$999,'Table 1'!$E$3:$E$999)</f>
        <v>#DIV/0!</v>
      </c>
      <c r="U437" s="215" t="s">
        <v>207</v>
      </c>
      <c r="V437" s="160" t="e">
        <f>O437/LOOKUP(A437,'Table 1'!$A$3:$A$999,'Table 1'!$E$3:$E$999)</f>
        <v>#DIV/0!</v>
      </c>
    </row>
    <row r="438" spans="1:22" x14ac:dyDescent="0.2">
      <c r="A438" s="56" t="str">
        <f>IF(A435="","",A435)</f>
        <v/>
      </c>
      <c r="B438" s="56" t="e">
        <f>LOOKUP(A438,'Table 1'!$A$3:$A$999,'Table 1'!$I$3:$I$999)</f>
        <v>#N/A</v>
      </c>
      <c r="C438" s="4"/>
      <c r="D438" s="4"/>
      <c r="E438" s="4"/>
      <c r="F438" s="159" t="e">
        <f t="shared" si="39"/>
        <v>#DIV/0!</v>
      </c>
      <c r="G438" s="232" t="s">
        <v>207</v>
      </c>
      <c r="H438" s="155" t="e">
        <f t="shared" si="40"/>
        <v>#DIV/0!</v>
      </c>
      <c r="I438" s="239" t="e">
        <f t="shared" si="41"/>
        <v>#DIV/0!</v>
      </c>
      <c r="J438" s="22" t="e">
        <f>AVERAGE(F435:F439)</f>
        <v>#DIV/0!</v>
      </c>
      <c r="K438" s="241" t="e">
        <f>_xlfn.STDEV.S(F435:F439)</f>
        <v>#DIV/0!</v>
      </c>
      <c r="L438" s="19" t="e">
        <f t="shared" si="42"/>
        <v>#DIV/0!</v>
      </c>
      <c r="M438" s="221" t="e">
        <f>F438*'Table 2'!M438</f>
        <v>#DIV/0!</v>
      </c>
      <c r="N438" s="236" t="s">
        <v>207</v>
      </c>
      <c r="O438" s="218" t="e">
        <f>H438*'Table 2'!M437</f>
        <v>#DIV/0!</v>
      </c>
      <c r="P438" s="239" t="e">
        <f t="shared" si="43"/>
        <v>#DIV/0!</v>
      </c>
      <c r="Q438" s="22" t="e">
        <f>AVERAGE(M435:M439)</f>
        <v>#DIV/0!</v>
      </c>
      <c r="R438" s="241" t="e">
        <f>_xlfn.STDEV.S(M435:M439)</f>
        <v>#DIV/0!</v>
      </c>
      <c r="S438" s="19" t="e">
        <f t="shared" si="44"/>
        <v>#DIV/0!</v>
      </c>
      <c r="T438" s="190" t="e">
        <f>M438/LOOKUP(A438,'Table 1'!$A$3:$A$999,'Table 1'!$E$3:$E$999)</f>
        <v>#DIV/0!</v>
      </c>
      <c r="U438" s="215" t="s">
        <v>207</v>
      </c>
      <c r="V438" s="160" t="e">
        <f>O438/LOOKUP(A438,'Table 1'!$A$3:$A$999,'Table 1'!$E$3:$E$999)</f>
        <v>#DIV/0!</v>
      </c>
    </row>
    <row r="439" spans="1:22" ht="16" thickBot="1" x14ac:dyDescent="0.25">
      <c r="A439" s="55" t="str">
        <f>IF(A435="","",A435)</f>
        <v/>
      </c>
      <c r="B439" s="55" t="e">
        <f>LOOKUP(A439,'Table 1'!$A$3:$A$999,'Table 1'!$I$3:$I$999)</f>
        <v>#N/A</v>
      </c>
      <c r="C439" s="97"/>
      <c r="D439" s="97"/>
      <c r="E439" s="97"/>
      <c r="F439" s="167" t="e">
        <f t="shared" si="39"/>
        <v>#DIV/0!</v>
      </c>
      <c r="G439" s="230" t="s">
        <v>207</v>
      </c>
      <c r="H439" s="157" t="e">
        <f t="shared" si="40"/>
        <v>#DIV/0!</v>
      </c>
      <c r="I439" s="240" t="e">
        <f t="shared" si="41"/>
        <v>#DIV/0!</v>
      </c>
      <c r="J439" s="21" t="e">
        <f>AVERAGE(F435:F439)</f>
        <v>#DIV/0!</v>
      </c>
      <c r="K439" s="242" t="e">
        <f>_xlfn.STDEV.S(F435:F439)</f>
        <v>#DIV/0!</v>
      </c>
      <c r="L439" s="18" t="e">
        <f t="shared" si="42"/>
        <v>#DIV/0!</v>
      </c>
      <c r="M439" s="220" t="e">
        <f>F439*'Table 2'!M439</f>
        <v>#DIV/0!</v>
      </c>
      <c r="N439" s="230" t="s">
        <v>207</v>
      </c>
      <c r="O439" s="217" t="e">
        <f>H439*'Table 2'!M438</f>
        <v>#DIV/0!</v>
      </c>
      <c r="P439" s="240" t="e">
        <f t="shared" si="43"/>
        <v>#DIV/0!</v>
      </c>
      <c r="Q439" s="21" t="e">
        <f>AVERAGE(M435:M439)</f>
        <v>#DIV/0!</v>
      </c>
      <c r="R439" s="242" t="e">
        <f>_xlfn.STDEV.S(M435:M439)</f>
        <v>#DIV/0!</v>
      </c>
      <c r="S439" s="18" t="e">
        <f t="shared" si="44"/>
        <v>#DIV/0!</v>
      </c>
      <c r="T439" s="189" t="e">
        <f>M439/LOOKUP(A439,'Table 1'!$A$3:$A$999,'Table 1'!$E$3:$E$999)</f>
        <v>#DIV/0!</v>
      </c>
      <c r="U439" s="214" t="s">
        <v>207</v>
      </c>
      <c r="V439" s="157" t="e">
        <f>O439/LOOKUP(A439,'Table 1'!$A$3:$A$999,'Table 1'!$E$3:$E$999)</f>
        <v>#DIV/0!</v>
      </c>
    </row>
    <row r="440" spans="1:22" x14ac:dyDescent="0.2">
      <c r="A440" s="57"/>
      <c r="B440" s="57" t="e">
        <f>LOOKUP(A440,'Table 1'!$A$3:$A$999,'Table 1'!$I$3:$I$999)</f>
        <v>#N/A</v>
      </c>
      <c r="C440" s="98"/>
      <c r="D440" s="98"/>
      <c r="E440" s="98"/>
      <c r="F440" s="169" t="e">
        <f t="shared" si="39"/>
        <v>#DIV/0!</v>
      </c>
      <c r="G440" s="229" t="s">
        <v>207</v>
      </c>
      <c r="H440" s="161" t="e">
        <f t="shared" si="40"/>
        <v>#DIV/0!</v>
      </c>
      <c r="I440" s="238" t="e">
        <f t="shared" si="41"/>
        <v>#DIV/0!</v>
      </c>
      <c r="J440" s="23" t="e">
        <f>AVERAGE(F440:F444)</f>
        <v>#DIV/0!</v>
      </c>
      <c r="K440" s="23" t="e">
        <f>_xlfn.STDEV.S(F440:F444)</f>
        <v>#DIV/0!</v>
      </c>
      <c r="L440" s="39" t="e">
        <f t="shared" si="42"/>
        <v>#DIV/0!</v>
      </c>
      <c r="M440" s="222" t="e">
        <f>F440*'Table 2'!M440</f>
        <v>#DIV/0!</v>
      </c>
      <c r="N440" s="229" t="s">
        <v>207</v>
      </c>
      <c r="O440" s="219" t="e">
        <f>H440*'Table 2'!M439</f>
        <v>#DIV/0!</v>
      </c>
      <c r="P440" s="238" t="e">
        <f t="shared" si="43"/>
        <v>#DIV/0!</v>
      </c>
      <c r="Q440" s="23" t="e">
        <f>AVERAGE(M440:M444)</f>
        <v>#DIV/0!</v>
      </c>
      <c r="R440" s="23" t="e">
        <f>_xlfn.STDEV.S(M440:M444)</f>
        <v>#DIV/0!</v>
      </c>
      <c r="S440" s="39" t="e">
        <f t="shared" si="44"/>
        <v>#DIV/0!</v>
      </c>
      <c r="T440" s="191" t="e">
        <f>M440/LOOKUP(A440,'Table 1'!$A$3:$A$999,'Table 1'!$E$3:$E$999)</f>
        <v>#DIV/0!</v>
      </c>
      <c r="U440" s="216" t="s">
        <v>207</v>
      </c>
      <c r="V440" s="161" t="e">
        <f>O440/LOOKUP(A440,'Table 1'!$A$3:$A$999,'Table 1'!$E$3:$E$999)</f>
        <v>#DIV/0!</v>
      </c>
    </row>
    <row r="441" spans="1:22" x14ac:dyDescent="0.2">
      <c r="A441" s="56" t="str">
        <f>IF(A440="","",A440)</f>
        <v/>
      </c>
      <c r="B441" s="56" t="e">
        <f>LOOKUP(A441,'Table 1'!$A$3:$A$999,'Table 1'!$I$3:$I$999)</f>
        <v>#N/A</v>
      </c>
      <c r="C441" s="4"/>
      <c r="D441" s="4"/>
      <c r="E441" s="4"/>
      <c r="F441" s="168" t="e">
        <f t="shared" si="39"/>
        <v>#DIV/0!</v>
      </c>
      <c r="G441" s="236" t="s">
        <v>207</v>
      </c>
      <c r="H441" s="160" t="e">
        <f t="shared" si="40"/>
        <v>#DIV/0!</v>
      </c>
      <c r="I441" s="239" t="e">
        <f t="shared" si="41"/>
        <v>#DIV/0!</v>
      </c>
      <c r="J441" s="22" t="e">
        <f>AVERAGE(F440:F444)</f>
        <v>#DIV/0!</v>
      </c>
      <c r="K441" s="241" t="e">
        <f>_xlfn.STDEV.S(F440:F444)</f>
        <v>#DIV/0!</v>
      </c>
      <c r="L441" s="19" t="e">
        <f t="shared" si="42"/>
        <v>#DIV/0!</v>
      </c>
      <c r="M441" s="221" t="e">
        <f>F441*'Table 2'!M441</f>
        <v>#DIV/0!</v>
      </c>
      <c r="N441" s="236" t="s">
        <v>207</v>
      </c>
      <c r="O441" s="218" t="e">
        <f>H441*'Table 2'!M440</f>
        <v>#DIV/0!</v>
      </c>
      <c r="P441" s="239" t="e">
        <f t="shared" si="43"/>
        <v>#DIV/0!</v>
      </c>
      <c r="Q441" s="22" t="e">
        <f>AVERAGE(M440:M444)</f>
        <v>#DIV/0!</v>
      </c>
      <c r="R441" s="241" t="e">
        <f>_xlfn.STDEV.S(M440:M444)</f>
        <v>#DIV/0!</v>
      </c>
      <c r="S441" s="19" t="e">
        <f t="shared" si="44"/>
        <v>#DIV/0!</v>
      </c>
      <c r="T441" s="190" t="e">
        <f>M441/LOOKUP(A441,'Table 1'!$A$3:$A$999,'Table 1'!$E$3:$E$999)</f>
        <v>#DIV/0!</v>
      </c>
      <c r="U441" s="215" t="s">
        <v>207</v>
      </c>
      <c r="V441" s="160" t="e">
        <f>O441/LOOKUP(A441,'Table 1'!$A$3:$A$999,'Table 1'!$E$3:$E$999)</f>
        <v>#DIV/0!</v>
      </c>
    </row>
    <row r="442" spans="1:22" x14ac:dyDescent="0.2">
      <c r="A442" s="56" t="str">
        <f>IF(A440="","",A440)</f>
        <v/>
      </c>
      <c r="B442" s="56" t="e">
        <f>LOOKUP(A442,'Table 1'!$A$3:$A$999,'Table 1'!$I$3:$I$999)</f>
        <v>#N/A</v>
      </c>
      <c r="C442" s="4"/>
      <c r="D442" s="4"/>
      <c r="E442" s="4"/>
      <c r="F442" s="168" t="e">
        <f t="shared" si="39"/>
        <v>#DIV/0!</v>
      </c>
      <c r="G442" s="236" t="s">
        <v>207</v>
      </c>
      <c r="H442" s="160" t="e">
        <f t="shared" si="40"/>
        <v>#DIV/0!</v>
      </c>
      <c r="I442" s="239" t="e">
        <f t="shared" si="41"/>
        <v>#DIV/0!</v>
      </c>
      <c r="J442" s="22" t="e">
        <f>AVERAGE(F440:F444)</f>
        <v>#DIV/0!</v>
      </c>
      <c r="K442" s="241" t="e">
        <f>_xlfn.STDEV.S(F440:F444)</f>
        <v>#DIV/0!</v>
      </c>
      <c r="L442" s="19" t="e">
        <f t="shared" si="42"/>
        <v>#DIV/0!</v>
      </c>
      <c r="M442" s="221" t="e">
        <f>F442*'Table 2'!M442</f>
        <v>#DIV/0!</v>
      </c>
      <c r="N442" s="236" t="s">
        <v>207</v>
      </c>
      <c r="O442" s="218" t="e">
        <f>H442*'Table 2'!M441</f>
        <v>#DIV/0!</v>
      </c>
      <c r="P442" s="239" t="e">
        <f t="shared" si="43"/>
        <v>#DIV/0!</v>
      </c>
      <c r="Q442" s="22" t="e">
        <f>AVERAGE(M440:M444)</f>
        <v>#DIV/0!</v>
      </c>
      <c r="R442" s="241" t="e">
        <f>_xlfn.STDEV.S(M440:M444)</f>
        <v>#DIV/0!</v>
      </c>
      <c r="S442" s="19" t="e">
        <f t="shared" si="44"/>
        <v>#DIV/0!</v>
      </c>
      <c r="T442" s="190" t="e">
        <f>M442/LOOKUP(A442,'Table 1'!$A$3:$A$999,'Table 1'!$E$3:$E$999)</f>
        <v>#DIV/0!</v>
      </c>
      <c r="U442" s="215" t="s">
        <v>207</v>
      </c>
      <c r="V442" s="160" t="e">
        <f>O442/LOOKUP(A442,'Table 1'!$A$3:$A$999,'Table 1'!$E$3:$E$999)</f>
        <v>#DIV/0!</v>
      </c>
    </row>
    <row r="443" spans="1:22" x14ac:dyDescent="0.2">
      <c r="A443" s="56" t="str">
        <f>IF(A440="","",A440)</f>
        <v/>
      </c>
      <c r="B443" s="56" t="e">
        <f>LOOKUP(A443,'Table 1'!$A$3:$A$999,'Table 1'!$I$3:$I$999)</f>
        <v>#N/A</v>
      </c>
      <c r="C443" s="4"/>
      <c r="D443" s="4"/>
      <c r="E443" s="4"/>
      <c r="F443" s="159" t="e">
        <f t="shared" si="39"/>
        <v>#DIV/0!</v>
      </c>
      <c r="G443" s="232" t="s">
        <v>207</v>
      </c>
      <c r="H443" s="155" t="e">
        <f t="shared" si="40"/>
        <v>#DIV/0!</v>
      </c>
      <c r="I443" s="239" t="e">
        <f t="shared" si="41"/>
        <v>#DIV/0!</v>
      </c>
      <c r="J443" s="22" t="e">
        <f>AVERAGE(F440:F444)</f>
        <v>#DIV/0!</v>
      </c>
      <c r="K443" s="241" t="e">
        <f>_xlfn.STDEV.S(F440:F444)</f>
        <v>#DIV/0!</v>
      </c>
      <c r="L443" s="19" t="e">
        <f t="shared" si="42"/>
        <v>#DIV/0!</v>
      </c>
      <c r="M443" s="221" t="e">
        <f>F443*'Table 2'!M443</f>
        <v>#DIV/0!</v>
      </c>
      <c r="N443" s="236" t="s">
        <v>207</v>
      </c>
      <c r="O443" s="218" t="e">
        <f>H443*'Table 2'!M442</f>
        <v>#DIV/0!</v>
      </c>
      <c r="P443" s="239" t="e">
        <f t="shared" si="43"/>
        <v>#DIV/0!</v>
      </c>
      <c r="Q443" s="22" t="e">
        <f>AVERAGE(M440:M444)</f>
        <v>#DIV/0!</v>
      </c>
      <c r="R443" s="241" t="e">
        <f>_xlfn.STDEV.S(M440:M444)</f>
        <v>#DIV/0!</v>
      </c>
      <c r="S443" s="19" t="e">
        <f t="shared" si="44"/>
        <v>#DIV/0!</v>
      </c>
      <c r="T443" s="190" t="e">
        <f>M443/LOOKUP(A443,'Table 1'!$A$3:$A$999,'Table 1'!$E$3:$E$999)</f>
        <v>#DIV/0!</v>
      </c>
      <c r="U443" s="215" t="s">
        <v>207</v>
      </c>
      <c r="V443" s="160" t="e">
        <f>O443/LOOKUP(A443,'Table 1'!$A$3:$A$999,'Table 1'!$E$3:$E$999)</f>
        <v>#DIV/0!</v>
      </c>
    </row>
    <row r="444" spans="1:22" ht="16" thickBot="1" x14ac:dyDescent="0.25">
      <c r="A444" s="55" t="str">
        <f>IF(A440="","",A440)</f>
        <v/>
      </c>
      <c r="B444" s="55" t="e">
        <f>LOOKUP(A444,'Table 1'!$A$3:$A$999,'Table 1'!$I$3:$I$999)</f>
        <v>#N/A</v>
      </c>
      <c r="C444" s="97"/>
      <c r="D444" s="97"/>
      <c r="E444" s="97"/>
      <c r="F444" s="167" t="e">
        <f t="shared" si="39"/>
        <v>#DIV/0!</v>
      </c>
      <c r="G444" s="230" t="s">
        <v>207</v>
      </c>
      <c r="H444" s="157" t="e">
        <f t="shared" si="40"/>
        <v>#DIV/0!</v>
      </c>
      <c r="I444" s="240" t="e">
        <f t="shared" si="41"/>
        <v>#DIV/0!</v>
      </c>
      <c r="J444" s="21" t="e">
        <f>AVERAGE(F440:F444)</f>
        <v>#DIV/0!</v>
      </c>
      <c r="K444" s="242" t="e">
        <f>_xlfn.STDEV.S(F440:F444)</f>
        <v>#DIV/0!</v>
      </c>
      <c r="L444" s="18" t="e">
        <f t="shared" si="42"/>
        <v>#DIV/0!</v>
      </c>
      <c r="M444" s="220" t="e">
        <f>F444*'Table 2'!M444</f>
        <v>#DIV/0!</v>
      </c>
      <c r="N444" s="230" t="s">
        <v>207</v>
      </c>
      <c r="O444" s="217" t="e">
        <f>H444*'Table 2'!M443</f>
        <v>#DIV/0!</v>
      </c>
      <c r="P444" s="240" t="e">
        <f t="shared" si="43"/>
        <v>#DIV/0!</v>
      </c>
      <c r="Q444" s="21" t="e">
        <f>AVERAGE(M440:M444)</f>
        <v>#DIV/0!</v>
      </c>
      <c r="R444" s="242" t="e">
        <f>_xlfn.STDEV.S(M440:M444)</f>
        <v>#DIV/0!</v>
      </c>
      <c r="S444" s="18" t="e">
        <f t="shared" si="44"/>
        <v>#DIV/0!</v>
      </c>
      <c r="T444" s="189" t="e">
        <f>M444/LOOKUP(A444,'Table 1'!$A$3:$A$999,'Table 1'!$E$3:$E$999)</f>
        <v>#DIV/0!</v>
      </c>
      <c r="U444" s="214" t="s">
        <v>207</v>
      </c>
      <c r="V444" s="157" t="e">
        <f>O444/LOOKUP(A444,'Table 1'!$A$3:$A$999,'Table 1'!$E$3:$E$999)</f>
        <v>#DIV/0!</v>
      </c>
    </row>
    <row r="445" spans="1:22" x14ac:dyDescent="0.2">
      <c r="A445" s="57"/>
      <c r="B445" s="57" t="e">
        <f>LOOKUP(A445,'Table 1'!$A$3:$A$999,'Table 1'!$I$3:$I$999)</f>
        <v>#N/A</v>
      </c>
      <c r="C445" s="98"/>
      <c r="D445" s="98"/>
      <c r="E445" s="98"/>
      <c r="F445" s="169" t="e">
        <f t="shared" si="39"/>
        <v>#DIV/0!</v>
      </c>
      <c r="G445" s="229" t="s">
        <v>207</v>
      </c>
      <c r="H445" s="161" t="e">
        <f t="shared" si="40"/>
        <v>#DIV/0!</v>
      </c>
      <c r="I445" s="238" t="e">
        <f t="shared" si="41"/>
        <v>#DIV/0!</v>
      </c>
      <c r="J445" s="23" t="e">
        <f>AVERAGE(F445:F449)</f>
        <v>#DIV/0!</v>
      </c>
      <c r="K445" s="23" t="e">
        <f>_xlfn.STDEV.S(F445:F449)</f>
        <v>#DIV/0!</v>
      </c>
      <c r="L445" s="39" t="e">
        <f t="shared" si="42"/>
        <v>#DIV/0!</v>
      </c>
      <c r="M445" s="222" t="e">
        <f>F445*'Table 2'!M445</f>
        <v>#DIV/0!</v>
      </c>
      <c r="N445" s="229" t="s">
        <v>207</v>
      </c>
      <c r="O445" s="219" t="e">
        <f>H445*'Table 2'!M444</f>
        <v>#DIV/0!</v>
      </c>
      <c r="P445" s="238" t="e">
        <f t="shared" si="43"/>
        <v>#DIV/0!</v>
      </c>
      <c r="Q445" s="23" t="e">
        <f>AVERAGE(M445:M449)</f>
        <v>#DIV/0!</v>
      </c>
      <c r="R445" s="23" t="e">
        <f>_xlfn.STDEV.S(M445:M449)</f>
        <v>#DIV/0!</v>
      </c>
      <c r="S445" s="39" t="e">
        <f t="shared" si="44"/>
        <v>#DIV/0!</v>
      </c>
      <c r="T445" s="191" t="e">
        <f>M445/LOOKUP(A445,'Table 1'!$A$3:$A$999,'Table 1'!$E$3:$E$999)</f>
        <v>#DIV/0!</v>
      </c>
      <c r="U445" s="216" t="s">
        <v>207</v>
      </c>
      <c r="V445" s="161" t="e">
        <f>O445/LOOKUP(A445,'Table 1'!$A$3:$A$999,'Table 1'!$E$3:$E$999)</f>
        <v>#DIV/0!</v>
      </c>
    </row>
    <row r="446" spans="1:22" x14ac:dyDescent="0.2">
      <c r="A446" s="56" t="str">
        <f>IF(A445="","",A445)</f>
        <v/>
      </c>
      <c r="B446" s="56" t="e">
        <f>LOOKUP(A446,'Table 1'!$A$3:$A$999,'Table 1'!$I$3:$I$999)</f>
        <v>#N/A</v>
      </c>
      <c r="C446" s="4"/>
      <c r="D446" s="4"/>
      <c r="E446" s="4"/>
      <c r="F446" s="168" t="e">
        <f t="shared" si="39"/>
        <v>#DIV/0!</v>
      </c>
      <c r="G446" s="236" t="s">
        <v>207</v>
      </c>
      <c r="H446" s="160" t="e">
        <f t="shared" si="40"/>
        <v>#DIV/0!</v>
      </c>
      <c r="I446" s="239" t="e">
        <f t="shared" si="41"/>
        <v>#DIV/0!</v>
      </c>
      <c r="J446" s="22" t="e">
        <f>AVERAGE(F445:F449)</f>
        <v>#DIV/0!</v>
      </c>
      <c r="K446" s="241" t="e">
        <f>_xlfn.STDEV.S(F445:F449)</f>
        <v>#DIV/0!</v>
      </c>
      <c r="L446" s="19" t="e">
        <f t="shared" si="42"/>
        <v>#DIV/0!</v>
      </c>
      <c r="M446" s="221" t="e">
        <f>F446*'Table 2'!M446</f>
        <v>#DIV/0!</v>
      </c>
      <c r="N446" s="236" t="s">
        <v>207</v>
      </c>
      <c r="O446" s="218" t="e">
        <f>H446*'Table 2'!M445</f>
        <v>#DIV/0!</v>
      </c>
      <c r="P446" s="239" t="e">
        <f t="shared" si="43"/>
        <v>#DIV/0!</v>
      </c>
      <c r="Q446" s="22" t="e">
        <f>AVERAGE(M445:M449)</f>
        <v>#DIV/0!</v>
      </c>
      <c r="R446" s="241" t="e">
        <f>_xlfn.STDEV.S(M445:M449)</f>
        <v>#DIV/0!</v>
      </c>
      <c r="S446" s="19" t="e">
        <f t="shared" si="44"/>
        <v>#DIV/0!</v>
      </c>
      <c r="T446" s="190" t="e">
        <f>M446/LOOKUP(A446,'Table 1'!$A$3:$A$999,'Table 1'!$E$3:$E$999)</f>
        <v>#DIV/0!</v>
      </c>
      <c r="U446" s="215" t="s">
        <v>207</v>
      </c>
      <c r="V446" s="160" t="e">
        <f>O446/LOOKUP(A446,'Table 1'!$A$3:$A$999,'Table 1'!$E$3:$E$999)</f>
        <v>#DIV/0!</v>
      </c>
    </row>
    <row r="447" spans="1:22" x14ac:dyDescent="0.2">
      <c r="A447" s="56" t="str">
        <f>IF(A445="","",A445)</f>
        <v/>
      </c>
      <c r="B447" s="56" t="e">
        <f>LOOKUP(A447,'Table 1'!$A$3:$A$999,'Table 1'!$I$3:$I$999)</f>
        <v>#N/A</v>
      </c>
      <c r="C447" s="4"/>
      <c r="D447" s="4"/>
      <c r="E447" s="4"/>
      <c r="F447" s="168" t="e">
        <f t="shared" si="39"/>
        <v>#DIV/0!</v>
      </c>
      <c r="G447" s="236" t="s">
        <v>207</v>
      </c>
      <c r="H447" s="160" t="e">
        <f t="shared" si="40"/>
        <v>#DIV/0!</v>
      </c>
      <c r="I447" s="239" t="e">
        <f t="shared" si="41"/>
        <v>#DIV/0!</v>
      </c>
      <c r="J447" s="22" t="e">
        <f>AVERAGE(F445:F449)</f>
        <v>#DIV/0!</v>
      </c>
      <c r="K447" s="241" t="e">
        <f>_xlfn.STDEV.S(F445:F449)</f>
        <v>#DIV/0!</v>
      </c>
      <c r="L447" s="19" t="e">
        <f t="shared" si="42"/>
        <v>#DIV/0!</v>
      </c>
      <c r="M447" s="221" t="e">
        <f>F447*'Table 2'!M447</f>
        <v>#DIV/0!</v>
      </c>
      <c r="N447" s="236" t="s">
        <v>207</v>
      </c>
      <c r="O447" s="218" t="e">
        <f>H447*'Table 2'!M446</f>
        <v>#DIV/0!</v>
      </c>
      <c r="P447" s="239" t="e">
        <f t="shared" si="43"/>
        <v>#DIV/0!</v>
      </c>
      <c r="Q447" s="22" t="e">
        <f>AVERAGE(M445:M449)</f>
        <v>#DIV/0!</v>
      </c>
      <c r="R447" s="241" t="e">
        <f>_xlfn.STDEV.S(M445:M449)</f>
        <v>#DIV/0!</v>
      </c>
      <c r="S447" s="19" t="e">
        <f t="shared" si="44"/>
        <v>#DIV/0!</v>
      </c>
      <c r="T447" s="190" t="e">
        <f>M447/LOOKUP(A447,'Table 1'!$A$3:$A$999,'Table 1'!$E$3:$E$999)</f>
        <v>#DIV/0!</v>
      </c>
      <c r="U447" s="215" t="s">
        <v>207</v>
      </c>
      <c r="V447" s="160" t="e">
        <f>O447/LOOKUP(A447,'Table 1'!$A$3:$A$999,'Table 1'!$E$3:$E$999)</f>
        <v>#DIV/0!</v>
      </c>
    </row>
    <row r="448" spans="1:22" x14ac:dyDescent="0.2">
      <c r="A448" s="56" t="str">
        <f>IF(A445="","",A445)</f>
        <v/>
      </c>
      <c r="B448" s="56" t="e">
        <f>LOOKUP(A448,'Table 1'!$A$3:$A$999,'Table 1'!$I$3:$I$999)</f>
        <v>#N/A</v>
      </c>
      <c r="C448" s="4"/>
      <c r="D448" s="4"/>
      <c r="E448" s="4"/>
      <c r="F448" s="159" t="e">
        <f t="shared" si="39"/>
        <v>#DIV/0!</v>
      </c>
      <c r="G448" s="232" t="s">
        <v>207</v>
      </c>
      <c r="H448" s="155" t="e">
        <f t="shared" si="40"/>
        <v>#DIV/0!</v>
      </c>
      <c r="I448" s="239" t="e">
        <f t="shared" si="41"/>
        <v>#DIV/0!</v>
      </c>
      <c r="J448" s="22" t="e">
        <f>AVERAGE(F445:F449)</f>
        <v>#DIV/0!</v>
      </c>
      <c r="K448" s="241" t="e">
        <f>_xlfn.STDEV.S(F445:F449)</f>
        <v>#DIV/0!</v>
      </c>
      <c r="L448" s="19" t="e">
        <f t="shared" si="42"/>
        <v>#DIV/0!</v>
      </c>
      <c r="M448" s="221" t="e">
        <f>F448*'Table 2'!M448</f>
        <v>#DIV/0!</v>
      </c>
      <c r="N448" s="236" t="s">
        <v>207</v>
      </c>
      <c r="O448" s="218" t="e">
        <f>H448*'Table 2'!M447</f>
        <v>#DIV/0!</v>
      </c>
      <c r="P448" s="239" t="e">
        <f t="shared" si="43"/>
        <v>#DIV/0!</v>
      </c>
      <c r="Q448" s="22" t="e">
        <f>AVERAGE(M445:M449)</f>
        <v>#DIV/0!</v>
      </c>
      <c r="R448" s="241" t="e">
        <f>_xlfn.STDEV.S(M445:M449)</f>
        <v>#DIV/0!</v>
      </c>
      <c r="S448" s="19" t="e">
        <f t="shared" si="44"/>
        <v>#DIV/0!</v>
      </c>
      <c r="T448" s="190" t="e">
        <f>M448/LOOKUP(A448,'Table 1'!$A$3:$A$999,'Table 1'!$E$3:$E$999)</f>
        <v>#DIV/0!</v>
      </c>
      <c r="U448" s="215" t="s">
        <v>207</v>
      </c>
      <c r="V448" s="160" t="e">
        <f>O448/LOOKUP(A448,'Table 1'!$A$3:$A$999,'Table 1'!$E$3:$E$999)</f>
        <v>#DIV/0!</v>
      </c>
    </row>
    <row r="449" spans="1:22" ht="16" thickBot="1" x14ac:dyDescent="0.25">
      <c r="A449" s="55" t="str">
        <f>IF(A445="","",A445)</f>
        <v/>
      </c>
      <c r="B449" s="55" t="e">
        <f>LOOKUP(A449,'Table 1'!$A$3:$A$999,'Table 1'!$I$3:$I$999)</f>
        <v>#N/A</v>
      </c>
      <c r="C449" s="97"/>
      <c r="D449" s="97"/>
      <c r="E449" s="97"/>
      <c r="F449" s="167" t="e">
        <f t="shared" si="39"/>
        <v>#DIV/0!</v>
      </c>
      <c r="G449" s="230" t="s">
        <v>207</v>
      </c>
      <c r="H449" s="157" t="e">
        <f t="shared" si="40"/>
        <v>#DIV/0!</v>
      </c>
      <c r="I449" s="240" t="e">
        <f t="shared" si="41"/>
        <v>#DIV/0!</v>
      </c>
      <c r="J449" s="21" t="e">
        <f>AVERAGE(F445:F449)</f>
        <v>#DIV/0!</v>
      </c>
      <c r="K449" s="242" t="e">
        <f>_xlfn.STDEV.S(F445:F449)</f>
        <v>#DIV/0!</v>
      </c>
      <c r="L449" s="18" t="e">
        <f t="shared" si="42"/>
        <v>#DIV/0!</v>
      </c>
      <c r="M449" s="220" t="e">
        <f>F449*'Table 2'!M449</f>
        <v>#DIV/0!</v>
      </c>
      <c r="N449" s="230" t="s">
        <v>207</v>
      </c>
      <c r="O449" s="217" t="e">
        <f>H449*'Table 2'!M448</f>
        <v>#DIV/0!</v>
      </c>
      <c r="P449" s="240" t="e">
        <f t="shared" si="43"/>
        <v>#DIV/0!</v>
      </c>
      <c r="Q449" s="21" t="e">
        <f>AVERAGE(M445:M449)</f>
        <v>#DIV/0!</v>
      </c>
      <c r="R449" s="242" t="e">
        <f>_xlfn.STDEV.S(M445:M449)</f>
        <v>#DIV/0!</v>
      </c>
      <c r="S449" s="18" t="e">
        <f t="shared" si="44"/>
        <v>#DIV/0!</v>
      </c>
      <c r="T449" s="189" t="e">
        <f>M449/LOOKUP(A449,'Table 1'!$A$3:$A$999,'Table 1'!$E$3:$E$999)</f>
        <v>#DIV/0!</v>
      </c>
      <c r="U449" s="214" t="s">
        <v>207</v>
      </c>
      <c r="V449" s="157" t="e">
        <f>O449/LOOKUP(A449,'Table 1'!$A$3:$A$999,'Table 1'!$E$3:$E$999)</f>
        <v>#DIV/0!</v>
      </c>
    </row>
    <row r="450" spans="1:22" x14ac:dyDescent="0.2">
      <c r="A450" s="57"/>
      <c r="B450" s="57" t="e">
        <f>LOOKUP(A450,'Table 1'!$A$3:$A$999,'Table 1'!$I$3:$I$999)</f>
        <v>#N/A</v>
      </c>
      <c r="C450" s="98"/>
      <c r="D450" s="98"/>
      <c r="E450" s="98"/>
      <c r="F450" s="169" t="e">
        <f t="shared" ref="F450:F513" si="45">AVERAGE(C450:E450)/100</f>
        <v>#DIV/0!</v>
      </c>
      <c r="G450" s="229" t="s">
        <v>207</v>
      </c>
      <c r="H450" s="161" t="e">
        <f t="shared" ref="H450:H513" si="46">_xlfn.STDEV.S(C450:E450)/100</f>
        <v>#DIV/0!</v>
      </c>
      <c r="I450" s="238" t="e">
        <f t="shared" ref="I450:I513" si="47">(F450-J450)/J450</f>
        <v>#DIV/0!</v>
      </c>
      <c r="J450" s="23" t="e">
        <f>AVERAGE(F450:F454)</f>
        <v>#DIV/0!</v>
      </c>
      <c r="K450" s="23" t="e">
        <f>_xlfn.STDEV.S(F450:F454)</f>
        <v>#DIV/0!</v>
      </c>
      <c r="L450" s="39" t="e">
        <f t="shared" ref="L450:L513" si="48">K450/J450</f>
        <v>#DIV/0!</v>
      </c>
      <c r="M450" s="222" t="e">
        <f>F450*'Table 2'!M450</f>
        <v>#DIV/0!</v>
      </c>
      <c r="N450" s="229" t="s">
        <v>207</v>
      </c>
      <c r="O450" s="219" t="e">
        <f>H450*'Table 2'!M449</f>
        <v>#DIV/0!</v>
      </c>
      <c r="P450" s="238" t="e">
        <f t="shared" ref="P450:P513" si="49">(M450-Q450)/Q450</f>
        <v>#DIV/0!</v>
      </c>
      <c r="Q450" s="23" t="e">
        <f>AVERAGE(M450:M454)</f>
        <v>#DIV/0!</v>
      </c>
      <c r="R450" s="23" t="e">
        <f>_xlfn.STDEV.S(M450:M454)</f>
        <v>#DIV/0!</v>
      </c>
      <c r="S450" s="39" t="e">
        <f t="shared" ref="S450:S513" si="50">R450/Q450</f>
        <v>#DIV/0!</v>
      </c>
      <c r="T450" s="191" t="e">
        <f>M450/LOOKUP(A450,'Table 1'!$A$3:$A$999,'Table 1'!$E$3:$E$999)</f>
        <v>#DIV/0!</v>
      </c>
      <c r="U450" s="216" t="s">
        <v>207</v>
      </c>
      <c r="V450" s="161" t="e">
        <f>O450/LOOKUP(A450,'Table 1'!$A$3:$A$999,'Table 1'!$E$3:$E$999)</f>
        <v>#DIV/0!</v>
      </c>
    </row>
    <row r="451" spans="1:22" x14ac:dyDescent="0.2">
      <c r="A451" s="56" t="str">
        <f>IF(A450="","",A450)</f>
        <v/>
      </c>
      <c r="B451" s="56" t="e">
        <f>LOOKUP(A451,'Table 1'!$A$3:$A$999,'Table 1'!$I$3:$I$999)</f>
        <v>#N/A</v>
      </c>
      <c r="C451" s="4"/>
      <c r="D451" s="4"/>
      <c r="E451" s="4"/>
      <c r="F451" s="168" t="e">
        <f t="shared" si="45"/>
        <v>#DIV/0!</v>
      </c>
      <c r="G451" s="236" t="s">
        <v>207</v>
      </c>
      <c r="H451" s="160" t="e">
        <f t="shared" si="46"/>
        <v>#DIV/0!</v>
      </c>
      <c r="I451" s="239" t="e">
        <f t="shared" si="47"/>
        <v>#DIV/0!</v>
      </c>
      <c r="J451" s="22" t="e">
        <f>AVERAGE(F450:F454)</f>
        <v>#DIV/0!</v>
      </c>
      <c r="K451" s="241" t="e">
        <f>_xlfn.STDEV.S(F450:F454)</f>
        <v>#DIV/0!</v>
      </c>
      <c r="L451" s="19" t="e">
        <f t="shared" si="48"/>
        <v>#DIV/0!</v>
      </c>
      <c r="M451" s="221" t="e">
        <f>F451*'Table 2'!M451</f>
        <v>#DIV/0!</v>
      </c>
      <c r="N451" s="236" t="s">
        <v>207</v>
      </c>
      <c r="O451" s="218" t="e">
        <f>H451*'Table 2'!M450</f>
        <v>#DIV/0!</v>
      </c>
      <c r="P451" s="239" t="e">
        <f t="shared" si="49"/>
        <v>#DIV/0!</v>
      </c>
      <c r="Q451" s="22" t="e">
        <f>AVERAGE(M450:M454)</f>
        <v>#DIV/0!</v>
      </c>
      <c r="R451" s="241" t="e">
        <f>_xlfn.STDEV.S(M450:M454)</f>
        <v>#DIV/0!</v>
      </c>
      <c r="S451" s="19" t="e">
        <f t="shared" si="50"/>
        <v>#DIV/0!</v>
      </c>
      <c r="T451" s="190" t="e">
        <f>M451/LOOKUP(A451,'Table 1'!$A$3:$A$999,'Table 1'!$E$3:$E$999)</f>
        <v>#DIV/0!</v>
      </c>
      <c r="U451" s="215" t="s">
        <v>207</v>
      </c>
      <c r="V451" s="160" t="e">
        <f>O451/LOOKUP(A451,'Table 1'!$A$3:$A$999,'Table 1'!$E$3:$E$999)</f>
        <v>#DIV/0!</v>
      </c>
    </row>
    <row r="452" spans="1:22" x14ac:dyDescent="0.2">
      <c r="A452" s="56" t="str">
        <f>IF(A450="","",A450)</f>
        <v/>
      </c>
      <c r="B452" s="56" t="e">
        <f>LOOKUP(A452,'Table 1'!$A$3:$A$999,'Table 1'!$I$3:$I$999)</f>
        <v>#N/A</v>
      </c>
      <c r="C452" s="4"/>
      <c r="D452" s="4"/>
      <c r="E452" s="4"/>
      <c r="F452" s="168" t="e">
        <f t="shared" si="45"/>
        <v>#DIV/0!</v>
      </c>
      <c r="G452" s="236" t="s">
        <v>207</v>
      </c>
      <c r="H452" s="160" t="e">
        <f t="shared" si="46"/>
        <v>#DIV/0!</v>
      </c>
      <c r="I452" s="239" t="e">
        <f t="shared" si="47"/>
        <v>#DIV/0!</v>
      </c>
      <c r="J452" s="22" t="e">
        <f>AVERAGE(F450:F454)</f>
        <v>#DIV/0!</v>
      </c>
      <c r="K452" s="241" t="e">
        <f>_xlfn.STDEV.S(F450:F454)</f>
        <v>#DIV/0!</v>
      </c>
      <c r="L452" s="19" t="e">
        <f t="shared" si="48"/>
        <v>#DIV/0!</v>
      </c>
      <c r="M452" s="221" t="e">
        <f>F452*'Table 2'!M452</f>
        <v>#DIV/0!</v>
      </c>
      <c r="N452" s="236" t="s">
        <v>207</v>
      </c>
      <c r="O452" s="218" t="e">
        <f>H452*'Table 2'!M451</f>
        <v>#DIV/0!</v>
      </c>
      <c r="P452" s="239" t="e">
        <f t="shared" si="49"/>
        <v>#DIV/0!</v>
      </c>
      <c r="Q452" s="22" t="e">
        <f>AVERAGE(M450:M454)</f>
        <v>#DIV/0!</v>
      </c>
      <c r="R452" s="241" t="e">
        <f>_xlfn.STDEV.S(M450:M454)</f>
        <v>#DIV/0!</v>
      </c>
      <c r="S452" s="19" t="e">
        <f t="shared" si="50"/>
        <v>#DIV/0!</v>
      </c>
      <c r="T452" s="190" t="e">
        <f>M452/LOOKUP(A452,'Table 1'!$A$3:$A$999,'Table 1'!$E$3:$E$999)</f>
        <v>#DIV/0!</v>
      </c>
      <c r="U452" s="215" t="s">
        <v>207</v>
      </c>
      <c r="V452" s="160" t="e">
        <f>O452/LOOKUP(A452,'Table 1'!$A$3:$A$999,'Table 1'!$E$3:$E$999)</f>
        <v>#DIV/0!</v>
      </c>
    </row>
    <row r="453" spans="1:22" x14ac:dyDescent="0.2">
      <c r="A453" s="56" t="str">
        <f>IF(A450="","",A450)</f>
        <v/>
      </c>
      <c r="B453" s="56" t="e">
        <f>LOOKUP(A453,'Table 1'!$A$3:$A$999,'Table 1'!$I$3:$I$999)</f>
        <v>#N/A</v>
      </c>
      <c r="C453" s="4"/>
      <c r="D453" s="4"/>
      <c r="E453" s="4"/>
      <c r="F453" s="159" t="e">
        <f t="shared" si="45"/>
        <v>#DIV/0!</v>
      </c>
      <c r="G453" s="232" t="s">
        <v>207</v>
      </c>
      <c r="H453" s="155" t="e">
        <f t="shared" si="46"/>
        <v>#DIV/0!</v>
      </c>
      <c r="I453" s="239" t="e">
        <f t="shared" si="47"/>
        <v>#DIV/0!</v>
      </c>
      <c r="J453" s="22" t="e">
        <f>AVERAGE(F450:F454)</f>
        <v>#DIV/0!</v>
      </c>
      <c r="K453" s="241" t="e">
        <f>_xlfn.STDEV.S(F450:F454)</f>
        <v>#DIV/0!</v>
      </c>
      <c r="L453" s="19" t="e">
        <f t="shared" si="48"/>
        <v>#DIV/0!</v>
      </c>
      <c r="M453" s="221" t="e">
        <f>F453*'Table 2'!M453</f>
        <v>#DIV/0!</v>
      </c>
      <c r="N453" s="236" t="s">
        <v>207</v>
      </c>
      <c r="O453" s="218" t="e">
        <f>H453*'Table 2'!M452</f>
        <v>#DIV/0!</v>
      </c>
      <c r="P453" s="239" t="e">
        <f t="shared" si="49"/>
        <v>#DIV/0!</v>
      </c>
      <c r="Q453" s="22" t="e">
        <f>AVERAGE(M450:M454)</f>
        <v>#DIV/0!</v>
      </c>
      <c r="R453" s="241" t="e">
        <f>_xlfn.STDEV.S(M450:M454)</f>
        <v>#DIV/0!</v>
      </c>
      <c r="S453" s="19" t="e">
        <f t="shared" si="50"/>
        <v>#DIV/0!</v>
      </c>
      <c r="T453" s="190" t="e">
        <f>M453/LOOKUP(A453,'Table 1'!$A$3:$A$999,'Table 1'!$E$3:$E$999)</f>
        <v>#DIV/0!</v>
      </c>
      <c r="U453" s="215" t="s">
        <v>207</v>
      </c>
      <c r="V453" s="160" t="e">
        <f>O453/LOOKUP(A453,'Table 1'!$A$3:$A$999,'Table 1'!$E$3:$E$999)</f>
        <v>#DIV/0!</v>
      </c>
    </row>
    <row r="454" spans="1:22" ht="16" thickBot="1" x14ac:dyDescent="0.25">
      <c r="A454" s="55" t="str">
        <f>IF(A450="","",A450)</f>
        <v/>
      </c>
      <c r="B454" s="55" t="e">
        <f>LOOKUP(A454,'Table 1'!$A$3:$A$999,'Table 1'!$I$3:$I$999)</f>
        <v>#N/A</v>
      </c>
      <c r="C454" s="97"/>
      <c r="D454" s="97"/>
      <c r="E454" s="97"/>
      <c r="F454" s="167" t="e">
        <f t="shared" si="45"/>
        <v>#DIV/0!</v>
      </c>
      <c r="G454" s="230" t="s">
        <v>207</v>
      </c>
      <c r="H454" s="157" t="e">
        <f t="shared" si="46"/>
        <v>#DIV/0!</v>
      </c>
      <c r="I454" s="240" t="e">
        <f t="shared" si="47"/>
        <v>#DIV/0!</v>
      </c>
      <c r="J454" s="21" t="e">
        <f>AVERAGE(F450:F454)</f>
        <v>#DIV/0!</v>
      </c>
      <c r="K454" s="242" t="e">
        <f>_xlfn.STDEV.S(F450:F454)</f>
        <v>#DIV/0!</v>
      </c>
      <c r="L454" s="18" t="e">
        <f t="shared" si="48"/>
        <v>#DIV/0!</v>
      </c>
      <c r="M454" s="220" t="e">
        <f>F454*'Table 2'!M454</f>
        <v>#DIV/0!</v>
      </c>
      <c r="N454" s="230" t="s">
        <v>207</v>
      </c>
      <c r="O454" s="217" t="e">
        <f>H454*'Table 2'!M453</f>
        <v>#DIV/0!</v>
      </c>
      <c r="P454" s="240" t="e">
        <f t="shared" si="49"/>
        <v>#DIV/0!</v>
      </c>
      <c r="Q454" s="21" t="e">
        <f>AVERAGE(M450:M454)</f>
        <v>#DIV/0!</v>
      </c>
      <c r="R454" s="242" t="e">
        <f>_xlfn.STDEV.S(M450:M454)</f>
        <v>#DIV/0!</v>
      </c>
      <c r="S454" s="18" t="e">
        <f t="shared" si="50"/>
        <v>#DIV/0!</v>
      </c>
      <c r="T454" s="189" t="e">
        <f>M454/LOOKUP(A454,'Table 1'!$A$3:$A$999,'Table 1'!$E$3:$E$999)</f>
        <v>#DIV/0!</v>
      </c>
      <c r="U454" s="214" t="s">
        <v>207</v>
      </c>
      <c r="V454" s="157" t="e">
        <f>O454/LOOKUP(A454,'Table 1'!$A$3:$A$999,'Table 1'!$E$3:$E$999)</f>
        <v>#DIV/0!</v>
      </c>
    </row>
    <row r="455" spans="1:22" x14ac:dyDescent="0.2">
      <c r="A455" s="57"/>
      <c r="B455" s="57" t="e">
        <f>LOOKUP(A455,'Table 1'!$A$3:$A$999,'Table 1'!$I$3:$I$999)</f>
        <v>#N/A</v>
      </c>
      <c r="C455" s="98"/>
      <c r="D455" s="98"/>
      <c r="E455" s="98"/>
      <c r="F455" s="169" t="e">
        <f t="shared" si="45"/>
        <v>#DIV/0!</v>
      </c>
      <c r="G455" s="229" t="s">
        <v>207</v>
      </c>
      <c r="H455" s="161" t="e">
        <f t="shared" si="46"/>
        <v>#DIV/0!</v>
      </c>
      <c r="I455" s="238" t="e">
        <f t="shared" si="47"/>
        <v>#DIV/0!</v>
      </c>
      <c r="J455" s="23" t="e">
        <f>AVERAGE(F455:F459)</f>
        <v>#DIV/0!</v>
      </c>
      <c r="K455" s="23" t="e">
        <f>_xlfn.STDEV.S(F455:F459)</f>
        <v>#DIV/0!</v>
      </c>
      <c r="L455" s="39" t="e">
        <f t="shared" si="48"/>
        <v>#DIV/0!</v>
      </c>
      <c r="M455" s="222" t="e">
        <f>F455*'Table 2'!M455</f>
        <v>#DIV/0!</v>
      </c>
      <c r="N455" s="229" t="s">
        <v>207</v>
      </c>
      <c r="O455" s="219" t="e">
        <f>H455*'Table 2'!M454</f>
        <v>#DIV/0!</v>
      </c>
      <c r="P455" s="238" t="e">
        <f t="shared" si="49"/>
        <v>#DIV/0!</v>
      </c>
      <c r="Q455" s="23" t="e">
        <f>AVERAGE(M455:M459)</f>
        <v>#DIV/0!</v>
      </c>
      <c r="R455" s="23" t="e">
        <f>_xlfn.STDEV.S(M455:M459)</f>
        <v>#DIV/0!</v>
      </c>
      <c r="S455" s="39" t="e">
        <f t="shared" si="50"/>
        <v>#DIV/0!</v>
      </c>
      <c r="T455" s="191" t="e">
        <f>M455/LOOKUP(A455,'Table 1'!$A$3:$A$999,'Table 1'!$E$3:$E$999)</f>
        <v>#DIV/0!</v>
      </c>
      <c r="U455" s="216" t="s">
        <v>207</v>
      </c>
      <c r="V455" s="161" t="e">
        <f>O455/LOOKUP(A455,'Table 1'!$A$3:$A$999,'Table 1'!$E$3:$E$999)</f>
        <v>#DIV/0!</v>
      </c>
    </row>
    <row r="456" spans="1:22" x14ac:dyDescent="0.2">
      <c r="A456" s="56" t="str">
        <f>IF(A455="","",A455)</f>
        <v/>
      </c>
      <c r="B456" s="56" t="e">
        <f>LOOKUP(A456,'Table 1'!$A$3:$A$999,'Table 1'!$I$3:$I$999)</f>
        <v>#N/A</v>
      </c>
      <c r="C456" s="4"/>
      <c r="D456" s="4"/>
      <c r="E456" s="4"/>
      <c r="F456" s="168" t="e">
        <f t="shared" si="45"/>
        <v>#DIV/0!</v>
      </c>
      <c r="G456" s="236" t="s">
        <v>207</v>
      </c>
      <c r="H456" s="160" t="e">
        <f t="shared" si="46"/>
        <v>#DIV/0!</v>
      </c>
      <c r="I456" s="239" t="e">
        <f t="shared" si="47"/>
        <v>#DIV/0!</v>
      </c>
      <c r="J456" s="22" t="e">
        <f>AVERAGE(F455:F459)</f>
        <v>#DIV/0!</v>
      </c>
      <c r="K456" s="241" t="e">
        <f>_xlfn.STDEV.S(F455:F459)</f>
        <v>#DIV/0!</v>
      </c>
      <c r="L456" s="19" t="e">
        <f t="shared" si="48"/>
        <v>#DIV/0!</v>
      </c>
      <c r="M456" s="221" t="e">
        <f>F456*'Table 2'!M456</f>
        <v>#DIV/0!</v>
      </c>
      <c r="N456" s="236" t="s">
        <v>207</v>
      </c>
      <c r="O456" s="218" t="e">
        <f>H456*'Table 2'!M455</f>
        <v>#DIV/0!</v>
      </c>
      <c r="P456" s="239" t="e">
        <f t="shared" si="49"/>
        <v>#DIV/0!</v>
      </c>
      <c r="Q456" s="22" t="e">
        <f>AVERAGE(M455:M459)</f>
        <v>#DIV/0!</v>
      </c>
      <c r="R456" s="241" t="e">
        <f>_xlfn.STDEV.S(M455:M459)</f>
        <v>#DIV/0!</v>
      </c>
      <c r="S456" s="19" t="e">
        <f t="shared" si="50"/>
        <v>#DIV/0!</v>
      </c>
      <c r="T456" s="190" t="e">
        <f>M456/LOOKUP(A456,'Table 1'!$A$3:$A$999,'Table 1'!$E$3:$E$999)</f>
        <v>#DIV/0!</v>
      </c>
      <c r="U456" s="215" t="s">
        <v>207</v>
      </c>
      <c r="V456" s="160" t="e">
        <f>O456/LOOKUP(A456,'Table 1'!$A$3:$A$999,'Table 1'!$E$3:$E$999)</f>
        <v>#DIV/0!</v>
      </c>
    </row>
    <row r="457" spans="1:22" x14ac:dyDescent="0.2">
      <c r="A457" s="56" t="str">
        <f>IF(A455="","",A455)</f>
        <v/>
      </c>
      <c r="B457" s="56" t="e">
        <f>LOOKUP(A457,'Table 1'!$A$3:$A$999,'Table 1'!$I$3:$I$999)</f>
        <v>#N/A</v>
      </c>
      <c r="C457" s="4"/>
      <c r="D457" s="4"/>
      <c r="E457" s="4"/>
      <c r="F457" s="168" t="e">
        <f t="shared" si="45"/>
        <v>#DIV/0!</v>
      </c>
      <c r="G457" s="236" t="s">
        <v>207</v>
      </c>
      <c r="H457" s="160" t="e">
        <f t="shared" si="46"/>
        <v>#DIV/0!</v>
      </c>
      <c r="I457" s="239" t="e">
        <f t="shared" si="47"/>
        <v>#DIV/0!</v>
      </c>
      <c r="J457" s="22" t="e">
        <f>AVERAGE(F455:F459)</f>
        <v>#DIV/0!</v>
      </c>
      <c r="K457" s="241" t="e">
        <f>_xlfn.STDEV.S(F455:F459)</f>
        <v>#DIV/0!</v>
      </c>
      <c r="L457" s="19" t="e">
        <f t="shared" si="48"/>
        <v>#DIV/0!</v>
      </c>
      <c r="M457" s="221" t="e">
        <f>F457*'Table 2'!M457</f>
        <v>#DIV/0!</v>
      </c>
      <c r="N457" s="236" t="s">
        <v>207</v>
      </c>
      <c r="O457" s="218" t="e">
        <f>H457*'Table 2'!M456</f>
        <v>#DIV/0!</v>
      </c>
      <c r="P457" s="239" t="e">
        <f t="shared" si="49"/>
        <v>#DIV/0!</v>
      </c>
      <c r="Q457" s="22" t="e">
        <f>AVERAGE(M455:M459)</f>
        <v>#DIV/0!</v>
      </c>
      <c r="R457" s="241" t="e">
        <f>_xlfn.STDEV.S(M455:M459)</f>
        <v>#DIV/0!</v>
      </c>
      <c r="S457" s="19" t="e">
        <f t="shared" si="50"/>
        <v>#DIV/0!</v>
      </c>
      <c r="T457" s="190" t="e">
        <f>M457/LOOKUP(A457,'Table 1'!$A$3:$A$999,'Table 1'!$E$3:$E$999)</f>
        <v>#DIV/0!</v>
      </c>
      <c r="U457" s="215" t="s">
        <v>207</v>
      </c>
      <c r="V457" s="160" t="e">
        <f>O457/LOOKUP(A457,'Table 1'!$A$3:$A$999,'Table 1'!$E$3:$E$999)</f>
        <v>#DIV/0!</v>
      </c>
    </row>
    <row r="458" spans="1:22" x14ac:dyDescent="0.2">
      <c r="A458" s="56" t="str">
        <f>IF(A455="","",A455)</f>
        <v/>
      </c>
      <c r="B458" s="56" t="e">
        <f>LOOKUP(A458,'Table 1'!$A$3:$A$999,'Table 1'!$I$3:$I$999)</f>
        <v>#N/A</v>
      </c>
      <c r="C458" s="4"/>
      <c r="D458" s="4"/>
      <c r="E458" s="4"/>
      <c r="F458" s="159" t="e">
        <f t="shared" si="45"/>
        <v>#DIV/0!</v>
      </c>
      <c r="G458" s="232" t="s">
        <v>207</v>
      </c>
      <c r="H458" s="155" t="e">
        <f t="shared" si="46"/>
        <v>#DIV/0!</v>
      </c>
      <c r="I458" s="239" t="e">
        <f t="shared" si="47"/>
        <v>#DIV/0!</v>
      </c>
      <c r="J458" s="22" t="e">
        <f>AVERAGE(F455:F459)</f>
        <v>#DIV/0!</v>
      </c>
      <c r="K458" s="241" t="e">
        <f>_xlfn.STDEV.S(F455:F459)</f>
        <v>#DIV/0!</v>
      </c>
      <c r="L458" s="19" t="e">
        <f t="shared" si="48"/>
        <v>#DIV/0!</v>
      </c>
      <c r="M458" s="221" t="e">
        <f>F458*'Table 2'!M458</f>
        <v>#DIV/0!</v>
      </c>
      <c r="N458" s="236" t="s">
        <v>207</v>
      </c>
      <c r="O458" s="218" t="e">
        <f>H458*'Table 2'!M457</f>
        <v>#DIV/0!</v>
      </c>
      <c r="P458" s="239" t="e">
        <f t="shared" si="49"/>
        <v>#DIV/0!</v>
      </c>
      <c r="Q458" s="22" t="e">
        <f>AVERAGE(M455:M459)</f>
        <v>#DIV/0!</v>
      </c>
      <c r="R458" s="241" t="e">
        <f>_xlfn.STDEV.S(M455:M459)</f>
        <v>#DIV/0!</v>
      </c>
      <c r="S458" s="19" t="e">
        <f t="shared" si="50"/>
        <v>#DIV/0!</v>
      </c>
      <c r="T458" s="190" t="e">
        <f>M458/LOOKUP(A458,'Table 1'!$A$3:$A$999,'Table 1'!$E$3:$E$999)</f>
        <v>#DIV/0!</v>
      </c>
      <c r="U458" s="215" t="s">
        <v>207</v>
      </c>
      <c r="V458" s="160" t="e">
        <f>O458/LOOKUP(A458,'Table 1'!$A$3:$A$999,'Table 1'!$E$3:$E$999)</f>
        <v>#DIV/0!</v>
      </c>
    </row>
    <row r="459" spans="1:22" ht="16" thickBot="1" x14ac:dyDescent="0.25">
      <c r="A459" s="55" t="str">
        <f>IF(A455="","",A455)</f>
        <v/>
      </c>
      <c r="B459" s="55" t="e">
        <f>LOOKUP(A459,'Table 1'!$A$3:$A$999,'Table 1'!$I$3:$I$999)</f>
        <v>#N/A</v>
      </c>
      <c r="C459" s="97"/>
      <c r="D459" s="97"/>
      <c r="E459" s="97"/>
      <c r="F459" s="167" t="e">
        <f t="shared" si="45"/>
        <v>#DIV/0!</v>
      </c>
      <c r="G459" s="230" t="s">
        <v>207</v>
      </c>
      <c r="H459" s="157" t="e">
        <f t="shared" si="46"/>
        <v>#DIV/0!</v>
      </c>
      <c r="I459" s="240" t="e">
        <f t="shared" si="47"/>
        <v>#DIV/0!</v>
      </c>
      <c r="J459" s="21" t="e">
        <f>AVERAGE(F455:F459)</f>
        <v>#DIV/0!</v>
      </c>
      <c r="K459" s="242" t="e">
        <f>_xlfn.STDEV.S(F455:F459)</f>
        <v>#DIV/0!</v>
      </c>
      <c r="L459" s="18" t="e">
        <f t="shared" si="48"/>
        <v>#DIV/0!</v>
      </c>
      <c r="M459" s="220" t="e">
        <f>F459*'Table 2'!M459</f>
        <v>#DIV/0!</v>
      </c>
      <c r="N459" s="230" t="s">
        <v>207</v>
      </c>
      <c r="O459" s="217" t="e">
        <f>H459*'Table 2'!M458</f>
        <v>#DIV/0!</v>
      </c>
      <c r="P459" s="240" t="e">
        <f t="shared" si="49"/>
        <v>#DIV/0!</v>
      </c>
      <c r="Q459" s="21" t="e">
        <f>AVERAGE(M455:M459)</f>
        <v>#DIV/0!</v>
      </c>
      <c r="R459" s="242" t="e">
        <f>_xlfn.STDEV.S(M455:M459)</f>
        <v>#DIV/0!</v>
      </c>
      <c r="S459" s="18" t="e">
        <f t="shared" si="50"/>
        <v>#DIV/0!</v>
      </c>
      <c r="T459" s="189" t="e">
        <f>M459/LOOKUP(A459,'Table 1'!$A$3:$A$999,'Table 1'!$E$3:$E$999)</f>
        <v>#DIV/0!</v>
      </c>
      <c r="U459" s="214" t="s">
        <v>207</v>
      </c>
      <c r="V459" s="157" t="e">
        <f>O459/LOOKUP(A459,'Table 1'!$A$3:$A$999,'Table 1'!$E$3:$E$999)</f>
        <v>#DIV/0!</v>
      </c>
    </row>
    <row r="460" spans="1:22" x14ac:dyDescent="0.2">
      <c r="A460" s="57"/>
      <c r="B460" s="57" t="e">
        <f>LOOKUP(A460,'Table 1'!$A$3:$A$999,'Table 1'!$I$3:$I$999)</f>
        <v>#N/A</v>
      </c>
      <c r="C460" s="98"/>
      <c r="D460" s="98"/>
      <c r="E460" s="98"/>
      <c r="F460" s="169" t="e">
        <f t="shared" si="45"/>
        <v>#DIV/0!</v>
      </c>
      <c r="G460" s="229" t="s">
        <v>207</v>
      </c>
      <c r="H460" s="161" t="e">
        <f t="shared" si="46"/>
        <v>#DIV/0!</v>
      </c>
      <c r="I460" s="238" t="e">
        <f t="shared" si="47"/>
        <v>#DIV/0!</v>
      </c>
      <c r="J460" s="23" t="e">
        <f>AVERAGE(F460:F464)</f>
        <v>#DIV/0!</v>
      </c>
      <c r="K460" s="23" t="e">
        <f>_xlfn.STDEV.S(F460:F464)</f>
        <v>#DIV/0!</v>
      </c>
      <c r="L460" s="39" t="e">
        <f t="shared" si="48"/>
        <v>#DIV/0!</v>
      </c>
      <c r="M460" s="222" t="e">
        <f>F460*'Table 2'!M460</f>
        <v>#DIV/0!</v>
      </c>
      <c r="N460" s="229" t="s">
        <v>207</v>
      </c>
      <c r="O460" s="219" t="e">
        <f>H460*'Table 2'!M459</f>
        <v>#DIV/0!</v>
      </c>
      <c r="P460" s="238" t="e">
        <f t="shared" si="49"/>
        <v>#DIV/0!</v>
      </c>
      <c r="Q460" s="23" t="e">
        <f>AVERAGE(M460:M464)</f>
        <v>#DIV/0!</v>
      </c>
      <c r="R460" s="23" t="e">
        <f>_xlfn.STDEV.S(M460:M464)</f>
        <v>#DIV/0!</v>
      </c>
      <c r="S460" s="39" t="e">
        <f t="shared" si="50"/>
        <v>#DIV/0!</v>
      </c>
      <c r="T460" s="191" t="e">
        <f>M460/LOOKUP(A460,'Table 1'!$A$3:$A$999,'Table 1'!$E$3:$E$999)</f>
        <v>#DIV/0!</v>
      </c>
      <c r="U460" s="216" t="s">
        <v>207</v>
      </c>
      <c r="V460" s="161" t="e">
        <f>O460/LOOKUP(A460,'Table 1'!$A$3:$A$999,'Table 1'!$E$3:$E$999)</f>
        <v>#DIV/0!</v>
      </c>
    </row>
    <row r="461" spans="1:22" x14ac:dyDescent="0.2">
      <c r="A461" s="56" t="str">
        <f>IF(A460="","",A460)</f>
        <v/>
      </c>
      <c r="B461" s="56" t="e">
        <f>LOOKUP(A461,'Table 1'!$A$3:$A$999,'Table 1'!$I$3:$I$999)</f>
        <v>#N/A</v>
      </c>
      <c r="C461" s="4"/>
      <c r="D461" s="4"/>
      <c r="E461" s="4"/>
      <c r="F461" s="168" t="e">
        <f t="shared" si="45"/>
        <v>#DIV/0!</v>
      </c>
      <c r="G461" s="236" t="s">
        <v>207</v>
      </c>
      <c r="H461" s="160" t="e">
        <f t="shared" si="46"/>
        <v>#DIV/0!</v>
      </c>
      <c r="I461" s="239" t="e">
        <f t="shared" si="47"/>
        <v>#DIV/0!</v>
      </c>
      <c r="J461" s="22" t="e">
        <f>AVERAGE(F460:F464)</f>
        <v>#DIV/0!</v>
      </c>
      <c r="K461" s="241" t="e">
        <f>_xlfn.STDEV.S(F460:F464)</f>
        <v>#DIV/0!</v>
      </c>
      <c r="L461" s="19" t="e">
        <f t="shared" si="48"/>
        <v>#DIV/0!</v>
      </c>
      <c r="M461" s="221" t="e">
        <f>F461*'Table 2'!M461</f>
        <v>#DIV/0!</v>
      </c>
      <c r="N461" s="236" t="s">
        <v>207</v>
      </c>
      <c r="O461" s="218" t="e">
        <f>H461*'Table 2'!M460</f>
        <v>#DIV/0!</v>
      </c>
      <c r="P461" s="239" t="e">
        <f t="shared" si="49"/>
        <v>#DIV/0!</v>
      </c>
      <c r="Q461" s="22" t="e">
        <f>AVERAGE(M460:M464)</f>
        <v>#DIV/0!</v>
      </c>
      <c r="R461" s="241" t="e">
        <f>_xlfn.STDEV.S(M460:M464)</f>
        <v>#DIV/0!</v>
      </c>
      <c r="S461" s="19" t="e">
        <f t="shared" si="50"/>
        <v>#DIV/0!</v>
      </c>
      <c r="T461" s="190" t="e">
        <f>M461/LOOKUP(A461,'Table 1'!$A$3:$A$999,'Table 1'!$E$3:$E$999)</f>
        <v>#DIV/0!</v>
      </c>
      <c r="U461" s="215" t="s">
        <v>207</v>
      </c>
      <c r="V461" s="160" t="e">
        <f>O461/LOOKUP(A461,'Table 1'!$A$3:$A$999,'Table 1'!$E$3:$E$999)</f>
        <v>#DIV/0!</v>
      </c>
    </row>
    <row r="462" spans="1:22" x14ac:dyDescent="0.2">
      <c r="A462" s="56" t="str">
        <f>IF(A460="","",A460)</f>
        <v/>
      </c>
      <c r="B462" s="56" t="e">
        <f>LOOKUP(A462,'Table 1'!$A$3:$A$999,'Table 1'!$I$3:$I$999)</f>
        <v>#N/A</v>
      </c>
      <c r="C462" s="4"/>
      <c r="D462" s="4"/>
      <c r="E462" s="4"/>
      <c r="F462" s="168" t="e">
        <f t="shared" si="45"/>
        <v>#DIV/0!</v>
      </c>
      <c r="G462" s="236" t="s">
        <v>207</v>
      </c>
      <c r="H462" s="160" t="e">
        <f t="shared" si="46"/>
        <v>#DIV/0!</v>
      </c>
      <c r="I462" s="239" t="e">
        <f t="shared" si="47"/>
        <v>#DIV/0!</v>
      </c>
      <c r="J462" s="22" t="e">
        <f>AVERAGE(F460:F464)</f>
        <v>#DIV/0!</v>
      </c>
      <c r="K462" s="241" t="e">
        <f>_xlfn.STDEV.S(F460:F464)</f>
        <v>#DIV/0!</v>
      </c>
      <c r="L462" s="19" t="e">
        <f t="shared" si="48"/>
        <v>#DIV/0!</v>
      </c>
      <c r="M462" s="221" t="e">
        <f>F462*'Table 2'!M462</f>
        <v>#DIV/0!</v>
      </c>
      <c r="N462" s="236" t="s">
        <v>207</v>
      </c>
      <c r="O462" s="218" t="e">
        <f>H462*'Table 2'!M461</f>
        <v>#DIV/0!</v>
      </c>
      <c r="P462" s="239" t="e">
        <f t="shared" si="49"/>
        <v>#DIV/0!</v>
      </c>
      <c r="Q462" s="22" t="e">
        <f>AVERAGE(M460:M464)</f>
        <v>#DIV/0!</v>
      </c>
      <c r="R462" s="241" t="e">
        <f>_xlfn.STDEV.S(M460:M464)</f>
        <v>#DIV/0!</v>
      </c>
      <c r="S462" s="19" t="e">
        <f t="shared" si="50"/>
        <v>#DIV/0!</v>
      </c>
      <c r="T462" s="190" t="e">
        <f>M462/LOOKUP(A462,'Table 1'!$A$3:$A$999,'Table 1'!$E$3:$E$999)</f>
        <v>#DIV/0!</v>
      </c>
      <c r="U462" s="215" t="s">
        <v>207</v>
      </c>
      <c r="V462" s="160" t="e">
        <f>O462/LOOKUP(A462,'Table 1'!$A$3:$A$999,'Table 1'!$E$3:$E$999)</f>
        <v>#DIV/0!</v>
      </c>
    </row>
    <row r="463" spans="1:22" x14ac:dyDescent="0.2">
      <c r="A463" s="56" t="str">
        <f>IF(A460="","",A460)</f>
        <v/>
      </c>
      <c r="B463" s="56" t="e">
        <f>LOOKUP(A463,'Table 1'!$A$3:$A$999,'Table 1'!$I$3:$I$999)</f>
        <v>#N/A</v>
      </c>
      <c r="C463" s="4"/>
      <c r="D463" s="4"/>
      <c r="E463" s="4"/>
      <c r="F463" s="159" t="e">
        <f t="shared" si="45"/>
        <v>#DIV/0!</v>
      </c>
      <c r="G463" s="232" t="s">
        <v>207</v>
      </c>
      <c r="H463" s="155" t="e">
        <f t="shared" si="46"/>
        <v>#DIV/0!</v>
      </c>
      <c r="I463" s="239" t="e">
        <f t="shared" si="47"/>
        <v>#DIV/0!</v>
      </c>
      <c r="J463" s="22" t="e">
        <f>AVERAGE(F460:F464)</f>
        <v>#DIV/0!</v>
      </c>
      <c r="K463" s="241" t="e">
        <f>_xlfn.STDEV.S(F460:F464)</f>
        <v>#DIV/0!</v>
      </c>
      <c r="L463" s="19" t="e">
        <f t="shared" si="48"/>
        <v>#DIV/0!</v>
      </c>
      <c r="M463" s="221" t="e">
        <f>F463*'Table 2'!M463</f>
        <v>#DIV/0!</v>
      </c>
      <c r="N463" s="236" t="s">
        <v>207</v>
      </c>
      <c r="O463" s="218" t="e">
        <f>H463*'Table 2'!M462</f>
        <v>#DIV/0!</v>
      </c>
      <c r="P463" s="239" t="e">
        <f t="shared" si="49"/>
        <v>#DIV/0!</v>
      </c>
      <c r="Q463" s="22" t="e">
        <f>AVERAGE(M460:M464)</f>
        <v>#DIV/0!</v>
      </c>
      <c r="R463" s="241" t="e">
        <f>_xlfn.STDEV.S(M460:M464)</f>
        <v>#DIV/0!</v>
      </c>
      <c r="S463" s="19" t="e">
        <f t="shared" si="50"/>
        <v>#DIV/0!</v>
      </c>
      <c r="T463" s="190" t="e">
        <f>M463/LOOKUP(A463,'Table 1'!$A$3:$A$999,'Table 1'!$E$3:$E$999)</f>
        <v>#DIV/0!</v>
      </c>
      <c r="U463" s="215" t="s">
        <v>207</v>
      </c>
      <c r="V463" s="160" t="e">
        <f>O463/LOOKUP(A463,'Table 1'!$A$3:$A$999,'Table 1'!$E$3:$E$999)</f>
        <v>#DIV/0!</v>
      </c>
    </row>
    <row r="464" spans="1:22" ht="16" thickBot="1" x14ac:dyDescent="0.25">
      <c r="A464" s="55" t="str">
        <f>IF(A460="","",A460)</f>
        <v/>
      </c>
      <c r="B464" s="55" t="e">
        <f>LOOKUP(A464,'Table 1'!$A$3:$A$999,'Table 1'!$I$3:$I$999)</f>
        <v>#N/A</v>
      </c>
      <c r="C464" s="97"/>
      <c r="D464" s="97"/>
      <c r="E464" s="97"/>
      <c r="F464" s="167" t="e">
        <f t="shared" si="45"/>
        <v>#DIV/0!</v>
      </c>
      <c r="G464" s="230" t="s">
        <v>207</v>
      </c>
      <c r="H464" s="157" t="e">
        <f t="shared" si="46"/>
        <v>#DIV/0!</v>
      </c>
      <c r="I464" s="240" t="e">
        <f t="shared" si="47"/>
        <v>#DIV/0!</v>
      </c>
      <c r="J464" s="21" t="e">
        <f>AVERAGE(F460:F464)</f>
        <v>#DIV/0!</v>
      </c>
      <c r="K464" s="242" t="e">
        <f>_xlfn.STDEV.S(F460:F464)</f>
        <v>#DIV/0!</v>
      </c>
      <c r="L464" s="18" t="e">
        <f t="shared" si="48"/>
        <v>#DIV/0!</v>
      </c>
      <c r="M464" s="220" t="e">
        <f>F464*'Table 2'!M464</f>
        <v>#DIV/0!</v>
      </c>
      <c r="N464" s="230" t="s">
        <v>207</v>
      </c>
      <c r="O464" s="217" t="e">
        <f>H464*'Table 2'!M463</f>
        <v>#DIV/0!</v>
      </c>
      <c r="P464" s="240" t="e">
        <f t="shared" si="49"/>
        <v>#DIV/0!</v>
      </c>
      <c r="Q464" s="21" t="e">
        <f>AVERAGE(M460:M464)</f>
        <v>#DIV/0!</v>
      </c>
      <c r="R464" s="242" t="e">
        <f>_xlfn.STDEV.S(M460:M464)</f>
        <v>#DIV/0!</v>
      </c>
      <c r="S464" s="18" t="e">
        <f t="shared" si="50"/>
        <v>#DIV/0!</v>
      </c>
      <c r="T464" s="189" t="e">
        <f>M464/LOOKUP(A464,'Table 1'!$A$3:$A$999,'Table 1'!$E$3:$E$999)</f>
        <v>#DIV/0!</v>
      </c>
      <c r="U464" s="214" t="s">
        <v>207</v>
      </c>
      <c r="V464" s="157" t="e">
        <f>O464/LOOKUP(A464,'Table 1'!$A$3:$A$999,'Table 1'!$E$3:$E$999)</f>
        <v>#DIV/0!</v>
      </c>
    </row>
    <row r="465" spans="1:22" x14ac:dyDescent="0.2">
      <c r="A465" s="57"/>
      <c r="B465" s="57" t="e">
        <f>LOOKUP(A465,'Table 1'!$A$3:$A$999,'Table 1'!$I$3:$I$999)</f>
        <v>#N/A</v>
      </c>
      <c r="C465" s="98"/>
      <c r="D465" s="98"/>
      <c r="E465" s="98"/>
      <c r="F465" s="169" t="e">
        <f t="shared" si="45"/>
        <v>#DIV/0!</v>
      </c>
      <c r="G465" s="229" t="s">
        <v>207</v>
      </c>
      <c r="H465" s="161" t="e">
        <f t="shared" si="46"/>
        <v>#DIV/0!</v>
      </c>
      <c r="I465" s="238" t="e">
        <f t="shared" si="47"/>
        <v>#DIV/0!</v>
      </c>
      <c r="J465" s="23" t="e">
        <f>AVERAGE(F465:F469)</f>
        <v>#DIV/0!</v>
      </c>
      <c r="K465" s="23" t="e">
        <f>_xlfn.STDEV.S(F465:F469)</f>
        <v>#DIV/0!</v>
      </c>
      <c r="L465" s="39" t="e">
        <f t="shared" si="48"/>
        <v>#DIV/0!</v>
      </c>
      <c r="M465" s="222" t="e">
        <f>F465*'Table 2'!M465</f>
        <v>#DIV/0!</v>
      </c>
      <c r="N465" s="229" t="s">
        <v>207</v>
      </c>
      <c r="O465" s="219" t="e">
        <f>H465*'Table 2'!M464</f>
        <v>#DIV/0!</v>
      </c>
      <c r="P465" s="238" t="e">
        <f t="shared" si="49"/>
        <v>#DIV/0!</v>
      </c>
      <c r="Q465" s="23" t="e">
        <f>AVERAGE(M465:M469)</f>
        <v>#DIV/0!</v>
      </c>
      <c r="R465" s="23" t="e">
        <f>_xlfn.STDEV.S(M465:M469)</f>
        <v>#DIV/0!</v>
      </c>
      <c r="S465" s="39" t="e">
        <f t="shared" si="50"/>
        <v>#DIV/0!</v>
      </c>
      <c r="T465" s="191" t="e">
        <f>M465/LOOKUP(A465,'Table 1'!$A$3:$A$999,'Table 1'!$E$3:$E$999)</f>
        <v>#DIV/0!</v>
      </c>
      <c r="U465" s="216" t="s">
        <v>207</v>
      </c>
      <c r="V465" s="161" t="e">
        <f>O465/LOOKUP(A465,'Table 1'!$A$3:$A$999,'Table 1'!$E$3:$E$999)</f>
        <v>#DIV/0!</v>
      </c>
    </row>
    <row r="466" spans="1:22" x14ac:dyDescent="0.2">
      <c r="A466" s="56" t="str">
        <f>IF(A465="","",A465)</f>
        <v/>
      </c>
      <c r="B466" s="56" t="e">
        <f>LOOKUP(A466,'Table 1'!$A$3:$A$999,'Table 1'!$I$3:$I$999)</f>
        <v>#N/A</v>
      </c>
      <c r="C466" s="4"/>
      <c r="D466" s="4"/>
      <c r="E466" s="4"/>
      <c r="F466" s="168" t="e">
        <f t="shared" si="45"/>
        <v>#DIV/0!</v>
      </c>
      <c r="G466" s="236" t="s">
        <v>207</v>
      </c>
      <c r="H466" s="160" t="e">
        <f t="shared" si="46"/>
        <v>#DIV/0!</v>
      </c>
      <c r="I466" s="239" t="e">
        <f t="shared" si="47"/>
        <v>#DIV/0!</v>
      </c>
      <c r="J466" s="22" t="e">
        <f>AVERAGE(F465:F469)</f>
        <v>#DIV/0!</v>
      </c>
      <c r="K466" s="241" t="e">
        <f>_xlfn.STDEV.S(F465:F469)</f>
        <v>#DIV/0!</v>
      </c>
      <c r="L466" s="19" t="e">
        <f t="shared" si="48"/>
        <v>#DIV/0!</v>
      </c>
      <c r="M466" s="221" t="e">
        <f>F466*'Table 2'!M466</f>
        <v>#DIV/0!</v>
      </c>
      <c r="N466" s="236" t="s">
        <v>207</v>
      </c>
      <c r="O466" s="218" t="e">
        <f>H466*'Table 2'!M465</f>
        <v>#DIV/0!</v>
      </c>
      <c r="P466" s="239" t="e">
        <f t="shared" si="49"/>
        <v>#DIV/0!</v>
      </c>
      <c r="Q466" s="22" t="e">
        <f>AVERAGE(M465:M469)</f>
        <v>#DIV/0!</v>
      </c>
      <c r="R466" s="241" t="e">
        <f>_xlfn.STDEV.S(M465:M469)</f>
        <v>#DIV/0!</v>
      </c>
      <c r="S466" s="19" t="e">
        <f t="shared" si="50"/>
        <v>#DIV/0!</v>
      </c>
      <c r="T466" s="190" t="e">
        <f>M466/LOOKUP(A466,'Table 1'!$A$3:$A$999,'Table 1'!$E$3:$E$999)</f>
        <v>#DIV/0!</v>
      </c>
      <c r="U466" s="215" t="s">
        <v>207</v>
      </c>
      <c r="V466" s="160" t="e">
        <f>O466/LOOKUP(A466,'Table 1'!$A$3:$A$999,'Table 1'!$E$3:$E$999)</f>
        <v>#DIV/0!</v>
      </c>
    </row>
    <row r="467" spans="1:22" x14ac:dyDescent="0.2">
      <c r="A467" s="56" t="str">
        <f>IF(A465="","",A465)</f>
        <v/>
      </c>
      <c r="B467" s="56" t="e">
        <f>LOOKUP(A467,'Table 1'!$A$3:$A$999,'Table 1'!$I$3:$I$999)</f>
        <v>#N/A</v>
      </c>
      <c r="C467" s="4"/>
      <c r="D467" s="4"/>
      <c r="E467" s="4"/>
      <c r="F467" s="168" t="e">
        <f t="shared" si="45"/>
        <v>#DIV/0!</v>
      </c>
      <c r="G467" s="236" t="s">
        <v>207</v>
      </c>
      <c r="H467" s="160" t="e">
        <f t="shared" si="46"/>
        <v>#DIV/0!</v>
      </c>
      <c r="I467" s="239" t="e">
        <f t="shared" si="47"/>
        <v>#DIV/0!</v>
      </c>
      <c r="J467" s="22" t="e">
        <f>AVERAGE(F465:F469)</f>
        <v>#DIV/0!</v>
      </c>
      <c r="K467" s="241" t="e">
        <f>_xlfn.STDEV.S(F465:F469)</f>
        <v>#DIV/0!</v>
      </c>
      <c r="L467" s="19" t="e">
        <f t="shared" si="48"/>
        <v>#DIV/0!</v>
      </c>
      <c r="M467" s="221" t="e">
        <f>F467*'Table 2'!M467</f>
        <v>#DIV/0!</v>
      </c>
      <c r="N467" s="236" t="s">
        <v>207</v>
      </c>
      <c r="O467" s="218" t="e">
        <f>H467*'Table 2'!M466</f>
        <v>#DIV/0!</v>
      </c>
      <c r="P467" s="239" t="e">
        <f t="shared" si="49"/>
        <v>#DIV/0!</v>
      </c>
      <c r="Q467" s="22" t="e">
        <f>AVERAGE(M465:M469)</f>
        <v>#DIV/0!</v>
      </c>
      <c r="R467" s="241" t="e">
        <f>_xlfn.STDEV.S(M465:M469)</f>
        <v>#DIV/0!</v>
      </c>
      <c r="S467" s="19" t="e">
        <f t="shared" si="50"/>
        <v>#DIV/0!</v>
      </c>
      <c r="T467" s="190" t="e">
        <f>M467/LOOKUP(A467,'Table 1'!$A$3:$A$999,'Table 1'!$E$3:$E$999)</f>
        <v>#DIV/0!</v>
      </c>
      <c r="U467" s="215" t="s">
        <v>207</v>
      </c>
      <c r="V467" s="160" t="e">
        <f>O467/LOOKUP(A467,'Table 1'!$A$3:$A$999,'Table 1'!$E$3:$E$999)</f>
        <v>#DIV/0!</v>
      </c>
    </row>
    <row r="468" spans="1:22" x14ac:dyDescent="0.2">
      <c r="A468" s="56" t="str">
        <f>IF(A465="","",A465)</f>
        <v/>
      </c>
      <c r="B468" s="56" t="e">
        <f>LOOKUP(A468,'Table 1'!$A$3:$A$999,'Table 1'!$I$3:$I$999)</f>
        <v>#N/A</v>
      </c>
      <c r="C468" s="4"/>
      <c r="D468" s="4"/>
      <c r="E468" s="4"/>
      <c r="F468" s="159" t="e">
        <f t="shared" si="45"/>
        <v>#DIV/0!</v>
      </c>
      <c r="G468" s="232" t="s">
        <v>207</v>
      </c>
      <c r="H468" s="155" t="e">
        <f t="shared" si="46"/>
        <v>#DIV/0!</v>
      </c>
      <c r="I468" s="239" t="e">
        <f t="shared" si="47"/>
        <v>#DIV/0!</v>
      </c>
      <c r="J468" s="22" t="e">
        <f>AVERAGE(F465:F469)</f>
        <v>#DIV/0!</v>
      </c>
      <c r="K468" s="241" t="e">
        <f>_xlfn.STDEV.S(F465:F469)</f>
        <v>#DIV/0!</v>
      </c>
      <c r="L468" s="19" t="e">
        <f t="shared" si="48"/>
        <v>#DIV/0!</v>
      </c>
      <c r="M468" s="221" t="e">
        <f>F468*'Table 2'!M468</f>
        <v>#DIV/0!</v>
      </c>
      <c r="N468" s="236" t="s">
        <v>207</v>
      </c>
      <c r="O468" s="218" t="e">
        <f>H468*'Table 2'!M467</f>
        <v>#DIV/0!</v>
      </c>
      <c r="P468" s="239" t="e">
        <f t="shared" si="49"/>
        <v>#DIV/0!</v>
      </c>
      <c r="Q468" s="22" t="e">
        <f>AVERAGE(M465:M469)</f>
        <v>#DIV/0!</v>
      </c>
      <c r="R468" s="241" t="e">
        <f>_xlfn.STDEV.S(M465:M469)</f>
        <v>#DIV/0!</v>
      </c>
      <c r="S468" s="19" t="e">
        <f t="shared" si="50"/>
        <v>#DIV/0!</v>
      </c>
      <c r="T468" s="190" t="e">
        <f>M468/LOOKUP(A468,'Table 1'!$A$3:$A$999,'Table 1'!$E$3:$E$999)</f>
        <v>#DIV/0!</v>
      </c>
      <c r="U468" s="215" t="s">
        <v>207</v>
      </c>
      <c r="V468" s="160" t="e">
        <f>O468/LOOKUP(A468,'Table 1'!$A$3:$A$999,'Table 1'!$E$3:$E$999)</f>
        <v>#DIV/0!</v>
      </c>
    </row>
    <row r="469" spans="1:22" ht="16" thickBot="1" x14ac:dyDescent="0.25">
      <c r="A469" s="55" t="str">
        <f>IF(A465="","",A465)</f>
        <v/>
      </c>
      <c r="B469" s="55" t="e">
        <f>LOOKUP(A469,'Table 1'!$A$3:$A$999,'Table 1'!$I$3:$I$999)</f>
        <v>#N/A</v>
      </c>
      <c r="C469" s="97"/>
      <c r="D469" s="97"/>
      <c r="E469" s="97"/>
      <c r="F469" s="167" t="e">
        <f t="shared" si="45"/>
        <v>#DIV/0!</v>
      </c>
      <c r="G469" s="230" t="s">
        <v>207</v>
      </c>
      <c r="H469" s="157" t="e">
        <f t="shared" si="46"/>
        <v>#DIV/0!</v>
      </c>
      <c r="I469" s="240" t="e">
        <f t="shared" si="47"/>
        <v>#DIV/0!</v>
      </c>
      <c r="J469" s="21" t="e">
        <f>AVERAGE(F465:F469)</f>
        <v>#DIV/0!</v>
      </c>
      <c r="K469" s="242" t="e">
        <f>_xlfn.STDEV.S(F465:F469)</f>
        <v>#DIV/0!</v>
      </c>
      <c r="L469" s="18" t="e">
        <f t="shared" si="48"/>
        <v>#DIV/0!</v>
      </c>
      <c r="M469" s="220" t="e">
        <f>F469*'Table 2'!M469</f>
        <v>#DIV/0!</v>
      </c>
      <c r="N469" s="230" t="s">
        <v>207</v>
      </c>
      <c r="O469" s="217" t="e">
        <f>H469*'Table 2'!M468</f>
        <v>#DIV/0!</v>
      </c>
      <c r="P469" s="240" t="e">
        <f t="shared" si="49"/>
        <v>#DIV/0!</v>
      </c>
      <c r="Q469" s="21" t="e">
        <f>AVERAGE(M465:M469)</f>
        <v>#DIV/0!</v>
      </c>
      <c r="R469" s="242" t="e">
        <f>_xlfn.STDEV.S(M465:M469)</f>
        <v>#DIV/0!</v>
      </c>
      <c r="S469" s="18" t="e">
        <f t="shared" si="50"/>
        <v>#DIV/0!</v>
      </c>
      <c r="T469" s="189" t="e">
        <f>M469/LOOKUP(A469,'Table 1'!$A$3:$A$999,'Table 1'!$E$3:$E$999)</f>
        <v>#DIV/0!</v>
      </c>
      <c r="U469" s="214" t="s">
        <v>207</v>
      </c>
      <c r="V469" s="157" t="e">
        <f>O469/LOOKUP(A469,'Table 1'!$A$3:$A$999,'Table 1'!$E$3:$E$999)</f>
        <v>#DIV/0!</v>
      </c>
    </row>
    <row r="470" spans="1:22" x14ac:dyDescent="0.2">
      <c r="A470" s="57"/>
      <c r="B470" s="57" t="e">
        <f>LOOKUP(A470,'Table 1'!$A$3:$A$999,'Table 1'!$I$3:$I$999)</f>
        <v>#N/A</v>
      </c>
      <c r="C470" s="98"/>
      <c r="D470" s="98"/>
      <c r="E470" s="98"/>
      <c r="F470" s="169" t="e">
        <f t="shared" si="45"/>
        <v>#DIV/0!</v>
      </c>
      <c r="G470" s="229" t="s">
        <v>207</v>
      </c>
      <c r="H470" s="161" t="e">
        <f t="shared" si="46"/>
        <v>#DIV/0!</v>
      </c>
      <c r="I470" s="238" t="e">
        <f t="shared" si="47"/>
        <v>#DIV/0!</v>
      </c>
      <c r="J470" s="23" t="e">
        <f>AVERAGE(F470:F474)</f>
        <v>#DIV/0!</v>
      </c>
      <c r="K470" s="23" t="e">
        <f>_xlfn.STDEV.S(F470:F474)</f>
        <v>#DIV/0!</v>
      </c>
      <c r="L470" s="39" t="e">
        <f t="shared" si="48"/>
        <v>#DIV/0!</v>
      </c>
      <c r="M470" s="222" t="e">
        <f>F470*'Table 2'!M470</f>
        <v>#DIV/0!</v>
      </c>
      <c r="N470" s="229" t="s">
        <v>207</v>
      </c>
      <c r="O470" s="219" t="e">
        <f>H470*'Table 2'!M469</f>
        <v>#DIV/0!</v>
      </c>
      <c r="P470" s="238" t="e">
        <f t="shared" si="49"/>
        <v>#DIV/0!</v>
      </c>
      <c r="Q470" s="23" t="e">
        <f>AVERAGE(M470:M474)</f>
        <v>#DIV/0!</v>
      </c>
      <c r="R470" s="23" t="e">
        <f>_xlfn.STDEV.S(M470:M474)</f>
        <v>#DIV/0!</v>
      </c>
      <c r="S470" s="39" t="e">
        <f t="shared" si="50"/>
        <v>#DIV/0!</v>
      </c>
      <c r="T470" s="191" t="e">
        <f>M470/LOOKUP(A470,'Table 1'!$A$3:$A$999,'Table 1'!$E$3:$E$999)</f>
        <v>#DIV/0!</v>
      </c>
      <c r="U470" s="216" t="s">
        <v>207</v>
      </c>
      <c r="V470" s="161" t="e">
        <f>O470/LOOKUP(A470,'Table 1'!$A$3:$A$999,'Table 1'!$E$3:$E$999)</f>
        <v>#DIV/0!</v>
      </c>
    </row>
    <row r="471" spans="1:22" x14ac:dyDescent="0.2">
      <c r="A471" s="56" t="str">
        <f>IF(A470="","",A470)</f>
        <v/>
      </c>
      <c r="B471" s="56" t="e">
        <f>LOOKUP(A471,'Table 1'!$A$3:$A$999,'Table 1'!$I$3:$I$999)</f>
        <v>#N/A</v>
      </c>
      <c r="C471" s="4"/>
      <c r="D471" s="4"/>
      <c r="E471" s="4"/>
      <c r="F471" s="168" t="e">
        <f t="shared" si="45"/>
        <v>#DIV/0!</v>
      </c>
      <c r="G471" s="236" t="s">
        <v>207</v>
      </c>
      <c r="H471" s="160" t="e">
        <f t="shared" si="46"/>
        <v>#DIV/0!</v>
      </c>
      <c r="I471" s="239" t="e">
        <f t="shared" si="47"/>
        <v>#DIV/0!</v>
      </c>
      <c r="J471" s="22" t="e">
        <f>AVERAGE(F470:F474)</f>
        <v>#DIV/0!</v>
      </c>
      <c r="K471" s="241" t="e">
        <f>_xlfn.STDEV.S(F470:F474)</f>
        <v>#DIV/0!</v>
      </c>
      <c r="L471" s="19" t="e">
        <f t="shared" si="48"/>
        <v>#DIV/0!</v>
      </c>
      <c r="M471" s="221" t="e">
        <f>F471*'Table 2'!M471</f>
        <v>#DIV/0!</v>
      </c>
      <c r="N471" s="236" t="s">
        <v>207</v>
      </c>
      <c r="O471" s="218" t="e">
        <f>H471*'Table 2'!M470</f>
        <v>#DIV/0!</v>
      </c>
      <c r="P471" s="239" t="e">
        <f t="shared" si="49"/>
        <v>#DIV/0!</v>
      </c>
      <c r="Q471" s="22" t="e">
        <f>AVERAGE(M470:M474)</f>
        <v>#DIV/0!</v>
      </c>
      <c r="R471" s="241" t="e">
        <f>_xlfn.STDEV.S(M470:M474)</f>
        <v>#DIV/0!</v>
      </c>
      <c r="S471" s="19" t="e">
        <f t="shared" si="50"/>
        <v>#DIV/0!</v>
      </c>
      <c r="T471" s="190" t="e">
        <f>M471/LOOKUP(A471,'Table 1'!$A$3:$A$999,'Table 1'!$E$3:$E$999)</f>
        <v>#DIV/0!</v>
      </c>
      <c r="U471" s="215" t="s">
        <v>207</v>
      </c>
      <c r="V471" s="160" t="e">
        <f>O471/LOOKUP(A471,'Table 1'!$A$3:$A$999,'Table 1'!$E$3:$E$999)</f>
        <v>#DIV/0!</v>
      </c>
    </row>
    <row r="472" spans="1:22" x14ac:dyDescent="0.2">
      <c r="A472" s="56" t="str">
        <f>IF(A470="","",A470)</f>
        <v/>
      </c>
      <c r="B472" s="56" t="e">
        <f>LOOKUP(A472,'Table 1'!$A$3:$A$999,'Table 1'!$I$3:$I$999)</f>
        <v>#N/A</v>
      </c>
      <c r="C472" s="4"/>
      <c r="D472" s="4"/>
      <c r="E472" s="4"/>
      <c r="F472" s="168" t="e">
        <f t="shared" si="45"/>
        <v>#DIV/0!</v>
      </c>
      <c r="G472" s="236" t="s">
        <v>207</v>
      </c>
      <c r="H472" s="160" t="e">
        <f t="shared" si="46"/>
        <v>#DIV/0!</v>
      </c>
      <c r="I472" s="239" t="e">
        <f t="shared" si="47"/>
        <v>#DIV/0!</v>
      </c>
      <c r="J472" s="22" t="e">
        <f>AVERAGE(F470:F474)</f>
        <v>#DIV/0!</v>
      </c>
      <c r="K472" s="241" t="e">
        <f>_xlfn.STDEV.S(F470:F474)</f>
        <v>#DIV/0!</v>
      </c>
      <c r="L472" s="19" t="e">
        <f t="shared" si="48"/>
        <v>#DIV/0!</v>
      </c>
      <c r="M472" s="221" t="e">
        <f>F472*'Table 2'!M472</f>
        <v>#DIV/0!</v>
      </c>
      <c r="N472" s="236" t="s">
        <v>207</v>
      </c>
      <c r="O472" s="218" t="e">
        <f>H472*'Table 2'!M471</f>
        <v>#DIV/0!</v>
      </c>
      <c r="P472" s="239" t="e">
        <f t="shared" si="49"/>
        <v>#DIV/0!</v>
      </c>
      <c r="Q472" s="22" t="e">
        <f>AVERAGE(M470:M474)</f>
        <v>#DIV/0!</v>
      </c>
      <c r="R472" s="241" t="e">
        <f>_xlfn.STDEV.S(M470:M474)</f>
        <v>#DIV/0!</v>
      </c>
      <c r="S472" s="19" t="e">
        <f t="shared" si="50"/>
        <v>#DIV/0!</v>
      </c>
      <c r="T472" s="190" t="e">
        <f>M472/LOOKUP(A472,'Table 1'!$A$3:$A$999,'Table 1'!$E$3:$E$999)</f>
        <v>#DIV/0!</v>
      </c>
      <c r="U472" s="215" t="s">
        <v>207</v>
      </c>
      <c r="V472" s="160" t="e">
        <f>O472/LOOKUP(A472,'Table 1'!$A$3:$A$999,'Table 1'!$E$3:$E$999)</f>
        <v>#DIV/0!</v>
      </c>
    </row>
    <row r="473" spans="1:22" x14ac:dyDescent="0.2">
      <c r="A473" s="56" t="str">
        <f>IF(A470="","",A470)</f>
        <v/>
      </c>
      <c r="B473" s="56" t="e">
        <f>LOOKUP(A473,'Table 1'!$A$3:$A$999,'Table 1'!$I$3:$I$999)</f>
        <v>#N/A</v>
      </c>
      <c r="C473" s="4"/>
      <c r="D473" s="4"/>
      <c r="E473" s="4"/>
      <c r="F473" s="159" t="e">
        <f t="shared" si="45"/>
        <v>#DIV/0!</v>
      </c>
      <c r="G473" s="232" t="s">
        <v>207</v>
      </c>
      <c r="H473" s="155" t="e">
        <f t="shared" si="46"/>
        <v>#DIV/0!</v>
      </c>
      <c r="I473" s="239" t="e">
        <f t="shared" si="47"/>
        <v>#DIV/0!</v>
      </c>
      <c r="J473" s="22" t="e">
        <f>AVERAGE(F470:F474)</f>
        <v>#DIV/0!</v>
      </c>
      <c r="K473" s="241" t="e">
        <f>_xlfn.STDEV.S(F470:F474)</f>
        <v>#DIV/0!</v>
      </c>
      <c r="L473" s="19" t="e">
        <f t="shared" si="48"/>
        <v>#DIV/0!</v>
      </c>
      <c r="M473" s="221" t="e">
        <f>F473*'Table 2'!M473</f>
        <v>#DIV/0!</v>
      </c>
      <c r="N473" s="236" t="s">
        <v>207</v>
      </c>
      <c r="O473" s="218" t="e">
        <f>H473*'Table 2'!M472</f>
        <v>#DIV/0!</v>
      </c>
      <c r="P473" s="239" t="e">
        <f t="shared" si="49"/>
        <v>#DIV/0!</v>
      </c>
      <c r="Q473" s="22" t="e">
        <f>AVERAGE(M470:M474)</f>
        <v>#DIV/0!</v>
      </c>
      <c r="R473" s="241" t="e">
        <f>_xlfn.STDEV.S(M470:M474)</f>
        <v>#DIV/0!</v>
      </c>
      <c r="S473" s="19" t="e">
        <f t="shared" si="50"/>
        <v>#DIV/0!</v>
      </c>
      <c r="T473" s="190" t="e">
        <f>M473/LOOKUP(A473,'Table 1'!$A$3:$A$999,'Table 1'!$E$3:$E$999)</f>
        <v>#DIV/0!</v>
      </c>
      <c r="U473" s="215" t="s">
        <v>207</v>
      </c>
      <c r="V473" s="160" t="e">
        <f>O473/LOOKUP(A473,'Table 1'!$A$3:$A$999,'Table 1'!$E$3:$E$999)</f>
        <v>#DIV/0!</v>
      </c>
    </row>
    <row r="474" spans="1:22" ht="16" thickBot="1" x14ac:dyDescent="0.25">
      <c r="A474" s="55" t="str">
        <f>IF(A470="","",A470)</f>
        <v/>
      </c>
      <c r="B474" s="55" t="e">
        <f>LOOKUP(A474,'Table 1'!$A$3:$A$999,'Table 1'!$I$3:$I$999)</f>
        <v>#N/A</v>
      </c>
      <c r="C474" s="97"/>
      <c r="D474" s="97"/>
      <c r="E474" s="97"/>
      <c r="F474" s="167" t="e">
        <f t="shared" si="45"/>
        <v>#DIV/0!</v>
      </c>
      <c r="G474" s="230" t="s">
        <v>207</v>
      </c>
      <c r="H474" s="157" t="e">
        <f t="shared" si="46"/>
        <v>#DIV/0!</v>
      </c>
      <c r="I474" s="240" t="e">
        <f t="shared" si="47"/>
        <v>#DIV/0!</v>
      </c>
      <c r="J474" s="21" t="e">
        <f>AVERAGE(F470:F474)</f>
        <v>#DIV/0!</v>
      </c>
      <c r="K474" s="242" t="e">
        <f>_xlfn.STDEV.S(F470:F474)</f>
        <v>#DIV/0!</v>
      </c>
      <c r="L474" s="18" t="e">
        <f t="shared" si="48"/>
        <v>#DIV/0!</v>
      </c>
      <c r="M474" s="220" t="e">
        <f>F474*'Table 2'!M474</f>
        <v>#DIV/0!</v>
      </c>
      <c r="N474" s="230" t="s">
        <v>207</v>
      </c>
      <c r="O474" s="217" t="e">
        <f>H474*'Table 2'!M473</f>
        <v>#DIV/0!</v>
      </c>
      <c r="P474" s="240" t="e">
        <f t="shared" si="49"/>
        <v>#DIV/0!</v>
      </c>
      <c r="Q474" s="21" t="e">
        <f>AVERAGE(M470:M474)</f>
        <v>#DIV/0!</v>
      </c>
      <c r="R474" s="242" t="e">
        <f>_xlfn.STDEV.S(M470:M474)</f>
        <v>#DIV/0!</v>
      </c>
      <c r="S474" s="18" t="e">
        <f t="shared" si="50"/>
        <v>#DIV/0!</v>
      </c>
      <c r="T474" s="189" t="e">
        <f>M474/LOOKUP(A474,'Table 1'!$A$3:$A$999,'Table 1'!$E$3:$E$999)</f>
        <v>#DIV/0!</v>
      </c>
      <c r="U474" s="214" t="s">
        <v>207</v>
      </c>
      <c r="V474" s="157" t="e">
        <f>O474/LOOKUP(A474,'Table 1'!$A$3:$A$999,'Table 1'!$E$3:$E$999)</f>
        <v>#DIV/0!</v>
      </c>
    </row>
    <row r="475" spans="1:22" x14ac:dyDescent="0.2">
      <c r="A475" s="57"/>
      <c r="B475" s="57" t="e">
        <f>LOOKUP(A475,'Table 1'!$A$3:$A$999,'Table 1'!$I$3:$I$999)</f>
        <v>#N/A</v>
      </c>
      <c r="C475" s="98"/>
      <c r="D475" s="98"/>
      <c r="E475" s="98"/>
      <c r="F475" s="169" t="e">
        <f t="shared" si="45"/>
        <v>#DIV/0!</v>
      </c>
      <c r="G475" s="229" t="s">
        <v>207</v>
      </c>
      <c r="H475" s="161" t="e">
        <f t="shared" si="46"/>
        <v>#DIV/0!</v>
      </c>
      <c r="I475" s="238" t="e">
        <f t="shared" si="47"/>
        <v>#DIV/0!</v>
      </c>
      <c r="J475" s="23" t="e">
        <f>AVERAGE(F475:F479)</f>
        <v>#DIV/0!</v>
      </c>
      <c r="K475" s="23" t="e">
        <f>_xlfn.STDEV.S(F475:F479)</f>
        <v>#DIV/0!</v>
      </c>
      <c r="L475" s="39" t="e">
        <f t="shared" si="48"/>
        <v>#DIV/0!</v>
      </c>
      <c r="M475" s="222" t="e">
        <f>F475*'Table 2'!M475</f>
        <v>#DIV/0!</v>
      </c>
      <c r="N475" s="229" t="s">
        <v>207</v>
      </c>
      <c r="O475" s="219" t="e">
        <f>H475*'Table 2'!M474</f>
        <v>#DIV/0!</v>
      </c>
      <c r="P475" s="238" t="e">
        <f t="shared" si="49"/>
        <v>#DIV/0!</v>
      </c>
      <c r="Q475" s="23" t="e">
        <f>AVERAGE(M475:M479)</f>
        <v>#DIV/0!</v>
      </c>
      <c r="R475" s="23" t="e">
        <f>_xlfn.STDEV.S(M475:M479)</f>
        <v>#DIV/0!</v>
      </c>
      <c r="S475" s="39" t="e">
        <f t="shared" si="50"/>
        <v>#DIV/0!</v>
      </c>
      <c r="T475" s="191" t="e">
        <f>M475/LOOKUP(A475,'Table 1'!$A$3:$A$999,'Table 1'!$E$3:$E$999)</f>
        <v>#DIV/0!</v>
      </c>
      <c r="U475" s="216" t="s">
        <v>207</v>
      </c>
      <c r="V475" s="161" t="e">
        <f>O475/LOOKUP(A475,'Table 1'!$A$3:$A$999,'Table 1'!$E$3:$E$999)</f>
        <v>#DIV/0!</v>
      </c>
    </row>
    <row r="476" spans="1:22" x14ac:dyDescent="0.2">
      <c r="A476" s="56" t="str">
        <f>IF(A475="","",A475)</f>
        <v/>
      </c>
      <c r="B476" s="56" t="e">
        <f>LOOKUP(A476,'Table 1'!$A$3:$A$999,'Table 1'!$I$3:$I$999)</f>
        <v>#N/A</v>
      </c>
      <c r="C476" s="4"/>
      <c r="D476" s="4"/>
      <c r="E476" s="4"/>
      <c r="F476" s="168" t="e">
        <f t="shared" si="45"/>
        <v>#DIV/0!</v>
      </c>
      <c r="G476" s="236" t="s">
        <v>207</v>
      </c>
      <c r="H476" s="160" t="e">
        <f t="shared" si="46"/>
        <v>#DIV/0!</v>
      </c>
      <c r="I476" s="239" t="e">
        <f t="shared" si="47"/>
        <v>#DIV/0!</v>
      </c>
      <c r="J476" s="22" t="e">
        <f>AVERAGE(F475:F479)</f>
        <v>#DIV/0!</v>
      </c>
      <c r="K476" s="241" t="e">
        <f>_xlfn.STDEV.S(F475:F479)</f>
        <v>#DIV/0!</v>
      </c>
      <c r="L476" s="19" t="e">
        <f t="shared" si="48"/>
        <v>#DIV/0!</v>
      </c>
      <c r="M476" s="221" t="e">
        <f>F476*'Table 2'!M476</f>
        <v>#DIV/0!</v>
      </c>
      <c r="N476" s="236" t="s">
        <v>207</v>
      </c>
      <c r="O476" s="218" t="e">
        <f>H476*'Table 2'!M475</f>
        <v>#DIV/0!</v>
      </c>
      <c r="P476" s="239" t="e">
        <f t="shared" si="49"/>
        <v>#DIV/0!</v>
      </c>
      <c r="Q476" s="22" t="e">
        <f>AVERAGE(M475:M479)</f>
        <v>#DIV/0!</v>
      </c>
      <c r="R476" s="241" t="e">
        <f>_xlfn.STDEV.S(M475:M479)</f>
        <v>#DIV/0!</v>
      </c>
      <c r="S476" s="19" t="e">
        <f t="shared" si="50"/>
        <v>#DIV/0!</v>
      </c>
      <c r="T476" s="190" t="e">
        <f>M476/LOOKUP(A476,'Table 1'!$A$3:$A$999,'Table 1'!$E$3:$E$999)</f>
        <v>#DIV/0!</v>
      </c>
      <c r="U476" s="215" t="s">
        <v>207</v>
      </c>
      <c r="V476" s="160" t="e">
        <f>O476/LOOKUP(A476,'Table 1'!$A$3:$A$999,'Table 1'!$E$3:$E$999)</f>
        <v>#DIV/0!</v>
      </c>
    </row>
    <row r="477" spans="1:22" x14ac:dyDescent="0.2">
      <c r="A477" s="56" t="str">
        <f>IF(A475="","",A475)</f>
        <v/>
      </c>
      <c r="B477" s="56" t="e">
        <f>LOOKUP(A477,'Table 1'!$A$3:$A$999,'Table 1'!$I$3:$I$999)</f>
        <v>#N/A</v>
      </c>
      <c r="C477" s="4"/>
      <c r="D477" s="4"/>
      <c r="E477" s="4"/>
      <c r="F477" s="168" t="e">
        <f t="shared" si="45"/>
        <v>#DIV/0!</v>
      </c>
      <c r="G477" s="236" t="s">
        <v>207</v>
      </c>
      <c r="H477" s="160" t="e">
        <f t="shared" si="46"/>
        <v>#DIV/0!</v>
      </c>
      <c r="I477" s="239" t="e">
        <f t="shared" si="47"/>
        <v>#DIV/0!</v>
      </c>
      <c r="J477" s="22" t="e">
        <f>AVERAGE(F475:F479)</f>
        <v>#DIV/0!</v>
      </c>
      <c r="K477" s="241" t="e">
        <f>_xlfn.STDEV.S(F475:F479)</f>
        <v>#DIV/0!</v>
      </c>
      <c r="L477" s="19" t="e">
        <f t="shared" si="48"/>
        <v>#DIV/0!</v>
      </c>
      <c r="M477" s="221" t="e">
        <f>F477*'Table 2'!M477</f>
        <v>#DIV/0!</v>
      </c>
      <c r="N477" s="236" t="s">
        <v>207</v>
      </c>
      <c r="O477" s="218" t="e">
        <f>H477*'Table 2'!M476</f>
        <v>#DIV/0!</v>
      </c>
      <c r="P477" s="239" t="e">
        <f t="shared" si="49"/>
        <v>#DIV/0!</v>
      </c>
      <c r="Q477" s="22" t="e">
        <f>AVERAGE(M475:M479)</f>
        <v>#DIV/0!</v>
      </c>
      <c r="R477" s="241" t="e">
        <f>_xlfn.STDEV.S(M475:M479)</f>
        <v>#DIV/0!</v>
      </c>
      <c r="S477" s="19" t="e">
        <f t="shared" si="50"/>
        <v>#DIV/0!</v>
      </c>
      <c r="T477" s="190" t="e">
        <f>M477/LOOKUP(A477,'Table 1'!$A$3:$A$999,'Table 1'!$E$3:$E$999)</f>
        <v>#DIV/0!</v>
      </c>
      <c r="U477" s="215" t="s">
        <v>207</v>
      </c>
      <c r="V477" s="160" t="e">
        <f>O477/LOOKUP(A477,'Table 1'!$A$3:$A$999,'Table 1'!$E$3:$E$999)</f>
        <v>#DIV/0!</v>
      </c>
    </row>
    <row r="478" spans="1:22" x14ac:dyDescent="0.2">
      <c r="A478" s="56" t="str">
        <f>IF(A475="","",A475)</f>
        <v/>
      </c>
      <c r="B478" s="56" t="e">
        <f>LOOKUP(A478,'Table 1'!$A$3:$A$999,'Table 1'!$I$3:$I$999)</f>
        <v>#N/A</v>
      </c>
      <c r="C478" s="4"/>
      <c r="D478" s="4"/>
      <c r="E478" s="4"/>
      <c r="F478" s="159" t="e">
        <f t="shared" si="45"/>
        <v>#DIV/0!</v>
      </c>
      <c r="G478" s="232" t="s">
        <v>207</v>
      </c>
      <c r="H478" s="155" t="e">
        <f t="shared" si="46"/>
        <v>#DIV/0!</v>
      </c>
      <c r="I478" s="239" t="e">
        <f t="shared" si="47"/>
        <v>#DIV/0!</v>
      </c>
      <c r="J478" s="22" t="e">
        <f>AVERAGE(F475:F479)</f>
        <v>#DIV/0!</v>
      </c>
      <c r="K478" s="241" t="e">
        <f>_xlfn.STDEV.S(F475:F479)</f>
        <v>#DIV/0!</v>
      </c>
      <c r="L478" s="19" t="e">
        <f t="shared" si="48"/>
        <v>#DIV/0!</v>
      </c>
      <c r="M478" s="221" t="e">
        <f>F478*'Table 2'!M478</f>
        <v>#DIV/0!</v>
      </c>
      <c r="N478" s="236" t="s">
        <v>207</v>
      </c>
      <c r="O478" s="218" t="e">
        <f>H478*'Table 2'!M477</f>
        <v>#DIV/0!</v>
      </c>
      <c r="P478" s="239" t="e">
        <f t="shared" si="49"/>
        <v>#DIV/0!</v>
      </c>
      <c r="Q478" s="22" t="e">
        <f>AVERAGE(M475:M479)</f>
        <v>#DIV/0!</v>
      </c>
      <c r="R478" s="241" t="e">
        <f>_xlfn.STDEV.S(M475:M479)</f>
        <v>#DIV/0!</v>
      </c>
      <c r="S478" s="19" t="e">
        <f t="shared" si="50"/>
        <v>#DIV/0!</v>
      </c>
      <c r="T478" s="190" t="e">
        <f>M478/LOOKUP(A478,'Table 1'!$A$3:$A$999,'Table 1'!$E$3:$E$999)</f>
        <v>#DIV/0!</v>
      </c>
      <c r="U478" s="215" t="s">
        <v>207</v>
      </c>
      <c r="V478" s="160" t="e">
        <f>O478/LOOKUP(A478,'Table 1'!$A$3:$A$999,'Table 1'!$E$3:$E$999)</f>
        <v>#DIV/0!</v>
      </c>
    </row>
    <row r="479" spans="1:22" ht="16" thickBot="1" x14ac:dyDescent="0.25">
      <c r="A479" s="55" t="str">
        <f>IF(A475="","",A475)</f>
        <v/>
      </c>
      <c r="B479" s="55" t="e">
        <f>LOOKUP(A479,'Table 1'!$A$3:$A$999,'Table 1'!$I$3:$I$999)</f>
        <v>#N/A</v>
      </c>
      <c r="C479" s="97"/>
      <c r="D479" s="97"/>
      <c r="E479" s="97"/>
      <c r="F479" s="167" t="e">
        <f t="shared" si="45"/>
        <v>#DIV/0!</v>
      </c>
      <c r="G479" s="230" t="s">
        <v>207</v>
      </c>
      <c r="H479" s="157" t="e">
        <f t="shared" si="46"/>
        <v>#DIV/0!</v>
      </c>
      <c r="I479" s="240" t="e">
        <f t="shared" si="47"/>
        <v>#DIV/0!</v>
      </c>
      <c r="J479" s="21" t="e">
        <f>AVERAGE(F475:F479)</f>
        <v>#DIV/0!</v>
      </c>
      <c r="K479" s="242" t="e">
        <f>_xlfn.STDEV.S(F475:F479)</f>
        <v>#DIV/0!</v>
      </c>
      <c r="L479" s="18" t="e">
        <f t="shared" si="48"/>
        <v>#DIV/0!</v>
      </c>
      <c r="M479" s="220" t="e">
        <f>F479*'Table 2'!M479</f>
        <v>#DIV/0!</v>
      </c>
      <c r="N479" s="230" t="s">
        <v>207</v>
      </c>
      <c r="O479" s="217" t="e">
        <f>H479*'Table 2'!M478</f>
        <v>#DIV/0!</v>
      </c>
      <c r="P479" s="240" t="e">
        <f t="shared" si="49"/>
        <v>#DIV/0!</v>
      </c>
      <c r="Q479" s="21" t="e">
        <f>AVERAGE(M475:M479)</f>
        <v>#DIV/0!</v>
      </c>
      <c r="R479" s="242" t="e">
        <f>_xlfn.STDEV.S(M475:M479)</f>
        <v>#DIV/0!</v>
      </c>
      <c r="S479" s="18" t="e">
        <f t="shared" si="50"/>
        <v>#DIV/0!</v>
      </c>
      <c r="T479" s="189" t="e">
        <f>M479/LOOKUP(A479,'Table 1'!$A$3:$A$999,'Table 1'!$E$3:$E$999)</f>
        <v>#DIV/0!</v>
      </c>
      <c r="U479" s="214" t="s">
        <v>207</v>
      </c>
      <c r="V479" s="157" t="e">
        <f>O479/LOOKUP(A479,'Table 1'!$A$3:$A$999,'Table 1'!$E$3:$E$999)</f>
        <v>#DIV/0!</v>
      </c>
    </row>
    <row r="480" spans="1:22" x14ac:dyDescent="0.2">
      <c r="A480" s="57"/>
      <c r="B480" s="57" t="e">
        <f>LOOKUP(A480,'Table 1'!$A$3:$A$999,'Table 1'!$I$3:$I$999)</f>
        <v>#N/A</v>
      </c>
      <c r="C480" s="98"/>
      <c r="D480" s="98"/>
      <c r="E480" s="98"/>
      <c r="F480" s="169" t="e">
        <f t="shared" si="45"/>
        <v>#DIV/0!</v>
      </c>
      <c r="G480" s="229" t="s">
        <v>207</v>
      </c>
      <c r="H480" s="161" t="e">
        <f t="shared" si="46"/>
        <v>#DIV/0!</v>
      </c>
      <c r="I480" s="238" t="e">
        <f t="shared" si="47"/>
        <v>#DIV/0!</v>
      </c>
      <c r="J480" s="23" t="e">
        <f>AVERAGE(F480:F484)</f>
        <v>#DIV/0!</v>
      </c>
      <c r="K480" s="23" t="e">
        <f>_xlfn.STDEV.S(F480:F484)</f>
        <v>#DIV/0!</v>
      </c>
      <c r="L480" s="39" t="e">
        <f t="shared" si="48"/>
        <v>#DIV/0!</v>
      </c>
      <c r="M480" s="222" t="e">
        <f>F480*'Table 2'!M480</f>
        <v>#DIV/0!</v>
      </c>
      <c r="N480" s="229" t="s">
        <v>207</v>
      </c>
      <c r="O480" s="219" t="e">
        <f>H480*'Table 2'!M479</f>
        <v>#DIV/0!</v>
      </c>
      <c r="P480" s="238" t="e">
        <f t="shared" si="49"/>
        <v>#DIV/0!</v>
      </c>
      <c r="Q480" s="23" t="e">
        <f>AVERAGE(M480:M484)</f>
        <v>#DIV/0!</v>
      </c>
      <c r="R480" s="23" t="e">
        <f>_xlfn.STDEV.S(M480:M484)</f>
        <v>#DIV/0!</v>
      </c>
      <c r="S480" s="39" t="e">
        <f t="shared" si="50"/>
        <v>#DIV/0!</v>
      </c>
      <c r="T480" s="191" t="e">
        <f>M480/LOOKUP(A480,'Table 1'!$A$3:$A$999,'Table 1'!$E$3:$E$999)</f>
        <v>#DIV/0!</v>
      </c>
      <c r="U480" s="216" t="s">
        <v>207</v>
      </c>
      <c r="V480" s="161" t="e">
        <f>O480/LOOKUP(A480,'Table 1'!$A$3:$A$999,'Table 1'!$E$3:$E$999)</f>
        <v>#DIV/0!</v>
      </c>
    </row>
    <row r="481" spans="1:22" x14ac:dyDescent="0.2">
      <c r="A481" s="56" t="str">
        <f>IF(A480="","",A480)</f>
        <v/>
      </c>
      <c r="B481" s="56" t="e">
        <f>LOOKUP(A481,'Table 1'!$A$3:$A$999,'Table 1'!$I$3:$I$999)</f>
        <v>#N/A</v>
      </c>
      <c r="C481" s="4"/>
      <c r="D481" s="4"/>
      <c r="E481" s="4"/>
      <c r="F481" s="168" t="e">
        <f t="shared" si="45"/>
        <v>#DIV/0!</v>
      </c>
      <c r="G481" s="236" t="s">
        <v>207</v>
      </c>
      <c r="H481" s="160" t="e">
        <f t="shared" si="46"/>
        <v>#DIV/0!</v>
      </c>
      <c r="I481" s="239" t="e">
        <f t="shared" si="47"/>
        <v>#DIV/0!</v>
      </c>
      <c r="J481" s="22" t="e">
        <f>AVERAGE(F480:F484)</f>
        <v>#DIV/0!</v>
      </c>
      <c r="K481" s="241" t="e">
        <f>_xlfn.STDEV.S(F480:F484)</f>
        <v>#DIV/0!</v>
      </c>
      <c r="L481" s="19" t="e">
        <f t="shared" si="48"/>
        <v>#DIV/0!</v>
      </c>
      <c r="M481" s="221" t="e">
        <f>F481*'Table 2'!M481</f>
        <v>#DIV/0!</v>
      </c>
      <c r="N481" s="236" t="s">
        <v>207</v>
      </c>
      <c r="O481" s="218" t="e">
        <f>H481*'Table 2'!M480</f>
        <v>#DIV/0!</v>
      </c>
      <c r="P481" s="239" t="e">
        <f t="shared" si="49"/>
        <v>#DIV/0!</v>
      </c>
      <c r="Q481" s="22" t="e">
        <f>AVERAGE(M480:M484)</f>
        <v>#DIV/0!</v>
      </c>
      <c r="R481" s="241" t="e">
        <f>_xlfn.STDEV.S(M480:M484)</f>
        <v>#DIV/0!</v>
      </c>
      <c r="S481" s="19" t="e">
        <f t="shared" si="50"/>
        <v>#DIV/0!</v>
      </c>
      <c r="T481" s="190" t="e">
        <f>M481/LOOKUP(A481,'Table 1'!$A$3:$A$999,'Table 1'!$E$3:$E$999)</f>
        <v>#DIV/0!</v>
      </c>
      <c r="U481" s="215" t="s">
        <v>207</v>
      </c>
      <c r="V481" s="160" t="e">
        <f>O481/LOOKUP(A481,'Table 1'!$A$3:$A$999,'Table 1'!$E$3:$E$999)</f>
        <v>#DIV/0!</v>
      </c>
    </row>
    <row r="482" spans="1:22" x14ac:dyDescent="0.2">
      <c r="A482" s="56" t="str">
        <f>IF(A480="","",A480)</f>
        <v/>
      </c>
      <c r="B482" s="56" t="e">
        <f>LOOKUP(A482,'Table 1'!$A$3:$A$999,'Table 1'!$I$3:$I$999)</f>
        <v>#N/A</v>
      </c>
      <c r="C482" s="4"/>
      <c r="D482" s="4"/>
      <c r="E482" s="4"/>
      <c r="F482" s="168" t="e">
        <f t="shared" si="45"/>
        <v>#DIV/0!</v>
      </c>
      <c r="G482" s="236" t="s">
        <v>207</v>
      </c>
      <c r="H482" s="160" t="e">
        <f t="shared" si="46"/>
        <v>#DIV/0!</v>
      </c>
      <c r="I482" s="239" t="e">
        <f t="shared" si="47"/>
        <v>#DIV/0!</v>
      </c>
      <c r="J482" s="22" t="e">
        <f>AVERAGE(F480:F484)</f>
        <v>#DIV/0!</v>
      </c>
      <c r="K482" s="241" t="e">
        <f>_xlfn.STDEV.S(F480:F484)</f>
        <v>#DIV/0!</v>
      </c>
      <c r="L482" s="19" t="e">
        <f t="shared" si="48"/>
        <v>#DIV/0!</v>
      </c>
      <c r="M482" s="221" t="e">
        <f>F482*'Table 2'!M482</f>
        <v>#DIV/0!</v>
      </c>
      <c r="N482" s="236" t="s">
        <v>207</v>
      </c>
      <c r="O482" s="218" t="e">
        <f>H482*'Table 2'!M481</f>
        <v>#DIV/0!</v>
      </c>
      <c r="P482" s="239" t="e">
        <f t="shared" si="49"/>
        <v>#DIV/0!</v>
      </c>
      <c r="Q482" s="22" t="e">
        <f>AVERAGE(M480:M484)</f>
        <v>#DIV/0!</v>
      </c>
      <c r="R482" s="241" t="e">
        <f>_xlfn.STDEV.S(M480:M484)</f>
        <v>#DIV/0!</v>
      </c>
      <c r="S482" s="19" t="e">
        <f t="shared" si="50"/>
        <v>#DIV/0!</v>
      </c>
      <c r="T482" s="190" t="e">
        <f>M482/LOOKUP(A482,'Table 1'!$A$3:$A$999,'Table 1'!$E$3:$E$999)</f>
        <v>#DIV/0!</v>
      </c>
      <c r="U482" s="215" t="s">
        <v>207</v>
      </c>
      <c r="V482" s="160" t="e">
        <f>O482/LOOKUP(A482,'Table 1'!$A$3:$A$999,'Table 1'!$E$3:$E$999)</f>
        <v>#DIV/0!</v>
      </c>
    </row>
    <row r="483" spans="1:22" x14ac:dyDescent="0.2">
      <c r="A483" s="56" t="str">
        <f>IF(A480="","",A480)</f>
        <v/>
      </c>
      <c r="B483" s="56" t="e">
        <f>LOOKUP(A483,'Table 1'!$A$3:$A$999,'Table 1'!$I$3:$I$999)</f>
        <v>#N/A</v>
      </c>
      <c r="C483" s="4"/>
      <c r="D483" s="4"/>
      <c r="E483" s="4"/>
      <c r="F483" s="159" t="e">
        <f t="shared" si="45"/>
        <v>#DIV/0!</v>
      </c>
      <c r="G483" s="232" t="s">
        <v>207</v>
      </c>
      <c r="H483" s="155" t="e">
        <f t="shared" si="46"/>
        <v>#DIV/0!</v>
      </c>
      <c r="I483" s="239" t="e">
        <f t="shared" si="47"/>
        <v>#DIV/0!</v>
      </c>
      <c r="J483" s="22" t="e">
        <f>AVERAGE(F480:F484)</f>
        <v>#DIV/0!</v>
      </c>
      <c r="K483" s="241" t="e">
        <f>_xlfn.STDEV.S(F480:F484)</f>
        <v>#DIV/0!</v>
      </c>
      <c r="L483" s="19" t="e">
        <f t="shared" si="48"/>
        <v>#DIV/0!</v>
      </c>
      <c r="M483" s="221" t="e">
        <f>F483*'Table 2'!M483</f>
        <v>#DIV/0!</v>
      </c>
      <c r="N483" s="236" t="s">
        <v>207</v>
      </c>
      <c r="O483" s="218" t="e">
        <f>H483*'Table 2'!M482</f>
        <v>#DIV/0!</v>
      </c>
      <c r="P483" s="239" t="e">
        <f t="shared" si="49"/>
        <v>#DIV/0!</v>
      </c>
      <c r="Q483" s="22" t="e">
        <f>AVERAGE(M480:M484)</f>
        <v>#DIV/0!</v>
      </c>
      <c r="R483" s="241" t="e">
        <f>_xlfn.STDEV.S(M480:M484)</f>
        <v>#DIV/0!</v>
      </c>
      <c r="S483" s="19" t="e">
        <f t="shared" si="50"/>
        <v>#DIV/0!</v>
      </c>
      <c r="T483" s="190" t="e">
        <f>M483/LOOKUP(A483,'Table 1'!$A$3:$A$999,'Table 1'!$E$3:$E$999)</f>
        <v>#DIV/0!</v>
      </c>
      <c r="U483" s="215" t="s">
        <v>207</v>
      </c>
      <c r="V483" s="160" t="e">
        <f>O483/LOOKUP(A483,'Table 1'!$A$3:$A$999,'Table 1'!$E$3:$E$999)</f>
        <v>#DIV/0!</v>
      </c>
    </row>
    <row r="484" spans="1:22" ht="16" thickBot="1" x14ac:dyDescent="0.25">
      <c r="A484" s="55" t="str">
        <f>IF(A480="","",A480)</f>
        <v/>
      </c>
      <c r="B484" s="55" t="e">
        <f>LOOKUP(A484,'Table 1'!$A$3:$A$999,'Table 1'!$I$3:$I$999)</f>
        <v>#N/A</v>
      </c>
      <c r="C484" s="97"/>
      <c r="D484" s="97"/>
      <c r="E484" s="97"/>
      <c r="F484" s="167" t="e">
        <f t="shared" si="45"/>
        <v>#DIV/0!</v>
      </c>
      <c r="G484" s="230" t="s">
        <v>207</v>
      </c>
      <c r="H484" s="157" t="e">
        <f t="shared" si="46"/>
        <v>#DIV/0!</v>
      </c>
      <c r="I484" s="240" t="e">
        <f t="shared" si="47"/>
        <v>#DIV/0!</v>
      </c>
      <c r="J484" s="21" t="e">
        <f>AVERAGE(F480:F484)</f>
        <v>#DIV/0!</v>
      </c>
      <c r="K484" s="242" t="e">
        <f>_xlfn.STDEV.S(F480:F484)</f>
        <v>#DIV/0!</v>
      </c>
      <c r="L484" s="18" t="e">
        <f t="shared" si="48"/>
        <v>#DIV/0!</v>
      </c>
      <c r="M484" s="220" t="e">
        <f>F484*'Table 2'!M484</f>
        <v>#DIV/0!</v>
      </c>
      <c r="N484" s="230" t="s">
        <v>207</v>
      </c>
      <c r="O484" s="217" t="e">
        <f>H484*'Table 2'!M483</f>
        <v>#DIV/0!</v>
      </c>
      <c r="P484" s="240" t="e">
        <f t="shared" si="49"/>
        <v>#DIV/0!</v>
      </c>
      <c r="Q484" s="21" t="e">
        <f>AVERAGE(M480:M484)</f>
        <v>#DIV/0!</v>
      </c>
      <c r="R484" s="242" t="e">
        <f>_xlfn.STDEV.S(M480:M484)</f>
        <v>#DIV/0!</v>
      </c>
      <c r="S484" s="18" t="e">
        <f t="shared" si="50"/>
        <v>#DIV/0!</v>
      </c>
      <c r="T484" s="189" t="e">
        <f>M484/LOOKUP(A484,'Table 1'!$A$3:$A$999,'Table 1'!$E$3:$E$999)</f>
        <v>#DIV/0!</v>
      </c>
      <c r="U484" s="214" t="s">
        <v>207</v>
      </c>
      <c r="V484" s="157" t="e">
        <f>O484/LOOKUP(A484,'Table 1'!$A$3:$A$999,'Table 1'!$E$3:$E$999)</f>
        <v>#DIV/0!</v>
      </c>
    </row>
    <row r="485" spans="1:22" x14ac:dyDescent="0.2">
      <c r="A485" s="57"/>
      <c r="B485" s="57" t="e">
        <f>LOOKUP(A485,'Table 1'!$A$3:$A$999,'Table 1'!$I$3:$I$999)</f>
        <v>#N/A</v>
      </c>
      <c r="C485" s="98"/>
      <c r="D485" s="98"/>
      <c r="E485" s="98"/>
      <c r="F485" s="169" t="e">
        <f t="shared" si="45"/>
        <v>#DIV/0!</v>
      </c>
      <c r="G485" s="229" t="s">
        <v>207</v>
      </c>
      <c r="H485" s="161" t="e">
        <f t="shared" si="46"/>
        <v>#DIV/0!</v>
      </c>
      <c r="I485" s="238" t="e">
        <f t="shared" si="47"/>
        <v>#DIV/0!</v>
      </c>
      <c r="J485" s="23" t="e">
        <f>AVERAGE(F485:F489)</f>
        <v>#DIV/0!</v>
      </c>
      <c r="K485" s="23" t="e">
        <f>_xlfn.STDEV.S(F485:F489)</f>
        <v>#DIV/0!</v>
      </c>
      <c r="L485" s="39" t="e">
        <f t="shared" si="48"/>
        <v>#DIV/0!</v>
      </c>
      <c r="M485" s="222" t="e">
        <f>F485*'Table 2'!M485</f>
        <v>#DIV/0!</v>
      </c>
      <c r="N485" s="229" t="s">
        <v>207</v>
      </c>
      <c r="O485" s="219" t="e">
        <f>H485*'Table 2'!M484</f>
        <v>#DIV/0!</v>
      </c>
      <c r="P485" s="238" t="e">
        <f t="shared" si="49"/>
        <v>#DIV/0!</v>
      </c>
      <c r="Q485" s="23" t="e">
        <f>AVERAGE(M485:M489)</f>
        <v>#DIV/0!</v>
      </c>
      <c r="R485" s="23" t="e">
        <f>_xlfn.STDEV.S(M485:M489)</f>
        <v>#DIV/0!</v>
      </c>
      <c r="S485" s="39" t="e">
        <f t="shared" si="50"/>
        <v>#DIV/0!</v>
      </c>
      <c r="T485" s="191" t="e">
        <f>M485/LOOKUP(A485,'Table 1'!$A$3:$A$999,'Table 1'!$E$3:$E$999)</f>
        <v>#DIV/0!</v>
      </c>
      <c r="U485" s="216" t="s">
        <v>207</v>
      </c>
      <c r="V485" s="161" t="e">
        <f>O485/LOOKUP(A485,'Table 1'!$A$3:$A$999,'Table 1'!$E$3:$E$999)</f>
        <v>#DIV/0!</v>
      </c>
    </row>
    <row r="486" spans="1:22" x14ac:dyDescent="0.2">
      <c r="A486" s="56" t="str">
        <f>IF(A485="","",A485)</f>
        <v/>
      </c>
      <c r="B486" s="56" t="e">
        <f>LOOKUP(A486,'Table 1'!$A$3:$A$999,'Table 1'!$I$3:$I$999)</f>
        <v>#N/A</v>
      </c>
      <c r="C486" s="4"/>
      <c r="D486" s="4"/>
      <c r="E486" s="4"/>
      <c r="F486" s="168" t="e">
        <f t="shared" si="45"/>
        <v>#DIV/0!</v>
      </c>
      <c r="G486" s="236" t="s">
        <v>207</v>
      </c>
      <c r="H486" s="160" t="e">
        <f t="shared" si="46"/>
        <v>#DIV/0!</v>
      </c>
      <c r="I486" s="239" t="e">
        <f t="shared" si="47"/>
        <v>#DIV/0!</v>
      </c>
      <c r="J486" s="22" t="e">
        <f>AVERAGE(F485:F489)</f>
        <v>#DIV/0!</v>
      </c>
      <c r="K486" s="241" t="e">
        <f>_xlfn.STDEV.S(F485:F489)</f>
        <v>#DIV/0!</v>
      </c>
      <c r="L486" s="19" t="e">
        <f t="shared" si="48"/>
        <v>#DIV/0!</v>
      </c>
      <c r="M486" s="221" t="e">
        <f>F486*'Table 2'!M486</f>
        <v>#DIV/0!</v>
      </c>
      <c r="N486" s="236" t="s">
        <v>207</v>
      </c>
      <c r="O486" s="218" t="e">
        <f>H486*'Table 2'!M485</f>
        <v>#DIV/0!</v>
      </c>
      <c r="P486" s="239" t="e">
        <f t="shared" si="49"/>
        <v>#DIV/0!</v>
      </c>
      <c r="Q486" s="22" t="e">
        <f>AVERAGE(M485:M489)</f>
        <v>#DIV/0!</v>
      </c>
      <c r="R486" s="241" t="e">
        <f>_xlfn.STDEV.S(M485:M489)</f>
        <v>#DIV/0!</v>
      </c>
      <c r="S486" s="19" t="e">
        <f t="shared" si="50"/>
        <v>#DIV/0!</v>
      </c>
      <c r="T486" s="190" t="e">
        <f>M486/LOOKUP(A486,'Table 1'!$A$3:$A$999,'Table 1'!$E$3:$E$999)</f>
        <v>#DIV/0!</v>
      </c>
      <c r="U486" s="215" t="s">
        <v>207</v>
      </c>
      <c r="V486" s="160" t="e">
        <f>O486/LOOKUP(A486,'Table 1'!$A$3:$A$999,'Table 1'!$E$3:$E$999)</f>
        <v>#DIV/0!</v>
      </c>
    </row>
    <row r="487" spans="1:22" x14ac:dyDescent="0.2">
      <c r="A487" s="56" t="str">
        <f>IF(A485="","",A485)</f>
        <v/>
      </c>
      <c r="B487" s="56" t="e">
        <f>LOOKUP(A487,'Table 1'!$A$3:$A$999,'Table 1'!$I$3:$I$999)</f>
        <v>#N/A</v>
      </c>
      <c r="C487" s="4"/>
      <c r="D487" s="4"/>
      <c r="E487" s="4"/>
      <c r="F487" s="168" t="e">
        <f t="shared" si="45"/>
        <v>#DIV/0!</v>
      </c>
      <c r="G487" s="236" t="s">
        <v>207</v>
      </c>
      <c r="H487" s="160" t="e">
        <f t="shared" si="46"/>
        <v>#DIV/0!</v>
      </c>
      <c r="I487" s="239" t="e">
        <f t="shared" si="47"/>
        <v>#DIV/0!</v>
      </c>
      <c r="J487" s="22" t="e">
        <f>AVERAGE(F485:F489)</f>
        <v>#DIV/0!</v>
      </c>
      <c r="K487" s="241" t="e">
        <f>_xlfn.STDEV.S(F485:F489)</f>
        <v>#DIV/0!</v>
      </c>
      <c r="L487" s="19" t="e">
        <f t="shared" si="48"/>
        <v>#DIV/0!</v>
      </c>
      <c r="M487" s="221" t="e">
        <f>F487*'Table 2'!M487</f>
        <v>#DIV/0!</v>
      </c>
      <c r="N487" s="236" t="s">
        <v>207</v>
      </c>
      <c r="O487" s="218" t="e">
        <f>H487*'Table 2'!M486</f>
        <v>#DIV/0!</v>
      </c>
      <c r="P487" s="239" t="e">
        <f t="shared" si="49"/>
        <v>#DIV/0!</v>
      </c>
      <c r="Q487" s="22" t="e">
        <f>AVERAGE(M485:M489)</f>
        <v>#DIV/0!</v>
      </c>
      <c r="R487" s="241" t="e">
        <f>_xlfn.STDEV.S(M485:M489)</f>
        <v>#DIV/0!</v>
      </c>
      <c r="S487" s="19" t="e">
        <f t="shared" si="50"/>
        <v>#DIV/0!</v>
      </c>
      <c r="T487" s="190" t="e">
        <f>M487/LOOKUP(A487,'Table 1'!$A$3:$A$999,'Table 1'!$E$3:$E$999)</f>
        <v>#DIV/0!</v>
      </c>
      <c r="U487" s="215" t="s">
        <v>207</v>
      </c>
      <c r="V487" s="160" t="e">
        <f>O487/LOOKUP(A487,'Table 1'!$A$3:$A$999,'Table 1'!$E$3:$E$999)</f>
        <v>#DIV/0!</v>
      </c>
    </row>
    <row r="488" spans="1:22" x14ac:dyDescent="0.2">
      <c r="A488" s="56" t="str">
        <f>IF(A485="","",A485)</f>
        <v/>
      </c>
      <c r="B488" s="56" t="e">
        <f>LOOKUP(A488,'Table 1'!$A$3:$A$999,'Table 1'!$I$3:$I$999)</f>
        <v>#N/A</v>
      </c>
      <c r="C488" s="4"/>
      <c r="D488" s="4"/>
      <c r="E488" s="4"/>
      <c r="F488" s="159" t="e">
        <f t="shared" si="45"/>
        <v>#DIV/0!</v>
      </c>
      <c r="G488" s="232" t="s">
        <v>207</v>
      </c>
      <c r="H488" s="155" t="e">
        <f t="shared" si="46"/>
        <v>#DIV/0!</v>
      </c>
      <c r="I488" s="239" t="e">
        <f t="shared" si="47"/>
        <v>#DIV/0!</v>
      </c>
      <c r="J488" s="22" t="e">
        <f>AVERAGE(F485:F489)</f>
        <v>#DIV/0!</v>
      </c>
      <c r="K488" s="241" t="e">
        <f>_xlfn.STDEV.S(F485:F489)</f>
        <v>#DIV/0!</v>
      </c>
      <c r="L488" s="19" t="e">
        <f t="shared" si="48"/>
        <v>#DIV/0!</v>
      </c>
      <c r="M488" s="221" t="e">
        <f>F488*'Table 2'!M488</f>
        <v>#DIV/0!</v>
      </c>
      <c r="N488" s="236" t="s">
        <v>207</v>
      </c>
      <c r="O488" s="218" t="e">
        <f>H488*'Table 2'!M487</f>
        <v>#DIV/0!</v>
      </c>
      <c r="P488" s="239" t="e">
        <f t="shared" si="49"/>
        <v>#DIV/0!</v>
      </c>
      <c r="Q488" s="22" t="e">
        <f>AVERAGE(M485:M489)</f>
        <v>#DIV/0!</v>
      </c>
      <c r="R488" s="241" t="e">
        <f>_xlfn.STDEV.S(M485:M489)</f>
        <v>#DIV/0!</v>
      </c>
      <c r="S488" s="19" t="e">
        <f t="shared" si="50"/>
        <v>#DIV/0!</v>
      </c>
      <c r="T488" s="190" t="e">
        <f>M488/LOOKUP(A488,'Table 1'!$A$3:$A$999,'Table 1'!$E$3:$E$999)</f>
        <v>#DIV/0!</v>
      </c>
      <c r="U488" s="215" t="s">
        <v>207</v>
      </c>
      <c r="V488" s="160" t="e">
        <f>O488/LOOKUP(A488,'Table 1'!$A$3:$A$999,'Table 1'!$E$3:$E$999)</f>
        <v>#DIV/0!</v>
      </c>
    </row>
    <row r="489" spans="1:22" ht="16" thickBot="1" x14ac:dyDescent="0.25">
      <c r="A489" s="55" t="str">
        <f>IF(A485="","",A485)</f>
        <v/>
      </c>
      <c r="B489" s="55" t="e">
        <f>LOOKUP(A489,'Table 1'!$A$3:$A$999,'Table 1'!$I$3:$I$999)</f>
        <v>#N/A</v>
      </c>
      <c r="C489" s="97"/>
      <c r="D489" s="97"/>
      <c r="E489" s="97"/>
      <c r="F489" s="167" t="e">
        <f t="shared" si="45"/>
        <v>#DIV/0!</v>
      </c>
      <c r="G489" s="230" t="s">
        <v>207</v>
      </c>
      <c r="H489" s="157" t="e">
        <f t="shared" si="46"/>
        <v>#DIV/0!</v>
      </c>
      <c r="I489" s="240" t="e">
        <f t="shared" si="47"/>
        <v>#DIV/0!</v>
      </c>
      <c r="J489" s="21" t="e">
        <f>AVERAGE(F485:F489)</f>
        <v>#DIV/0!</v>
      </c>
      <c r="K489" s="242" t="e">
        <f>_xlfn.STDEV.S(F485:F489)</f>
        <v>#DIV/0!</v>
      </c>
      <c r="L489" s="18" t="e">
        <f t="shared" si="48"/>
        <v>#DIV/0!</v>
      </c>
      <c r="M489" s="220" t="e">
        <f>F489*'Table 2'!M489</f>
        <v>#DIV/0!</v>
      </c>
      <c r="N489" s="230" t="s">
        <v>207</v>
      </c>
      <c r="O489" s="217" t="e">
        <f>H489*'Table 2'!M488</f>
        <v>#DIV/0!</v>
      </c>
      <c r="P489" s="240" t="e">
        <f t="shared" si="49"/>
        <v>#DIV/0!</v>
      </c>
      <c r="Q489" s="21" t="e">
        <f>AVERAGE(M485:M489)</f>
        <v>#DIV/0!</v>
      </c>
      <c r="R489" s="242" t="e">
        <f>_xlfn.STDEV.S(M485:M489)</f>
        <v>#DIV/0!</v>
      </c>
      <c r="S489" s="18" t="e">
        <f t="shared" si="50"/>
        <v>#DIV/0!</v>
      </c>
      <c r="T489" s="189" t="e">
        <f>M489/LOOKUP(A489,'Table 1'!$A$3:$A$999,'Table 1'!$E$3:$E$999)</f>
        <v>#DIV/0!</v>
      </c>
      <c r="U489" s="214" t="s">
        <v>207</v>
      </c>
      <c r="V489" s="157" t="e">
        <f>O489/LOOKUP(A489,'Table 1'!$A$3:$A$999,'Table 1'!$E$3:$E$999)</f>
        <v>#DIV/0!</v>
      </c>
    </row>
    <row r="490" spans="1:22" x14ac:dyDescent="0.2">
      <c r="A490" s="57"/>
      <c r="B490" s="57" t="e">
        <f>LOOKUP(A490,'Table 1'!$A$3:$A$999,'Table 1'!$I$3:$I$999)</f>
        <v>#N/A</v>
      </c>
      <c r="C490" s="98"/>
      <c r="D490" s="98"/>
      <c r="E490" s="98"/>
      <c r="F490" s="169" t="e">
        <f t="shared" si="45"/>
        <v>#DIV/0!</v>
      </c>
      <c r="G490" s="229" t="s">
        <v>207</v>
      </c>
      <c r="H490" s="161" t="e">
        <f t="shared" si="46"/>
        <v>#DIV/0!</v>
      </c>
      <c r="I490" s="238" t="e">
        <f t="shared" si="47"/>
        <v>#DIV/0!</v>
      </c>
      <c r="J490" s="23" t="e">
        <f>AVERAGE(F490:F494)</f>
        <v>#DIV/0!</v>
      </c>
      <c r="K490" s="23" t="e">
        <f>_xlfn.STDEV.S(F490:F494)</f>
        <v>#DIV/0!</v>
      </c>
      <c r="L490" s="39" t="e">
        <f t="shared" si="48"/>
        <v>#DIV/0!</v>
      </c>
      <c r="M490" s="222" t="e">
        <f>F490*'Table 2'!M490</f>
        <v>#DIV/0!</v>
      </c>
      <c r="N490" s="229" t="s">
        <v>207</v>
      </c>
      <c r="O490" s="219" t="e">
        <f>H490*'Table 2'!M489</f>
        <v>#DIV/0!</v>
      </c>
      <c r="P490" s="238" t="e">
        <f t="shared" si="49"/>
        <v>#DIV/0!</v>
      </c>
      <c r="Q490" s="23" t="e">
        <f>AVERAGE(M490:M494)</f>
        <v>#DIV/0!</v>
      </c>
      <c r="R490" s="23" t="e">
        <f>_xlfn.STDEV.S(M490:M494)</f>
        <v>#DIV/0!</v>
      </c>
      <c r="S490" s="39" t="e">
        <f t="shared" si="50"/>
        <v>#DIV/0!</v>
      </c>
      <c r="T490" s="191" t="e">
        <f>M490/LOOKUP(A490,'Table 1'!$A$3:$A$999,'Table 1'!$E$3:$E$999)</f>
        <v>#DIV/0!</v>
      </c>
      <c r="U490" s="216" t="s">
        <v>207</v>
      </c>
      <c r="V490" s="161" t="e">
        <f>O490/LOOKUP(A490,'Table 1'!$A$3:$A$999,'Table 1'!$E$3:$E$999)</f>
        <v>#DIV/0!</v>
      </c>
    </row>
    <row r="491" spans="1:22" x14ac:dyDescent="0.2">
      <c r="A491" s="56" t="str">
        <f>IF(A490="","",A490)</f>
        <v/>
      </c>
      <c r="B491" s="56" t="e">
        <f>LOOKUP(A491,'Table 1'!$A$3:$A$999,'Table 1'!$I$3:$I$999)</f>
        <v>#N/A</v>
      </c>
      <c r="C491" s="4"/>
      <c r="D491" s="4"/>
      <c r="E491" s="4"/>
      <c r="F491" s="168" t="e">
        <f t="shared" si="45"/>
        <v>#DIV/0!</v>
      </c>
      <c r="G491" s="236" t="s">
        <v>207</v>
      </c>
      <c r="H491" s="160" t="e">
        <f t="shared" si="46"/>
        <v>#DIV/0!</v>
      </c>
      <c r="I491" s="239" t="e">
        <f t="shared" si="47"/>
        <v>#DIV/0!</v>
      </c>
      <c r="J491" s="22" t="e">
        <f>AVERAGE(F490:F494)</f>
        <v>#DIV/0!</v>
      </c>
      <c r="K491" s="241" t="e">
        <f>_xlfn.STDEV.S(F490:F494)</f>
        <v>#DIV/0!</v>
      </c>
      <c r="L491" s="19" t="e">
        <f t="shared" si="48"/>
        <v>#DIV/0!</v>
      </c>
      <c r="M491" s="221" t="e">
        <f>F491*'Table 2'!M491</f>
        <v>#DIV/0!</v>
      </c>
      <c r="N491" s="236" t="s">
        <v>207</v>
      </c>
      <c r="O491" s="218" t="e">
        <f>H491*'Table 2'!M490</f>
        <v>#DIV/0!</v>
      </c>
      <c r="P491" s="239" t="e">
        <f t="shared" si="49"/>
        <v>#DIV/0!</v>
      </c>
      <c r="Q491" s="22" t="e">
        <f>AVERAGE(M490:M494)</f>
        <v>#DIV/0!</v>
      </c>
      <c r="R491" s="241" t="e">
        <f>_xlfn.STDEV.S(M490:M494)</f>
        <v>#DIV/0!</v>
      </c>
      <c r="S491" s="19" t="e">
        <f t="shared" si="50"/>
        <v>#DIV/0!</v>
      </c>
      <c r="T491" s="190" t="e">
        <f>M491/LOOKUP(A491,'Table 1'!$A$3:$A$999,'Table 1'!$E$3:$E$999)</f>
        <v>#DIV/0!</v>
      </c>
      <c r="U491" s="215" t="s">
        <v>207</v>
      </c>
      <c r="V491" s="160" t="e">
        <f>O491/LOOKUP(A491,'Table 1'!$A$3:$A$999,'Table 1'!$E$3:$E$999)</f>
        <v>#DIV/0!</v>
      </c>
    </row>
    <row r="492" spans="1:22" x14ac:dyDescent="0.2">
      <c r="A492" s="56" t="str">
        <f>IF(A490="","",A490)</f>
        <v/>
      </c>
      <c r="B492" s="56" t="e">
        <f>LOOKUP(A492,'Table 1'!$A$3:$A$999,'Table 1'!$I$3:$I$999)</f>
        <v>#N/A</v>
      </c>
      <c r="C492" s="4"/>
      <c r="D492" s="4"/>
      <c r="E492" s="4"/>
      <c r="F492" s="168" t="e">
        <f t="shared" si="45"/>
        <v>#DIV/0!</v>
      </c>
      <c r="G492" s="236" t="s">
        <v>207</v>
      </c>
      <c r="H492" s="160" t="e">
        <f t="shared" si="46"/>
        <v>#DIV/0!</v>
      </c>
      <c r="I492" s="239" t="e">
        <f t="shared" si="47"/>
        <v>#DIV/0!</v>
      </c>
      <c r="J492" s="22" t="e">
        <f>AVERAGE(F490:F494)</f>
        <v>#DIV/0!</v>
      </c>
      <c r="K492" s="241" t="e">
        <f>_xlfn.STDEV.S(F490:F494)</f>
        <v>#DIV/0!</v>
      </c>
      <c r="L492" s="19" t="e">
        <f t="shared" si="48"/>
        <v>#DIV/0!</v>
      </c>
      <c r="M492" s="221" t="e">
        <f>F492*'Table 2'!M492</f>
        <v>#DIV/0!</v>
      </c>
      <c r="N492" s="236" t="s">
        <v>207</v>
      </c>
      <c r="O492" s="218" t="e">
        <f>H492*'Table 2'!M491</f>
        <v>#DIV/0!</v>
      </c>
      <c r="P492" s="239" t="e">
        <f t="shared" si="49"/>
        <v>#DIV/0!</v>
      </c>
      <c r="Q492" s="22" t="e">
        <f>AVERAGE(M490:M494)</f>
        <v>#DIV/0!</v>
      </c>
      <c r="R492" s="241" t="e">
        <f>_xlfn.STDEV.S(M490:M494)</f>
        <v>#DIV/0!</v>
      </c>
      <c r="S492" s="19" t="e">
        <f t="shared" si="50"/>
        <v>#DIV/0!</v>
      </c>
      <c r="T492" s="190" t="e">
        <f>M492/LOOKUP(A492,'Table 1'!$A$3:$A$999,'Table 1'!$E$3:$E$999)</f>
        <v>#DIV/0!</v>
      </c>
      <c r="U492" s="215" t="s">
        <v>207</v>
      </c>
      <c r="V492" s="160" t="e">
        <f>O492/LOOKUP(A492,'Table 1'!$A$3:$A$999,'Table 1'!$E$3:$E$999)</f>
        <v>#DIV/0!</v>
      </c>
    </row>
    <row r="493" spans="1:22" x14ac:dyDescent="0.2">
      <c r="A493" s="56" t="str">
        <f>IF(A490="","",A490)</f>
        <v/>
      </c>
      <c r="B493" s="56" t="e">
        <f>LOOKUP(A493,'Table 1'!$A$3:$A$999,'Table 1'!$I$3:$I$999)</f>
        <v>#N/A</v>
      </c>
      <c r="C493" s="4"/>
      <c r="D493" s="4"/>
      <c r="E493" s="4"/>
      <c r="F493" s="159" t="e">
        <f t="shared" si="45"/>
        <v>#DIV/0!</v>
      </c>
      <c r="G493" s="232" t="s">
        <v>207</v>
      </c>
      <c r="H493" s="155" t="e">
        <f t="shared" si="46"/>
        <v>#DIV/0!</v>
      </c>
      <c r="I493" s="239" t="e">
        <f t="shared" si="47"/>
        <v>#DIV/0!</v>
      </c>
      <c r="J493" s="22" t="e">
        <f>AVERAGE(F490:F494)</f>
        <v>#DIV/0!</v>
      </c>
      <c r="K493" s="241" t="e">
        <f>_xlfn.STDEV.S(F490:F494)</f>
        <v>#DIV/0!</v>
      </c>
      <c r="L493" s="19" t="e">
        <f t="shared" si="48"/>
        <v>#DIV/0!</v>
      </c>
      <c r="M493" s="221" t="e">
        <f>F493*'Table 2'!M493</f>
        <v>#DIV/0!</v>
      </c>
      <c r="N493" s="236" t="s">
        <v>207</v>
      </c>
      <c r="O493" s="218" t="e">
        <f>H493*'Table 2'!M492</f>
        <v>#DIV/0!</v>
      </c>
      <c r="P493" s="239" t="e">
        <f t="shared" si="49"/>
        <v>#DIV/0!</v>
      </c>
      <c r="Q493" s="22" t="e">
        <f>AVERAGE(M490:M494)</f>
        <v>#DIV/0!</v>
      </c>
      <c r="R493" s="241" t="e">
        <f>_xlfn.STDEV.S(M490:M494)</f>
        <v>#DIV/0!</v>
      </c>
      <c r="S493" s="19" t="e">
        <f t="shared" si="50"/>
        <v>#DIV/0!</v>
      </c>
      <c r="T493" s="190" t="e">
        <f>M493/LOOKUP(A493,'Table 1'!$A$3:$A$999,'Table 1'!$E$3:$E$999)</f>
        <v>#DIV/0!</v>
      </c>
      <c r="U493" s="215" t="s">
        <v>207</v>
      </c>
      <c r="V493" s="160" t="e">
        <f>O493/LOOKUP(A493,'Table 1'!$A$3:$A$999,'Table 1'!$E$3:$E$999)</f>
        <v>#DIV/0!</v>
      </c>
    </row>
    <row r="494" spans="1:22" ht="16" thickBot="1" x14ac:dyDescent="0.25">
      <c r="A494" s="55" t="str">
        <f>IF(A490="","",A490)</f>
        <v/>
      </c>
      <c r="B494" s="55" t="e">
        <f>LOOKUP(A494,'Table 1'!$A$3:$A$999,'Table 1'!$I$3:$I$999)</f>
        <v>#N/A</v>
      </c>
      <c r="C494" s="97"/>
      <c r="D494" s="97"/>
      <c r="E494" s="97"/>
      <c r="F494" s="167" t="e">
        <f t="shared" si="45"/>
        <v>#DIV/0!</v>
      </c>
      <c r="G494" s="230" t="s">
        <v>207</v>
      </c>
      <c r="H494" s="157" t="e">
        <f t="shared" si="46"/>
        <v>#DIV/0!</v>
      </c>
      <c r="I494" s="240" t="e">
        <f t="shared" si="47"/>
        <v>#DIV/0!</v>
      </c>
      <c r="J494" s="21" t="e">
        <f>AVERAGE(F490:F494)</f>
        <v>#DIV/0!</v>
      </c>
      <c r="K494" s="242" t="e">
        <f>_xlfn.STDEV.S(F490:F494)</f>
        <v>#DIV/0!</v>
      </c>
      <c r="L494" s="18" t="e">
        <f t="shared" si="48"/>
        <v>#DIV/0!</v>
      </c>
      <c r="M494" s="220" t="e">
        <f>F494*'Table 2'!M494</f>
        <v>#DIV/0!</v>
      </c>
      <c r="N494" s="230" t="s">
        <v>207</v>
      </c>
      <c r="O494" s="217" t="e">
        <f>H494*'Table 2'!M493</f>
        <v>#DIV/0!</v>
      </c>
      <c r="P494" s="240" t="e">
        <f t="shared" si="49"/>
        <v>#DIV/0!</v>
      </c>
      <c r="Q494" s="21" t="e">
        <f>AVERAGE(M490:M494)</f>
        <v>#DIV/0!</v>
      </c>
      <c r="R494" s="242" t="e">
        <f>_xlfn.STDEV.S(M490:M494)</f>
        <v>#DIV/0!</v>
      </c>
      <c r="S494" s="18" t="e">
        <f t="shared" si="50"/>
        <v>#DIV/0!</v>
      </c>
      <c r="T494" s="189" t="e">
        <f>M494/LOOKUP(A494,'Table 1'!$A$3:$A$999,'Table 1'!$E$3:$E$999)</f>
        <v>#DIV/0!</v>
      </c>
      <c r="U494" s="214" t="s">
        <v>207</v>
      </c>
      <c r="V494" s="157" t="e">
        <f>O494/LOOKUP(A494,'Table 1'!$A$3:$A$999,'Table 1'!$E$3:$E$999)</f>
        <v>#DIV/0!</v>
      </c>
    </row>
    <row r="495" spans="1:22" x14ac:dyDescent="0.2">
      <c r="A495" s="57"/>
      <c r="B495" s="57" t="e">
        <f>LOOKUP(A495,'Table 1'!$A$3:$A$999,'Table 1'!$I$3:$I$999)</f>
        <v>#N/A</v>
      </c>
      <c r="C495" s="98"/>
      <c r="D495" s="98"/>
      <c r="E495" s="98"/>
      <c r="F495" s="169" t="e">
        <f t="shared" si="45"/>
        <v>#DIV/0!</v>
      </c>
      <c r="G495" s="229" t="s">
        <v>207</v>
      </c>
      <c r="H495" s="161" t="e">
        <f t="shared" si="46"/>
        <v>#DIV/0!</v>
      </c>
      <c r="I495" s="238" t="e">
        <f t="shared" si="47"/>
        <v>#DIV/0!</v>
      </c>
      <c r="J495" s="23" t="e">
        <f>AVERAGE(F495:F499)</f>
        <v>#DIV/0!</v>
      </c>
      <c r="K495" s="23" t="e">
        <f>_xlfn.STDEV.S(F495:F499)</f>
        <v>#DIV/0!</v>
      </c>
      <c r="L495" s="39" t="e">
        <f t="shared" si="48"/>
        <v>#DIV/0!</v>
      </c>
      <c r="M495" s="222" t="e">
        <f>F495*'Table 2'!M495</f>
        <v>#DIV/0!</v>
      </c>
      <c r="N495" s="229" t="s">
        <v>207</v>
      </c>
      <c r="O495" s="219" t="e">
        <f>H495*'Table 2'!M494</f>
        <v>#DIV/0!</v>
      </c>
      <c r="P495" s="238" t="e">
        <f t="shared" si="49"/>
        <v>#DIV/0!</v>
      </c>
      <c r="Q495" s="23" t="e">
        <f>AVERAGE(M495:M499)</f>
        <v>#DIV/0!</v>
      </c>
      <c r="R495" s="23" t="e">
        <f>_xlfn.STDEV.S(M495:M499)</f>
        <v>#DIV/0!</v>
      </c>
      <c r="S495" s="39" t="e">
        <f t="shared" si="50"/>
        <v>#DIV/0!</v>
      </c>
      <c r="T495" s="191" t="e">
        <f>M495/LOOKUP(A495,'Table 1'!$A$3:$A$999,'Table 1'!$E$3:$E$999)</f>
        <v>#DIV/0!</v>
      </c>
      <c r="U495" s="216" t="s">
        <v>207</v>
      </c>
      <c r="V495" s="161" t="e">
        <f>O495/LOOKUP(A495,'Table 1'!$A$3:$A$999,'Table 1'!$E$3:$E$999)</f>
        <v>#DIV/0!</v>
      </c>
    </row>
    <row r="496" spans="1:22" x14ac:dyDescent="0.2">
      <c r="A496" s="56" t="str">
        <f>IF(A495="","",A495)</f>
        <v/>
      </c>
      <c r="B496" s="56" t="e">
        <f>LOOKUP(A496,'Table 1'!$A$3:$A$999,'Table 1'!$I$3:$I$999)</f>
        <v>#N/A</v>
      </c>
      <c r="C496" s="4"/>
      <c r="D496" s="4"/>
      <c r="E496" s="4"/>
      <c r="F496" s="168" t="e">
        <f t="shared" si="45"/>
        <v>#DIV/0!</v>
      </c>
      <c r="G496" s="236" t="s">
        <v>207</v>
      </c>
      <c r="H496" s="160" t="e">
        <f t="shared" si="46"/>
        <v>#DIV/0!</v>
      </c>
      <c r="I496" s="239" t="e">
        <f t="shared" si="47"/>
        <v>#DIV/0!</v>
      </c>
      <c r="J496" s="22" t="e">
        <f>AVERAGE(F495:F499)</f>
        <v>#DIV/0!</v>
      </c>
      <c r="K496" s="241" t="e">
        <f>_xlfn.STDEV.S(F495:F499)</f>
        <v>#DIV/0!</v>
      </c>
      <c r="L496" s="19" t="e">
        <f t="shared" si="48"/>
        <v>#DIV/0!</v>
      </c>
      <c r="M496" s="221" t="e">
        <f>F496*'Table 2'!M496</f>
        <v>#DIV/0!</v>
      </c>
      <c r="N496" s="236" t="s">
        <v>207</v>
      </c>
      <c r="O496" s="218" t="e">
        <f>H496*'Table 2'!M495</f>
        <v>#DIV/0!</v>
      </c>
      <c r="P496" s="239" t="e">
        <f t="shared" si="49"/>
        <v>#DIV/0!</v>
      </c>
      <c r="Q496" s="22" t="e">
        <f>AVERAGE(M495:M499)</f>
        <v>#DIV/0!</v>
      </c>
      <c r="R496" s="241" t="e">
        <f>_xlfn.STDEV.S(M495:M499)</f>
        <v>#DIV/0!</v>
      </c>
      <c r="S496" s="19" t="e">
        <f t="shared" si="50"/>
        <v>#DIV/0!</v>
      </c>
      <c r="T496" s="190" t="e">
        <f>M496/LOOKUP(A496,'Table 1'!$A$3:$A$999,'Table 1'!$E$3:$E$999)</f>
        <v>#DIV/0!</v>
      </c>
      <c r="U496" s="215" t="s">
        <v>207</v>
      </c>
      <c r="V496" s="160" t="e">
        <f>O496/LOOKUP(A496,'Table 1'!$A$3:$A$999,'Table 1'!$E$3:$E$999)</f>
        <v>#DIV/0!</v>
      </c>
    </row>
    <row r="497" spans="1:22" x14ac:dyDescent="0.2">
      <c r="A497" s="56" t="str">
        <f>IF(A495="","",A495)</f>
        <v/>
      </c>
      <c r="B497" s="56" t="e">
        <f>LOOKUP(A497,'Table 1'!$A$3:$A$999,'Table 1'!$I$3:$I$999)</f>
        <v>#N/A</v>
      </c>
      <c r="C497" s="4"/>
      <c r="D497" s="4"/>
      <c r="E497" s="4"/>
      <c r="F497" s="168" t="e">
        <f t="shared" si="45"/>
        <v>#DIV/0!</v>
      </c>
      <c r="G497" s="236" t="s">
        <v>207</v>
      </c>
      <c r="H497" s="160" t="e">
        <f t="shared" si="46"/>
        <v>#DIV/0!</v>
      </c>
      <c r="I497" s="239" t="e">
        <f t="shared" si="47"/>
        <v>#DIV/0!</v>
      </c>
      <c r="J497" s="22" t="e">
        <f>AVERAGE(F495:F499)</f>
        <v>#DIV/0!</v>
      </c>
      <c r="K497" s="241" t="e">
        <f>_xlfn.STDEV.S(F495:F499)</f>
        <v>#DIV/0!</v>
      </c>
      <c r="L497" s="19" t="e">
        <f t="shared" si="48"/>
        <v>#DIV/0!</v>
      </c>
      <c r="M497" s="221" t="e">
        <f>F497*'Table 2'!M497</f>
        <v>#DIV/0!</v>
      </c>
      <c r="N497" s="236" t="s">
        <v>207</v>
      </c>
      <c r="O497" s="218" t="e">
        <f>H497*'Table 2'!M496</f>
        <v>#DIV/0!</v>
      </c>
      <c r="P497" s="239" t="e">
        <f t="shared" si="49"/>
        <v>#DIV/0!</v>
      </c>
      <c r="Q497" s="22" t="e">
        <f>AVERAGE(M495:M499)</f>
        <v>#DIV/0!</v>
      </c>
      <c r="R497" s="241" t="e">
        <f>_xlfn.STDEV.S(M495:M499)</f>
        <v>#DIV/0!</v>
      </c>
      <c r="S497" s="19" t="e">
        <f t="shared" si="50"/>
        <v>#DIV/0!</v>
      </c>
      <c r="T497" s="190" t="e">
        <f>M497/LOOKUP(A497,'Table 1'!$A$3:$A$999,'Table 1'!$E$3:$E$999)</f>
        <v>#DIV/0!</v>
      </c>
      <c r="U497" s="215" t="s">
        <v>207</v>
      </c>
      <c r="V497" s="160" t="e">
        <f>O497/LOOKUP(A497,'Table 1'!$A$3:$A$999,'Table 1'!$E$3:$E$999)</f>
        <v>#DIV/0!</v>
      </c>
    </row>
    <row r="498" spans="1:22" x14ac:dyDescent="0.2">
      <c r="A498" s="56" t="str">
        <f>IF(A495="","",A495)</f>
        <v/>
      </c>
      <c r="B498" s="56" t="e">
        <f>LOOKUP(A498,'Table 1'!$A$3:$A$999,'Table 1'!$I$3:$I$999)</f>
        <v>#N/A</v>
      </c>
      <c r="C498" s="4"/>
      <c r="D498" s="4"/>
      <c r="E498" s="4"/>
      <c r="F498" s="159" t="e">
        <f t="shared" si="45"/>
        <v>#DIV/0!</v>
      </c>
      <c r="G498" s="232" t="s">
        <v>207</v>
      </c>
      <c r="H498" s="155" t="e">
        <f t="shared" si="46"/>
        <v>#DIV/0!</v>
      </c>
      <c r="I498" s="239" t="e">
        <f t="shared" si="47"/>
        <v>#DIV/0!</v>
      </c>
      <c r="J498" s="22" t="e">
        <f>AVERAGE(F495:F499)</f>
        <v>#DIV/0!</v>
      </c>
      <c r="K498" s="241" t="e">
        <f>_xlfn.STDEV.S(F495:F499)</f>
        <v>#DIV/0!</v>
      </c>
      <c r="L498" s="19" t="e">
        <f t="shared" si="48"/>
        <v>#DIV/0!</v>
      </c>
      <c r="M498" s="221" t="e">
        <f>F498*'Table 2'!M498</f>
        <v>#DIV/0!</v>
      </c>
      <c r="N498" s="236" t="s">
        <v>207</v>
      </c>
      <c r="O498" s="218" t="e">
        <f>H498*'Table 2'!M497</f>
        <v>#DIV/0!</v>
      </c>
      <c r="P498" s="239" t="e">
        <f t="shared" si="49"/>
        <v>#DIV/0!</v>
      </c>
      <c r="Q498" s="22" t="e">
        <f>AVERAGE(M495:M499)</f>
        <v>#DIV/0!</v>
      </c>
      <c r="R498" s="241" t="e">
        <f>_xlfn.STDEV.S(M495:M499)</f>
        <v>#DIV/0!</v>
      </c>
      <c r="S498" s="19" t="e">
        <f t="shared" si="50"/>
        <v>#DIV/0!</v>
      </c>
      <c r="T498" s="190" t="e">
        <f>M498/LOOKUP(A498,'Table 1'!$A$3:$A$999,'Table 1'!$E$3:$E$999)</f>
        <v>#DIV/0!</v>
      </c>
      <c r="U498" s="215" t="s">
        <v>207</v>
      </c>
      <c r="V498" s="160" t="e">
        <f>O498/LOOKUP(A498,'Table 1'!$A$3:$A$999,'Table 1'!$E$3:$E$999)</f>
        <v>#DIV/0!</v>
      </c>
    </row>
    <row r="499" spans="1:22" ht="16" thickBot="1" x14ac:dyDescent="0.25">
      <c r="A499" s="55" t="str">
        <f>IF(A495="","",A495)</f>
        <v/>
      </c>
      <c r="B499" s="55" t="e">
        <f>LOOKUP(A499,'Table 1'!$A$3:$A$999,'Table 1'!$I$3:$I$999)</f>
        <v>#N/A</v>
      </c>
      <c r="C499" s="97"/>
      <c r="D499" s="97"/>
      <c r="E499" s="97"/>
      <c r="F499" s="167" t="e">
        <f t="shared" si="45"/>
        <v>#DIV/0!</v>
      </c>
      <c r="G499" s="230" t="s">
        <v>207</v>
      </c>
      <c r="H499" s="157" t="e">
        <f t="shared" si="46"/>
        <v>#DIV/0!</v>
      </c>
      <c r="I499" s="240" t="e">
        <f t="shared" si="47"/>
        <v>#DIV/0!</v>
      </c>
      <c r="J499" s="21" t="e">
        <f>AVERAGE(F495:F499)</f>
        <v>#DIV/0!</v>
      </c>
      <c r="K499" s="242" t="e">
        <f>_xlfn.STDEV.S(F495:F499)</f>
        <v>#DIV/0!</v>
      </c>
      <c r="L499" s="18" t="e">
        <f t="shared" si="48"/>
        <v>#DIV/0!</v>
      </c>
      <c r="M499" s="220" t="e">
        <f>F499*'Table 2'!M499</f>
        <v>#DIV/0!</v>
      </c>
      <c r="N499" s="230" t="s">
        <v>207</v>
      </c>
      <c r="O499" s="217" t="e">
        <f>H499*'Table 2'!M498</f>
        <v>#DIV/0!</v>
      </c>
      <c r="P499" s="240" t="e">
        <f t="shared" si="49"/>
        <v>#DIV/0!</v>
      </c>
      <c r="Q499" s="21" t="e">
        <f>AVERAGE(M495:M499)</f>
        <v>#DIV/0!</v>
      </c>
      <c r="R499" s="242" t="e">
        <f>_xlfn.STDEV.S(M495:M499)</f>
        <v>#DIV/0!</v>
      </c>
      <c r="S499" s="18" t="e">
        <f t="shared" si="50"/>
        <v>#DIV/0!</v>
      </c>
      <c r="T499" s="189" t="e">
        <f>M499/LOOKUP(A499,'Table 1'!$A$3:$A$999,'Table 1'!$E$3:$E$999)</f>
        <v>#DIV/0!</v>
      </c>
      <c r="U499" s="214" t="s">
        <v>207</v>
      </c>
      <c r="V499" s="157" t="e">
        <f>O499/LOOKUP(A499,'Table 1'!$A$3:$A$999,'Table 1'!$E$3:$E$999)</f>
        <v>#DIV/0!</v>
      </c>
    </row>
    <row r="500" spans="1:22" x14ac:dyDescent="0.2">
      <c r="A500" s="57"/>
      <c r="B500" s="57" t="e">
        <f>LOOKUP(A500,'Table 1'!$A$3:$A$999,'Table 1'!$I$3:$I$999)</f>
        <v>#N/A</v>
      </c>
      <c r="C500" s="98"/>
      <c r="D500" s="98"/>
      <c r="E500" s="98"/>
      <c r="F500" s="169" t="e">
        <f t="shared" si="45"/>
        <v>#DIV/0!</v>
      </c>
      <c r="G500" s="229" t="s">
        <v>207</v>
      </c>
      <c r="H500" s="161" t="e">
        <f t="shared" si="46"/>
        <v>#DIV/0!</v>
      </c>
      <c r="I500" s="238" t="e">
        <f t="shared" si="47"/>
        <v>#DIV/0!</v>
      </c>
      <c r="J500" s="23" t="e">
        <f>AVERAGE(F500:F504)</f>
        <v>#DIV/0!</v>
      </c>
      <c r="K500" s="23" t="e">
        <f>_xlfn.STDEV.S(F500:F504)</f>
        <v>#DIV/0!</v>
      </c>
      <c r="L500" s="39" t="e">
        <f t="shared" si="48"/>
        <v>#DIV/0!</v>
      </c>
      <c r="M500" s="222" t="e">
        <f>F500*'Table 2'!M500</f>
        <v>#DIV/0!</v>
      </c>
      <c r="N500" s="229" t="s">
        <v>207</v>
      </c>
      <c r="O500" s="219" t="e">
        <f>H500*'Table 2'!M499</f>
        <v>#DIV/0!</v>
      </c>
      <c r="P500" s="238" t="e">
        <f t="shared" si="49"/>
        <v>#DIV/0!</v>
      </c>
      <c r="Q500" s="23" t="e">
        <f>AVERAGE(M500:M504)</f>
        <v>#DIV/0!</v>
      </c>
      <c r="R500" s="23" t="e">
        <f>_xlfn.STDEV.S(M500:M504)</f>
        <v>#DIV/0!</v>
      </c>
      <c r="S500" s="39" t="e">
        <f t="shared" si="50"/>
        <v>#DIV/0!</v>
      </c>
      <c r="T500" s="191" t="e">
        <f>M500/LOOKUP(A500,'Table 1'!$A$3:$A$999,'Table 1'!$E$3:$E$999)</f>
        <v>#DIV/0!</v>
      </c>
      <c r="U500" s="216" t="s">
        <v>207</v>
      </c>
      <c r="V500" s="161" t="e">
        <f>O500/LOOKUP(A500,'Table 1'!$A$3:$A$999,'Table 1'!$E$3:$E$999)</f>
        <v>#DIV/0!</v>
      </c>
    </row>
    <row r="501" spans="1:22" x14ac:dyDescent="0.2">
      <c r="A501" s="56" t="str">
        <f>IF(A500="","",A500)</f>
        <v/>
      </c>
      <c r="B501" s="56" t="e">
        <f>LOOKUP(A501,'Table 1'!$A$3:$A$999,'Table 1'!$I$3:$I$999)</f>
        <v>#N/A</v>
      </c>
      <c r="C501" s="4"/>
      <c r="D501" s="4"/>
      <c r="E501" s="4"/>
      <c r="F501" s="168" t="e">
        <f t="shared" si="45"/>
        <v>#DIV/0!</v>
      </c>
      <c r="G501" s="236" t="s">
        <v>207</v>
      </c>
      <c r="H501" s="160" t="e">
        <f t="shared" si="46"/>
        <v>#DIV/0!</v>
      </c>
      <c r="I501" s="239" t="e">
        <f t="shared" si="47"/>
        <v>#DIV/0!</v>
      </c>
      <c r="J501" s="22" t="e">
        <f>AVERAGE(F500:F504)</f>
        <v>#DIV/0!</v>
      </c>
      <c r="K501" s="241" t="e">
        <f>_xlfn.STDEV.S(F500:F504)</f>
        <v>#DIV/0!</v>
      </c>
      <c r="L501" s="19" t="e">
        <f t="shared" si="48"/>
        <v>#DIV/0!</v>
      </c>
      <c r="M501" s="221" t="e">
        <f>F501*'Table 2'!M501</f>
        <v>#DIV/0!</v>
      </c>
      <c r="N501" s="236" t="s">
        <v>207</v>
      </c>
      <c r="O501" s="218" t="e">
        <f>H501*'Table 2'!M500</f>
        <v>#DIV/0!</v>
      </c>
      <c r="P501" s="239" t="e">
        <f t="shared" si="49"/>
        <v>#DIV/0!</v>
      </c>
      <c r="Q501" s="22" t="e">
        <f>AVERAGE(M500:M504)</f>
        <v>#DIV/0!</v>
      </c>
      <c r="R501" s="241" t="e">
        <f>_xlfn.STDEV.S(M500:M504)</f>
        <v>#DIV/0!</v>
      </c>
      <c r="S501" s="19" t="e">
        <f t="shared" si="50"/>
        <v>#DIV/0!</v>
      </c>
      <c r="T501" s="190" t="e">
        <f>M501/LOOKUP(A501,'Table 1'!$A$3:$A$999,'Table 1'!$E$3:$E$999)</f>
        <v>#DIV/0!</v>
      </c>
      <c r="U501" s="215" t="s">
        <v>207</v>
      </c>
      <c r="V501" s="160" t="e">
        <f>O501/LOOKUP(A501,'Table 1'!$A$3:$A$999,'Table 1'!$E$3:$E$999)</f>
        <v>#DIV/0!</v>
      </c>
    </row>
    <row r="502" spans="1:22" x14ac:dyDescent="0.2">
      <c r="A502" s="56" t="str">
        <f>IF(A500="","",A500)</f>
        <v/>
      </c>
      <c r="B502" s="56" t="e">
        <f>LOOKUP(A502,'Table 1'!$A$3:$A$999,'Table 1'!$I$3:$I$999)</f>
        <v>#N/A</v>
      </c>
      <c r="C502" s="4"/>
      <c r="D502" s="4"/>
      <c r="E502" s="4"/>
      <c r="F502" s="168" t="e">
        <f t="shared" si="45"/>
        <v>#DIV/0!</v>
      </c>
      <c r="G502" s="236" t="s">
        <v>207</v>
      </c>
      <c r="H502" s="160" t="e">
        <f t="shared" si="46"/>
        <v>#DIV/0!</v>
      </c>
      <c r="I502" s="239" t="e">
        <f t="shared" si="47"/>
        <v>#DIV/0!</v>
      </c>
      <c r="J502" s="22" t="e">
        <f>AVERAGE(F500:F504)</f>
        <v>#DIV/0!</v>
      </c>
      <c r="K502" s="241" t="e">
        <f>_xlfn.STDEV.S(F500:F504)</f>
        <v>#DIV/0!</v>
      </c>
      <c r="L502" s="19" t="e">
        <f t="shared" si="48"/>
        <v>#DIV/0!</v>
      </c>
      <c r="M502" s="221" t="e">
        <f>F502*'Table 2'!M502</f>
        <v>#DIV/0!</v>
      </c>
      <c r="N502" s="236" t="s">
        <v>207</v>
      </c>
      <c r="O502" s="218" t="e">
        <f>H502*'Table 2'!M501</f>
        <v>#DIV/0!</v>
      </c>
      <c r="P502" s="239" t="e">
        <f t="shared" si="49"/>
        <v>#DIV/0!</v>
      </c>
      <c r="Q502" s="22" t="e">
        <f>AVERAGE(M500:M504)</f>
        <v>#DIV/0!</v>
      </c>
      <c r="R502" s="241" t="e">
        <f>_xlfn.STDEV.S(M500:M504)</f>
        <v>#DIV/0!</v>
      </c>
      <c r="S502" s="19" t="e">
        <f t="shared" si="50"/>
        <v>#DIV/0!</v>
      </c>
      <c r="T502" s="190" t="e">
        <f>M502/LOOKUP(A502,'Table 1'!$A$3:$A$999,'Table 1'!$E$3:$E$999)</f>
        <v>#DIV/0!</v>
      </c>
      <c r="U502" s="215" t="s">
        <v>207</v>
      </c>
      <c r="V502" s="160" t="e">
        <f>O502/LOOKUP(A502,'Table 1'!$A$3:$A$999,'Table 1'!$E$3:$E$999)</f>
        <v>#DIV/0!</v>
      </c>
    </row>
    <row r="503" spans="1:22" x14ac:dyDescent="0.2">
      <c r="A503" s="56" t="str">
        <f>IF(A500="","",A500)</f>
        <v/>
      </c>
      <c r="B503" s="56" t="e">
        <f>LOOKUP(A503,'Table 1'!$A$3:$A$999,'Table 1'!$I$3:$I$999)</f>
        <v>#N/A</v>
      </c>
      <c r="C503" s="4"/>
      <c r="D503" s="4"/>
      <c r="E503" s="4"/>
      <c r="F503" s="159" t="e">
        <f t="shared" si="45"/>
        <v>#DIV/0!</v>
      </c>
      <c r="G503" s="232" t="s">
        <v>207</v>
      </c>
      <c r="H503" s="155" t="e">
        <f t="shared" si="46"/>
        <v>#DIV/0!</v>
      </c>
      <c r="I503" s="239" t="e">
        <f t="shared" si="47"/>
        <v>#DIV/0!</v>
      </c>
      <c r="J503" s="22" t="e">
        <f>AVERAGE(F500:F504)</f>
        <v>#DIV/0!</v>
      </c>
      <c r="K503" s="241" t="e">
        <f>_xlfn.STDEV.S(F500:F504)</f>
        <v>#DIV/0!</v>
      </c>
      <c r="L503" s="19" t="e">
        <f t="shared" si="48"/>
        <v>#DIV/0!</v>
      </c>
      <c r="M503" s="221" t="e">
        <f>F503*'Table 2'!M503</f>
        <v>#DIV/0!</v>
      </c>
      <c r="N503" s="236" t="s">
        <v>207</v>
      </c>
      <c r="O503" s="218" t="e">
        <f>H503*'Table 2'!M502</f>
        <v>#DIV/0!</v>
      </c>
      <c r="P503" s="239" t="e">
        <f t="shared" si="49"/>
        <v>#DIV/0!</v>
      </c>
      <c r="Q503" s="22" t="e">
        <f>AVERAGE(M500:M504)</f>
        <v>#DIV/0!</v>
      </c>
      <c r="R503" s="241" t="e">
        <f>_xlfn.STDEV.S(M500:M504)</f>
        <v>#DIV/0!</v>
      </c>
      <c r="S503" s="19" t="e">
        <f t="shared" si="50"/>
        <v>#DIV/0!</v>
      </c>
      <c r="T503" s="190" t="e">
        <f>M503/LOOKUP(A503,'Table 1'!$A$3:$A$999,'Table 1'!$E$3:$E$999)</f>
        <v>#DIV/0!</v>
      </c>
      <c r="U503" s="215" t="s">
        <v>207</v>
      </c>
      <c r="V503" s="160" t="e">
        <f>O503/LOOKUP(A503,'Table 1'!$A$3:$A$999,'Table 1'!$E$3:$E$999)</f>
        <v>#DIV/0!</v>
      </c>
    </row>
    <row r="504" spans="1:22" ht="16" thickBot="1" x14ac:dyDescent="0.25">
      <c r="A504" s="55" t="str">
        <f>IF(A500="","",A500)</f>
        <v/>
      </c>
      <c r="B504" s="55" t="e">
        <f>LOOKUP(A504,'Table 1'!$A$3:$A$999,'Table 1'!$I$3:$I$999)</f>
        <v>#N/A</v>
      </c>
      <c r="C504" s="97"/>
      <c r="D504" s="97"/>
      <c r="E504" s="97"/>
      <c r="F504" s="167" t="e">
        <f t="shared" si="45"/>
        <v>#DIV/0!</v>
      </c>
      <c r="G504" s="230" t="s">
        <v>207</v>
      </c>
      <c r="H504" s="157" t="e">
        <f t="shared" si="46"/>
        <v>#DIV/0!</v>
      </c>
      <c r="I504" s="240" t="e">
        <f t="shared" si="47"/>
        <v>#DIV/0!</v>
      </c>
      <c r="J504" s="21" t="e">
        <f>AVERAGE(F500:F504)</f>
        <v>#DIV/0!</v>
      </c>
      <c r="K504" s="242" t="e">
        <f>_xlfn.STDEV.S(F500:F504)</f>
        <v>#DIV/0!</v>
      </c>
      <c r="L504" s="18" t="e">
        <f t="shared" si="48"/>
        <v>#DIV/0!</v>
      </c>
      <c r="M504" s="220" t="e">
        <f>F504*'Table 2'!M504</f>
        <v>#DIV/0!</v>
      </c>
      <c r="N504" s="230" t="s">
        <v>207</v>
      </c>
      <c r="O504" s="217" t="e">
        <f>H504*'Table 2'!M503</f>
        <v>#DIV/0!</v>
      </c>
      <c r="P504" s="240" t="e">
        <f t="shared" si="49"/>
        <v>#DIV/0!</v>
      </c>
      <c r="Q504" s="21" t="e">
        <f>AVERAGE(M500:M504)</f>
        <v>#DIV/0!</v>
      </c>
      <c r="R504" s="242" t="e">
        <f>_xlfn.STDEV.S(M500:M504)</f>
        <v>#DIV/0!</v>
      </c>
      <c r="S504" s="18" t="e">
        <f t="shared" si="50"/>
        <v>#DIV/0!</v>
      </c>
      <c r="T504" s="189" t="e">
        <f>M504/LOOKUP(A504,'Table 1'!$A$3:$A$999,'Table 1'!$E$3:$E$999)</f>
        <v>#DIV/0!</v>
      </c>
      <c r="U504" s="214" t="s">
        <v>207</v>
      </c>
      <c r="V504" s="157" t="e">
        <f>O504/LOOKUP(A504,'Table 1'!$A$3:$A$999,'Table 1'!$E$3:$E$999)</f>
        <v>#DIV/0!</v>
      </c>
    </row>
    <row r="505" spans="1:22" x14ac:dyDescent="0.2">
      <c r="A505" s="57"/>
      <c r="B505" s="57" t="e">
        <f>LOOKUP(A505,'Table 1'!$A$3:$A$999,'Table 1'!$I$3:$I$999)</f>
        <v>#N/A</v>
      </c>
      <c r="C505" s="98"/>
      <c r="D505" s="98"/>
      <c r="E505" s="98"/>
      <c r="F505" s="169" t="e">
        <f t="shared" si="45"/>
        <v>#DIV/0!</v>
      </c>
      <c r="G505" s="229" t="s">
        <v>207</v>
      </c>
      <c r="H505" s="161" t="e">
        <f t="shared" si="46"/>
        <v>#DIV/0!</v>
      </c>
      <c r="I505" s="238" t="e">
        <f t="shared" si="47"/>
        <v>#DIV/0!</v>
      </c>
      <c r="J505" s="23" t="e">
        <f>AVERAGE(F505:F509)</f>
        <v>#DIV/0!</v>
      </c>
      <c r="K505" s="23" t="e">
        <f>_xlfn.STDEV.S(F505:F509)</f>
        <v>#DIV/0!</v>
      </c>
      <c r="L505" s="39" t="e">
        <f t="shared" si="48"/>
        <v>#DIV/0!</v>
      </c>
      <c r="M505" s="222" t="e">
        <f>F505*'Table 2'!M505</f>
        <v>#DIV/0!</v>
      </c>
      <c r="N505" s="229" t="s">
        <v>207</v>
      </c>
      <c r="O505" s="219" t="e">
        <f>H505*'Table 2'!M504</f>
        <v>#DIV/0!</v>
      </c>
      <c r="P505" s="238" t="e">
        <f t="shared" si="49"/>
        <v>#DIV/0!</v>
      </c>
      <c r="Q505" s="23" t="e">
        <f>AVERAGE(M505:M509)</f>
        <v>#DIV/0!</v>
      </c>
      <c r="R505" s="23" t="e">
        <f>_xlfn.STDEV.S(M505:M509)</f>
        <v>#DIV/0!</v>
      </c>
      <c r="S505" s="39" t="e">
        <f t="shared" si="50"/>
        <v>#DIV/0!</v>
      </c>
      <c r="T505" s="191" t="e">
        <f>M505/LOOKUP(A505,'Table 1'!$A$3:$A$999,'Table 1'!$E$3:$E$999)</f>
        <v>#DIV/0!</v>
      </c>
      <c r="U505" s="216" t="s">
        <v>207</v>
      </c>
      <c r="V505" s="161" t="e">
        <f>O505/LOOKUP(A505,'Table 1'!$A$3:$A$999,'Table 1'!$E$3:$E$999)</f>
        <v>#DIV/0!</v>
      </c>
    </row>
    <row r="506" spans="1:22" x14ac:dyDescent="0.2">
      <c r="A506" s="56" t="str">
        <f>IF(A505="","",A505)</f>
        <v/>
      </c>
      <c r="B506" s="56" t="e">
        <f>LOOKUP(A506,'Table 1'!$A$3:$A$999,'Table 1'!$I$3:$I$999)</f>
        <v>#N/A</v>
      </c>
      <c r="C506" s="4"/>
      <c r="D506" s="4"/>
      <c r="E506" s="4"/>
      <c r="F506" s="168" t="e">
        <f t="shared" si="45"/>
        <v>#DIV/0!</v>
      </c>
      <c r="G506" s="236" t="s">
        <v>207</v>
      </c>
      <c r="H506" s="160" t="e">
        <f t="shared" si="46"/>
        <v>#DIV/0!</v>
      </c>
      <c r="I506" s="239" t="e">
        <f t="shared" si="47"/>
        <v>#DIV/0!</v>
      </c>
      <c r="J506" s="22" t="e">
        <f>AVERAGE(F505:F509)</f>
        <v>#DIV/0!</v>
      </c>
      <c r="K506" s="241" t="e">
        <f>_xlfn.STDEV.S(F505:F509)</f>
        <v>#DIV/0!</v>
      </c>
      <c r="L506" s="19" t="e">
        <f t="shared" si="48"/>
        <v>#DIV/0!</v>
      </c>
      <c r="M506" s="221" t="e">
        <f>F506*'Table 2'!M506</f>
        <v>#DIV/0!</v>
      </c>
      <c r="N506" s="236" t="s">
        <v>207</v>
      </c>
      <c r="O506" s="218" t="e">
        <f>H506*'Table 2'!M505</f>
        <v>#DIV/0!</v>
      </c>
      <c r="P506" s="239" t="e">
        <f t="shared" si="49"/>
        <v>#DIV/0!</v>
      </c>
      <c r="Q506" s="22" t="e">
        <f>AVERAGE(M505:M509)</f>
        <v>#DIV/0!</v>
      </c>
      <c r="R506" s="241" t="e">
        <f>_xlfn.STDEV.S(M505:M509)</f>
        <v>#DIV/0!</v>
      </c>
      <c r="S506" s="19" t="e">
        <f t="shared" si="50"/>
        <v>#DIV/0!</v>
      </c>
      <c r="T506" s="190" t="e">
        <f>M506/LOOKUP(A506,'Table 1'!$A$3:$A$999,'Table 1'!$E$3:$E$999)</f>
        <v>#DIV/0!</v>
      </c>
      <c r="U506" s="215" t="s">
        <v>207</v>
      </c>
      <c r="V506" s="160" t="e">
        <f>O506/LOOKUP(A506,'Table 1'!$A$3:$A$999,'Table 1'!$E$3:$E$999)</f>
        <v>#DIV/0!</v>
      </c>
    </row>
    <row r="507" spans="1:22" x14ac:dyDescent="0.2">
      <c r="A507" s="56" t="str">
        <f>IF(A505="","",A505)</f>
        <v/>
      </c>
      <c r="B507" s="56" t="e">
        <f>LOOKUP(A507,'Table 1'!$A$3:$A$999,'Table 1'!$I$3:$I$999)</f>
        <v>#N/A</v>
      </c>
      <c r="C507" s="4"/>
      <c r="D507" s="4"/>
      <c r="E507" s="4"/>
      <c r="F507" s="168" t="e">
        <f t="shared" si="45"/>
        <v>#DIV/0!</v>
      </c>
      <c r="G507" s="236" t="s">
        <v>207</v>
      </c>
      <c r="H507" s="160" t="e">
        <f t="shared" si="46"/>
        <v>#DIV/0!</v>
      </c>
      <c r="I507" s="239" t="e">
        <f t="shared" si="47"/>
        <v>#DIV/0!</v>
      </c>
      <c r="J507" s="22" t="e">
        <f>AVERAGE(F505:F509)</f>
        <v>#DIV/0!</v>
      </c>
      <c r="K507" s="241" t="e">
        <f>_xlfn.STDEV.S(F505:F509)</f>
        <v>#DIV/0!</v>
      </c>
      <c r="L507" s="19" t="e">
        <f t="shared" si="48"/>
        <v>#DIV/0!</v>
      </c>
      <c r="M507" s="221" t="e">
        <f>F507*'Table 2'!M507</f>
        <v>#DIV/0!</v>
      </c>
      <c r="N507" s="236" t="s">
        <v>207</v>
      </c>
      <c r="O507" s="218" t="e">
        <f>H507*'Table 2'!M506</f>
        <v>#DIV/0!</v>
      </c>
      <c r="P507" s="239" t="e">
        <f t="shared" si="49"/>
        <v>#DIV/0!</v>
      </c>
      <c r="Q507" s="22" t="e">
        <f>AVERAGE(M505:M509)</f>
        <v>#DIV/0!</v>
      </c>
      <c r="R507" s="241" t="e">
        <f>_xlfn.STDEV.S(M505:M509)</f>
        <v>#DIV/0!</v>
      </c>
      <c r="S507" s="19" t="e">
        <f t="shared" si="50"/>
        <v>#DIV/0!</v>
      </c>
      <c r="T507" s="190" t="e">
        <f>M507/LOOKUP(A507,'Table 1'!$A$3:$A$999,'Table 1'!$E$3:$E$999)</f>
        <v>#DIV/0!</v>
      </c>
      <c r="U507" s="215" t="s">
        <v>207</v>
      </c>
      <c r="V507" s="160" t="e">
        <f>O507/LOOKUP(A507,'Table 1'!$A$3:$A$999,'Table 1'!$E$3:$E$999)</f>
        <v>#DIV/0!</v>
      </c>
    </row>
    <row r="508" spans="1:22" x14ac:dyDescent="0.2">
      <c r="A508" s="56" t="str">
        <f>IF(A505="","",A505)</f>
        <v/>
      </c>
      <c r="B508" s="56" t="e">
        <f>LOOKUP(A508,'Table 1'!$A$3:$A$999,'Table 1'!$I$3:$I$999)</f>
        <v>#N/A</v>
      </c>
      <c r="C508" s="4"/>
      <c r="D508" s="4"/>
      <c r="E508" s="4"/>
      <c r="F508" s="159" t="e">
        <f t="shared" si="45"/>
        <v>#DIV/0!</v>
      </c>
      <c r="G508" s="232" t="s">
        <v>207</v>
      </c>
      <c r="H508" s="155" t="e">
        <f t="shared" si="46"/>
        <v>#DIV/0!</v>
      </c>
      <c r="I508" s="239" t="e">
        <f t="shared" si="47"/>
        <v>#DIV/0!</v>
      </c>
      <c r="J508" s="22" t="e">
        <f>AVERAGE(F505:F509)</f>
        <v>#DIV/0!</v>
      </c>
      <c r="K508" s="241" t="e">
        <f>_xlfn.STDEV.S(F505:F509)</f>
        <v>#DIV/0!</v>
      </c>
      <c r="L508" s="19" t="e">
        <f t="shared" si="48"/>
        <v>#DIV/0!</v>
      </c>
      <c r="M508" s="221" t="e">
        <f>F508*'Table 2'!M508</f>
        <v>#DIV/0!</v>
      </c>
      <c r="N508" s="236" t="s">
        <v>207</v>
      </c>
      <c r="O508" s="218" t="e">
        <f>H508*'Table 2'!M507</f>
        <v>#DIV/0!</v>
      </c>
      <c r="P508" s="239" t="e">
        <f t="shared" si="49"/>
        <v>#DIV/0!</v>
      </c>
      <c r="Q508" s="22" t="e">
        <f>AVERAGE(M505:M509)</f>
        <v>#DIV/0!</v>
      </c>
      <c r="R508" s="241" t="e">
        <f>_xlfn.STDEV.S(M505:M509)</f>
        <v>#DIV/0!</v>
      </c>
      <c r="S508" s="19" t="e">
        <f t="shared" si="50"/>
        <v>#DIV/0!</v>
      </c>
      <c r="T508" s="190" t="e">
        <f>M508/LOOKUP(A508,'Table 1'!$A$3:$A$999,'Table 1'!$E$3:$E$999)</f>
        <v>#DIV/0!</v>
      </c>
      <c r="U508" s="215" t="s">
        <v>207</v>
      </c>
      <c r="V508" s="160" t="e">
        <f>O508/LOOKUP(A508,'Table 1'!$A$3:$A$999,'Table 1'!$E$3:$E$999)</f>
        <v>#DIV/0!</v>
      </c>
    </row>
    <row r="509" spans="1:22" ht="16" thickBot="1" x14ac:dyDescent="0.25">
      <c r="A509" s="55" t="str">
        <f>IF(A505="","",A505)</f>
        <v/>
      </c>
      <c r="B509" s="55" t="e">
        <f>LOOKUP(A509,'Table 1'!$A$3:$A$999,'Table 1'!$I$3:$I$999)</f>
        <v>#N/A</v>
      </c>
      <c r="C509" s="97"/>
      <c r="D509" s="97"/>
      <c r="E509" s="97"/>
      <c r="F509" s="167" t="e">
        <f t="shared" si="45"/>
        <v>#DIV/0!</v>
      </c>
      <c r="G509" s="230" t="s">
        <v>207</v>
      </c>
      <c r="H509" s="157" t="e">
        <f t="shared" si="46"/>
        <v>#DIV/0!</v>
      </c>
      <c r="I509" s="240" t="e">
        <f t="shared" si="47"/>
        <v>#DIV/0!</v>
      </c>
      <c r="J509" s="21" t="e">
        <f>AVERAGE(F505:F509)</f>
        <v>#DIV/0!</v>
      </c>
      <c r="K509" s="242" t="e">
        <f>_xlfn.STDEV.S(F505:F509)</f>
        <v>#DIV/0!</v>
      </c>
      <c r="L509" s="18" t="e">
        <f t="shared" si="48"/>
        <v>#DIV/0!</v>
      </c>
      <c r="M509" s="220" t="e">
        <f>F509*'Table 2'!M509</f>
        <v>#DIV/0!</v>
      </c>
      <c r="N509" s="230" t="s">
        <v>207</v>
      </c>
      <c r="O509" s="217" t="e">
        <f>H509*'Table 2'!M508</f>
        <v>#DIV/0!</v>
      </c>
      <c r="P509" s="240" t="e">
        <f t="shared" si="49"/>
        <v>#DIV/0!</v>
      </c>
      <c r="Q509" s="21" t="e">
        <f>AVERAGE(M505:M509)</f>
        <v>#DIV/0!</v>
      </c>
      <c r="R509" s="242" t="e">
        <f>_xlfn.STDEV.S(M505:M509)</f>
        <v>#DIV/0!</v>
      </c>
      <c r="S509" s="18" t="e">
        <f t="shared" si="50"/>
        <v>#DIV/0!</v>
      </c>
      <c r="T509" s="189" t="e">
        <f>M509/LOOKUP(A509,'Table 1'!$A$3:$A$999,'Table 1'!$E$3:$E$999)</f>
        <v>#DIV/0!</v>
      </c>
      <c r="U509" s="214" t="s">
        <v>207</v>
      </c>
      <c r="V509" s="157" t="e">
        <f>O509/LOOKUP(A509,'Table 1'!$A$3:$A$999,'Table 1'!$E$3:$E$999)</f>
        <v>#DIV/0!</v>
      </c>
    </row>
    <row r="510" spans="1:22" x14ac:dyDescent="0.2">
      <c r="A510" s="57"/>
      <c r="B510" s="57" t="e">
        <f>LOOKUP(A510,'Table 1'!$A$3:$A$999,'Table 1'!$I$3:$I$999)</f>
        <v>#N/A</v>
      </c>
      <c r="C510" s="98"/>
      <c r="D510" s="98"/>
      <c r="E510" s="98"/>
      <c r="F510" s="169" t="e">
        <f t="shared" si="45"/>
        <v>#DIV/0!</v>
      </c>
      <c r="G510" s="229" t="s">
        <v>207</v>
      </c>
      <c r="H510" s="161" t="e">
        <f t="shared" si="46"/>
        <v>#DIV/0!</v>
      </c>
      <c r="I510" s="238" t="e">
        <f t="shared" si="47"/>
        <v>#DIV/0!</v>
      </c>
      <c r="J510" s="23" t="e">
        <f>AVERAGE(F510:F514)</f>
        <v>#DIV/0!</v>
      </c>
      <c r="K510" s="23" t="e">
        <f>_xlfn.STDEV.S(F510:F514)</f>
        <v>#DIV/0!</v>
      </c>
      <c r="L510" s="39" t="e">
        <f t="shared" si="48"/>
        <v>#DIV/0!</v>
      </c>
      <c r="M510" s="222" t="e">
        <f>F510*'Table 2'!M510</f>
        <v>#DIV/0!</v>
      </c>
      <c r="N510" s="229" t="s">
        <v>207</v>
      </c>
      <c r="O510" s="219" t="e">
        <f>H510*'Table 2'!M509</f>
        <v>#DIV/0!</v>
      </c>
      <c r="P510" s="238" t="e">
        <f t="shared" si="49"/>
        <v>#DIV/0!</v>
      </c>
      <c r="Q510" s="23" t="e">
        <f>AVERAGE(M510:M514)</f>
        <v>#DIV/0!</v>
      </c>
      <c r="R510" s="23" t="e">
        <f>_xlfn.STDEV.S(M510:M514)</f>
        <v>#DIV/0!</v>
      </c>
      <c r="S510" s="39" t="e">
        <f t="shared" si="50"/>
        <v>#DIV/0!</v>
      </c>
      <c r="T510" s="191" t="e">
        <f>M510/LOOKUP(A510,'Table 1'!$A$3:$A$999,'Table 1'!$E$3:$E$999)</f>
        <v>#DIV/0!</v>
      </c>
      <c r="U510" s="216" t="s">
        <v>207</v>
      </c>
      <c r="V510" s="161" t="e">
        <f>O510/LOOKUP(A510,'Table 1'!$A$3:$A$999,'Table 1'!$E$3:$E$999)</f>
        <v>#DIV/0!</v>
      </c>
    </row>
    <row r="511" spans="1:22" x14ac:dyDescent="0.2">
      <c r="A511" s="56" t="str">
        <f>IF(A510="","",A510)</f>
        <v/>
      </c>
      <c r="B511" s="56" t="e">
        <f>LOOKUP(A511,'Table 1'!$A$3:$A$999,'Table 1'!$I$3:$I$999)</f>
        <v>#N/A</v>
      </c>
      <c r="C511" s="4"/>
      <c r="D511" s="4"/>
      <c r="E511" s="4"/>
      <c r="F511" s="168" t="e">
        <f t="shared" si="45"/>
        <v>#DIV/0!</v>
      </c>
      <c r="G511" s="236" t="s">
        <v>207</v>
      </c>
      <c r="H511" s="160" t="e">
        <f t="shared" si="46"/>
        <v>#DIV/0!</v>
      </c>
      <c r="I511" s="239" t="e">
        <f t="shared" si="47"/>
        <v>#DIV/0!</v>
      </c>
      <c r="J511" s="22" t="e">
        <f>AVERAGE(F510:F514)</f>
        <v>#DIV/0!</v>
      </c>
      <c r="K511" s="241" t="e">
        <f>_xlfn.STDEV.S(F510:F514)</f>
        <v>#DIV/0!</v>
      </c>
      <c r="L511" s="19" t="e">
        <f t="shared" si="48"/>
        <v>#DIV/0!</v>
      </c>
      <c r="M511" s="221" t="e">
        <f>F511*'Table 2'!M511</f>
        <v>#DIV/0!</v>
      </c>
      <c r="N511" s="236" t="s">
        <v>207</v>
      </c>
      <c r="O511" s="218" t="e">
        <f>H511*'Table 2'!M510</f>
        <v>#DIV/0!</v>
      </c>
      <c r="P511" s="239" t="e">
        <f t="shared" si="49"/>
        <v>#DIV/0!</v>
      </c>
      <c r="Q511" s="22" t="e">
        <f>AVERAGE(M510:M514)</f>
        <v>#DIV/0!</v>
      </c>
      <c r="R511" s="241" t="e">
        <f>_xlfn.STDEV.S(M510:M514)</f>
        <v>#DIV/0!</v>
      </c>
      <c r="S511" s="19" t="e">
        <f t="shared" si="50"/>
        <v>#DIV/0!</v>
      </c>
      <c r="T511" s="190" t="e">
        <f>M511/LOOKUP(A511,'Table 1'!$A$3:$A$999,'Table 1'!$E$3:$E$999)</f>
        <v>#DIV/0!</v>
      </c>
      <c r="U511" s="215" t="s">
        <v>207</v>
      </c>
      <c r="V511" s="160" t="e">
        <f>O511/LOOKUP(A511,'Table 1'!$A$3:$A$999,'Table 1'!$E$3:$E$999)</f>
        <v>#DIV/0!</v>
      </c>
    </row>
    <row r="512" spans="1:22" x14ac:dyDescent="0.2">
      <c r="A512" s="56" t="str">
        <f>IF(A510="","",A510)</f>
        <v/>
      </c>
      <c r="B512" s="56" t="e">
        <f>LOOKUP(A512,'Table 1'!$A$3:$A$999,'Table 1'!$I$3:$I$999)</f>
        <v>#N/A</v>
      </c>
      <c r="C512" s="4"/>
      <c r="D512" s="4"/>
      <c r="E512" s="4"/>
      <c r="F512" s="168" t="e">
        <f t="shared" si="45"/>
        <v>#DIV/0!</v>
      </c>
      <c r="G512" s="236" t="s">
        <v>207</v>
      </c>
      <c r="H512" s="160" t="e">
        <f t="shared" si="46"/>
        <v>#DIV/0!</v>
      </c>
      <c r="I512" s="239" t="e">
        <f t="shared" si="47"/>
        <v>#DIV/0!</v>
      </c>
      <c r="J512" s="22" t="e">
        <f>AVERAGE(F510:F514)</f>
        <v>#DIV/0!</v>
      </c>
      <c r="K512" s="241" t="e">
        <f>_xlfn.STDEV.S(F510:F514)</f>
        <v>#DIV/0!</v>
      </c>
      <c r="L512" s="19" t="e">
        <f t="shared" si="48"/>
        <v>#DIV/0!</v>
      </c>
      <c r="M512" s="221" t="e">
        <f>F512*'Table 2'!M512</f>
        <v>#DIV/0!</v>
      </c>
      <c r="N512" s="236" t="s">
        <v>207</v>
      </c>
      <c r="O512" s="218" t="e">
        <f>H512*'Table 2'!M511</f>
        <v>#DIV/0!</v>
      </c>
      <c r="P512" s="239" t="e">
        <f t="shared" si="49"/>
        <v>#DIV/0!</v>
      </c>
      <c r="Q512" s="22" t="e">
        <f>AVERAGE(M510:M514)</f>
        <v>#DIV/0!</v>
      </c>
      <c r="R512" s="241" t="e">
        <f>_xlfn.STDEV.S(M510:M514)</f>
        <v>#DIV/0!</v>
      </c>
      <c r="S512" s="19" t="e">
        <f t="shared" si="50"/>
        <v>#DIV/0!</v>
      </c>
      <c r="T512" s="190" t="e">
        <f>M512/LOOKUP(A512,'Table 1'!$A$3:$A$999,'Table 1'!$E$3:$E$999)</f>
        <v>#DIV/0!</v>
      </c>
      <c r="U512" s="215" t="s">
        <v>207</v>
      </c>
      <c r="V512" s="160" t="e">
        <f>O512/LOOKUP(A512,'Table 1'!$A$3:$A$999,'Table 1'!$E$3:$E$999)</f>
        <v>#DIV/0!</v>
      </c>
    </row>
    <row r="513" spans="1:22" x14ac:dyDescent="0.2">
      <c r="A513" s="56" t="str">
        <f>IF(A510="","",A510)</f>
        <v/>
      </c>
      <c r="B513" s="56" t="e">
        <f>LOOKUP(A513,'Table 1'!$A$3:$A$999,'Table 1'!$I$3:$I$999)</f>
        <v>#N/A</v>
      </c>
      <c r="C513" s="4"/>
      <c r="D513" s="4"/>
      <c r="E513" s="4"/>
      <c r="F513" s="159" t="e">
        <f t="shared" si="45"/>
        <v>#DIV/0!</v>
      </c>
      <c r="G513" s="232" t="s">
        <v>207</v>
      </c>
      <c r="H513" s="155" t="e">
        <f t="shared" si="46"/>
        <v>#DIV/0!</v>
      </c>
      <c r="I513" s="239" t="e">
        <f t="shared" si="47"/>
        <v>#DIV/0!</v>
      </c>
      <c r="J513" s="22" t="e">
        <f>AVERAGE(F510:F514)</f>
        <v>#DIV/0!</v>
      </c>
      <c r="K513" s="241" t="e">
        <f>_xlfn.STDEV.S(F510:F514)</f>
        <v>#DIV/0!</v>
      </c>
      <c r="L513" s="19" t="e">
        <f t="shared" si="48"/>
        <v>#DIV/0!</v>
      </c>
      <c r="M513" s="221" t="e">
        <f>F513*'Table 2'!M513</f>
        <v>#DIV/0!</v>
      </c>
      <c r="N513" s="236" t="s">
        <v>207</v>
      </c>
      <c r="O513" s="218" t="e">
        <f>H513*'Table 2'!M512</f>
        <v>#DIV/0!</v>
      </c>
      <c r="P513" s="239" t="e">
        <f t="shared" si="49"/>
        <v>#DIV/0!</v>
      </c>
      <c r="Q513" s="22" t="e">
        <f>AVERAGE(M510:M514)</f>
        <v>#DIV/0!</v>
      </c>
      <c r="R513" s="241" t="e">
        <f>_xlfn.STDEV.S(M510:M514)</f>
        <v>#DIV/0!</v>
      </c>
      <c r="S513" s="19" t="e">
        <f t="shared" si="50"/>
        <v>#DIV/0!</v>
      </c>
      <c r="T513" s="190" t="e">
        <f>M513/LOOKUP(A513,'Table 1'!$A$3:$A$999,'Table 1'!$E$3:$E$999)</f>
        <v>#DIV/0!</v>
      </c>
      <c r="U513" s="215" t="s">
        <v>207</v>
      </c>
      <c r="V513" s="160" t="e">
        <f>O513/LOOKUP(A513,'Table 1'!$A$3:$A$999,'Table 1'!$E$3:$E$999)</f>
        <v>#DIV/0!</v>
      </c>
    </row>
    <row r="514" spans="1:22" ht="16" thickBot="1" x14ac:dyDescent="0.25">
      <c r="A514" s="55" t="str">
        <f>IF(A510="","",A510)</f>
        <v/>
      </c>
      <c r="B514" s="55" t="e">
        <f>LOOKUP(A514,'Table 1'!$A$3:$A$999,'Table 1'!$I$3:$I$999)</f>
        <v>#N/A</v>
      </c>
      <c r="C514" s="97"/>
      <c r="D514" s="97"/>
      <c r="E514" s="97"/>
      <c r="F514" s="167" t="e">
        <f t="shared" ref="F514:F519" si="51">AVERAGE(C514:E514)/100</f>
        <v>#DIV/0!</v>
      </c>
      <c r="G514" s="230" t="s">
        <v>207</v>
      </c>
      <c r="H514" s="157" t="e">
        <f t="shared" ref="H514:H519" si="52">_xlfn.STDEV.S(C514:E514)/100</f>
        <v>#DIV/0!</v>
      </c>
      <c r="I514" s="240" t="e">
        <f t="shared" ref="I514:I519" si="53">(F514-J514)/J514</f>
        <v>#DIV/0!</v>
      </c>
      <c r="J514" s="21" t="e">
        <f>AVERAGE(F510:F514)</f>
        <v>#DIV/0!</v>
      </c>
      <c r="K514" s="242" t="e">
        <f>_xlfn.STDEV.S(F510:F514)</f>
        <v>#DIV/0!</v>
      </c>
      <c r="L514" s="18" t="e">
        <f t="shared" ref="L514:L519" si="54">K514/J514</f>
        <v>#DIV/0!</v>
      </c>
      <c r="M514" s="220" t="e">
        <f>F514*'Table 2'!M514</f>
        <v>#DIV/0!</v>
      </c>
      <c r="N514" s="230" t="s">
        <v>207</v>
      </c>
      <c r="O514" s="217" t="e">
        <f>H514*'Table 2'!M513</f>
        <v>#DIV/0!</v>
      </c>
      <c r="P514" s="240" t="e">
        <f t="shared" ref="P514:P519" si="55">(M514-Q514)/Q514</f>
        <v>#DIV/0!</v>
      </c>
      <c r="Q514" s="21" t="e">
        <f>AVERAGE(M510:M514)</f>
        <v>#DIV/0!</v>
      </c>
      <c r="R514" s="242" t="e">
        <f>_xlfn.STDEV.S(M510:M514)</f>
        <v>#DIV/0!</v>
      </c>
      <c r="S514" s="18" t="e">
        <f t="shared" ref="S514:S519" si="56">R514/Q514</f>
        <v>#DIV/0!</v>
      </c>
      <c r="T514" s="189" t="e">
        <f>M514/LOOKUP(A514,'Table 1'!$A$3:$A$999,'Table 1'!$E$3:$E$999)</f>
        <v>#DIV/0!</v>
      </c>
      <c r="U514" s="214" t="s">
        <v>207</v>
      </c>
      <c r="V514" s="157" t="e">
        <f>O514/LOOKUP(A514,'Table 1'!$A$3:$A$999,'Table 1'!$E$3:$E$999)</f>
        <v>#DIV/0!</v>
      </c>
    </row>
    <row r="515" spans="1:22" x14ac:dyDescent="0.2">
      <c r="A515" s="57"/>
      <c r="B515" s="57" t="e">
        <f>LOOKUP(A515,'Table 1'!$A$3:$A$999,'Table 1'!$I$3:$I$999)</f>
        <v>#N/A</v>
      </c>
      <c r="C515" s="98"/>
      <c r="D515" s="98"/>
      <c r="E515" s="98"/>
      <c r="F515" s="169" t="e">
        <f t="shared" si="51"/>
        <v>#DIV/0!</v>
      </c>
      <c r="G515" s="229" t="s">
        <v>207</v>
      </c>
      <c r="H515" s="161" t="e">
        <f t="shared" si="52"/>
        <v>#DIV/0!</v>
      </c>
      <c r="I515" s="238" t="e">
        <f t="shared" si="53"/>
        <v>#DIV/0!</v>
      </c>
      <c r="J515" s="23" t="e">
        <f>AVERAGE(F515:F519)</f>
        <v>#DIV/0!</v>
      </c>
      <c r="K515" s="23" t="e">
        <f>_xlfn.STDEV.S(F515:F519)</f>
        <v>#DIV/0!</v>
      </c>
      <c r="L515" s="39" t="e">
        <f t="shared" si="54"/>
        <v>#DIV/0!</v>
      </c>
      <c r="M515" s="222" t="e">
        <f>F515*'Table 2'!M515</f>
        <v>#DIV/0!</v>
      </c>
      <c r="N515" s="229" t="s">
        <v>207</v>
      </c>
      <c r="O515" s="219" t="e">
        <f>H515*'Table 2'!M514</f>
        <v>#DIV/0!</v>
      </c>
      <c r="P515" s="238" t="e">
        <f t="shared" si="55"/>
        <v>#DIV/0!</v>
      </c>
      <c r="Q515" s="23" t="e">
        <f>AVERAGE(M515:M519)</f>
        <v>#DIV/0!</v>
      </c>
      <c r="R515" s="23" t="e">
        <f>_xlfn.STDEV.S(M515:M519)</f>
        <v>#DIV/0!</v>
      </c>
      <c r="S515" s="39" t="e">
        <f t="shared" si="56"/>
        <v>#DIV/0!</v>
      </c>
      <c r="T515" s="191" t="e">
        <f>M515/LOOKUP(A515,'Table 1'!$A$3:$A$999,'Table 1'!$E$3:$E$999)</f>
        <v>#DIV/0!</v>
      </c>
      <c r="U515" s="216" t="s">
        <v>207</v>
      </c>
      <c r="V515" s="161" t="e">
        <f>O515/LOOKUP(A515,'Table 1'!$A$3:$A$999,'Table 1'!$E$3:$E$999)</f>
        <v>#DIV/0!</v>
      </c>
    </row>
    <row r="516" spans="1:22" x14ac:dyDescent="0.2">
      <c r="A516" s="56" t="str">
        <f>IF(A515="","",A515)</f>
        <v/>
      </c>
      <c r="B516" s="56" t="e">
        <f>LOOKUP(A516,'Table 1'!$A$3:$A$999,'Table 1'!$I$3:$I$999)</f>
        <v>#N/A</v>
      </c>
      <c r="C516" s="4"/>
      <c r="D516" s="4"/>
      <c r="E516" s="4"/>
      <c r="F516" s="168" t="e">
        <f t="shared" si="51"/>
        <v>#DIV/0!</v>
      </c>
      <c r="G516" s="236" t="s">
        <v>207</v>
      </c>
      <c r="H516" s="160" t="e">
        <f t="shared" si="52"/>
        <v>#DIV/0!</v>
      </c>
      <c r="I516" s="239" t="e">
        <f t="shared" si="53"/>
        <v>#DIV/0!</v>
      </c>
      <c r="J516" s="22" t="e">
        <f>AVERAGE(F515:F519)</f>
        <v>#DIV/0!</v>
      </c>
      <c r="K516" s="241" t="e">
        <f>_xlfn.STDEV.S(F515:F519)</f>
        <v>#DIV/0!</v>
      </c>
      <c r="L516" s="19" t="e">
        <f t="shared" si="54"/>
        <v>#DIV/0!</v>
      </c>
      <c r="M516" s="221" t="e">
        <f>F516*'Table 2'!M516</f>
        <v>#DIV/0!</v>
      </c>
      <c r="N516" s="236" t="s">
        <v>207</v>
      </c>
      <c r="O516" s="218" t="e">
        <f>H516*'Table 2'!M515</f>
        <v>#DIV/0!</v>
      </c>
      <c r="P516" s="239" t="e">
        <f t="shared" si="55"/>
        <v>#DIV/0!</v>
      </c>
      <c r="Q516" s="22" t="e">
        <f>AVERAGE(M515:M519)</f>
        <v>#DIV/0!</v>
      </c>
      <c r="R516" s="241" t="e">
        <f>_xlfn.STDEV.S(M515:M519)</f>
        <v>#DIV/0!</v>
      </c>
      <c r="S516" s="19" t="e">
        <f t="shared" si="56"/>
        <v>#DIV/0!</v>
      </c>
      <c r="T516" s="190" t="e">
        <f>M516/LOOKUP(A516,'Table 1'!$A$3:$A$999,'Table 1'!$E$3:$E$999)</f>
        <v>#DIV/0!</v>
      </c>
      <c r="U516" s="215" t="s">
        <v>207</v>
      </c>
      <c r="V516" s="160" t="e">
        <f>O516/LOOKUP(A516,'Table 1'!$A$3:$A$999,'Table 1'!$E$3:$E$999)</f>
        <v>#DIV/0!</v>
      </c>
    </row>
    <row r="517" spans="1:22" x14ac:dyDescent="0.2">
      <c r="A517" s="56" t="str">
        <f>IF(A515="","",A515)</f>
        <v/>
      </c>
      <c r="B517" s="56" t="e">
        <f>LOOKUP(A517,'Table 1'!$A$3:$A$999,'Table 1'!$I$3:$I$999)</f>
        <v>#N/A</v>
      </c>
      <c r="C517" s="4"/>
      <c r="D517" s="4"/>
      <c r="E517" s="4"/>
      <c r="F517" s="168" t="e">
        <f t="shared" si="51"/>
        <v>#DIV/0!</v>
      </c>
      <c r="G517" s="236" t="s">
        <v>207</v>
      </c>
      <c r="H517" s="160" t="e">
        <f t="shared" si="52"/>
        <v>#DIV/0!</v>
      </c>
      <c r="I517" s="239" t="e">
        <f t="shared" si="53"/>
        <v>#DIV/0!</v>
      </c>
      <c r="J517" s="22" t="e">
        <f>AVERAGE(F515:F519)</f>
        <v>#DIV/0!</v>
      </c>
      <c r="K517" s="241" t="e">
        <f>_xlfn.STDEV.S(F515:F519)</f>
        <v>#DIV/0!</v>
      </c>
      <c r="L517" s="19" t="e">
        <f t="shared" si="54"/>
        <v>#DIV/0!</v>
      </c>
      <c r="M517" s="221" t="e">
        <f>F517*'Table 2'!M517</f>
        <v>#DIV/0!</v>
      </c>
      <c r="N517" s="236" t="s">
        <v>207</v>
      </c>
      <c r="O517" s="218" t="e">
        <f>H517*'Table 2'!M516</f>
        <v>#DIV/0!</v>
      </c>
      <c r="P517" s="239" t="e">
        <f t="shared" si="55"/>
        <v>#DIV/0!</v>
      </c>
      <c r="Q517" s="22" t="e">
        <f>AVERAGE(M515:M519)</f>
        <v>#DIV/0!</v>
      </c>
      <c r="R517" s="241" t="e">
        <f>_xlfn.STDEV.S(M515:M519)</f>
        <v>#DIV/0!</v>
      </c>
      <c r="S517" s="19" t="e">
        <f t="shared" si="56"/>
        <v>#DIV/0!</v>
      </c>
      <c r="T517" s="190" t="e">
        <f>M517/LOOKUP(A517,'Table 1'!$A$3:$A$999,'Table 1'!$E$3:$E$999)</f>
        <v>#DIV/0!</v>
      </c>
      <c r="U517" s="215" t="s">
        <v>207</v>
      </c>
      <c r="V517" s="160" t="e">
        <f>O517/LOOKUP(A517,'Table 1'!$A$3:$A$999,'Table 1'!$E$3:$E$999)</f>
        <v>#DIV/0!</v>
      </c>
    </row>
    <row r="518" spans="1:22" x14ac:dyDescent="0.2">
      <c r="A518" s="56" t="str">
        <f>IF(A515="","",A515)</f>
        <v/>
      </c>
      <c r="B518" s="56" t="e">
        <f>LOOKUP(A518,'Table 1'!$A$3:$A$999,'Table 1'!$I$3:$I$999)</f>
        <v>#N/A</v>
      </c>
      <c r="C518" s="4"/>
      <c r="D518" s="4"/>
      <c r="E518" s="4"/>
      <c r="F518" s="159" t="e">
        <f t="shared" si="51"/>
        <v>#DIV/0!</v>
      </c>
      <c r="G518" s="232" t="s">
        <v>207</v>
      </c>
      <c r="H518" s="155" t="e">
        <f t="shared" si="52"/>
        <v>#DIV/0!</v>
      </c>
      <c r="I518" s="239" t="e">
        <f t="shared" si="53"/>
        <v>#DIV/0!</v>
      </c>
      <c r="J518" s="22" t="e">
        <f>AVERAGE(F515:F519)</f>
        <v>#DIV/0!</v>
      </c>
      <c r="K518" s="241" t="e">
        <f>_xlfn.STDEV.S(F515:F519)</f>
        <v>#DIV/0!</v>
      </c>
      <c r="L518" s="19" t="e">
        <f t="shared" si="54"/>
        <v>#DIV/0!</v>
      </c>
      <c r="M518" s="221" t="e">
        <f>F518*'Table 2'!M518</f>
        <v>#DIV/0!</v>
      </c>
      <c r="N518" s="236" t="s">
        <v>207</v>
      </c>
      <c r="O518" s="218" t="e">
        <f>H518*'Table 2'!M517</f>
        <v>#DIV/0!</v>
      </c>
      <c r="P518" s="239" t="e">
        <f t="shared" si="55"/>
        <v>#DIV/0!</v>
      </c>
      <c r="Q518" s="22" t="e">
        <f>AVERAGE(M515:M519)</f>
        <v>#DIV/0!</v>
      </c>
      <c r="R518" s="241" t="e">
        <f>_xlfn.STDEV.S(M515:M519)</f>
        <v>#DIV/0!</v>
      </c>
      <c r="S518" s="19" t="e">
        <f t="shared" si="56"/>
        <v>#DIV/0!</v>
      </c>
      <c r="T518" s="190" t="e">
        <f>M518/LOOKUP(A518,'Table 1'!$A$3:$A$999,'Table 1'!$E$3:$E$999)</f>
        <v>#DIV/0!</v>
      </c>
      <c r="U518" s="215" t="s">
        <v>207</v>
      </c>
      <c r="V518" s="160" t="e">
        <f>O518/LOOKUP(A518,'Table 1'!$A$3:$A$999,'Table 1'!$E$3:$E$999)</f>
        <v>#DIV/0!</v>
      </c>
    </row>
    <row r="519" spans="1:22" ht="16" thickBot="1" x14ac:dyDescent="0.25">
      <c r="A519" s="55" t="str">
        <f>IF(A515="","",A515)</f>
        <v/>
      </c>
      <c r="B519" s="55" t="e">
        <f>LOOKUP(A519,'Table 1'!$A$3:$A$999,'Table 1'!$I$3:$I$999)</f>
        <v>#N/A</v>
      </c>
      <c r="C519" s="97"/>
      <c r="D519" s="97"/>
      <c r="E519" s="97"/>
      <c r="F519" s="167" t="e">
        <f t="shared" si="51"/>
        <v>#DIV/0!</v>
      </c>
      <c r="G519" s="230" t="s">
        <v>207</v>
      </c>
      <c r="H519" s="157" t="e">
        <f t="shared" si="52"/>
        <v>#DIV/0!</v>
      </c>
      <c r="I519" s="240" t="e">
        <f t="shared" si="53"/>
        <v>#DIV/0!</v>
      </c>
      <c r="J519" s="21" t="e">
        <f>AVERAGE(F515:F519)</f>
        <v>#DIV/0!</v>
      </c>
      <c r="K519" s="242" t="e">
        <f>_xlfn.STDEV.S(F515:F519)</f>
        <v>#DIV/0!</v>
      </c>
      <c r="L519" s="18" t="e">
        <f t="shared" si="54"/>
        <v>#DIV/0!</v>
      </c>
      <c r="M519" s="220" t="e">
        <f>F519*'Table 2'!M519</f>
        <v>#DIV/0!</v>
      </c>
      <c r="N519" s="230" t="s">
        <v>207</v>
      </c>
      <c r="O519" s="217" t="e">
        <f>H519*'Table 2'!M518</f>
        <v>#DIV/0!</v>
      </c>
      <c r="P519" s="240" t="e">
        <f t="shared" si="55"/>
        <v>#DIV/0!</v>
      </c>
      <c r="Q519" s="21" t="e">
        <f>AVERAGE(M515:M519)</f>
        <v>#DIV/0!</v>
      </c>
      <c r="R519" s="242" t="e">
        <f>_xlfn.STDEV.S(M515:M519)</f>
        <v>#DIV/0!</v>
      </c>
      <c r="S519" s="18" t="e">
        <f t="shared" si="56"/>
        <v>#DIV/0!</v>
      </c>
      <c r="T519" s="189" t="e">
        <f>M519/LOOKUP(A519,'Table 1'!$A$3:$A$999,'Table 1'!$E$3:$E$999)</f>
        <v>#DIV/0!</v>
      </c>
      <c r="U519" s="214" t="s">
        <v>207</v>
      </c>
      <c r="V519" s="157" t="e">
        <f>O519/LOOKUP(A519,'Table 1'!$A$3:$A$999,'Table 1'!$E$3:$E$999)</f>
        <v>#DIV/0!</v>
      </c>
    </row>
    <row r="520" spans="1:22" x14ac:dyDescent="0.2">
      <c r="A520" s="108"/>
      <c r="B520" s="108"/>
      <c r="C520" s="108"/>
      <c r="D520" s="108"/>
      <c r="E520" s="108"/>
    </row>
  </sheetData>
  <autoFilter ref="A1:V519" xr:uid="{00000000-0009-0000-0000-000006000000}">
    <filterColumn colId="2" showButton="0"/>
    <filterColumn colId="3" showButton="0"/>
    <filterColumn colId="5" showButton="0"/>
    <filterColumn colId="6" showButton="0"/>
    <filterColumn colId="12" showButton="0"/>
    <filterColumn colId="13" showButton="0"/>
    <filterColumn colId="19" showButton="0"/>
    <filterColumn colId="20" showButton="0"/>
  </autoFilter>
  <mergeCells count="4">
    <mergeCell ref="F1:H1"/>
    <mergeCell ref="M1:O1"/>
    <mergeCell ref="T1:V1"/>
    <mergeCell ref="C1:E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Microsoft Office User</cp:lastModifiedBy>
  <dcterms:created xsi:type="dcterms:W3CDTF">2017-06-22T19:44:19Z</dcterms:created>
  <dcterms:modified xsi:type="dcterms:W3CDTF">2020-01-28T20:12:28Z</dcterms:modified>
</cp:coreProperties>
</file>